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cota\Dropbox\prj\Turnleaf_Analytics\rpt\"/>
    </mc:Choice>
  </mc:AlternateContent>
  <xr:revisionPtr revIDLastSave="0" documentId="13_ncr:1_{BEBF47C4-DD1B-454D-A86A-A257FD826708}" xr6:coauthVersionLast="47" xr6:coauthVersionMax="47" xr10:uidLastSave="{00000000-0000-0000-0000-000000000000}"/>
  <bookViews>
    <workbookView xWindow="18330" yWindow="910" windowWidth="16870" windowHeight="16070" tabRatio="474" firstSheet="9" activeTab="12" xr2:uid="{85EEA0DB-A34C-4260-B8C7-5F4BF0568D27}"/>
  </bookViews>
  <sheets>
    <sheet name="LogisticRegression" sheetId="1" state="hidden" r:id="rId1"/>
    <sheet name="LogReg Reduced Model Coefs" sheetId="7" state="hidden" r:id="rId2"/>
    <sheet name="LogReg Full Model Coefs" sheetId="5" state="hidden" r:id="rId3"/>
    <sheet name="LR Lagged Returns" sheetId="10" state="hidden" r:id="rId4"/>
    <sheet name="Sheet3" sheetId="15" state="hidden" r:id="rId5"/>
    <sheet name="ISM_TotRtns" sheetId="14" state="hidden" r:id="rId6"/>
    <sheet name="Pivot All Data Results" sheetId="13" state="hidden" r:id="rId7"/>
    <sheet name="refdata" sheetId="12" state="hidden" r:id="rId8"/>
    <sheet name="LR WalkForwardReturns" sheetId="11" state="hidden" r:id="rId9"/>
    <sheet name="SelectETFs" sheetId="16" r:id="rId10"/>
    <sheet name="ScatterPlots" sheetId="22" r:id="rId11"/>
    <sheet name="EDAPlots" sheetId="21" r:id="rId12"/>
    <sheet name="Paper Plots" sheetId="25" r:id="rId13"/>
    <sheet name="EDAPlots_2019" sheetId="24" state="hidden" r:id="rId14"/>
    <sheet name="PortfolioPlots" sheetId="23" r:id="rId15"/>
    <sheet name="EDA" sheetId="19" r:id="rId16"/>
    <sheet name="StratReturns" sheetId="17" r:id="rId17"/>
    <sheet name="TotalReturns" sheetId="20" r:id="rId18"/>
    <sheet name="LRFull Coef Analysis" sheetId="9" state="hidden" r:id="rId19"/>
    <sheet name="RandomForest" sheetId="2" state="hidden" r:id="rId20"/>
    <sheet name="RF Coefs" sheetId="4" state="hidden" r:id="rId21"/>
  </sheets>
  <functionGroups builtInGroupCount="19"/>
  <definedNames>
    <definedName name="chartToModify">'Paper Plots'!$C$1</definedName>
  </definedNames>
  <calcPr calcId="191029"/>
  <pivotCaches>
    <pivotCache cacheId="0" r:id="rId22"/>
    <pivotCache cacheId="1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24" l="1"/>
  <c r="S22" i="24"/>
  <c r="Q22" i="24"/>
  <c r="O21" i="24"/>
  <c r="N21" i="24"/>
  <c r="N19" i="24" s="1"/>
  <c r="J19" i="24"/>
  <c r="K19" i="24"/>
  <c r="L19" i="24"/>
  <c r="J20" i="24"/>
  <c r="J24" i="24" s="1"/>
  <c r="K20" i="24"/>
  <c r="K26" i="24" s="1"/>
  <c r="L20" i="24"/>
  <c r="L26" i="24" s="1"/>
  <c r="L23" i="24"/>
  <c r="L24" i="24"/>
  <c r="L27" i="24"/>
  <c r="L28" i="24"/>
  <c r="J30" i="24"/>
  <c r="K30" i="24"/>
  <c r="L30" i="24"/>
  <c r="L31" i="24"/>
  <c r="L32" i="24"/>
  <c r="J34" i="24"/>
  <c r="K34" i="24"/>
  <c r="L35" i="24"/>
  <c r="L36" i="24"/>
  <c r="L38" i="24"/>
  <c r="K39" i="24"/>
  <c r="L39" i="24"/>
  <c r="J41" i="24"/>
  <c r="K41" i="24"/>
  <c r="L43" i="24"/>
  <c r="J44" i="24"/>
  <c r="L44" i="24"/>
  <c r="J46" i="24"/>
  <c r="K46" i="24"/>
  <c r="L46" i="24"/>
  <c r="L47" i="24"/>
  <c r="L48" i="24"/>
  <c r="J49" i="24"/>
  <c r="J50" i="24"/>
  <c r="K50" i="24"/>
  <c r="L51" i="24"/>
  <c r="L52" i="24"/>
  <c r="J53" i="24"/>
  <c r="J54" i="24"/>
  <c r="L54" i="24"/>
  <c r="K55" i="24"/>
  <c r="L55" i="24"/>
  <c r="J57" i="24"/>
  <c r="K57" i="24"/>
  <c r="J58" i="24"/>
  <c r="K59" i="24"/>
  <c r="L59" i="24"/>
  <c r="J60" i="24"/>
  <c r="J61" i="24"/>
  <c r="J62" i="24"/>
  <c r="K62" i="24"/>
  <c r="K63" i="24"/>
  <c r="L63" i="24"/>
  <c r="L64" i="24"/>
  <c r="K65" i="24"/>
  <c r="J66" i="24"/>
  <c r="K66" i="24"/>
  <c r="L67" i="24"/>
  <c r="J68" i="24"/>
  <c r="L68" i="24"/>
  <c r="J70" i="24"/>
  <c r="K70" i="24"/>
  <c r="L70" i="24"/>
  <c r="L71" i="24"/>
  <c r="L72" i="24"/>
  <c r="J73" i="24"/>
  <c r="J74" i="24"/>
  <c r="K74" i="24"/>
  <c r="K75" i="24"/>
  <c r="J76" i="24"/>
  <c r="L76" i="24"/>
  <c r="J77" i="24"/>
  <c r="K78" i="24"/>
  <c r="L78" i="24"/>
  <c r="J79" i="24"/>
  <c r="L79" i="24"/>
  <c r="J80" i="24"/>
  <c r="L80" i="24"/>
  <c r="K81" i="24"/>
  <c r="L81" i="24"/>
  <c r="J82" i="24"/>
  <c r="L82" i="24"/>
  <c r="I20" i="24"/>
  <c r="H20" i="24"/>
  <c r="G20" i="24"/>
  <c r="G80" i="24" s="1"/>
  <c r="F20" i="24"/>
  <c r="F45" i="24" s="1"/>
  <c r="E20" i="24"/>
  <c r="D20" i="24"/>
  <c r="C20" i="24"/>
  <c r="I19" i="24"/>
  <c r="AB1" i="23"/>
  <c r="AB9" i="23" s="1"/>
  <c r="X7" i="23"/>
  <c r="AA1" i="23"/>
  <c r="AA9" i="23" s="1"/>
  <c r="BD9" i="23"/>
  <c r="BD17" i="23"/>
  <c r="BD33" i="23"/>
  <c r="BD57" i="23"/>
  <c r="BD65" i="23"/>
  <c r="AU8" i="23"/>
  <c r="AV8" i="23"/>
  <c r="AW8" i="23"/>
  <c r="AT8" i="23"/>
  <c r="X10" i="23"/>
  <c r="Z1" i="23"/>
  <c r="Z9" i="23" s="1"/>
  <c r="Y1" i="23"/>
  <c r="AR9" i="23"/>
  <c r="AO10" i="23"/>
  <c r="AP10" i="23"/>
  <c r="AQ10" i="23"/>
  <c r="AQ11" i="23" s="1"/>
  <c r="AQ12" i="23" s="1"/>
  <c r="AQ13" i="23" s="1"/>
  <c r="AQ14" i="23" s="1"/>
  <c r="AQ15" i="23" s="1"/>
  <c r="AQ16" i="23" s="1"/>
  <c r="AQ17" i="23" s="1"/>
  <c r="AQ18" i="23" s="1"/>
  <c r="AQ19" i="23" s="1"/>
  <c r="AQ20" i="23" s="1"/>
  <c r="AQ21" i="23" s="1"/>
  <c r="AQ22" i="23" s="1"/>
  <c r="AQ23" i="23" s="1"/>
  <c r="AQ24" i="23" s="1"/>
  <c r="AQ25" i="23" s="1"/>
  <c r="AQ26" i="23" s="1"/>
  <c r="AQ27" i="23" s="1"/>
  <c r="AQ28" i="23" s="1"/>
  <c r="AQ29" i="23" s="1"/>
  <c r="AQ30" i="23" s="1"/>
  <c r="AQ31" i="23" s="1"/>
  <c r="AQ32" i="23" s="1"/>
  <c r="AQ33" i="23" s="1"/>
  <c r="AQ34" i="23" s="1"/>
  <c r="AQ35" i="23" s="1"/>
  <c r="AQ36" i="23" s="1"/>
  <c r="AQ37" i="23" s="1"/>
  <c r="AQ38" i="23" s="1"/>
  <c r="AQ39" i="23" s="1"/>
  <c r="AQ40" i="23" s="1"/>
  <c r="AQ41" i="23" s="1"/>
  <c r="AQ42" i="23" s="1"/>
  <c r="AQ43" i="23" s="1"/>
  <c r="AQ44" i="23" s="1"/>
  <c r="AQ45" i="23" s="1"/>
  <c r="AQ46" i="23" s="1"/>
  <c r="AQ47" i="23" s="1"/>
  <c r="AQ48" i="23" s="1"/>
  <c r="AQ49" i="23" s="1"/>
  <c r="AQ50" i="23" s="1"/>
  <c r="AQ51" i="23" s="1"/>
  <c r="AQ52" i="23" s="1"/>
  <c r="AQ53" i="23" s="1"/>
  <c r="AQ54" i="23" s="1"/>
  <c r="AQ55" i="23" s="1"/>
  <c r="AQ56" i="23" s="1"/>
  <c r="AQ57" i="23" s="1"/>
  <c r="AQ58" i="23" s="1"/>
  <c r="AQ59" i="23" s="1"/>
  <c r="AQ60" i="23" s="1"/>
  <c r="AQ61" i="23" s="1"/>
  <c r="AQ62" i="23" s="1"/>
  <c r="AQ63" i="23" s="1"/>
  <c r="AQ64" i="23" s="1"/>
  <c r="AQ65" i="23" s="1"/>
  <c r="AQ66" i="23" s="1"/>
  <c r="AQ67" i="23" s="1"/>
  <c r="AQ68" i="23" s="1"/>
  <c r="AQ69" i="23" s="1"/>
  <c r="AQ70" i="23" s="1"/>
  <c r="AQ71" i="23" s="1"/>
  <c r="AQ72" i="23" s="1"/>
  <c r="AQ73" i="23" s="1"/>
  <c r="AQ74" i="23" s="1"/>
  <c r="AQ75" i="23" s="1"/>
  <c r="AQ76" i="23" s="1"/>
  <c r="AQ77" i="23" s="1"/>
  <c r="AQ78" i="23" s="1"/>
  <c r="AQ79" i="23" s="1"/>
  <c r="AQ80" i="23" s="1"/>
  <c r="AQ81" i="23" s="1"/>
  <c r="AQ82" i="23" s="1"/>
  <c r="AQ83" i="23" s="1"/>
  <c r="AQ84" i="23" s="1"/>
  <c r="AQ85" i="23" s="1"/>
  <c r="AQ86" i="23" s="1"/>
  <c r="AQ87" i="23" s="1"/>
  <c r="AQ88" i="23" s="1"/>
  <c r="AQ89" i="23" s="1"/>
  <c r="AQ90" i="23" s="1"/>
  <c r="AQ91" i="23" s="1"/>
  <c r="AQ92" i="23" s="1"/>
  <c r="AQ93" i="23" s="1"/>
  <c r="AQ94" i="23" s="1"/>
  <c r="AQ95" i="23" s="1"/>
  <c r="AQ96" i="23" s="1"/>
  <c r="AQ97" i="23" s="1"/>
  <c r="AQ98" i="23" s="1"/>
  <c r="AQ99" i="23" s="1"/>
  <c r="AQ100" i="23" s="1"/>
  <c r="AQ101" i="23" s="1"/>
  <c r="AQ102" i="23" s="1"/>
  <c r="AQ103" i="23" s="1"/>
  <c r="AQ104" i="23" s="1"/>
  <c r="AW104" i="23" s="1"/>
  <c r="AN10" i="23"/>
  <c r="AN11" i="23" s="1"/>
  <c r="AN12" i="23" s="1"/>
  <c r="J136" i="22"/>
  <c r="G20" i="22"/>
  <c r="G52" i="22"/>
  <c r="G84" i="22"/>
  <c r="G116" i="22"/>
  <c r="F6" i="22"/>
  <c r="F7" i="22"/>
  <c r="F8" i="22"/>
  <c r="F9" i="22"/>
  <c r="G9" i="22" s="1"/>
  <c r="F10" i="22"/>
  <c r="F11" i="22"/>
  <c r="G11" i="22" s="1"/>
  <c r="F12" i="22"/>
  <c r="G12" i="22" s="1"/>
  <c r="F13" i="22"/>
  <c r="F14" i="22"/>
  <c r="F15" i="22"/>
  <c r="F16" i="22"/>
  <c r="F17" i="22"/>
  <c r="G17" i="22" s="1"/>
  <c r="F18" i="22"/>
  <c r="F19" i="22"/>
  <c r="G19" i="22" s="1"/>
  <c r="F20" i="22"/>
  <c r="F21" i="22"/>
  <c r="F22" i="22"/>
  <c r="F23" i="22"/>
  <c r="F24" i="22"/>
  <c r="F25" i="22"/>
  <c r="G25" i="22" s="1"/>
  <c r="F26" i="22"/>
  <c r="H26" i="22" s="1"/>
  <c r="F27" i="22"/>
  <c r="F28" i="22"/>
  <c r="G28" i="22" s="1"/>
  <c r="F29" i="22"/>
  <c r="F30" i="22"/>
  <c r="F31" i="22"/>
  <c r="F32" i="22"/>
  <c r="F33" i="22"/>
  <c r="G33" i="22" s="1"/>
  <c r="F34" i="22"/>
  <c r="F35" i="22"/>
  <c r="G35" i="22" s="1"/>
  <c r="F36" i="22"/>
  <c r="G36" i="22" s="1"/>
  <c r="F37" i="22"/>
  <c r="F38" i="22"/>
  <c r="F39" i="22"/>
  <c r="F40" i="22"/>
  <c r="F41" i="22"/>
  <c r="G41" i="22" s="1"/>
  <c r="F42" i="22"/>
  <c r="F43" i="22"/>
  <c r="G43" i="22" s="1"/>
  <c r="F44" i="22"/>
  <c r="G44" i="22" s="1"/>
  <c r="F45" i="22"/>
  <c r="F46" i="22"/>
  <c r="F47" i="22"/>
  <c r="F48" i="22"/>
  <c r="F49" i="22"/>
  <c r="G49" i="22" s="1"/>
  <c r="F50" i="22"/>
  <c r="F51" i="22"/>
  <c r="G51" i="22" s="1"/>
  <c r="F52" i="22"/>
  <c r="F53" i="22"/>
  <c r="F54" i="22"/>
  <c r="F55" i="22"/>
  <c r="F56" i="22"/>
  <c r="F57" i="22"/>
  <c r="G57" i="22" s="1"/>
  <c r="F58" i="22"/>
  <c r="F59" i="22"/>
  <c r="F60" i="22"/>
  <c r="G60" i="22" s="1"/>
  <c r="F61" i="22"/>
  <c r="F62" i="22"/>
  <c r="F63" i="22"/>
  <c r="F64" i="22"/>
  <c r="F65" i="22"/>
  <c r="G65" i="22" s="1"/>
  <c r="F66" i="22"/>
  <c r="H66" i="22" s="1"/>
  <c r="F67" i="22"/>
  <c r="G67" i="22" s="1"/>
  <c r="F68" i="22"/>
  <c r="G68" i="22" s="1"/>
  <c r="F69" i="22"/>
  <c r="F70" i="22"/>
  <c r="F71" i="22"/>
  <c r="F72" i="22"/>
  <c r="F73" i="22"/>
  <c r="G73" i="22" s="1"/>
  <c r="F74" i="22"/>
  <c r="F75" i="22"/>
  <c r="G75" i="22" s="1"/>
  <c r="F76" i="22"/>
  <c r="G76" i="22" s="1"/>
  <c r="F77" i="22"/>
  <c r="F78" i="22"/>
  <c r="F79" i="22"/>
  <c r="F80" i="22"/>
  <c r="F81" i="22"/>
  <c r="G81" i="22" s="1"/>
  <c r="F82" i="22"/>
  <c r="F83" i="22"/>
  <c r="H83" i="22" s="1"/>
  <c r="F84" i="22"/>
  <c r="F85" i="22"/>
  <c r="F86" i="22"/>
  <c r="H86" i="22" s="1"/>
  <c r="F87" i="22"/>
  <c r="F88" i="22"/>
  <c r="F89" i="22"/>
  <c r="G89" i="22" s="1"/>
  <c r="F90" i="22"/>
  <c r="F91" i="22"/>
  <c r="F92" i="22"/>
  <c r="G92" i="22" s="1"/>
  <c r="F93" i="22"/>
  <c r="F94" i="22"/>
  <c r="F95" i="22"/>
  <c r="F96" i="22"/>
  <c r="F97" i="22"/>
  <c r="G97" i="22" s="1"/>
  <c r="F98" i="22"/>
  <c r="F99" i="22"/>
  <c r="G99" i="22" s="1"/>
  <c r="F100" i="22"/>
  <c r="G100" i="22" s="1"/>
  <c r="F101" i="22"/>
  <c r="F102" i="22"/>
  <c r="F103" i="22"/>
  <c r="F104" i="22"/>
  <c r="F105" i="22"/>
  <c r="G105" i="22" s="1"/>
  <c r="F106" i="22"/>
  <c r="G106" i="22" s="1"/>
  <c r="F107" i="22"/>
  <c r="G107" i="22" s="1"/>
  <c r="F108" i="22"/>
  <c r="G108" i="22" s="1"/>
  <c r="F109" i="22"/>
  <c r="F110" i="22"/>
  <c r="F111" i="22"/>
  <c r="F112" i="22"/>
  <c r="F113" i="22"/>
  <c r="G113" i="22" s="1"/>
  <c r="F114" i="22"/>
  <c r="F115" i="22"/>
  <c r="H115" i="22" s="1"/>
  <c r="F116" i="22"/>
  <c r="F117" i="22"/>
  <c r="F118" i="22"/>
  <c r="F119" i="22"/>
  <c r="F120" i="22"/>
  <c r="F121" i="22"/>
  <c r="G121" i="22" s="1"/>
  <c r="F122" i="22"/>
  <c r="G122" i="22" s="1"/>
  <c r="F123" i="22"/>
  <c r="F124" i="22"/>
  <c r="G124" i="22" s="1"/>
  <c r="F125" i="22"/>
  <c r="F126" i="22"/>
  <c r="F127" i="22"/>
  <c r="F128" i="22"/>
  <c r="F129" i="22"/>
  <c r="G129" i="22" s="1"/>
  <c r="F130" i="22"/>
  <c r="F131" i="22"/>
  <c r="H131" i="22" s="1"/>
  <c r="F132" i="22"/>
  <c r="G132" i="22" s="1"/>
  <c r="F133" i="22"/>
  <c r="F134" i="22"/>
  <c r="F135" i="22"/>
  <c r="F136" i="22"/>
  <c r="F5" i="22"/>
  <c r="G5" i="22" s="1"/>
  <c r="H2" i="22"/>
  <c r="H102" i="22" s="1"/>
  <c r="G2" i="22"/>
  <c r="G6" i="22" s="1"/>
  <c r="E2" i="22"/>
  <c r="E38" i="22" s="1"/>
  <c r="K38" i="22" s="1"/>
  <c r="D2" i="22"/>
  <c r="D61" i="22" s="1"/>
  <c r="C2" i="22"/>
  <c r="C108" i="22" s="1"/>
  <c r="H1" i="22"/>
  <c r="G1" i="22"/>
  <c r="J2" i="21"/>
  <c r="J7" i="21" s="1"/>
  <c r="I2" i="21"/>
  <c r="I5" i="21" s="1"/>
  <c r="H2" i="21"/>
  <c r="H11" i="21" s="1"/>
  <c r="P3" i="21"/>
  <c r="P2" i="21" s="1"/>
  <c r="P8" i="21" s="1"/>
  <c r="G2" i="21"/>
  <c r="G135" i="21" s="1"/>
  <c r="F2" i="21"/>
  <c r="F6" i="21" s="1"/>
  <c r="N1" i="21"/>
  <c r="M1" i="21"/>
  <c r="M2" i="21"/>
  <c r="M52" i="21" s="1"/>
  <c r="N2" i="21"/>
  <c r="N115" i="21" s="1"/>
  <c r="L2" i="21"/>
  <c r="L48" i="21" s="1"/>
  <c r="K2" i="21"/>
  <c r="K124" i="21" s="1"/>
  <c r="E2" i="21"/>
  <c r="E6" i="21" s="1"/>
  <c r="L1" i="21"/>
  <c r="K1" i="21"/>
  <c r="AM1" i="11"/>
  <c r="D1" i="1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C1" i="11"/>
  <c r="C4" i="11"/>
  <c r="C5" i="11"/>
  <c r="B6" i="21"/>
  <c r="B14" i="21"/>
  <c r="B22" i="21"/>
  <c r="B30" i="21"/>
  <c r="B38" i="21"/>
  <c r="B46" i="21"/>
  <c r="B54" i="21"/>
  <c r="B62" i="21"/>
  <c r="B70" i="21"/>
  <c r="B78" i="21"/>
  <c r="B86" i="21"/>
  <c r="B94" i="21"/>
  <c r="B102" i="21"/>
  <c r="B110" i="21"/>
  <c r="B118" i="21"/>
  <c r="B135" i="21"/>
  <c r="B7" i="21"/>
  <c r="B15" i="21"/>
  <c r="B23" i="21"/>
  <c r="B31" i="21"/>
  <c r="B39" i="21"/>
  <c r="B47" i="21"/>
  <c r="B55" i="21"/>
  <c r="B63" i="21"/>
  <c r="B71" i="21"/>
  <c r="B79" i="21"/>
  <c r="B103" i="21"/>
  <c r="B127" i="21"/>
  <c r="B8" i="21"/>
  <c r="B16" i="21"/>
  <c r="B24" i="21"/>
  <c r="B32" i="21"/>
  <c r="B40" i="21"/>
  <c r="B48" i="21"/>
  <c r="B56" i="21"/>
  <c r="B64" i="21"/>
  <c r="B72" i="21"/>
  <c r="B80" i="21"/>
  <c r="B88" i="21"/>
  <c r="B96" i="21"/>
  <c r="B104" i="21"/>
  <c r="B112" i="21"/>
  <c r="B120" i="21"/>
  <c r="B128" i="21"/>
  <c r="B136" i="21"/>
  <c r="B9" i="21"/>
  <c r="B17" i="21"/>
  <c r="B25" i="21"/>
  <c r="B33" i="21"/>
  <c r="B41" i="21"/>
  <c r="B49" i="21"/>
  <c r="B57" i="21"/>
  <c r="B65" i="21"/>
  <c r="B73" i="21"/>
  <c r="B81" i="21"/>
  <c r="B89" i="21"/>
  <c r="B97" i="21"/>
  <c r="B105" i="21"/>
  <c r="B113" i="21"/>
  <c r="B121" i="21"/>
  <c r="B129" i="21"/>
  <c r="B34" i="21"/>
  <c r="B58" i="21"/>
  <c r="B74" i="21"/>
  <c r="B90" i="21"/>
  <c r="B106" i="21"/>
  <c r="B122" i="21"/>
  <c r="B111" i="21"/>
  <c r="B10" i="21"/>
  <c r="B18" i="21"/>
  <c r="B26" i="21"/>
  <c r="B42" i="21"/>
  <c r="B50" i="21"/>
  <c r="B66" i="21"/>
  <c r="B82" i="21"/>
  <c r="B98" i="21"/>
  <c r="B114" i="21"/>
  <c r="B130" i="21"/>
  <c r="B134" i="21"/>
  <c r="B119" i="21"/>
  <c r="B11" i="21"/>
  <c r="B19" i="21"/>
  <c r="B27" i="21"/>
  <c r="B35" i="21"/>
  <c r="B43" i="21"/>
  <c r="B51" i="21"/>
  <c r="B59" i="21"/>
  <c r="B67" i="21"/>
  <c r="B75" i="21"/>
  <c r="B83" i="21"/>
  <c r="B91" i="21"/>
  <c r="B99" i="21"/>
  <c r="B107" i="21"/>
  <c r="B115" i="21"/>
  <c r="B123" i="21"/>
  <c r="B131" i="21"/>
  <c r="B13" i="21"/>
  <c r="B37" i="21"/>
  <c r="B53" i="21"/>
  <c r="B69" i="21"/>
  <c r="B85" i="21"/>
  <c r="B101" i="21"/>
  <c r="B117" i="21"/>
  <c r="B133" i="21"/>
  <c r="B95" i="21"/>
  <c r="B12" i="21"/>
  <c r="B20" i="21"/>
  <c r="B28" i="21"/>
  <c r="B36" i="21"/>
  <c r="B44" i="21"/>
  <c r="B52" i="21"/>
  <c r="B60" i="21"/>
  <c r="B68" i="21"/>
  <c r="B76" i="21"/>
  <c r="B84" i="21"/>
  <c r="B92" i="21"/>
  <c r="B100" i="21"/>
  <c r="B108" i="21"/>
  <c r="B116" i="21"/>
  <c r="B124" i="21"/>
  <c r="B132" i="21"/>
  <c r="B21" i="21"/>
  <c r="B29" i="21"/>
  <c r="B45" i="21"/>
  <c r="B61" i="21"/>
  <c r="B77" i="21"/>
  <c r="B93" i="21"/>
  <c r="B109" i="21"/>
  <c r="B125" i="21"/>
  <c r="B126" i="21"/>
  <c r="B87" i="21"/>
  <c r="B5" i="21"/>
  <c r="I123" i="21" l="1"/>
  <c r="I91" i="21"/>
  <c r="I59" i="21"/>
  <c r="I24" i="21"/>
  <c r="I136" i="21"/>
  <c r="I120" i="21"/>
  <c r="I104" i="21"/>
  <c r="I88" i="21"/>
  <c r="I72" i="21"/>
  <c r="I56" i="21"/>
  <c r="I40" i="21"/>
  <c r="I20" i="21"/>
  <c r="I107" i="21"/>
  <c r="I75" i="21"/>
  <c r="I43" i="21"/>
  <c r="I135" i="21"/>
  <c r="I119" i="21"/>
  <c r="I103" i="21"/>
  <c r="I87" i="21"/>
  <c r="I71" i="21"/>
  <c r="I55" i="21"/>
  <c r="I39" i="21"/>
  <c r="I16" i="21"/>
  <c r="I132" i="21"/>
  <c r="I116" i="21"/>
  <c r="I100" i="21"/>
  <c r="I84" i="21"/>
  <c r="I68" i="21"/>
  <c r="I52" i="21"/>
  <c r="I36" i="21"/>
  <c r="I12" i="21"/>
  <c r="I131" i="21"/>
  <c r="I115" i="21"/>
  <c r="I99" i="21"/>
  <c r="I83" i="21"/>
  <c r="I67" i="21"/>
  <c r="I51" i="21"/>
  <c r="I35" i="21"/>
  <c r="I8" i="21"/>
  <c r="I128" i="21"/>
  <c r="I112" i="21"/>
  <c r="I96" i="21"/>
  <c r="I80" i="21"/>
  <c r="I64" i="21"/>
  <c r="I48" i="21"/>
  <c r="I32" i="21"/>
  <c r="I127" i="21"/>
  <c r="I111" i="21"/>
  <c r="I95" i="21"/>
  <c r="I79" i="21"/>
  <c r="I63" i="21"/>
  <c r="I47" i="21"/>
  <c r="I31" i="21"/>
  <c r="I124" i="21"/>
  <c r="I108" i="21"/>
  <c r="I92" i="21"/>
  <c r="I76" i="21"/>
  <c r="I60" i="21"/>
  <c r="I44" i="21"/>
  <c r="I28" i="21"/>
  <c r="H124" i="21"/>
  <c r="H68" i="21"/>
  <c r="H28" i="21"/>
  <c r="H130" i="21"/>
  <c r="H106" i="21"/>
  <c r="H98" i="21"/>
  <c r="H66" i="21"/>
  <c r="H34" i="21"/>
  <c r="H18" i="21"/>
  <c r="I23" i="21"/>
  <c r="I19" i="21"/>
  <c r="I11" i="21"/>
  <c r="H5" i="21"/>
  <c r="H129" i="21"/>
  <c r="H121" i="21"/>
  <c r="H113" i="21"/>
  <c r="H105" i="21"/>
  <c r="H97" i="21"/>
  <c r="H89" i="21"/>
  <c r="H81" i="21"/>
  <c r="H73" i="21"/>
  <c r="H65" i="21"/>
  <c r="H57" i="21"/>
  <c r="H49" i="21"/>
  <c r="H41" i="21"/>
  <c r="H33" i="21"/>
  <c r="H25" i="21"/>
  <c r="H17" i="21"/>
  <c r="H9" i="21"/>
  <c r="J134" i="21"/>
  <c r="J130" i="21"/>
  <c r="J126" i="21"/>
  <c r="J122" i="21"/>
  <c r="J118" i="21"/>
  <c r="J114" i="21"/>
  <c r="J110" i="21"/>
  <c r="J106" i="21"/>
  <c r="J102" i="21"/>
  <c r="J98" i="21"/>
  <c r="J94" i="21"/>
  <c r="J90" i="21"/>
  <c r="J86" i="21"/>
  <c r="J82" i="21"/>
  <c r="J78" i="21"/>
  <c r="J74" i="21"/>
  <c r="J70" i="21"/>
  <c r="J66" i="21"/>
  <c r="J62" i="21"/>
  <c r="J58" i="21"/>
  <c r="J54" i="21"/>
  <c r="J50" i="21"/>
  <c r="J46" i="21"/>
  <c r="J42" i="21"/>
  <c r="J38" i="21"/>
  <c r="J34" i="21"/>
  <c r="J30" i="21"/>
  <c r="J26" i="21"/>
  <c r="J22" i="21"/>
  <c r="J18" i="21"/>
  <c r="J14" i="21"/>
  <c r="J10" i="21"/>
  <c r="J6" i="21"/>
  <c r="H116" i="21"/>
  <c r="H60" i="21"/>
  <c r="H36" i="21"/>
  <c r="H12" i="21"/>
  <c r="H122" i="21"/>
  <c r="H82" i="21"/>
  <c r="H50" i="21"/>
  <c r="H26" i="21"/>
  <c r="I27" i="21"/>
  <c r="I15" i="21"/>
  <c r="I7" i="21"/>
  <c r="H136" i="21"/>
  <c r="H128" i="21"/>
  <c r="H120" i="21"/>
  <c r="H112" i="21"/>
  <c r="H104" i="21"/>
  <c r="H96" i="21"/>
  <c r="H88" i="21"/>
  <c r="H80" i="21"/>
  <c r="H72" i="21"/>
  <c r="H64" i="21"/>
  <c r="H56" i="21"/>
  <c r="H48" i="21"/>
  <c r="H40" i="21"/>
  <c r="H32" i="21"/>
  <c r="H24" i="21"/>
  <c r="H16" i="21"/>
  <c r="H8" i="21"/>
  <c r="I134" i="21"/>
  <c r="I130" i="21"/>
  <c r="I126" i="21"/>
  <c r="I122" i="21"/>
  <c r="I118" i="21"/>
  <c r="I114" i="21"/>
  <c r="I110" i="21"/>
  <c r="I106" i="21"/>
  <c r="I102" i="21"/>
  <c r="I98" i="21"/>
  <c r="I94" i="21"/>
  <c r="I90" i="21"/>
  <c r="I86" i="21"/>
  <c r="I82" i="21"/>
  <c r="I78" i="21"/>
  <c r="I74" i="21"/>
  <c r="I70" i="21"/>
  <c r="I66" i="21"/>
  <c r="I62" i="21"/>
  <c r="I58" i="21"/>
  <c r="I54" i="21"/>
  <c r="I50" i="21"/>
  <c r="I46" i="21"/>
  <c r="I42" i="21"/>
  <c r="I38" i="21"/>
  <c r="I34" i="21"/>
  <c r="I30" i="21"/>
  <c r="I26" i="21"/>
  <c r="I22" i="21"/>
  <c r="I18" i="21"/>
  <c r="I14" i="21"/>
  <c r="I10" i="21"/>
  <c r="I6" i="21"/>
  <c r="H132" i="21"/>
  <c r="H100" i="21"/>
  <c r="H84" i="21"/>
  <c r="H52" i="21"/>
  <c r="H20" i="21"/>
  <c r="H74" i="21"/>
  <c r="H135" i="21"/>
  <c r="H127" i="21"/>
  <c r="H119" i="21"/>
  <c r="H111" i="21"/>
  <c r="H103" i="21"/>
  <c r="H95" i="21"/>
  <c r="H87" i="21"/>
  <c r="H79" i="21"/>
  <c r="H71" i="21"/>
  <c r="H63" i="21"/>
  <c r="H55" i="21"/>
  <c r="H47" i="21"/>
  <c r="H39" i="21"/>
  <c r="H31" i="21"/>
  <c r="H23" i="21"/>
  <c r="H15" i="21"/>
  <c r="H7" i="21"/>
  <c r="J133" i="21"/>
  <c r="J129" i="21"/>
  <c r="J125" i="21"/>
  <c r="J121" i="21"/>
  <c r="J117" i="21"/>
  <c r="J113" i="21"/>
  <c r="J109" i="21"/>
  <c r="J105" i="21"/>
  <c r="J101" i="21"/>
  <c r="J97" i="21"/>
  <c r="J93" i="21"/>
  <c r="J89" i="21"/>
  <c r="J85" i="21"/>
  <c r="J81" i="21"/>
  <c r="J77" i="21"/>
  <c r="J73" i="21"/>
  <c r="J69" i="21"/>
  <c r="J65" i="21"/>
  <c r="J61" i="21"/>
  <c r="J57" i="21"/>
  <c r="J53" i="21"/>
  <c r="J49" i="21"/>
  <c r="J45" i="21"/>
  <c r="J41" i="21"/>
  <c r="J37" i="21"/>
  <c r="J33" i="21"/>
  <c r="J29" i="21"/>
  <c r="J25" i="21"/>
  <c r="J21" i="21"/>
  <c r="J17" i="21"/>
  <c r="J13" i="21"/>
  <c r="J9" i="21"/>
  <c r="J5" i="21"/>
  <c r="H108" i="21"/>
  <c r="H76" i="21"/>
  <c r="H44" i="21"/>
  <c r="H114" i="21"/>
  <c r="H90" i="21"/>
  <c r="H58" i="21"/>
  <c r="H42" i="21"/>
  <c r="H10" i="21"/>
  <c r="H134" i="21"/>
  <c r="H126" i="21"/>
  <c r="H118" i="21"/>
  <c r="H110" i="21"/>
  <c r="H102" i="21"/>
  <c r="H94" i="21"/>
  <c r="H86" i="21"/>
  <c r="H78" i="21"/>
  <c r="H70" i="21"/>
  <c r="H62" i="21"/>
  <c r="H54" i="21"/>
  <c r="H46" i="21"/>
  <c r="H38" i="21"/>
  <c r="H30" i="21"/>
  <c r="H22" i="21"/>
  <c r="H14" i="21"/>
  <c r="H6" i="21"/>
  <c r="I133" i="21"/>
  <c r="I129" i="21"/>
  <c r="I125" i="21"/>
  <c r="I121" i="21"/>
  <c r="I117" i="21"/>
  <c r="I113" i="21"/>
  <c r="I109" i="21"/>
  <c r="I105" i="21"/>
  <c r="I101" i="21"/>
  <c r="I97" i="21"/>
  <c r="I93" i="21"/>
  <c r="I89" i="21"/>
  <c r="I85" i="21"/>
  <c r="I81" i="21"/>
  <c r="I77" i="21"/>
  <c r="I73" i="21"/>
  <c r="I69" i="21"/>
  <c r="I65" i="21"/>
  <c r="I61" i="21"/>
  <c r="I57" i="21"/>
  <c r="I53" i="21"/>
  <c r="I49" i="21"/>
  <c r="I45" i="21"/>
  <c r="I41" i="21"/>
  <c r="I37" i="21"/>
  <c r="I33" i="21"/>
  <c r="I29" i="21"/>
  <c r="I25" i="21"/>
  <c r="I21" i="21"/>
  <c r="I17" i="21"/>
  <c r="I13" i="21"/>
  <c r="I9" i="21"/>
  <c r="H133" i="21"/>
  <c r="H125" i="21"/>
  <c r="H117" i="21"/>
  <c r="H109" i="21"/>
  <c r="H101" i="21"/>
  <c r="H93" i="21"/>
  <c r="H85" i="21"/>
  <c r="H77" i="21"/>
  <c r="H69" i="21"/>
  <c r="H61" i="21"/>
  <c r="H53" i="21"/>
  <c r="H45" i="21"/>
  <c r="H37" i="21"/>
  <c r="H29" i="21"/>
  <c r="H21" i="21"/>
  <c r="H13" i="21"/>
  <c r="J136" i="21"/>
  <c r="J132" i="21"/>
  <c r="J128" i="21"/>
  <c r="J124" i="21"/>
  <c r="J120" i="21"/>
  <c r="J116" i="21"/>
  <c r="J112" i="21"/>
  <c r="J108" i="21"/>
  <c r="J104" i="21"/>
  <c r="J100" i="21"/>
  <c r="J96" i="21"/>
  <c r="J92" i="21"/>
  <c r="J88" i="21"/>
  <c r="J84" i="21"/>
  <c r="J80" i="21"/>
  <c r="J76" i="21"/>
  <c r="J72" i="21"/>
  <c r="J68" i="21"/>
  <c r="J64" i="21"/>
  <c r="J60" i="21"/>
  <c r="J56" i="21"/>
  <c r="J52" i="21"/>
  <c r="J48" i="21"/>
  <c r="J44" i="21"/>
  <c r="J40" i="21"/>
  <c r="J36" i="21"/>
  <c r="J32" i="21"/>
  <c r="J28" i="21"/>
  <c r="J24" i="21"/>
  <c r="J20" i="21"/>
  <c r="J16" i="21"/>
  <c r="J12" i="21"/>
  <c r="J8" i="21"/>
  <c r="H92" i="21"/>
  <c r="H131" i="21"/>
  <c r="H123" i="21"/>
  <c r="H115" i="21"/>
  <c r="H107" i="21"/>
  <c r="H99" i="21"/>
  <c r="H91" i="21"/>
  <c r="H83" i="21"/>
  <c r="H75" i="21"/>
  <c r="H67" i="21"/>
  <c r="H59" i="21"/>
  <c r="H51" i="21"/>
  <c r="H43" i="21"/>
  <c r="H35" i="21"/>
  <c r="H27" i="21"/>
  <c r="H19" i="21"/>
  <c r="J135" i="21"/>
  <c r="J131" i="21"/>
  <c r="J127" i="21"/>
  <c r="J123" i="21"/>
  <c r="J119" i="21"/>
  <c r="J115" i="21"/>
  <c r="J111" i="21"/>
  <c r="J107" i="21"/>
  <c r="J103" i="21"/>
  <c r="J99" i="21"/>
  <c r="J95" i="21"/>
  <c r="J91" i="21"/>
  <c r="J87" i="21"/>
  <c r="J83" i="21"/>
  <c r="J79" i="21"/>
  <c r="J75" i="21"/>
  <c r="J71" i="21"/>
  <c r="J67" i="21"/>
  <c r="J63" i="21"/>
  <c r="J59" i="21"/>
  <c r="J55" i="21"/>
  <c r="J51" i="21"/>
  <c r="J47" i="21"/>
  <c r="J43" i="21"/>
  <c r="J39" i="21"/>
  <c r="J35" i="21"/>
  <c r="J31" i="21"/>
  <c r="J27" i="21"/>
  <c r="J23" i="21"/>
  <c r="J19" i="21"/>
  <c r="J15" i="21"/>
  <c r="J11" i="21"/>
  <c r="J81" i="24"/>
  <c r="J78" i="24"/>
  <c r="K73" i="24"/>
  <c r="J69" i="24"/>
  <c r="J65" i="24"/>
  <c r="L60" i="24"/>
  <c r="L56" i="24"/>
  <c r="J52" i="24"/>
  <c r="K47" i="24"/>
  <c r="K42" i="24"/>
  <c r="K38" i="24"/>
  <c r="K33" i="24"/>
  <c r="J29" i="24"/>
  <c r="K23" i="24"/>
  <c r="J42" i="24"/>
  <c r="J38" i="24"/>
  <c r="J33" i="24"/>
  <c r="J37" i="24"/>
  <c r="J28" i="24"/>
  <c r="K82" i="24"/>
  <c r="K79" i="24"/>
  <c r="L75" i="24"/>
  <c r="K71" i="24"/>
  <c r="K67" i="24"/>
  <c r="L62" i="24"/>
  <c r="K58" i="24"/>
  <c r="K54" i="24"/>
  <c r="K49" i="24"/>
  <c r="J45" i="24"/>
  <c r="L40" i="24"/>
  <c r="J36" i="24"/>
  <c r="K31" i="24"/>
  <c r="J26" i="24"/>
  <c r="J25" i="24"/>
  <c r="K76" i="24"/>
  <c r="L73" i="24"/>
  <c r="J71" i="24"/>
  <c r="K68" i="24"/>
  <c r="L65" i="24"/>
  <c r="J63" i="24"/>
  <c r="K60" i="24"/>
  <c r="L57" i="24"/>
  <c r="J55" i="24"/>
  <c r="K52" i="24"/>
  <c r="L49" i="24"/>
  <c r="J47" i="24"/>
  <c r="K44" i="24"/>
  <c r="L41" i="24"/>
  <c r="J39" i="24"/>
  <c r="K36" i="24"/>
  <c r="L33" i="24"/>
  <c r="J31" i="24"/>
  <c r="K28" i="24"/>
  <c r="L25" i="24"/>
  <c r="J23" i="24"/>
  <c r="K25" i="24"/>
  <c r="K51" i="24"/>
  <c r="K43" i="24"/>
  <c r="K35" i="24"/>
  <c r="K27" i="24"/>
  <c r="K80" i="24"/>
  <c r="L77" i="24"/>
  <c r="J75" i="24"/>
  <c r="K72" i="24"/>
  <c r="L69" i="24"/>
  <c r="J67" i="24"/>
  <c r="K64" i="24"/>
  <c r="L61" i="24"/>
  <c r="J59" i="24"/>
  <c r="K56" i="24"/>
  <c r="L53" i="24"/>
  <c r="J51" i="24"/>
  <c r="K48" i="24"/>
  <c r="L45" i="24"/>
  <c r="J43" i="24"/>
  <c r="K40" i="24"/>
  <c r="L37" i="24"/>
  <c r="J35" i="24"/>
  <c r="K32" i="24"/>
  <c r="L29" i="24"/>
  <c r="J27" i="24"/>
  <c r="K24" i="24"/>
  <c r="K77" i="24"/>
  <c r="L74" i="24"/>
  <c r="J72" i="24"/>
  <c r="K69" i="24"/>
  <c r="L66" i="24"/>
  <c r="J64" i="24"/>
  <c r="K61" i="24"/>
  <c r="L58" i="24"/>
  <c r="J56" i="24"/>
  <c r="K53" i="24"/>
  <c r="L50" i="24"/>
  <c r="J48" i="24"/>
  <c r="K45" i="24"/>
  <c r="L42" i="24"/>
  <c r="J40" i="24"/>
  <c r="K37" i="24"/>
  <c r="L34" i="24"/>
  <c r="J32" i="24"/>
  <c r="K29" i="24"/>
  <c r="I38" i="24"/>
  <c r="H65" i="24"/>
  <c r="I26" i="24"/>
  <c r="I27" i="24"/>
  <c r="I32" i="24"/>
  <c r="H45" i="24"/>
  <c r="N20" i="24"/>
  <c r="N126" i="24" s="1"/>
  <c r="F29" i="24"/>
  <c r="I49" i="24"/>
  <c r="I33" i="24"/>
  <c r="I67" i="24"/>
  <c r="F23" i="24"/>
  <c r="I34" i="24"/>
  <c r="I81" i="24"/>
  <c r="I24" i="24"/>
  <c r="I35" i="24"/>
  <c r="F26" i="24"/>
  <c r="H37" i="24"/>
  <c r="G26" i="24"/>
  <c r="I29" i="24"/>
  <c r="G34" i="24"/>
  <c r="I37" i="24"/>
  <c r="I46" i="24"/>
  <c r="I66" i="24"/>
  <c r="I82" i="24"/>
  <c r="G30" i="24"/>
  <c r="G23" i="24"/>
  <c r="F27" i="24"/>
  <c r="F31" i="24"/>
  <c r="F35" i="24"/>
  <c r="I39" i="24"/>
  <c r="I51" i="24"/>
  <c r="I70" i="24"/>
  <c r="I23" i="24"/>
  <c r="H27" i="24"/>
  <c r="H31" i="24"/>
  <c r="H35" i="24"/>
  <c r="F41" i="24"/>
  <c r="H53" i="24"/>
  <c r="H75" i="24"/>
  <c r="H43" i="24"/>
  <c r="I55" i="24"/>
  <c r="I77" i="24"/>
  <c r="H25" i="24"/>
  <c r="F28" i="24"/>
  <c r="F33" i="24"/>
  <c r="G36" i="24"/>
  <c r="I44" i="24"/>
  <c r="I60" i="24"/>
  <c r="H79" i="24"/>
  <c r="I25" i="24"/>
  <c r="G28" i="24"/>
  <c r="H33" i="24"/>
  <c r="I36" i="24"/>
  <c r="I64" i="24"/>
  <c r="H81" i="24"/>
  <c r="C41" i="24"/>
  <c r="D42" i="24"/>
  <c r="E43" i="24"/>
  <c r="E44" i="24"/>
  <c r="G48" i="24"/>
  <c r="D50" i="24"/>
  <c r="C52" i="24"/>
  <c r="D54" i="24"/>
  <c r="E56" i="24"/>
  <c r="G58" i="24"/>
  <c r="C69" i="24"/>
  <c r="E71" i="24"/>
  <c r="G73" i="24"/>
  <c r="F81" i="24"/>
  <c r="F79" i="24"/>
  <c r="F77" i="24"/>
  <c r="F75" i="24"/>
  <c r="F73" i="24"/>
  <c r="F71" i="24"/>
  <c r="F69" i="24"/>
  <c r="F67" i="24"/>
  <c r="F65" i="24"/>
  <c r="F63" i="24"/>
  <c r="F61" i="24"/>
  <c r="F59" i="24"/>
  <c r="F57" i="24"/>
  <c r="F55" i="24"/>
  <c r="F53" i="24"/>
  <c r="F51" i="24"/>
  <c r="F49" i="24"/>
  <c r="F82" i="24"/>
  <c r="F80" i="24"/>
  <c r="F78" i="24"/>
  <c r="F76" i="24"/>
  <c r="F74" i="24"/>
  <c r="F72" i="24"/>
  <c r="F70" i="24"/>
  <c r="F68" i="24"/>
  <c r="F66" i="24"/>
  <c r="F64" i="24"/>
  <c r="F62" i="24"/>
  <c r="F60" i="24"/>
  <c r="F58" i="24"/>
  <c r="F56" i="24"/>
  <c r="F54" i="24"/>
  <c r="F52" i="24"/>
  <c r="F50" i="24"/>
  <c r="F48" i="24"/>
  <c r="F46" i="24"/>
  <c r="F44" i="24"/>
  <c r="F42" i="24"/>
  <c r="F40" i="24"/>
  <c r="F38" i="24"/>
  <c r="F36" i="24"/>
  <c r="F34" i="24"/>
  <c r="F32" i="24"/>
  <c r="F30" i="24"/>
  <c r="H23" i="24"/>
  <c r="D24" i="24"/>
  <c r="I28" i="24"/>
  <c r="H29" i="24"/>
  <c r="I30" i="24"/>
  <c r="I31" i="24"/>
  <c r="C39" i="24"/>
  <c r="D40" i="24"/>
  <c r="E41" i="24"/>
  <c r="E42" i="24"/>
  <c r="F43" i="24"/>
  <c r="G44" i="24"/>
  <c r="C47" i="24"/>
  <c r="H50" i="24"/>
  <c r="G52" i="24"/>
  <c r="I54" i="24"/>
  <c r="C63" i="24"/>
  <c r="E65" i="24"/>
  <c r="G67" i="24"/>
  <c r="H69" i="24"/>
  <c r="I71" i="24"/>
  <c r="C78" i="24"/>
  <c r="D80" i="24"/>
  <c r="E82" i="24"/>
  <c r="C37" i="24"/>
  <c r="G42" i="24"/>
  <c r="E61" i="24"/>
  <c r="C74" i="24"/>
  <c r="D76" i="24"/>
  <c r="E78" i="24"/>
  <c r="E80" i="24"/>
  <c r="E79" i="24"/>
  <c r="E64" i="24"/>
  <c r="E63" i="24"/>
  <c r="E68" i="24"/>
  <c r="E67" i="24"/>
  <c r="E52" i="24"/>
  <c r="E51" i="24"/>
  <c r="E70" i="24"/>
  <c r="E69" i="24"/>
  <c r="E54" i="24"/>
  <c r="E53" i="24"/>
  <c r="E50" i="24"/>
  <c r="E46" i="24"/>
  <c r="E74" i="24"/>
  <c r="E73" i="24"/>
  <c r="E58" i="24"/>
  <c r="E57" i="24"/>
  <c r="E48" i="24"/>
  <c r="G82" i="24"/>
  <c r="G81" i="24"/>
  <c r="G66" i="24"/>
  <c r="G65" i="24"/>
  <c r="G70" i="24"/>
  <c r="G69" i="24"/>
  <c r="G54" i="24"/>
  <c r="G53" i="24"/>
  <c r="G50" i="24"/>
  <c r="G72" i="24"/>
  <c r="G71" i="24"/>
  <c r="G56" i="24"/>
  <c r="G55" i="24"/>
  <c r="G49" i="24"/>
  <c r="G76" i="24"/>
  <c r="G75" i="24"/>
  <c r="G60" i="24"/>
  <c r="G59" i="24"/>
  <c r="G47" i="24"/>
  <c r="G45" i="24"/>
  <c r="G43" i="24"/>
  <c r="G41" i="24"/>
  <c r="G39" i="24"/>
  <c r="G37" i="24"/>
  <c r="G35" i="24"/>
  <c r="G33" i="24"/>
  <c r="G31" i="24"/>
  <c r="G29" i="24"/>
  <c r="G27" i="24"/>
  <c r="G25" i="24"/>
  <c r="C25" i="24"/>
  <c r="E39" i="24"/>
  <c r="G63" i="24"/>
  <c r="H82" i="24"/>
  <c r="H80" i="24"/>
  <c r="H78" i="24"/>
  <c r="H76" i="24"/>
  <c r="H74" i="24"/>
  <c r="H72" i="24"/>
  <c r="H70" i="24"/>
  <c r="H68" i="24"/>
  <c r="H66" i="24"/>
  <c r="H64" i="24"/>
  <c r="H62" i="24"/>
  <c r="H60" i="24"/>
  <c r="H58" i="24"/>
  <c r="H56" i="24"/>
  <c r="H54" i="24"/>
  <c r="H52" i="24"/>
  <c r="H67" i="24"/>
  <c r="H51" i="24"/>
  <c r="H46" i="24"/>
  <c r="H44" i="24"/>
  <c r="H42" i="24"/>
  <c r="H40" i="24"/>
  <c r="H38" i="24"/>
  <c r="H36" i="24"/>
  <c r="H34" i="24"/>
  <c r="H32" i="24"/>
  <c r="H30" i="24"/>
  <c r="H28" i="24"/>
  <c r="H26" i="24"/>
  <c r="H24" i="24"/>
  <c r="H71" i="24"/>
  <c r="H55" i="24"/>
  <c r="H49" i="24"/>
  <c r="H73" i="24"/>
  <c r="H57" i="24"/>
  <c r="H48" i="24"/>
  <c r="H77" i="24"/>
  <c r="H61" i="24"/>
  <c r="F24" i="24"/>
  <c r="E25" i="24"/>
  <c r="D26" i="24"/>
  <c r="N27" i="24"/>
  <c r="C35" i="24"/>
  <c r="D36" i="24"/>
  <c r="E37" i="24"/>
  <c r="E38" i="24"/>
  <c r="F39" i="24"/>
  <c r="G40" i="24"/>
  <c r="H41" i="24"/>
  <c r="I42" i="24"/>
  <c r="I43" i="24"/>
  <c r="F47" i="24"/>
  <c r="C49" i="24"/>
  <c r="C57" i="24"/>
  <c r="E59" i="24"/>
  <c r="G61" i="24"/>
  <c r="H63" i="24"/>
  <c r="I65" i="24"/>
  <c r="C72" i="24"/>
  <c r="D74" i="24"/>
  <c r="E76" i="24"/>
  <c r="G78" i="24"/>
  <c r="I80" i="24"/>
  <c r="N135" i="24"/>
  <c r="N129" i="24"/>
  <c r="N121" i="24"/>
  <c r="N113" i="24"/>
  <c r="N136" i="24"/>
  <c r="N124" i="24"/>
  <c r="N57" i="24"/>
  <c r="N47" i="24"/>
  <c r="N116" i="24"/>
  <c r="N77" i="24"/>
  <c r="N102" i="24"/>
  <c r="N80" i="24"/>
  <c r="N44" i="24"/>
  <c r="N84" i="24"/>
  <c r="N83" i="24"/>
  <c r="N68" i="24"/>
  <c r="N52" i="24"/>
  <c r="N146" i="24"/>
  <c r="C24" i="24"/>
  <c r="E24" i="24"/>
  <c r="N34" i="24"/>
  <c r="D38" i="24"/>
  <c r="E40" i="24"/>
  <c r="E47" i="24"/>
  <c r="C59" i="24"/>
  <c r="I69" i="24"/>
  <c r="I68" i="24"/>
  <c r="I53" i="24"/>
  <c r="I52" i="24"/>
  <c r="I50" i="24"/>
  <c r="I73" i="24"/>
  <c r="I72" i="24"/>
  <c r="I57" i="24"/>
  <c r="I56" i="24"/>
  <c r="I48" i="24"/>
  <c r="I75" i="24"/>
  <c r="I74" i="24"/>
  <c r="I59" i="24"/>
  <c r="I58" i="24"/>
  <c r="I47" i="24"/>
  <c r="I45" i="24"/>
  <c r="I79" i="24"/>
  <c r="I78" i="24"/>
  <c r="I63" i="24"/>
  <c r="I62" i="24"/>
  <c r="C23" i="24"/>
  <c r="G24" i="24"/>
  <c r="F25" i="24"/>
  <c r="E26" i="24"/>
  <c r="C27" i="24"/>
  <c r="N28" i="24"/>
  <c r="N29" i="24"/>
  <c r="N30" i="24"/>
  <c r="C33" i="24"/>
  <c r="D34" i="24"/>
  <c r="E35" i="24"/>
  <c r="E36" i="24"/>
  <c r="F37" i="24"/>
  <c r="G38" i="24"/>
  <c r="H39" i="24"/>
  <c r="I40" i="24"/>
  <c r="I41" i="24"/>
  <c r="D46" i="24"/>
  <c r="H47" i="24"/>
  <c r="E49" i="24"/>
  <c r="C51" i="24"/>
  <c r="C53" i="24"/>
  <c r="E55" i="24"/>
  <c r="G57" i="24"/>
  <c r="H59" i="24"/>
  <c r="I61" i="24"/>
  <c r="N65" i="24"/>
  <c r="C68" i="24"/>
  <c r="D70" i="24"/>
  <c r="E72" i="24"/>
  <c r="G74" i="24"/>
  <c r="I76" i="24"/>
  <c r="N82" i="24"/>
  <c r="N97" i="24"/>
  <c r="N108" i="24"/>
  <c r="D23" i="24"/>
  <c r="E27" i="24"/>
  <c r="D28" i="24"/>
  <c r="C31" i="24"/>
  <c r="D32" i="24"/>
  <c r="E33" i="24"/>
  <c r="E34" i="24"/>
  <c r="N43" i="24"/>
  <c r="C45" i="24"/>
  <c r="G46" i="24"/>
  <c r="G51" i="24"/>
  <c r="N59" i="24"/>
  <c r="C62" i="24"/>
  <c r="D64" i="24"/>
  <c r="E66" i="24"/>
  <c r="G68" i="24"/>
  <c r="N76" i="24"/>
  <c r="C79" i="24"/>
  <c r="E81" i="24"/>
  <c r="N91" i="24"/>
  <c r="C77" i="24"/>
  <c r="C76" i="24"/>
  <c r="C61" i="24"/>
  <c r="C60" i="24"/>
  <c r="C81" i="24"/>
  <c r="C80" i="24"/>
  <c r="C65" i="24"/>
  <c r="C64" i="24"/>
  <c r="C82" i="24"/>
  <c r="C67" i="24"/>
  <c r="C66" i="24"/>
  <c r="C71" i="24"/>
  <c r="C70" i="24"/>
  <c r="C55" i="24"/>
  <c r="C54" i="24"/>
  <c r="C50" i="24"/>
  <c r="C46" i="24"/>
  <c r="C44" i="24"/>
  <c r="C42" i="24"/>
  <c r="C40" i="24"/>
  <c r="C38" i="24"/>
  <c r="C36" i="24"/>
  <c r="C34" i="24"/>
  <c r="C32" i="24"/>
  <c r="C30" i="24"/>
  <c r="C28" i="24"/>
  <c r="C26" i="24"/>
  <c r="E23" i="24"/>
  <c r="N23" i="24"/>
  <c r="E28" i="24"/>
  <c r="C29" i="24"/>
  <c r="D30" i="24"/>
  <c r="E31" i="24"/>
  <c r="E32" i="24"/>
  <c r="N41" i="24"/>
  <c r="N42" i="24"/>
  <c r="E45" i="24"/>
  <c r="C48" i="24"/>
  <c r="N55" i="24"/>
  <c r="C58" i="24"/>
  <c r="D60" i="24"/>
  <c r="E62" i="24"/>
  <c r="G64" i="24"/>
  <c r="N72" i="24"/>
  <c r="C75" i="24"/>
  <c r="E77" i="24"/>
  <c r="G79" i="24"/>
  <c r="N87" i="24"/>
  <c r="N98" i="24"/>
  <c r="D81" i="24"/>
  <c r="D79" i="24"/>
  <c r="D77" i="24"/>
  <c r="D75" i="24"/>
  <c r="D73" i="24"/>
  <c r="D71" i="24"/>
  <c r="D69" i="24"/>
  <c r="D67" i="24"/>
  <c r="D65" i="24"/>
  <c r="D63" i="24"/>
  <c r="D61" i="24"/>
  <c r="D59" i="24"/>
  <c r="D57" i="24"/>
  <c r="D55" i="24"/>
  <c r="D53" i="24"/>
  <c r="D78" i="24"/>
  <c r="D62" i="24"/>
  <c r="D47" i="24"/>
  <c r="D45" i="24"/>
  <c r="D43" i="24"/>
  <c r="D41" i="24"/>
  <c r="D39" i="24"/>
  <c r="D37" i="24"/>
  <c r="D35" i="24"/>
  <c r="D33" i="24"/>
  <c r="D31" i="24"/>
  <c r="D29" i="24"/>
  <c r="D27" i="24"/>
  <c r="D25" i="24"/>
  <c r="D82" i="24"/>
  <c r="D66" i="24"/>
  <c r="D68" i="24"/>
  <c r="D52" i="24"/>
  <c r="D51" i="24"/>
  <c r="D72" i="24"/>
  <c r="D56" i="24"/>
  <c r="D49" i="24"/>
  <c r="E29" i="24"/>
  <c r="E30" i="24"/>
  <c r="G32" i="24"/>
  <c r="N39" i="24"/>
  <c r="N40" i="24"/>
  <c r="C43" i="24"/>
  <c r="D44" i="24"/>
  <c r="D48" i="24"/>
  <c r="N49" i="24"/>
  <c r="N53" i="24"/>
  <c r="C56" i="24"/>
  <c r="D58" i="24"/>
  <c r="E60" i="24"/>
  <c r="G62" i="24"/>
  <c r="N70" i="24"/>
  <c r="C73" i="24"/>
  <c r="E75" i="24"/>
  <c r="G77" i="24"/>
  <c r="N85" i="24"/>
  <c r="N114" i="24"/>
  <c r="N148" i="24"/>
  <c r="AA10" i="23"/>
  <c r="AB104" i="23"/>
  <c r="AB96" i="23"/>
  <c r="AB88" i="23"/>
  <c r="AB80" i="23"/>
  <c r="AB72" i="23"/>
  <c r="AB64" i="23"/>
  <c r="AB56" i="23"/>
  <c r="AB48" i="23"/>
  <c r="AB40" i="23"/>
  <c r="AB32" i="23"/>
  <c r="AB24" i="23"/>
  <c r="AB16" i="23"/>
  <c r="AB103" i="23"/>
  <c r="AB95" i="23"/>
  <c r="AB87" i="23"/>
  <c r="AB79" i="23"/>
  <c r="AB71" i="23"/>
  <c r="AB63" i="23"/>
  <c r="AB55" i="23"/>
  <c r="AB47" i="23"/>
  <c r="AB39" i="23"/>
  <c r="AB31" i="23"/>
  <c r="AB23" i="23"/>
  <c r="AB15" i="23"/>
  <c r="AB102" i="23"/>
  <c r="AB94" i="23"/>
  <c r="AB86" i="23"/>
  <c r="AB78" i="23"/>
  <c r="AB70" i="23"/>
  <c r="AB62" i="23"/>
  <c r="AB54" i="23"/>
  <c r="AB46" i="23"/>
  <c r="AB38" i="23"/>
  <c r="AB30" i="23"/>
  <c r="AB22" i="23"/>
  <c r="AB14" i="23"/>
  <c r="AB101" i="23"/>
  <c r="AB93" i="23"/>
  <c r="AB85" i="23"/>
  <c r="AB77" i="23"/>
  <c r="AB69" i="23"/>
  <c r="AB61" i="23"/>
  <c r="AB53" i="23"/>
  <c r="AB45" i="23"/>
  <c r="AB37" i="23"/>
  <c r="AB29" i="23"/>
  <c r="AB21" i="23"/>
  <c r="AB13" i="23"/>
  <c r="AB100" i="23"/>
  <c r="AB92" i="23"/>
  <c r="AB84" i="23"/>
  <c r="AB76" i="23"/>
  <c r="AB68" i="23"/>
  <c r="AB60" i="23"/>
  <c r="AB52" i="23"/>
  <c r="AB44" i="23"/>
  <c r="AB36" i="23"/>
  <c r="AB28" i="23"/>
  <c r="AB20" i="23"/>
  <c r="AB12" i="23"/>
  <c r="AB99" i="23"/>
  <c r="AB91" i="23"/>
  <c r="AB83" i="23"/>
  <c r="AB75" i="23"/>
  <c r="AB67" i="23"/>
  <c r="AB59" i="23"/>
  <c r="AB51" i="23"/>
  <c r="AB43" i="23"/>
  <c r="AB35" i="23"/>
  <c r="AB27" i="23"/>
  <c r="AB19" i="23"/>
  <c r="AB11" i="23"/>
  <c r="AB98" i="23"/>
  <c r="AB90" i="23"/>
  <c r="AB82" i="23"/>
  <c r="AB74" i="23"/>
  <c r="AB66" i="23"/>
  <c r="AB58" i="23"/>
  <c r="AB50" i="23"/>
  <c r="AB42" i="23"/>
  <c r="AB34" i="23"/>
  <c r="AB26" i="23"/>
  <c r="AB18" i="23"/>
  <c r="AB10" i="23"/>
  <c r="AB97" i="23"/>
  <c r="AB89" i="23"/>
  <c r="AB81" i="23"/>
  <c r="AB73" i="23"/>
  <c r="AB65" i="23"/>
  <c r="AB57" i="23"/>
  <c r="AB49" i="23"/>
  <c r="AB41" i="23"/>
  <c r="AB33" i="23"/>
  <c r="AB25" i="23"/>
  <c r="AB17" i="23"/>
  <c r="BD49" i="23"/>
  <c r="BD41" i="23"/>
  <c r="BD25" i="23"/>
  <c r="BD64" i="23"/>
  <c r="BD56" i="23"/>
  <c r="BD48" i="23"/>
  <c r="BD40" i="23"/>
  <c r="BD32" i="23"/>
  <c r="BD24" i="23"/>
  <c r="BD16" i="23"/>
  <c r="BD59" i="23"/>
  <c r="BD51" i="23"/>
  <c r="BD61" i="23"/>
  <c r="BD53" i="23"/>
  <c r="BD45" i="23"/>
  <c r="BD37" i="23"/>
  <c r="BD29" i="23"/>
  <c r="BD21" i="23"/>
  <c r="BD13" i="23"/>
  <c r="BD66" i="23"/>
  <c r="BD58" i="23"/>
  <c r="BD50" i="23"/>
  <c r="BD42" i="23"/>
  <c r="BD34" i="23"/>
  <c r="BD26" i="23"/>
  <c r="BD18" i="23"/>
  <c r="BD10" i="23"/>
  <c r="BJ10" i="23" s="1"/>
  <c r="BD67" i="23"/>
  <c r="BD63" i="23"/>
  <c r="BD55" i="23"/>
  <c r="BD47" i="23"/>
  <c r="BD39" i="23"/>
  <c r="BD31" i="23"/>
  <c r="BD23" i="23"/>
  <c r="BD15" i="23"/>
  <c r="BD68" i="23"/>
  <c r="BD60" i="23"/>
  <c r="BD52" i="23"/>
  <c r="BD44" i="23"/>
  <c r="BD36" i="23"/>
  <c r="BD28" i="23"/>
  <c r="BD20" i="23"/>
  <c r="BD12" i="23"/>
  <c r="BD62" i="23"/>
  <c r="BD54" i="23"/>
  <c r="BD46" i="23"/>
  <c r="BD38" i="23"/>
  <c r="BD30" i="23"/>
  <c r="BD22" i="23"/>
  <c r="BD14" i="23"/>
  <c r="BD43" i="23"/>
  <c r="BD35" i="23"/>
  <c r="BD27" i="23"/>
  <c r="BD19" i="23"/>
  <c r="BD11" i="23"/>
  <c r="Y10" i="23"/>
  <c r="AT11" i="23"/>
  <c r="AW95" i="23"/>
  <c r="AW90" i="23"/>
  <c r="AW79" i="23"/>
  <c r="AW74" i="23"/>
  <c r="AW63" i="23"/>
  <c r="AW58" i="23"/>
  <c r="AW47" i="23"/>
  <c r="AW42" i="23"/>
  <c r="AW31" i="23"/>
  <c r="AW26" i="23"/>
  <c r="AW15" i="23"/>
  <c r="AW10" i="23"/>
  <c r="AP11" i="23"/>
  <c r="AV10" i="23"/>
  <c r="Y9" i="23"/>
  <c r="AC9" i="23" s="1"/>
  <c r="AW100" i="23"/>
  <c r="AW89" i="23"/>
  <c r="AW84" i="23"/>
  <c r="AW73" i="23"/>
  <c r="AW68" i="23"/>
  <c r="AW57" i="23"/>
  <c r="AW52" i="23"/>
  <c r="AW41" i="23"/>
  <c r="AW36" i="23"/>
  <c r="AW25" i="23"/>
  <c r="AW20" i="23"/>
  <c r="AO11" i="23"/>
  <c r="AU10" i="23"/>
  <c r="AW99" i="23"/>
  <c r="AW94" i="23"/>
  <c r="AW83" i="23"/>
  <c r="AW78" i="23"/>
  <c r="AW67" i="23"/>
  <c r="AW62" i="23"/>
  <c r="AW51" i="23"/>
  <c r="AW46" i="23"/>
  <c r="AW35" i="23"/>
  <c r="AW30" i="23"/>
  <c r="AW19" i="23"/>
  <c r="AW14" i="23"/>
  <c r="AW93" i="23"/>
  <c r="AW88" i="23"/>
  <c r="AW77" i="23"/>
  <c r="AW72" i="23"/>
  <c r="AW61" i="23"/>
  <c r="AW56" i="23"/>
  <c r="AW45" i="23"/>
  <c r="AW40" i="23"/>
  <c r="AW29" i="23"/>
  <c r="AW24" i="23"/>
  <c r="AW13" i="23"/>
  <c r="AW103" i="23"/>
  <c r="AW98" i="23"/>
  <c r="AW87" i="23"/>
  <c r="AW82" i="23"/>
  <c r="AW71" i="23"/>
  <c r="AW66" i="23"/>
  <c r="AW55" i="23"/>
  <c r="AW50" i="23"/>
  <c r="AW39" i="23"/>
  <c r="AW34" i="23"/>
  <c r="AW23" i="23"/>
  <c r="AW18" i="23"/>
  <c r="AW97" i="23"/>
  <c r="AW92" i="23"/>
  <c r="AW81" i="23"/>
  <c r="AW76" i="23"/>
  <c r="AW65" i="23"/>
  <c r="AW60" i="23"/>
  <c r="AW49" i="23"/>
  <c r="AW44" i="23"/>
  <c r="AW33" i="23"/>
  <c r="AW28" i="23"/>
  <c r="AW17" i="23"/>
  <c r="AW12" i="23"/>
  <c r="Z10" i="23"/>
  <c r="AW102" i="23"/>
  <c r="AW91" i="23"/>
  <c r="AW86" i="23"/>
  <c r="AW75" i="23"/>
  <c r="AW70" i="23"/>
  <c r="AW59" i="23"/>
  <c r="AW54" i="23"/>
  <c r="AW43" i="23"/>
  <c r="AW38" i="23"/>
  <c r="AW27" i="23"/>
  <c r="AW22" i="23"/>
  <c r="AW11" i="23"/>
  <c r="AN13" i="23"/>
  <c r="AT12" i="23"/>
  <c r="X11" i="23"/>
  <c r="AA11" i="23" s="1"/>
  <c r="AT10" i="23"/>
  <c r="AW101" i="23"/>
  <c r="AW96" i="23"/>
  <c r="AW85" i="23"/>
  <c r="AW80" i="23"/>
  <c r="AW69" i="23"/>
  <c r="AW64" i="23"/>
  <c r="AW53" i="23"/>
  <c r="AW48" i="23"/>
  <c r="AW37" i="23"/>
  <c r="AW32" i="23"/>
  <c r="AW21" i="23"/>
  <c r="AW16" i="23"/>
  <c r="G136" i="22"/>
  <c r="K136" i="22" s="1"/>
  <c r="G128" i="22"/>
  <c r="G120" i="22"/>
  <c r="G112" i="22"/>
  <c r="G104" i="22"/>
  <c r="G96" i="22"/>
  <c r="G88" i="22"/>
  <c r="G80" i="22"/>
  <c r="G72" i="22"/>
  <c r="G64" i="22"/>
  <c r="G56" i="22"/>
  <c r="G48" i="22"/>
  <c r="G40" i="22"/>
  <c r="G32" i="22"/>
  <c r="G24" i="22"/>
  <c r="G16" i="22"/>
  <c r="G8" i="22"/>
  <c r="G115" i="22"/>
  <c r="G83" i="22"/>
  <c r="H99" i="22"/>
  <c r="G135" i="22"/>
  <c r="G127" i="22"/>
  <c r="G119" i="22"/>
  <c r="G111" i="22"/>
  <c r="G103" i="22"/>
  <c r="G95" i="22"/>
  <c r="G87" i="22"/>
  <c r="G79" i="22"/>
  <c r="G71" i="22"/>
  <c r="G63" i="22"/>
  <c r="H55" i="22"/>
  <c r="G47" i="22"/>
  <c r="G39" i="22"/>
  <c r="G31" i="22"/>
  <c r="G23" i="22"/>
  <c r="G15" i="22"/>
  <c r="H7" i="22"/>
  <c r="G134" i="22"/>
  <c r="H126" i="22"/>
  <c r="G118" i="22"/>
  <c r="H110" i="22"/>
  <c r="G102" i="22"/>
  <c r="H94" i="22"/>
  <c r="H62" i="22"/>
  <c r="G133" i="22"/>
  <c r="G125" i="22"/>
  <c r="G117" i="22"/>
  <c r="G109" i="22"/>
  <c r="G101" i="22"/>
  <c r="G93" i="22"/>
  <c r="G85" i="22"/>
  <c r="G77" i="22"/>
  <c r="G69" i="22"/>
  <c r="G61" i="22"/>
  <c r="G53" i="22"/>
  <c r="G45" i="22"/>
  <c r="G37" i="22"/>
  <c r="G29" i="22"/>
  <c r="G21" i="22"/>
  <c r="G13" i="22"/>
  <c r="H134" i="22"/>
  <c r="G131" i="22"/>
  <c r="H47" i="22"/>
  <c r="H123" i="22"/>
  <c r="H107" i="22"/>
  <c r="H91" i="22"/>
  <c r="H75" i="22"/>
  <c r="H67" i="22"/>
  <c r="H59" i="22"/>
  <c r="H35" i="22"/>
  <c r="H27" i="22"/>
  <c r="H19" i="22"/>
  <c r="H11" i="22"/>
  <c r="H118" i="22"/>
  <c r="H5" i="22"/>
  <c r="H130" i="22"/>
  <c r="H114" i="22"/>
  <c r="H98" i="22"/>
  <c r="G90" i="22"/>
  <c r="H82" i="22"/>
  <c r="H74" i="22"/>
  <c r="G66" i="22"/>
  <c r="H58" i="22"/>
  <c r="G50" i="22"/>
  <c r="H42" i="22"/>
  <c r="H34" i="22"/>
  <c r="G26" i="22"/>
  <c r="G18" i="22"/>
  <c r="G10" i="22"/>
  <c r="G123" i="22"/>
  <c r="G91" i="22"/>
  <c r="G59" i="22"/>
  <c r="G27" i="22"/>
  <c r="G126" i="22"/>
  <c r="G110" i="22"/>
  <c r="G94" i="22"/>
  <c r="G86" i="22"/>
  <c r="G78" i="22"/>
  <c r="G70" i="22"/>
  <c r="G62" i="22"/>
  <c r="G54" i="22"/>
  <c r="G46" i="22"/>
  <c r="G38" i="22"/>
  <c r="J38" i="22" s="1"/>
  <c r="G30" i="22"/>
  <c r="G22" i="22"/>
  <c r="G14" i="22"/>
  <c r="H122" i="22"/>
  <c r="H106" i="22"/>
  <c r="H90" i="22"/>
  <c r="H71" i="22"/>
  <c r="H51" i="22"/>
  <c r="H31" i="22"/>
  <c r="H135" i="22"/>
  <c r="H119" i="22"/>
  <c r="H103" i="22"/>
  <c r="H87" i="22"/>
  <c r="H50" i="22"/>
  <c r="H63" i="22"/>
  <c r="H23" i="22"/>
  <c r="G130" i="22"/>
  <c r="G114" i="22"/>
  <c r="G98" i="22"/>
  <c r="G82" i="22"/>
  <c r="G74" i="22"/>
  <c r="G58" i="22"/>
  <c r="G42" i="22"/>
  <c r="G34" i="22"/>
  <c r="H43" i="22"/>
  <c r="H127" i="22"/>
  <c r="H111" i="22"/>
  <c r="H95" i="22"/>
  <c r="H79" i="22"/>
  <c r="H39" i="22"/>
  <c r="H15" i="22"/>
  <c r="G55" i="22"/>
  <c r="G7" i="22"/>
  <c r="H78" i="22"/>
  <c r="H70" i="22"/>
  <c r="H54" i="22"/>
  <c r="H46" i="22"/>
  <c r="H38" i="22"/>
  <c r="H30" i="22"/>
  <c r="H22" i="22"/>
  <c r="H6" i="22"/>
  <c r="H125" i="22"/>
  <c r="H109" i="22"/>
  <c r="H93" i="22"/>
  <c r="H37" i="22"/>
  <c r="H132" i="22"/>
  <c r="H124" i="22"/>
  <c r="H116" i="22"/>
  <c r="H108" i="22"/>
  <c r="H100" i="22"/>
  <c r="H92" i="22"/>
  <c r="H84" i="22"/>
  <c r="H76" i="22"/>
  <c r="H68" i="22"/>
  <c r="H60" i="22"/>
  <c r="H52" i="22"/>
  <c r="H44" i="22"/>
  <c r="H36" i="22"/>
  <c r="H28" i="22"/>
  <c r="H20" i="22"/>
  <c r="H12" i="22"/>
  <c r="H18" i="22"/>
  <c r="H10" i="22"/>
  <c r="H129" i="22"/>
  <c r="H113" i="22"/>
  <c r="H97" i="22"/>
  <c r="H81" i="22"/>
  <c r="H73" i="22"/>
  <c r="H65" i="22"/>
  <c r="H57" i="22"/>
  <c r="H49" i="22"/>
  <c r="H33" i="22"/>
  <c r="H25" i="22"/>
  <c r="H17" i="22"/>
  <c r="H9" i="22"/>
  <c r="H121" i="22"/>
  <c r="H105" i="22"/>
  <c r="H89" i="22"/>
  <c r="H41" i="22"/>
  <c r="H136" i="22"/>
  <c r="H128" i="22"/>
  <c r="H120" i="22"/>
  <c r="H112" i="22"/>
  <c r="H104" i="22"/>
  <c r="H96" i="22"/>
  <c r="H88" i="22"/>
  <c r="H80" i="22"/>
  <c r="H72" i="22"/>
  <c r="H64" i="22"/>
  <c r="H56" i="22"/>
  <c r="H48" i="22"/>
  <c r="H40" i="22"/>
  <c r="H32" i="22"/>
  <c r="H24" i="22"/>
  <c r="H16" i="22"/>
  <c r="H8" i="22"/>
  <c r="H14" i="22"/>
  <c r="H133" i="22"/>
  <c r="H117" i="22"/>
  <c r="H101" i="22"/>
  <c r="H85" i="22"/>
  <c r="H77" i="22"/>
  <c r="H69" i="22"/>
  <c r="H61" i="22"/>
  <c r="H53" i="22"/>
  <c r="H45" i="22"/>
  <c r="H29" i="22"/>
  <c r="H21" i="22"/>
  <c r="H13" i="22"/>
  <c r="C10" i="22"/>
  <c r="C12" i="22"/>
  <c r="C5" i="22"/>
  <c r="C17" i="22"/>
  <c r="C27" i="22"/>
  <c r="C8" i="22"/>
  <c r="D34" i="22"/>
  <c r="C40" i="22"/>
  <c r="C6" i="22"/>
  <c r="C15" i="22"/>
  <c r="E28" i="22"/>
  <c r="E57" i="22"/>
  <c r="C13" i="22"/>
  <c r="D18" i="22"/>
  <c r="D42" i="22"/>
  <c r="C11" i="22"/>
  <c r="C43" i="22"/>
  <c r="C9" i="22"/>
  <c r="C24" i="22"/>
  <c r="D30" i="22"/>
  <c r="C51" i="22"/>
  <c r="C7" i="22"/>
  <c r="C14" i="22"/>
  <c r="E44" i="22"/>
  <c r="C52" i="22"/>
  <c r="D26" i="22"/>
  <c r="C71" i="22"/>
  <c r="C122" i="22"/>
  <c r="E130" i="22"/>
  <c r="D5" i="22"/>
  <c r="D7" i="22"/>
  <c r="D9" i="22"/>
  <c r="D11" i="22"/>
  <c r="D13" i="22"/>
  <c r="D15" i="22"/>
  <c r="D17" i="22"/>
  <c r="C22" i="22"/>
  <c r="D24" i="22"/>
  <c r="C25" i="22"/>
  <c r="E26" i="22"/>
  <c r="C38" i="22"/>
  <c r="D40" i="22"/>
  <c r="C41" i="22"/>
  <c r="E42" i="22"/>
  <c r="D51" i="22"/>
  <c r="D52" i="22"/>
  <c r="C61" i="22"/>
  <c r="C80" i="22"/>
  <c r="C116" i="22"/>
  <c r="E122" i="22"/>
  <c r="E5" i="22"/>
  <c r="E7" i="22"/>
  <c r="E9" i="22"/>
  <c r="E11" i="22"/>
  <c r="E13" i="22"/>
  <c r="E15" i="22"/>
  <c r="E17" i="22"/>
  <c r="C20" i="22"/>
  <c r="D22" i="22"/>
  <c r="C23" i="22"/>
  <c r="E24" i="22"/>
  <c r="C36" i="22"/>
  <c r="D38" i="22"/>
  <c r="C39" i="22"/>
  <c r="E40" i="22"/>
  <c r="E51" i="22"/>
  <c r="C66" i="22"/>
  <c r="C69" i="22"/>
  <c r="C90" i="22"/>
  <c r="C135" i="22"/>
  <c r="C133" i="22"/>
  <c r="C131" i="22"/>
  <c r="C129" i="22"/>
  <c r="C127" i="22"/>
  <c r="C125" i="22"/>
  <c r="C123" i="22"/>
  <c r="C121" i="22"/>
  <c r="C119" i="22"/>
  <c r="C117" i="22"/>
  <c r="C115" i="22"/>
  <c r="C113" i="22"/>
  <c r="C111" i="22"/>
  <c r="C109" i="22"/>
  <c r="C107" i="22"/>
  <c r="C105" i="22"/>
  <c r="C103" i="22"/>
  <c r="C101" i="22"/>
  <c r="C99" i="22"/>
  <c r="C97" i="22"/>
  <c r="C95" i="22"/>
  <c r="C120" i="22"/>
  <c r="C104" i="22"/>
  <c r="C93" i="22"/>
  <c r="C134" i="22"/>
  <c r="C118" i="22"/>
  <c r="C102" i="22"/>
  <c r="C94" i="22"/>
  <c r="C130" i="22"/>
  <c r="C114" i="22"/>
  <c r="C98" i="22"/>
  <c r="C84" i="22"/>
  <c r="C83" i="22"/>
  <c r="C128" i="22"/>
  <c r="C112" i="22"/>
  <c r="C86" i="22"/>
  <c r="C85" i="22"/>
  <c r="C126" i="22"/>
  <c r="C110" i="22"/>
  <c r="C96" i="22"/>
  <c r="C88" i="22"/>
  <c r="C87" i="22"/>
  <c r="C124" i="22"/>
  <c r="C79" i="22"/>
  <c r="C72" i="22"/>
  <c r="C100" i="22"/>
  <c r="C81" i="22"/>
  <c r="C77" i="22"/>
  <c r="C70" i="22"/>
  <c r="C63" i="22"/>
  <c r="C59" i="22"/>
  <c r="C57" i="22"/>
  <c r="C50" i="22"/>
  <c r="C92" i="22"/>
  <c r="C89" i="22"/>
  <c r="C75" i="22"/>
  <c r="C68" i="22"/>
  <c r="C56" i="22"/>
  <c r="C53" i="22"/>
  <c r="D134" i="22"/>
  <c r="D132" i="22"/>
  <c r="D130" i="22"/>
  <c r="D128" i="22"/>
  <c r="D126" i="22"/>
  <c r="D124" i="22"/>
  <c r="D122" i="22"/>
  <c r="D120" i="22"/>
  <c r="D118" i="22"/>
  <c r="D116" i="22"/>
  <c r="D114" i="22"/>
  <c r="D112" i="22"/>
  <c r="D110" i="22"/>
  <c r="D108" i="22"/>
  <c r="D106" i="22"/>
  <c r="D104" i="22"/>
  <c r="D102" i="22"/>
  <c r="D100" i="22"/>
  <c r="D98" i="22"/>
  <c r="D96" i="22"/>
  <c r="D94" i="22"/>
  <c r="D92" i="22"/>
  <c r="D90" i="22"/>
  <c r="D88" i="22"/>
  <c r="D86" i="22"/>
  <c r="D84" i="22"/>
  <c r="D82" i="22"/>
  <c r="D135" i="22"/>
  <c r="D133" i="22"/>
  <c r="D131" i="22"/>
  <c r="D129" i="22"/>
  <c r="D127" i="22"/>
  <c r="D125" i="22"/>
  <c r="D123" i="22"/>
  <c r="D121" i="22"/>
  <c r="D119" i="22"/>
  <c r="D117" i="22"/>
  <c r="D115" i="22"/>
  <c r="D113" i="22"/>
  <c r="D111" i="22"/>
  <c r="D109" i="22"/>
  <c r="D107" i="22"/>
  <c r="D105" i="22"/>
  <c r="D103" i="22"/>
  <c r="D101" i="22"/>
  <c r="D99" i="22"/>
  <c r="D97" i="22"/>
  <c r="D95" i="22"/>
  <c r="D93" i="22"/>
  <c r="D91" i="22"/>
  <c r="D89" i="22"/>
  <c r="D87" i="22"/>
  <c r="D85" i="22"/>
  <c r="D83" i="22"/>
  <c r="D81" i="22"/>
  <c r="D80" i="22"/>
  <c r="D78" i="22"/>
  <c r="D76" i="22"/>
  <c r="D74" i="22"/>
  <c r="D72" i="22"/>
  <c r="D70" i="22"/>
  <c r="D68" i="22"/>
  <c r="D66" i="22"/>
  <c r="D64" i="22"/>
  <c r="D62" i="22"/>
  <c r="D60" i="22"/>
  <c r="D58" i="22"/>
  <c r="D79" i="22"/>
  <c r="D77" i="22"/>
  <c r="D75" i="22"/>
  <c r="D73" i="22"/>
  <c r="D71" i="22"/>
  <c r="D69" i="22"/>
  <c r="D67" i="22"/>
  <c r="D65" i="22"/>
  <c r="D63" i="22"/>
  <c r="D59" i="22"/>
  <c r="D57" i="22"/>
  <c r="D50" i="22"/>
  <c r="D56" i="22"/>
  <c r="D53" i="22"/>
  <c r="D47" i="22"/>
  <c r="D45" i="22"/>
  <c r="D43" i="22"/>
  <c r="D41" i="22"/>
  <c r="D39" i="22"/>
  <c r="D37" i="22"/>
  <c r="D35" i="22"/>
  <c r="D33" i="22"/>
  <c r="D31" i="22"/>
  <c r="D29" i="22"/>
  <c r="D27" i="22"/>
  <c r="D25" i="22"/>
  <c r="D23" i="22"/>
  <c r="D21" i="22"/>
  <c r="D19" i="22"/>
  <c r="C18" i="22"/>
  <c r="D20" i="22"/>
  <c r="C21" i="22"/>
  <c r="E22" i="22"/>
  <c r="C34" i="22"/>
  <c r="D36" i="22"/>
  <c r="C37" i="22"/>
  <c r="C55" i="22"/>
  <c r="C78" i="22"/>
  <c r="C132" i="22"/>
  <c r="E135" i="22"/>
  <c r="E133" i="22"/>
  <c r="E131" i="22"/>
  <c r="E129" i="22"/>
  <c r="E127" i="22"/>
  <c r="E125" i="22"/>
  <c r="E123" i="22"/>
  <c r="E121" i="22"/>
  <c r="E119" i="22"/>
  <c r="E117" i="22"/>
  <c r="E115" i="22"/>
  <c r="E113" i="22"/>
  <c r="E111" i="22"/>
  <c r="E109" i="22"/>
  <c r="E107" i="22"/>
  <c r="E105" i="22"/>
  <c r="E103" i="22"/>
  <c r="E101" i="22"/>
  <c r="E99" i="22"/>
  <c r="E97" i="22"/>
  <c r="E134" i="22"/>
  <c r="E118" i="22"/>
  <c r="E102" i="22"/>
  <c r="E94" i="22"/>
  <c r="E80" i="22"/>
  <c r="E78" i="22"/>
  <c r="E76" i="22"/>
  <c r="E74" i="22"/>
  <c r="E72" i="22"/>
  <c r="E70" i="22"/>
  <c r="E68" i="22"/>
  <c r="E66" i="22"/>
  <c r="E64" i="22"/>
  <c r="E62" i="22"/>
  <c r="E60" i="22"/>
  <c r="E58" i="22"/>
  <c r="E56" i="22"/>
  <c r="E54" i="22"/>
  <c r="E52" i="22"/>
  <c r="E50" i="22"/>
  <c r="E132" i="22"/>
  <c r="E116" i="22"/>
  <c r="E100" i="22"/>
  <c r="E82" i="22"/>
  <c r="E81" i="22"/>
  <c r="E128" i="22"/>
  <c r="E112" i="22"/>
  <c r="E95" i="22"/>
  <c r="E86" i="22"/>
  <c r="E85" i="22"/>
  <c r="E126" i="22"/>
  <c r="E110" i="22"/>
  <c r="E96" i="22"/>
  <c r="E88" i="22"/>
  <c r="E87" i="22"/>
  <c r="E79" i="22"/>
  <c r="E77" i="22"/>
  <c r="E75" i="22"/>
  <c r="E73" i="22"/>
  <c r="E71" i="22"/>
  <c r="E69" i="22"/>
  <c r="E67" i="22"/>
  <c r="E65" i="22"/>
  <c r="E63" i="22"/>
  <c r="E61" i="22"/>
  <c r="E59" i="22"/>
  <c r="E124" i="22"/>
  <c r="E108" i="22"/>
  <c r="E90" i="22"/>
  <c r="E89" i="22"/>
  <c r="E84" i="22"/>
  <c r="E53" i="22"/>
  <c r="E114" i="22"/>
  <c r="E92" i="22"/>
  <c r="E47" i="22"/>
  <c r="E45" i="22"/>
  <c r="E43" i="22"/>
  <c r="E41" i="22"/>
  <c r="E39" i="22"/>
  <c r="E37" i="22"/>
  <c r="E35" i="22"/>
  <c r="E33" i="22"/>
  <c r="E31" i="22"/>
  <c r="E29" i="22"/>
  <c r="E27" i="22"/>
  <c r="E25" i="22"/>
  <c r="E23" i="22"/>
  <c r="E21" i="22"/>
  <c r="E19" i="22"/>
  <c r="E104" i="22"/>
  <c r="E49" i="22"/>
  <c r="C19" i="22"/>
  <c r="E20" i="22"/>
  <c r="C32" i="22"/>
  <c r="C35" i="22"/>
  <c r="E36" i="22"/>
  <c r="C48" i="22"/>
  <c r="C49" i="22"/>
  <c r="C54" i="22"/>
  <c r="D55" i="22"/>
  <c r="C62" i="22"/>
  <c r="C64" i="22"/>
  <c r="C67" i="22"/>
  <c r="C82" i="22"/>
  <c r="C91" i="22"/>
  <c r="C16" i="22"/>
  <c r="D6" i="22"/>
  <c r="D8" i="22"/>
  <c r="D10" i="22"/>
  <c r="D12" i="22"/>
  <c r="D14" i="22"/>
  <c r="D16" i="22"/>
  <c r="E18" i="22"/>
  <c r="C30" i="22"/>
  <c r="D32" i="22"/>
  <c r="C33" i="22"/>
  <c r="E34" i="22"/>
  <c r="C46" i="22"/>
  <c r="D48" i="22"/>
  <c r="D49" i="22"/>
  <c r="D54" i="22"/>
  <c r="E55" i="22"/>
  <c r="C58" i="22"/>
  <c r="C76" i="22"/>
  <c r="E91" i="22"/>
  <c r="E120" i="22"/>
  <c r="E6" i="22"/>
  <c r="E8" i="22"/>
  <c r="E10" i="22"/>
  <c r="E12" i="22"/>
  <c r="E14" i="22"/>
  <c r="E16" i="22"/>
  <c r="C28" i="22"/>
  <c r="C31" i="22"/>
  <c r="E32" i="22"/>
  <c r="C44" i="22"/>
  <c r="D46" i="22"/>
  <c r="C47" i="22"/>
  <c r="E48" i="22"/>
  <c r="C60" i="22"/>
  <c r="C65" i="22"/>
  <c r="C73" i="22"/>
  <c r="C106" i="22"/>
  <c r="C26" i="22"/>
  <c r="D28" i="22"/>
  <c r="C29" i="22"/>
  <c r="E30" i="22"/>
  <c r="C42" i="22"/>
  <c r="D44" i="22"/>
  <c r="C45" i="22"/>
  <c r="E46" i="22"/>
  <c r="C74" i="22"/>
  <c r="E83" i="22"/>
  <c r="E93" i="22"/>
  <c r="E98" i="22"/>
  <c r="E106" i="22"/>
  <c r="Q3" i="21"/>
  <c r="P1" i="21"/>
  <c r="P64" i="21"/>
  <c r="P112" i="21"/>
  <c r="P40" i="21"/>
  <c r="P127" i="21"/>
  <c r="P119" i="21"/>
  <c r="P111" i="21"/>
  <c r="P103" i="21"/>
  <c r="P95" i="21"/>
  <c r="P87" i="21"/>
  <c r="P79" i="21"/>
  <c r="P71" i="21"/>
  <c r="P63" i="21"/>
  <c r="P55" i="21"/>
  <c r="P47" i="21"/>
  <c r="P39" i="21"/>
  <c r="P31" i="21"/>
  <c r="P23" i="21"/>
  <c r="P15" i="21"/>
  <c r="P7" i="21"/>
  <c r="P128" i="21"/>
  <c r="P88" i="21"/>
  <c r="P56" i="21"/>
  <c r="P134" i="21"/>
  <c r="P126" i="21"/>
  <c r="P118" i="21"/>
  <c r="P110" i="21"/>
  <c r="P102" i="21"/>
  <c r="P94" i="21"/>
  <c r="P86" i="21"/>
  <c r="P78" i="21"/>
  <c r="P70" i="21"/>
  <c r="P62" i="21"/>
  <c r="P54" i="21"/>
  <c r="P46" i="21"/>
  <c r="P38" i="21"/>
  <c r="P30" i="21"/>
  <c r="P22" i="21"/>
  <c r="P14" i="21"/>
  <c r="P6" i="21"/>
  <c r="P120" i="21"/>
  <c r="P96" i="21"/>
  <c r="P80" i="21"/>
  <c r="P135" i="21"/>
  <c r="P125" i="21"/>
  <c r="P117" i="21"/>
  <c r="P109" i="21"/>
  <c r="P101" i="21"/>
  <c r="P93" i="21"/>
  <c r="P85" i="21"/>
  <c r="P77" i="21"/>
  <c r="P69" i="21"/>
  <c r="P61" i="21"/>
  <c r="P53" i="21"/>
  <c r="P45" i="21"/>
  <c r="P37" i="21"/>
  <c r="P29" i="21"/>
  <c r="P21" i="21"/>
  <c r="P13" i="21"/>
  <c r="P136" i="21"/>
  <c r="P104" i="21"/>
  <c r="P72" i="21"/>
  <c r="P48" i="21"/>
  <c r="P133" i="21"/>
  <c r="P132" i="21"/>
  <c r="P124" i="21"/>
  <c r="P116" i="21"/>
  <c r="P108" i="21"/>
  <c r="P100" i="21"/>
  <c r="P92" i="21"/>
  <c r="P84" i="21"/>
  <c r="P76" i="21"/>
  <c r="P68" i="21"/>
  <c r="P60" i="21"/>
  <c r="P52" i="21"/>
  <c r="P44" i="21"/>
  <c r="P36" i="21"/>
  <c r="P28" i="21"/>
  <c r="P20" i="21"/>
  <c r="P12" i="21"/>
  <c r="P131" i="21"/>
  <c r="P115" i="21"/>
  <c r="P99" i="21"/>
  <c r="P91" i="21"/>
  <c r="P83" i="21"/>
  <c r="P75" i="21"/>
  <c r="P67" i="21"/>
  <c r="P59" i="21"/>
  <c r="P51" i="21"/>
  <c r="P43" i="21"/>
  <c r="P35" i="21"/>
  <c r="P27" i="21"/>
  <c r="P19" i="21"/>
  <c r="P11" i="21"/>
  <c r="P123" i="21"/>
  <c r="P107" i="21"/>
  <c r="P130" i="21"/>
  <c r="P122" i="21"/>
  <c r="P114" i="21"/>
  <c r="P106" i="21"/>
  <c r="P98" i="21"/>
  <c r="P90" i="21"/>
  <c r="P82" i="21"/>
  <c r="P74" i="21"/>
  <c r="P66" i="21"/>
  <c r="P58" i="21"/>
  <c r="P50" i="21"/>
  <c r="P42" i="21"/>
  <c r="P34" i="21"/>
  <c r="P26" i="21"/>
  <c r="P18" i="21"/>
  <c r="P10" i="21"/>
  <c r="P5" i="21"/>
  <c r="P129" i="21"/>
  <c r="P121" i="21"/>
  <c r="P113" i="21"/>
  <c r="P105" i="21"/>
  <c r="P97" i="21"/>
  <c r="P89" i="21"/>
  <c r="P81" i="21"/>
  <c r="P73" i="21"/>
  <c r="P65" i="21"/>
  <c r="P57" i="21"/>
  <c r="P49" i="21"/>
  <c r="P41" i="21"/>
  <c r="P33" i="21"/>
  <c r="P25" i="21"/>
  <c r="P17" i="21"/>
  <c r="P9" i="21"/>
  <c r="P32" i="21"/>
  <c r="P24" i="21"/>
  <c r="P16" i="21"/>
  <c r="F29" i="21"/>
  <c r="F105" i="21"/>
  <c r="F73" i="21"/>
  <c r="F41" i="21"/>
  <c r="F9" i="21"/>
  <c r="F133" i="21"/>
  <c r="F101" i="21"/>
  <c r="F37" i="21"/>
  <c r="F129" i="21"/>
  <c r="F97" i="21"/>
  <c r="F65" i="21"/>
  <c r="F33" i="21"/>
  <c r="F121" i="21"/>
  <c r="F89" i="21"/>
  <c r="F57" i="21"/>
  <c r="F25" i="21"/>
  <c r="F85" i="21"/>
  <c r="F125" i="21"/>
  <c r="F93" i="21"/>
  <c r="F61" i="21"/>
  <c r="F117" i="21"/>
  <c r="F53" i="21"/>
  <c r="F21" i="21"/>
  <c r="F113" i="21"/>
  <c r="F81" i="21"/>
  <c r="F49" i="21"/>
  <c r="F17" i="21"/>
  <c r="F109" i="21"/>
  <c r="F77" i="21"/>
  <c r="F45" i="21"/>
  <c r="F13" i="21"/>
  <c r="F69" i="21"/>
  <c r="E133" i="21"/>
  <c r="E121" i="21"/>
  <c r="E109" i="21"/>
  <c r="E97" i="21"/>
  <c r="E85" i="21"/>
  <c r="E69" i="21"/>
  <c r="E57" i="21"/>
  <c r="E49" i="21"/>
  <c r="E37" i="21"/>
  <c r="E29" i="21"/>
  <c r="E25" i="21"/>
  <c r="E9" i="21"/>
  <c r="F5" i="21"/>
  <c r="F132" i="21"/>
  <c r="F128" i="21"/>
  <c r="F124" i="21"/>
  <c r="F120" i="21"/>
  <c r="F116" i="21"/>
  <c r="F112" i="21"/>
  <c r="F108" i="21"/>
  <c r="F104" i="21"/>
  <c r="F100" i="21"/>
  <c r="F96" i="21"/>
  <c r="F92" i="21"/>
  <c r="F88" i="21"/>
  <c r="F84" i="21"/>
  <c r="F80" i="21"/>
  <c r="F76" i="21"/>
  <c r="F72" i="21"/>
  <c r="F68" i="21"/>
  <c r="F64" i="21"/>
  <c r="F60" i="21"/>
  <c r="F56" i="21"/>
  <c r="F52" i="21"/>
  <c r="F48" i="21"/>
  <c r="F44" i="21"/>
  <c r="F40" i="21"/>
  <c r="F36" i="21"/>
  <c r="F32" i="21"/>
  <c r="F28" i="21"/>
  <c r="F24" i="21"/>
  <c r="F20" i="21"/>
  <c r="F16" i="21"/>
  <c r="F12" i="21"/>
  <c r="F8" i="21"/>
  <c r="E125" i="21"/>
  <c r="E113" i="21"/>
  <c r="E101" i="21"/>
  <c r="E89" i="21"/>
  <c r="E77" i="21"/>
  <c r="E61" i="21"/>
  <c r="E45" i="21"/>
  <c r="E17" i="21"/>
  <c r="E5" i="21"/>
  <c r="E132" i="21"/>
  <c r="E128" i="21"/>
  <c r="E124" i="21"/>
  <c r="E120" i="21"/>
  <c r="E116" i="21"/>
  <c r="E112" i="21"/>
  <c r="E108" i="21"/>
  <c r="E104" i="21"/>
  <c r="E100" i="21"/>
  <c r="E96" i="21"/>
  <c r="E92" i="21"/>
  <c r="E88" i="21"/>
  <c r="E84" i="21"/>
  <c r="E80" i="21"/>
  <c r="E76" i="21"/>
  <c r="E72" i="21"/>
  <c r="E68" i="21"/>
  <c r="E64" i="21"/>
  <c r="E60" i="21"/>
  <c r="E56" i="21"/>
  <c r="E52" i="21"/>
  <c r="E48" i="21"/>
  <c r="E44" i="21"/>
  <c r="E40" i="21"/>
  <c r="E36" i="21"/>
  <c r="E32" i="21"/>
  <c r="E28" i="21"/>
  <c r="E24" i="21"/>
  <c r="E20" i="21"/>
  <c r="E16" i="21"/>
  <c r="E12" i="21"/>
  <c r="E8" i="21"/>
  <c r="N123" i="21"/>
  <c r="E129" i="21"/>
  <c r="E117" i="21"/>
  <c r="E105" i="21"/>
  <c r="E93" i="21"/>
  <c r="E81" i="21"/>
  <c r="E73" i="21"/>
  <c r="E65" i="21"/>
  <c r="E53" i="21"/>
  <c r="E41" i="21"/>
  <c r="E33" i="21"/>
  <c r="E21" i="21"/>
  <c r="E13" i="21"/>
  <c r="N23" i="21"/>
  <c r="F135" i="21"/>
  <c r="F131" i="21"/>
  <c r="F127" i="21"/>
  <c r="F123" i="21"/>
  <c r="F119" i="21"/>
  <c r="F115" i="21"/>
  <c r="F111" i="21"/>
  <c r="F107" i="21"/>
  <c r="F103" i="21"/>
  <c r="F99" i="21"/>
  <c r="F95" i="21"/>
  <c r="F91" i="21"/>
  <c r="F87" i="21"/>
  <c r="F83" i="21"/>
  <c r="F79" i="21"/>
  <c r="F75" i="21"/>
  <c r="F71" i="21"/>
  <c r="F67" i="21"/>
  <c r="F63" i="21"/>
  <c r="F59" i="21"/>
  <c r="F55" i="21"/>
  <c r="F51" i="21"/>
  <c r="F47" i="21"/>
  <c r="F43" i="21"/>
  <c r="F39" i="21"/>
  <c r="F35" i="21"/>
  <c r="F31" i="21"/>
  <c r="F27" i="21"/>
  <c r="F23" i="21"/>
  <c r="F19" i="21"/>
  <c r="F15" i="21"/>
  <c r="F11" i="21"/>
  <c r="F7" i="21"/>
  <c r="E135" i="21"/>
  <c r="E127" i="21"/>
  <c r="E119" i="21"/>
  <c r="E111" i="21"/>
  <c r="E103" i="21"/>
  <c r="E95" i="21"/>
  <c r="E87" i="21"/>
  <c r="E79" i="21"/>
  <c r="E71" i="21"/>
  <c r="E63" i="21"/>
  <c r="E55" i="21"/>
  <c r="E43" i="21"/>
  <c r="E35" i="21"/>
  <c r="E23" i="21"/>
  <c r="E7" i="21"/>
  <c r="N75" i="21"/>
  <c r="F134" i="21"/>
  <c r="F130" i="21"/>
  <c r="F126" i="21"/>
  <c r="F122" i="21"/>
  <c r="F118" i="21"/>
  <c r="F114" i="21"/>
  <c r="F110" i="21"/>
  <c r="F106" i="21"/>
  <c r="F102" i="21"/>
  <c r="F98" i="21"/>
  <c r="F94" i="21"/>
  <c r="F90" i="21"/>
  <c r="F86" i="21"/>
  <c r="F82" i="21"/>
  <c r="F78" i="21"/>
  <c r="F74" i="21"/>
  <c r="F70" i="21"/>
  <c r="F66" i="21"/>
  <c r="F62" i="21"/>
  <c r="F58" i="21"/>
  <c r="F54" i="21"/>
  <c r="F50" i="21"/>
  <c r="F46" i="21"/>
  <c r="F42" i="21"/>
  <c r="F38" i="21"/>
  <c r="F34" i="21"/>
  <c r="F30" i="21"/>
  <c r="F26" i="21"/>
  <c r="F22" i="21"/>
  <c r="F18" i="21"/>
  <c r="F14" i="21"/>
  <c r="F10" i="21"/>
  <c r="N55" i="21"/>
  <c r="E131" i="21"/>
  <c r="E123" i="21"/>
  <c r="E115" i="21"/>
  <c r="E107" i="21"/>
  <c r="E99" i="21"/>
  <c r="E91" i="21"/>
  <c r="E83" i="21"/>
  <c r="E75" i="21"/>
  <c r="E67" i="21"/>
  <c r="E59" i="21"/>
  <c r="E51" i="21"/>
  <c r="E47" i="21"/>
  <c r="E39" i="21"/>
  <c r="E31" i="21"/>
  <c r="E27" i="21"/>
  <c r="E19" i="21"/>
  <c r="E15" i="21"/>
  <c r="E11" i="21"/>
  <c r="N107" i="21"/>
  <c r="E134" i="21"/>
  <c r="E130" i="21"/>
  <c r="E126" i="21"/>
  <c r="E122" i="21"/>
  <c r="E118" i="21"/>
  <c r="E114" i="21"/>
  <c r="E110" i="21"/>
  <c r="E106" i="21"/>
  <c r="E102" i="21"/>
  <c r="E98" i="21"/>
  <c r="E94" i="21"/>
  <c r="E90" i="21"/>
  <c r="E86" i="21"/>
  <c r="E82" i="21"/>
  <c r="E78" i="21"/>
  <c r="E74" i="21"/>
  <c r="E70" i="21"/>
  <c r="E66" i="21"/>
  <c r="E62" i="21"/>
  <c r="E58" i="21"/>
  <c r="E54" i="21"/>
  <c r="E50" i="21"/>
  <c r="E46" i="21"/>
  <c r="E42" i="21"/>
  <c r="E38" i="21"/>
  <c r="E34" i="21"/>
  <c r="E30" i="21"/>
  <c r="E26" i="21"/>
  <c r="E22" i="21"/>
  <c r="E18" i="21"/>
  <c r="E14" i="21"/>
  <c r="E10" i="21"/>
  <c r="G8" i="21"/>
  <c r="G16" i="21"/>
  <c r="G24" i="21"/>
  <c r="G32" i="21"/>
  <c r="G40" i="21"/>
  <c r="G48" i="21"/>
  <c r="G56" i="21"/>
  <c r="G64" i="21"/>
  <c r="G72" i="21"/>
  <c r="G80" i="21"/>
  <c r="G88" i="21"/>
  <c r="G96" i="21"/>
  <c r="G104" i="21"/>
  <c r="G112" i="21"/>
  <c r="G120" i="21"/>
  <c r="G128" i="21"/>
  <c r="G9" i="21"/>
  <c r="G17" i="21"/>
  <c r="G25" i="21"/>
  <c r="G33" i="21"/>
  <c r="G41" i="21"/>
  <c r="G49" i="21"/>
  <c r="G57" i="21"/>
  <c r="G65" i="21"/>
  <c r="G73" i="21"/>
  <c r="G81" i="21"/>
  <c r="G89" i="21"/>
  <c r="G97" i="21"/>
  <c r="G105" i="21"/>
  <c r="G113" i="21"/>
  <c r="G121" i="21"/>
  <c r="G129" i="21"/>
  <c r="G10" i="21"/>
  <c r="G18" i="21"/>
  <c r="G26" i="21"/>
  <c r="G34" i="21"/>
  <c r="G42" i="21"/>
  <c r="G50" i="21"/>
  <c r="G58" i="21"/>
  <c r="G66" i="21"/>
  <c r="G74" i="21"/>
  <c r="G82" i="21"/>
  <c r="G90" i="21"/>
  <c r="G98" i="21"/>
  <c r="G106" i="21"/>
  <c r="G114" i="21"/>
  <c r="G122" i="21"/>
  <c r="G130" i="21"/>
  <c r="G11" i="21"/>
  <c r="G19" i="21"/>
  <c r="G27" i="21"/>
  <c r="G35" i="21"/>
  <c r="G43" i="21"/>
  <c r="G51" i="21"/>
  <c r="G59" i="21"/>
  <c r="G67" i="21"/>
  <c r="G75" i="21"/>
  <c r="G83" i="21"/>
  <c r="G91" i="21"/>
  <c r="G99" i="21"/>
  <c r="G107" i="21"/>
  <c r="G115" i="21"/>
  <c r="G123" i="21"/>
  <c r="G131" i="21"/>
  <c r="G12" i="21"/>
  <c r="G20" i="21"/>
  <c r="G28" i="21"/>
  <c r="G36" i="21"/>
  <c r="G44" i="21"/>
  <c r="G52" i="21"/>
  <c r="G60" i="21"/>
  <c r="G68" i="21"/>
  <c r="G76" i="21"/>
  <c r="G84" i="21"/>
  <c r="G92" i="21"/>
  <c r="G100" i="21"/>
  <c r="G108" i="21"/>
  <c r="G116" i="21"/>
  <c r="G124" i="21"/>
  <c r="G132" i="21"/>
  <c r="G5" i="21"/>
  <c r="G13" i="21"/>
  <c r="G21" i="21"/>
  <c r="G29" i="21"/>
  <c r="G37" i="21"/>
  <c r="G45" i="21"/>
  <c r="G53" i="21"/>
  <c r="G61" i="21"/>
  <c r="G69" i="21"/>
  <c r="G77" i="21"/>
  <c r="G85" i="21"/>
  <c r="G93" i="21"/>
  <c r="G101" i="21"/>
  <c r="G109" i="21"/>
  <c r="G117" i="21"/>
  <c r="G125" i="21"/>
  <c r="G133" i="21"/>
  <c r="G6" i="21"/>
  <c r="G14" i="21"/>
  <c r="G22" i="21"/>
  <c r="G30" i="21"/>
  <c r="G38" i="21"/>
  <c r="G46" i="21"/>
  <c r="G54" i="21"/>
  <c r="G62" i="21"/>
  <c r="G70" i="21"/>
  <c r="G78" i="21"/>
  <c r="G86" i="21"/>
  <c r="G94" i="21"/>
  <c r="G102" i="21"/>
  <c r="G110" i="21"/>
  <c r="G118" i="21"/>
  <c r="G126" i="21"/>
  <c r="G134" i="21"/>
  <c r="G7" i="21"/>
  <c r="G15" i="21"/>
  <c r="G23" i="21"/>
  <c r="G31" i="21"/>
  <c r="G39" i="21"/>
  <c r="G47" i="21"/>
  <c r="G55" i="21"/>
  <c r="G63" i="21"/>
  <c r="G71" i="21"/>
  <c r="G79" i="21"/>
  <c r="G87" i="21"/>
  <c r="G95" i="21"/>
  <c r="G103" i="21"/>
  <c r="G111" i="21"/>
  <c r="G119" i="21"/>
  <c r="G127" i="21"/>
  <c r="K68" i="21"/>
  <c r="K131" i="21"/>
  <c r="K103" i="21"/>
  <c r="K78" i="21"/>
  <c r="K67" i="21"/>
  <c r="K53" i="21"/>
  <c r="K27" i="21"/>
  <c r="K11" i="21"/>
  <c r="N7" i="21"/>
  <c r="N15" i="21"/>
  <c r="M24" i="21"/>
  <c r="N35" i="21"/>
  <c r="M47" i="21"/>
  <c r="M56" i="21"/>
  <c r="N79" i="21"/>
  <c r="N111" i="21"/>
  <c r="K118" i="21"/>
  <c r="K79" i="21"/>
  <c r="K28" i="21"/>
  <c r="M44" i="21"/>
  <c r="K117" i="21"/>
  <c r="K92" i="21"/>
  <c r="K39" i="21"/>
  <c r="K127" i="21"/>
  <c r="K116" i="21"/>
  <c r="K102" i="21"/>
  <c r="K91" i="21"/>
  <c r="K77" i="21"/>
  <c r="K63" i="21"/>
  <c r="K52" i="21"/>
  <c r="K38" i="21"/>
  <c r="K22" i="21"/>
  <c r="K6" i="21"/>
  <c r="M8" i="21"/>
  <c r="M16" i="21"/>
  <c r="M27" i="21"/>
  <c r="M36" i="21"/>
  <c r="N47" i="21"/>
  <c r="M59" i="21"/>
  <c r="N83" i="21"/>
  <c r="K132" i="21"/>
  <c r="K93" i="21"/>
  <c r="K54" i="21"/>
  <c r="K12" i="21"/>
  <c r="M15" i="21"/>
  <c r="M35" i="21"/>
  <c r="K126" i="21"/>
  <c r="K101" i="21"/>
  <c r="N134" i="21"/>
  <c r="N130" i="21"/>
  <c r="N126" i="21"/>
  <c r="N122" i="21"/>
  <c r="N118" i="21"/>
  <c r="N114" i="21"/>
  <c r="N110" i="21"/>
  <c r="N106" i="21"/>
  <c r="N102" i="21"/>
  <c r="N98" i="21"/>
  <c r="N94" i="21"/>
  <c r="N90" i="21"/>
  <c r="N86" i="21"/>
  <c r="N82" i="21"/>
  <c r="N78" i="21"/>
  <c r="N74" i="21"/>
  <c r="N70" i="21"/>
  <c r="N66" i="21"/>
  <c r="N62" i="21"/>
  <c r="N58" i="21"/>
  <c r="N54" i="21"/>
  <c r="N50" i="21"/>
  <c r="N46" i="21"/>
  <c r="N42" i="21"/>
  <c r="N38" i="21"/>
  <c r="N34" i="21"/>
  <c r="N30" i="21"/>
  <c r="N26" i="21"/>
  <c r="N22" i="21"/>
  <c r="N133" i="21"/>
  <c r="N129" i="21"/>
  <c r="N125" i="21"/>
  <c r="N121" i="21"/>
  <c r="N117" i="21"/>
  <c r="N113" i="21"/>
  <c r="N109" i="21"/>
  <c r="N105" i="21"/>
  <c r="N101" i="21"/>
  <c r="N97" i="21"/>
  <c r="N93" i="21"/>
  <c r="N89" i="21"/>
  <c r="N85" i="21"/>
  <c r="N81" i="21"/>
  <c r="N77" i="21"/>
  <c r="N73" i="21"/>
  <c r="N69" i="21"/>
  <c r="N65" i="21"/>
  <c r="N61" i="21"/>
  <c r="N57" i="21"/>
  <c r="N53" i="21"/>
  <c r="N49" i="21"/>
  <c r="N45" i="21"/>
  <c r="N41" i="21"/>
  <c r="N37" i="21"/>
  <c r="N33" i="21"/>
  <c r="N29" i="21"/>
  <c r="N25" i="21"/>
  <c r="N21" i="21"/>
  <c r="N17" i="21"/>
  <c r="N13" i="21"/>
  <c r="N9" i="21"/>
  <c r="N5" i="21"/>
  <c r="N132" i="21"/>
  <c r="N128" i="21"/>
  <c r="N120" i="21"/>
  <c r="N112" i="21"/>
  <c r="N104" i="21"/>
  <c r="N96" i="21"/>
  <c r="N88" i="21"/>
  <c r="N80" i="21"/>
  <c r="N72" i="21"/>
  <c r="N64" i="21"/>
  <c r="N56" i="21"/>
  <c r="N48" i="21"/>
  <c r="N44" i="21"/>
  <c r="N36" i="21"/>
  <c r="N32" i="21"/>
  <c r="N24" i="21"/>
  <c r="N16" i="21"/>
  <c r="N8" i="21"/>
  <c r="N136" i="21"/>
  <c r="N124" i="21"/>
  <c r="N116" i="21"/>
  <c r="N108" i="21"/>
  <c r="N100" i="21"/>
  <c r="N92" i="21"/>
  <c r="N84" i="21"/>
  <c r="N76" i="21"/>
  <c r="N68" i="21"/>
  <c r="N60" i="21"/>
  <c r="N52" i="21"/>
  <c r="N40" i="21"/>
  <c r="N28" i="21"/>
  <c r="N20" i="21"/>
  <c r="N12" i="21"/>
  <c r="N10" i="21"/>
  <c r="N18" i="21"/>
  <c r="N27" i="21"/>
  <c r="M39" i="21"/>
  <c r="M48" i="21"/>
  <c r="N59" i="21"/>
  <c r="N87" i="21"/>
  <c r="N119" i="21"/>
  <c r="K107" i="21"/>
  <c r="K43" i="21"/>
  <c r="M7" i="21"/>
  <c r="K111" i="21"/>
  <c r="K86" i="21"/>
  <c r="K61" i="21"/>
  <c r="K36" i="21"/>
  <c r="M11" i="21"/>
  <c r="M28" i="21"/>
  <c r="M51" i="21"/>
  <c r="N11" i="21"/>
  <c r="N19" i="21"/>
  <c r="M31" i="21"/>
  <c r="M40" i="21"/>
  <c r="N51" i="21"/>
  <c r="N63" i="21"/>
  <c r="N95" i="21"/>
  <c r="N127" i="21"/>
  <c r="K7" i="21"/>
  <c r="K15" i="21"/>
  <c r="K23" i="21"/>
  <c r="K31" i="21"/>
  <c r="K8" i="21"/>
  <c r="K16" i="21"/>
  <c r="K24" i="21"/>
  <c r="K32" i="21"/>
  <c r="K40" i="21"/>
  <c r="K48" i="21"/>
  <c r="K56" i="21"/>
  <c r="K64" i="21"/>
  <c r="K72" i="21"/>
  <c r="K80" i="21"/>
  <c r="K88" i="21"/>
  <c r="K96" i="21"/>
  <c r="K104" i="21"/>
  <c r="K112" i="21"/>
  <c r="K120" i="21"/>
  <c r="K128" i="21"/>
  <c r="K136" i="21"/>
  <c r="K10" i="21"/>
  <c r="K18" i="21"/>
  <c r="K26" i="21"/>
  <c r="K34" i="21"/>
  <c r="K42" i="21"/>
  <c r="K50" i="21"/>
  <c r="K58" i="21"/>
  <c r="K66" i="21"/>
  <c r="K74" i="21"/>
  <c r="K82" i="21"/>
  <c r="K90" i="21"/>
  <c r="K98" i="21"/>
  <c r="K106" i="21"/>
  <c r="K114" i="21"/>
  <c r="K122" i="21"/>
  <c r="K130" i="21"/>
  <c r="K9" i="21"/>
  <c r="K17" i="21"/>
  <c r="K25" i="21"/>
  <c r="K33" i="21"/>
  <c r="K41" i="21"/>
  <c r="K49" i="21"/>
  <c r="K57" i="21"/>
  <c r="K65" i="21"/>
  <c r="K73" i="21"/>
  <c r="K81" i="21"/>
  <c r="K89" i="21"/>
  <c r="K97" i="21"/>
  <c r="K105" i="21"/>
  <c r="K113" i="21"/>
  <c r="K121" i="21"/>
  <c r="K129" i="21"/>
  <c r="K5" i="21"/>
  <c r="K115" i="21"/>
  <c r="K87" i="21"/>
  <c r="K76" i="21"/>
  <c r="K62" i="21"/>
  <c r="K51" i="21"/>
  <c r="K37" i="21"/>
  <c r="K21" i="21"/>
  <c r="K125" i="21"/>
  <c r="K100" i="21"/>
  <c r="K75" i="21"/>
  <c r="K47" i="21"/>
  <c r="K20" i="21"/>
  <c r="M19" i="21"/>
  <c r="M63" i="21"/>
  <c r="K135" i="21"/>
  <c r="K99" i="21"/>
  <c r="K71" i="21"/>
  <c r="K46" i="21"/>
  <c r="K19" i="21"/>
  <c r="K134" i="21"/>
  <c r="K109" i="21"/>
  <c r="K95" i="21"/>
  <c r="K84" i="21"/>
  <c r="K70" i="21"/>
  <c r="K59" i="21"/>
  <c r="K45" i="21"/>
  <c r="K30" i="21"/>
  <c r="K14" i="21"/>
  <c r="M12" i="21"/>
  <c r="M20" i="21"/>
  <c r="N31" i="21"/>
  <c r="M43" i="21"/>
  <c r="N67" i="21"/>
  <c r="N99" i="21"/>
  <c r="N131" i="21"/>
  <c r="M135" i="21"/>
  <c r="M131" i="21"/>
  <c r="M127" i="21"/>
  <c r="M123" i="21"/>
  <c r="M119" i="21"/>
  <c r="M115" i="21"/>
  <c r="M111" i="21"/>
  <c r="M107" i="21"/>
  <c r="M103" i="21"/>
  <c r="M99" i="21"/>
  <c r="M95" i="21"/>
  <c r="M91" i="21"/>
  <c r="M87" i="21"/>
  <c r="M83" i="21"/>
  <c r="M79" i="21"/>
  <c r="M75" i="21"/>
  <c r="M71" i="21"/>
  <c r="M67" i="21"/>
  <c r="M134" i="21"/>
  <c r="M130" i="21"/>
  <c r="M126" i="21"/>
  <c r="M122" i="21"/>
  <c r="M118" i="21"/>
  <c r="M114" i="21"/>
  <c r="M110" i="21"/>
  <c r="M106" i="21"/>
  <c r="M102" i="21"/>
  <c r="M98" i="21"/>
  <c r="M94" i="21"/>
  <c r="M90" i="21"/>
  <c r="M86" i="21"/>
  <c r="M82" i="21"/>
  <c r="M78" i="21"/>
  <c r="M74" i="21"/>
  <c r="M70" i="21"/>
  <c r="M66" i="21"/>
  <c r="M62" i="21"/>
  <c r="M58" i="21"/>
  <c r="M54" i="21"/>
  <c r="M50" i="21"/>
  <c r="M46" i="21"/>
  <c r="M42" i="21"/>
  <c r="M38" i="21"/>
  <c r="M34" i="21"/>
  <c r="M30" i="21"/>
  <c r="M26" i="21"/>
  <c r="M22" i="21"/>
  <c r="M18" i="21"/>
  <c r="M14" i="21"/>
  <c r="M10" i="21"/>
  <c r="M6" i="21"/>
  <c r="M133" i="21"/>
  <c r="M129" i="21"/>
  <c r="M125" i="21"/>
  <c r="M121" i="21"/>
  <c r="M117" i="21"/>
  <c r="M113" i="21"/>
  <c r="M109" i="21"/>
  <c r="M105" i="21"/>
  <c r="M101" i="21"/>
  <c r="M97" i="21"/>
  <c r="M93" i="21"/>
  <c r="M89" i="21"/>
  <c r="M85" i="21"/>
  <c r="M81" i="21"/>
  <c r="M77" i="21"/>
  <c r="M73" i="21"/>
  <c r="M69" i="21"/>
  <c r="M65" i="21"/>
  <c r="M61" i="21"/>
  <c r="M57" i="21"/>
  <c r="M53" i="21"/>
  <c r="M49" i="21"/>
  <c r="M45" i="21"/>
  <c r="M41" i="21"/>
  <c r="M37" i="21"/>
  <c r="M33" i="21"/>
  <c r="M29" i="21"/>
  <c r="M25" i="21"/>
  <c r="M21" i="21"/>
  <c r="M17" i="21"/>
  <c r="M13" i="21"/>
  <c r="M9" i="21"/>
  <c r="M5" i="21"/>
  <c r="M136" i="21"/>
  <c r="M132" i="21"/>
  <c r="M128" i="21"/>
  <c r="M124" i="21"/>
  <c r="M120" i="21"/>
  <c r="M116" i="21"/>
  <c r="M112" i="21"/>
  <c r="M108" i="21"/>
  <c r="M104" i="21"/>
  <c r="M100" i="21"/>
  <c r="M96" i="21"/>
  <c r="M92" i="21"/>
  <c r="M88" i="21"/>
  <c r="M84" i="21"/>
  <c r="M80" i="21"/>
  <c r="M76" i="21"/>
  <c r="M72" i="21"/>
  <c r="M68" i="21"/>
  <c r="M64" i="21"/>
  <c r="M60" i="21"/>
  <c r="N39" i="21"/>
  <c r="N91" i="21"/>
  <c r="K110" i="21"/>
  <c r="K85" i="21"/>
  <c r="K60" i="21"/>
  <c r="K35" i="21"/>
  <c r="K123" i="21"/>
  <c r="K133" i="21"/>
  <c r="K119" i="21"/>
  <c r="K108" i="21"/>
  <c r="K94" i="21"/>
  <c r="K83" i="21"/>
  <c r="K69" i="21"/>
  <c r="K55" i="21"/>
  <c r="K44" i="21"/>
  <c r="K29" i="21"/>
  <c r="K13" i="21"/>
  <c r="N6" i="21"/>
  <c r="N14" i="21"/>
  <c r="M23" i="21"/>
  <c r="M32" i="21"/>
  <c r="N43" i="21"/>
  <c r="M55" i="21"/>
  <c r="N71" i="21"/>
  <c r="N103" i="21"/>
  <c r="N135" i="21"/>
  <c r="L16" i="21"/>
  <c r="L136" i="21"/>
  <c r="L24" i="21"/>
  <c r="L40" i="21"/>
  <c r="L88" i="21"/>
  <c r="L104" i="21"/>
  <c r="L120" i="21"/>
  <c r="L17" i="21"/>
  <c r="L33" i="21"/>
  <c r="L49" i="21"/>
  <c r="L65" i="21"/>
  <c r="L81" i="21"/>
  <c r="L89" i="21"/>
  <c r="L105" i="21"/>
  <c r="L113" i="21"/>
  <c r="L129" i="21"/>
  <c r="L18" i="21"/>
  <c r="L26" i="21"/>
  <c r="L42" i="21"/>
  <c r="L58" i="21"/>
  <c r="L74" i="21"/>
  <c r="L98" i="21"/>
  <c r="L106" i="21"/>
  <c r="L130" i="21"/>
  <c r="L11" i="21"/>
  <c r="L19" i="21"/>
  <c r="L27" i="21"/>
  <c r="L35" i="21"/>
  <c r="L43" i="21"/>
  <c r="L51" i="21"/>
  <c r="L59" i="21"/>
  <c r="L67" i="21"/>
  <c r="L75" i="21"/>
  <c r="L83" i="21"/>
  <c r="L91" i="21"/>
  <c r="L99" i="21"/>
  <c r="L107" i="21"/>
  <c r="L115" i="21"/>
  <c r="L123" i="21"/>
  <c r="L131" i="21"/>
  <c r="L8" i="21"/>
  <c r="L56" i="21"/>
  <c r="L72" i="21"/>
  <c r="L96" i="21"/>
  <c r="L128" i="21"/>
  <c r="L9" i="21"/>
  <c r="L25" i="21"/>
  <c r="L41" i="21"/>
  <c r="L57" i="21"/>
  <c r="L73" i="21"/>
  <c r="L97" i="21"/>
  <c r="L121" i="21"/>
  <c r="L10" i="21"/>
  <c r="L34" i="21"/>
  <c r="L50" i="21"/>
  <c r="L66" i="21"/>
  <c r="L82" i="21"/>
  <c r="L90" i="21"/>
  <c r="L114" i="21"/>
  <c r="L122" i="21"/>
  <c r="L12" i="21"/>
  <c r="L20" i="21"/>
  <c r="L28" i="21"/>
  <c r="L36" i="21"/>
  <c r="L44" i="21"/>
  <c r="L52" i="21"/>
  <c r="L60" i="21"/>
  <c r="L68" i="21"/>
  <c r="L76" i="21"/>
  <c r="L84" i="21"/>
  <c r="L92" i="21"/>
  <c r="L100" i="21"/>
  <c r="L108" i="21"/>
  <c r="L116" i="21"/>
  <c r="L124" i="21"/>
  <c r="L132" i="21"/>
  <c r="L32" i="21"/>
  <c r="L64" i="21"/>
  <c r="L80" i="21"/>
  <c r="L112" i="21"/>
  <c r="L5" i="21"/>
  <c r="L21" i="21"/>
  <c r="L29" i="21"/>
  <c r="L37" i="21"/>
  <c r="L45" i="21"/>
  <c r="L53" i="21"/>
  <c r="L61" i="21"/>
  <c r="L69" i="21"/>
  <c r="L77" i="21"/>
  <c r="L85" i="21"/>
  <c r="L93" i="21"/>
  <c r="L101" i="21"/>
  <c r="L109" i="21"/>
  <c r="L117" i="21"/>
  <c r="L125" i="21"/>
  <c r="L133" i="21"/>
  <c r="L13" i="21"/>
  <c r="L6" i="21"/>
  <c r="L14" i="21"/>
  <c r="L22" i="21"/>
  <c r="L30" i="21"/>
  <c r="L38" i="21"/>
  <c r="L46" i="21"/>
  <c r="L54" i="21"/>
  <c r="L62" i="21"/>
  <c r="L70" i="21"/>
  <c r="L78" i="21"/>
  <c r="L86" i="21"/>
  <c r="L94" i="21"/>
  <c r="L102" i="21"/>
  <c r="L110" i="21"/>
  <c r="L118" i="21"/>
  <c r="L126" i="21"/>
  <c r="L134" i="21"/>
  <c r="L7" i="21"/>
  <c r="L15" i="21"/>
  <c r="L23" i="21"/>
  <c r="L31" i="21"/>
  <c r="L39" i="21"/>
  <c r="L47" i="21"/>
  <c r="L55" i="21"/>
  <c r="L63" i="21"/>
  <c r="L71" i="21"/>
  <c r="L79" i="21"/>
  <c r="L87" i="21"/>
  <c r="L95" i="21"/>
  <c r="L103" i="21"/>
  <c r="L111" i="21"/>
  <c r="L119" i="21"/>
  <c r="L127" i="21"/>
  <c r="L135" i="2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I39" i="14"/>
  <c r="I14" i="14"/>
  <c r="I32" i="14"/>
  <c r="I21" i="14"/>
  <c r="I64" i="14"/>
  <c r="I25" i="14"/>
  <c r="I23" i="14"/>
  <c r="I51" i="14"/>
  <c r="I26" i="14"/>
  <c r="I35" i="14"/>
  <c r="I48" i="14"/>
  <c r="I15" i="14"/>
  <c r="I11" i="14"/>
  <c r="I65" i="14"/>
  <c r="I17" i="14"/>
  <c r="I44" i="14"/>
  <c r="I55" i="14"/>
  <c r="I38" i="14"/>
  <c r="I33" i="14"/>
  <c r="I28" i="14"/>
  <c r="I19" i="14"/>
  <c r="I20" i="14"/>
  <c r="I34" i="14"/>
  <c r="I5" i="14"/>
  <c r="I45" i="14"/>
  <c r="I49" i="14"/>
  <c r="I43" i="14"/>
  <c r="I40" i="14"/>
  <c r="I24" i="14"/>
  <c r="I37" i="14"/>
  <c r="I18" i="14"/>
  <c r="I31" i="14"/>
  <c r="I30" i="14"/>
  <c r="I53" i="14"/>
  <c r="I42" i="14"/>
  <c r="I52" i="14"/>
  <c r="I29" i="14"/>
  <c r="I36" i="14"/>
  <c r="I56" i="14"/>
  <c r="I6" i="14"/>
  <c r="I7" i="14"/>
  <c r="I9" i="14"/>
  <c r="I10" i="14"/>
  <c r="I8" i="14"/>
  <c r="I61" i="14"/>
  <c r="I60" i="14"/>
  <c r="I62" i="14"/>
  <c r="I46" i="14"/>
  <c r="I47" i="14"/>
  <c r="I57" i="14"/>
  <c r="I54" i="14"/>
  <c r="I59" i="14"/>
  <c r="I16" i="14"/>
  <c r="I27" i="14"/>
  <c r="I12" i="14"/>
  <c r="I22" i="14"/>
  <c r="I13" i="14"/>
  <c r="I4" i="14"/>
  <c r="I3" i="14"/>
  <c r="I63" i="14"/>
  <c r="I58" i="14"/>
  <c r="I50" i="14"/>
  <c r="I41" i="14"/>
  <c r="G39" i="14"/>
  <c r="G14" i="14"/>
  <c r="G32" i="14"/>
  <c r="G21" i="14"/>
  <c r="G64" i="14"/>
  <c r="G25" i="14"/>
  <c r="G23" i="14"/>
  <c r="G51" i="14"/>
  <c r="G26" i="14"/>
  <c r="G35" i="14"/>
  <c r="G48" i="14"/>
  <c r="G15" i="14"/>
  <c r="G11" i="14"/>
  <c r="G65" i="14"/>
  <c r="G17" i="14"/>
  <c r="G44" i="14"/>
  <c r="G55" i="14"/>
  <c r="G38" i="14"/>
  <c r="G33" i="14"/>
  <c r="G28" i="14"/>
  <c r="G19" i="14"/>
  <c r="G20" i="14"/>
  <c r="G34" i="14"/>
  <c r="G5" i="14"/>
  <c r="G45" i="14"/>
  <c r="G49" i="14"/>
  <c r="G43" i="14"/>
  <c r="G40" i="14"/>
  <c r="G24" i="14"/>
  <c r="G37" i="14"/>
  <c r="G18" i="14"/>
  <c r="G31" i="14"/>
  <c r="G30" i="14"/>
  <c r="G53" i="14"/>
  <c r="G42" i="14"/>
  <c r="G52" i="14"/>
  <c r="G29" i="14"/>
  <c r="G36" i="14"/>
  <c r="G56" i="14"/>
  <c r="G6" i="14"/>
  <c r="G7" i="14"/>
  <c r="G9" i="14"/>
  <c r="G10" i="14"/>
  <c r="G8" i="14"/>
  <c r="G61" i="14"/>
  <c r="G60" i="14"/>
  <c r="G62" i="14"/>
  <c r="G46" i="14"/>
  <c r="G47" i="14"/>
  <c r="G57" i="14"/>
  <c r="G54" i="14"/>
  <c r="G59" i="14"/>
  <c r="G16" i="14"/>
  <c r="G27" i="14"/>
  <c r="G12" i="14"/>
  <c r="G22" i="14"/>
  <c r="G13" i="14"/>
  <c r="G4" i="14"/>
  <c r="G3" i="14"/>
  <c r="G63" i="14"/>
  <c r="G58" i="14"/>
  <c r="G50" i="14"/>
  <c r="G41" i="14"/>
  <c r="R62" i="11"/>
  <c r="R10" i="11"/>
  <c r="R19" i="11"/>
  <c r="R20" i="11"/>
  <c r="R65" i="11"/>
  <c r="R21" i="11"/>
  <c r="G6" i="16" s="1"/>
  <c r="R56" i="11"/>
  <c r="G14" i="16" s="1"/>
  <c r="R67" i="11"/>
  <c r="G22" i="16" s="1"/>
  <c r="R60" i="11"/>
  <c r="G21" i="16" s="1"/>
  <c r="R61" i="11"/>
  <c r="R18" i="11"/>
  <c r="G23" i="16" s="1"/>
  <c r="R24" i="11"/>
  <c r="G9" i="16" s="1"/>
  <c r="R22" i="11"/>
  <c r="G7" i="16" s="1"/>
  <c r="R23" i="11"/>
  <c r="R6" i="11"/>
  <c r="G16" i="16" s="1"/>
  <c r="R27" i="11"/>
  <c r="G5" i="16" s="1"/>
  <c r="R26" i="11"/>
  <c r="R25" i="11"/>
  <c r="G8" i="16" s="1"/>
  <c r="R28" i="11"/>
  <c r="R32" i="11"/>
  <c r="R29" i="11"/>
  <c r="R41" i="11"/>
  <c r="R63" i="11"/>
  <c r="R30" i="11"/>
  <c r="R31" i="11"/>
  <c r="R33" i="11"/>
  <c r="R45" i="11"/>
  <c r="R34" i="11"/>
  <c r="R35" i="11"/>
  <c r="R44" i="11"/>
  <c r="R36" i="11"/>
  <c r="R37" i="11"/>
  <c r="R39" i="11"/>
  <c r="R38" i="11"/>
  <c r="R46" i="11"/>
  <c r="R40" i="11"/>
  <c r="R43" i="11"/>
  <c r="R42" i="11"/>
  <c r="R69" i="11"/>
  <c r="R49" i="11"/>
  <c r="R14" i="11"/>
  <c r="R47" i="11"/>
  <c r="R50" i="11"/>
  <c r="R48" i="11"/>
  <c r="R52" i="11"/>
  <c r="R51" i="11"/>
  <c r="R53" i="11"/>
  <c r="R7" i="11"/>
  <c r="G17" i="16" s="1"/>
  <c r="R54" i="11"/>
  <c r="R57" i="11"/>
  <c r="R55" i="11"/>
  <c r="R59" i="11"/>
  <c r="G20" i="16" s="1"/>
  <c r="R8" i="11"/>
  <c r="R16" i="11"/>
  <c r="G18" i="16" s="1"/>
  <c r="R58" i="11"/>
  <c r="R64" i="11"/>
  <c r="R9" i="11"/>
  <c r="R17" i="11"/>
  <c r="G19" i="16" s="1"/>
  <c r="R4" i="11"/>
  <c r="G24" i="16" s="1"/>
  <c r="R66" i="11"/>
  <c r="R12" i="11"/>
  <c r="R68" i="11"/>
  <c r="R5" i="11"/>
  <c r="G25" i="16" s="1"/>
  <c r="R11" i="11"/>
  <c r="G15" i="16" s="1"/>
  <c r="R13" i="11"/>
  <c r="R15" i="11"/>
  <c r="Q62" i="11"/>
  <c r="Q10" i="11"/>
  <c r="Q19" i="11"/>
  <c r="Q20" i="11"/>
  <c r="Q65" i="11"/>
  <c r="Q21" i="11"/>
  <c r="F6" i="16" s="1"/>
  <c r="Q56" i="11"/>
  <c r="F14" i="16" s="1"/>
  <c r="Q67" i="11"/>
  <c r="F22" i="16" s="1"/>
  <c r="Q60" i="11"/>
  <c r="F21" i="16" s="1"/>
  <c r="Q61" i="11"/>
  <c r="Q18" i="11"/>
  <c r="F23" i="16" s="1"/>
  <c r="Q24" i="11"/>
  <c r="F9" i="16" s="1"/>
  <c r="Q22" i="11"/>
  <c r="F7" i="16" s="1"/>
  <c r="Q23" i="11"/>
  <c r="Q6" i="11"/>
  <c r="F16" i="16" s="1"/>
  <c r="Q27" i="11"/>
  <c r="F5" i="16" s="1"/>
  <c r="Q26" i="11"/>
  <c r="Q25" i="11"/>
  <c r="F8" i="16" s="1"/>
  <c r="Q28" i="11"/>
  <c r="Q32" i="11"/>
  <c r="Q29" i="11"/>
  <c r="Q41" i="11"/>
  <c r="Q63" i="11"/>
  <c r="Q30" i="11"/>
  <c r="Q31" i="11"/>
  <c r="Q33" i="11"/>
  <c r="Q45" i="11"/>
  <c r="Q34" i="11"/>
  <c r="Q35" i="11"/>
  <c r="Q44" i="11"/>
  <c r="Q36" i="11"/>
  <c r="Q37" i="11"/>
  <c r="Q39" i="11"/>
  <c r="Q38" i="11"/>
  <c r="Q46" i="11"/>
  <c r="Q40" i="11"/>
  <c r="Q43" i="11"/>
  <c r="Q42" i="11"/>
  <c r="Q69" i="11"/>
  <c r="Q49" i="11"/>
  <c r="Q14" i="11"/>
  <c r="Q47" i="11"/>
  <c r="Q50" i="11"/>
  <c r="Q48" i="11"/>
  <c r="Q52" i="11"/>
  <c r="Q51" i="11"/>
  <c r="Q53" i="11"/>
  <c r="Q7" i="11"/>
  <c r="F17" i="16" s="1"/>
  <c r="Q54" i="11"/>
  <c r="Q57" i="11"/>
  <c r="Q55" i="11"/>
  <c r="Q59" i="11"/>
  <c r="F20" i="16" s="1"/>
  <c r="Q8" i="11"/>
  <c r="Q16" i="11"/>
  <c r="F18" i="16" s="1"/>
  <c r="Q58" i="11"/>
  <c r="Q64" i="11"/>
  <c r="Q9" i="11"/>
  <c r="Q17" i="11"/>
  <c r="F19" i="16" s="1"/>
  <c r="Q4" i="11"/>
  <c r="F24" i="16" s="1"/>
  <c r="Q66" i="11"/>
  <c r="Q12" i="11"/>
  <c r="Q68" i="11"/>
  <c r="Q5" i="11"/>
  <c r="F25" i="16" s="1"/>
  <c r="Q11" i="11"/>
  <c r="F15" i="16" s="1"/>
  <c r="Q13" i="11"/>
  <c r="Q15" i="11"/>
  <c r="P62" i="11"/>
  <c r="W62" i="11" s="1"/>
  <c r="P10" i="11"/>
  <c r="W10" i="11" s="1"/>
  <c r="P19" i="11"/>
  <c r="P20" i="11"/>
  <c r="P65" i="11"/>
  <c r="W65" i="11" s="1"/>
  <c r="P21" i="11"/>
  <c r="P56" i="11"/>
  <c r="P67" i="11"/>
  <c r="P60" i="11"/>
  <c r="P61" i="11"/>
  <c r="W61" i="11" s="1"/>
  <c r="P18" i="11"/>
  <c r="P24" i="11"/>
  <c r="P22" i="11"/>
  <c r="P23" i="11"/>
  <c r="W23" i="11" s="1"/>
  <c r="P6" i="11"/>
  <c r="P27" i="11"/>
  <c r="P26" i="11"/>
  <c r="W26" i="11" s="1"/>
  <c r="P25" i="11"/>
  <c r="P28" i="11"/>
  <c r="W28" i="11" s="1"/>
  <c r="P32" i="11"/>
  <c r="W32" i="11" s="1"/>
  <c r="P29" i="11"/>
  <c r="W29" i="11" s="1"/>
  <c r="P41" i="11"/>
  <c r="W41" i="11" s="1"/>
  <c r="P63" i="11"/>
  <c r="W63" i="11" s="1"/>
  <c r="P30" i="11"/>
  <c r="W30" i="11" s="1"/>
  <c r="P31" i="11"/>
  <c r="W31" i="11" s="1"/>
  <c r="P33" i="11"/>
  <c r="W33" i="11" s="1"/>
  <c r="P45" i="11"/>
  <c r="W45" i="11" s="1"/>
  <c r="P34" i="11"/>
  <c r="W34" i="11" s="1"/>
  <c r="P35" i="11"/>
  <c r="W35" i="11" s="1"/>
  <c r="P44" i="11"/>
  <c r="W44" i="11" s="1"/>
  <c r="P36" i="11"/>
  <c r="W36" i="11" s="1"/>
  <c r="P37" i="11"/>
  <c r="W37" i="11" s="1"/>
  <c r="P39" i="11"/>
  <c r="W39" i="11" s="1"/>
  <c r="P38" i="11"/>
  <c r="W38" i="11" s="1"/>
  <c r="P46" i="11"/>
  <c r="W46" i="11" s="1"/>
  <c r="P40" i="11"/>
  <c r="W40" i="11" s="1"/>
  <c r="P43" i="11"/>
  <c r="W43" i="11" s="1"/>
  <c r="P42" i="11"/>
  <c r="W42" i="11" s="1"/>
  <c r="P69" i="11"/>
  <c r="W69" i="11" s="1"/>
  <c r="P49" i="11"/>
  <c r="W49" i="11" s="1"/>
  <c r="P14" i="11"/>
  <c r="W14" i="11" s="1"/>
  <c r="P47" i="11"/>
  <c r="W47" i="11" s="1"/>
  <c r="P50" i="11"/>
  <c r="W50" i="11" s="1"/>
  <c r="P48" i="11"/>
  <c r="W48" i="11" s="1"/>
  <c r="P52" i="11"/>
  <c r="W52" i="11" s="1"/>
  <c r="P51" i="11"/>
  <c r="W51" i="11" s="1"/>
  <c r="P53" i="11"/>
  <c r="W53" i="11" s="1"/>
  <c r="P7" i="11"/>
  <c r="P54" i="11"/>
  <c r="P57" i="11"/>
  <c r="W57" i="11" s="1"/>
  <c r="P55" i="11"/>
  <c r="P59" i="11"/>
  <c r="P8" i="11"/>
  <c r="W8" i="11" s="1"/>
  <c r="P16" i="11"/>
  <c r="P58" i="11"/>
  <c r="W58" i="11" s="1"/>
  <c r="P64" i="11"/>
  <c r="W64" i="11" s="1"/>
  <c r="P9" i="11"/>
  <c r="W9" i="11" s="1"/>
  <c r="P17" i="11"/>
  <c r="P4" i="11"/>
  <c r="P66" i="11"/>
  <c r="W66" i="11" s="1"/>
  <c r="P12" i="11"/>
  <c r="W12" i="11" s="1"/>
  <c r="P68" i="11"/>
  <c r="W68" i="11" s="1"/>
  <c r="P5" i="11"/>
  <c r="P11" i="11"/>
  <c r="P13" i="11"/>
  <c r="W13" i="11" s="1"/>
  <c r="P15" i="11"/>
  <c r="W15" i="11" s="1"/>
  <c r="E62" i="11"/>
  <c r="E10" i="11"/>
  <c r="E19" i="11"/>
  <c r="E20" i="11"/>
  <c r="E65" i="11"/>
  <c r="E21" i="11"/>
  <c r="E56" i="11"/>
  <c r="E67" i="11"/>
  <c r="E60" i="11"/>
  <c r="E61" i="11"/>
  <c r="E18" i="11"/>
  <c r="E24" i="11"/>
  <c r="E22" i="11"/>
  <c r="E23" i="11"/>
  <c r="E6" i="11"/>
  <c r="E27" i="11"/>
  <c r="E26" i="11"/>
  <c r="E25" i="11"/>
  <c r="E28" i="11"/>
  <c r="E32" i="11"/>
  <c r="E29" i="11"/>
  <c r="E41" i="11"/>
  <c r="E63" i="11"/>
  <c r="E30" i="11"/>
  <c r="E31" i="11"/>
  <c r="E33" i="11"/>
  <c r="E45" i="11"/>
  <c r="E34" i="11"/>
  <c r="E35" i="11"/>
  <c r="E44" i="11"/>
  <c r="E36" i="11"/>
  <c r="E37" i="11"/>
  <c r="E39" i="11"/>
  <c r="E38" i="11"/>
  <c r="E46" i="11"/>
  <c r="E40" i="11"/>
  <c r="E43" i="11"/>
  <c r="E42" i="11"/>
  <c r="E69" i="11"/>
  <c r="E49" i="11"/>
  <c r="E14" i="11"/>
  <c r="E47" i="11"/>
  <c r="E50" i="11"/>
  <c r="E48" i="11"/>
  <c r="E52" i="11"/>
  <c r="E51" i="11"/>
  <c r="E53" i="11"/>
  <c r="E7" i="11"/>
  <c r="E54" i="11"/>
  <c r="E57" i="11"/>
  <c r="E55" i="11"/>
  <c r="E59" i="11"/>
  <c r="E8" i="11"/>
  <c r="E16" i="11"/>
  <c r="E58" i="11"/>
  <c r="E64" i="11"/>
  <c r="E9" i="11"/>
  <c r="E17" i="11"/>
  <c r="E4" i="11"/>
  <c r="E66" i="11"/>
  <c r="E12" i="11"/>
  <c r="E68" i="11"/>
  <c r="E5" i="11"/>
  <c r="E11" i="11"/>
  <c r="E13" i="11"/>
  <c r="E15" i="11"/>
  <c r="D62" i="11"/>
  <c r="D10" i="11"/>
  <c r="D19" i="11"/>
  <c r="D20" i="11"/>
  <c r="D65" i="11"/>
  <c r="D21" i="11"/>
  <c r="D56" i="11"/>
  <c r="D67" i="11"/>
  <c r="D60" i="11"/>
  <c r="D61" i="11"/>
  <c r="D18" i="11"/>
  <c r="D24" i="11"/>
  <c r="D22" i="11"/>
  <c r="D23" i="11"/>
  <c r="D6" i="11"/>
  <c r="D27" i="11"/>
  <c r="D26" i="11"/>
  <c r="D25" i="11"/>
  <c r="D28" i="11"/>
  <c r="D32" i="11"/>
  <c r="D29" i="11"/>
  <c r="D41" i="11"/>
  <c r="D63" i="11"/>
  <c r="D30" i="11"/>
  <c r="D31" i="11"/>
  <c r="D33" i="11"/>
  <c r="D45" i="11"/>
  <c r="D34" i="11"/>
  <c r="D35" i="11"/>
  <c r="D44" i="11"/>
  <c r="D36" i="11"/>
  <c r="D37" i="11"/>
  <c r="D39" i="11"/>
  <c r="D38" i="11"/>
  <c r="D46" i="11"/>
  <c r="D40" i="11"/>
  <c r="D43" i="11"/>
  <c r="D42" i="11"/>
  <c r="D69" i="11"/>
  <c r="D49" i="11"/>
  <c r="D14" i="11"/>
  <c r="D47" i="11"/>
  <c r="D50" i="11"/>
  <c r="D48" i="11"/>
  <c r="D52" i="11"/>
  <c r="D51" i="11"/>
  <c r="D53" i="11"/>
  <c r="D7" i="11"/>
  <c r="D54" i="11"/>
  <c r="D57" i="11"/>
  <c r="D55" i="11"/>
  <c r="D59" i="11"/>
  <c r="D8" i="11"/>
  <c r="D16" i="11"/>
  <c r="D58" i="11"/>
  <c r="D64" i="11"/>
  <c r="D9" i="11"/>
  <c r="D17" i="11"/>
  <c r="D4" i="11"/>
  <c r="D66" i="11"/>
  <c r="D12" i="11"/>
  <c r="D68" i="11"/>
  <c r="D5" i="11"/>
  <c r="D11" i="11"/>
  <c r="D13" i="11"/>
  <c r="D15" i="11"/>
  <c r="C62" i="11"/>
  <c r="C10" i="11"/>
  <c r="C19" i="11"/>
  <c r="C20" i="11"/>
  <c r="C65" i="11"/>
  <c r="C21" i="11"/>
  <c r="C56" i="11"/>
  <c r="C67" i="11"/>
  <c r="C60" i="11"/>
  <c r="C61" i="11"/>
  <c r="C18" i="11"/>
  <c r="C24" i="11"/>
  <c r="C22" i="11"/>
  <c r="C23" i="11"/>
  <c r="C6" i="11"/>
  <c r="C27" i="11"/>
  <c r="C26" i="11"/>
  <c r="C25" i="11"/>
  <c r="C28" i="11"/>
  <c r="C32" i="11"/>
  <c r="C29" i="11"/>
  <c r="C41" i="11"/>
  <c r="C63" i="11"/>
  <c r="C30" i="11"/>
  <c r="C31" i="11"/>
  <c r="C33" i="11"/>
  <c r="C45" i="11"/>
  <c r="C34" i="11"/>
  <c r="C35" i="11"/>
  <c r="C44" i="11"/>
  <c r="C36" i="11"/>
  <c r="C37" i="11"/>
  <c r="C39" i="11"/>
  <c r="C38" i="11"/>
  <c r="C46" i="11"/>
  <c r="C40" i="11"/>
  <c r="C43" i="11"/>
  <c r="C42" i="11"/>
  <c r="C69" i="11"/>
  <c r="C49" i="11"/>
  <c r="C14" i="11"/>
  <c r="C47" i="11"/>
  <c r="C50" i="11"/>
  <c r="C48" i="11"/>
  <c r="C52" i="11"/>
  <c r="C51" i="11"/>
  <c r="C53" i="11"/>
  <c r="C7" i="11"/>
  <c r="C54" i="11"/>
  <c r="C57" i="11"/>
  <c r="C55" i="11"/>
  <c r="C59" i="11"/>
  <c r="C8" i="11"/>
  <c r="C16" i="11"/>
  <c r="C58" i="11"/>
  <c r="C64" i="11"/>
  <c r="C9" i="11"/>
  <c r="C17" i="11"/>
  <c r="C66" i="11"/>
  <c r="C12" i="11"/>
  <c r="C68" i="11"/>
  <c r="C11" i="11"/>
  <c r="C13" i="11"/>
  <c r="C15" i="11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AS3" i="10"/>
  <c r="AS2" i="10"/>
  <c r="AR2" i="10"/>
  <c r="AR3" i="10" s="1"/>
  <c r="AQ2" i="10"/>
  <c r="AQ3" i="10" s="1"/>
  <c r="AP2" i="10"/>
  <c r="AP3" i="10" s="1"/>
  <c r="AO2" i="10"/>
  <c r="AO3" i="10" s="1"/>
  <c r="AN2" i="10"/>
  <c r="AN3" i="10" s="1"/>
  <c r="AM2" i="10"/>
  <c r="AM3" i="10" s="1"/>
  <c r="AL2" i="10"/>
  <c r="AL3" i="10" s="1"/>
  <c r="AK2" i="10"/>
  <c r="AK3" i="10" s="1"/>
  <c r="AJ2" i="10"/>
  <c r="AJ3" i="10" s="1"/>
  <c r="AI2" i="10"/>
  <c r="AI3" i="10" s="1"/>
  <c r="AH2" i="10"/>
  <c r="AH3" i="10" s="1"/>
  <c r="AG2" i="10"/>
  <c r="AG3" i="10" s="1"/>
  <c r="AF2" i="10"/>
  <c r="AF3" i="10" s="1"/>
  <c r="AE2" i="10"/>
  <c r="AE3" i="10" s="1"/>
  <c r="AD2" i="10"/>
  <c r="AD3" i="10" s="1"/>
  <c r="AC2" i="10"/>
  <c r="AC3" i="10" s="1"/>
  <c r="AB2" i="10"/>
  <c r="AB3" i="10" s="1"/>
  <c r="AA2" i="10"/>
  <c r="AA3" i="10" s="1"/>
  <c r="Z2" i="10"/>
  <c r="Z3" i="10" s="1"/>
  <c r="Y2" i="10"/>
  <c r="Y3" i="10" s="1"/>
  <c r="X2" i="10"/>
  <c r="X3" i="10" s="1"/>
  <c r="W2" i="10"/>
  <c r="W3" i="10" s="1"/>
  <c r="V2" i="10"/>
  <c r="V3" i="10" s="1"/>
  <c r="U2" i="10"/>
  <c r="U3" i="10" s="1"/>
  <c r="T2" i="10"/>
  <c r="T3" i="10" s="1"/>
  <c r="S2" i="10"/>
  <c r="S3" i="10" s="1"/>
  <c r="R2" i="10"/>
  <c r="R3" i="10" s="1"/>
  <c r="Q2" i="10"/>
  <c r="Q3" i="10" s="1"/>
  <c r="P2" i="10"/>
  <c r="P3" i="10" s="1"/>
  <c r="O2" i="10"/>
  <c r="O3" i="10" s="1"/>
  <c r="N2" i="10"/>
  <c r="N3" i="10" s="1"/>
  <c r="M2" i="10"/>
  <c r="M3" i="10" s="1"/>
  <c r="J10" i="5"/>
  <c r="J9" i="5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C4" i="9"/>
  <c r="C5" i="9"/>
  <c r="C3" i="9"/>
  <c r="X11" i="7"/>
  <c r="W11" i="7"/>
  <c r="V11" i="7"/>
  <c r="U11" i="7"/>
  <c r="T11" i="7"/>
  <c r="S11" i="7"/>
  <c r="R11" i="7"/>
  <c r="Q11" i="7"/>
  <c r="P11" i="7"/>
  <c r="O11" i="7"/>
  <c r="N11" i="7"/>
  <c r="X10" i="7"/>
  <c r="W10" i="7"/>
  <c r="V10" i="7"/>
  <c r="U10" i="7"/>
  <c r="T10" i="7"/>
  <c r="S10" i="7"/>
  <c r="R10" i="7"/>
  <c r="Q10" i="7"/>
  <c r="P10" i="7"/>
  <c r="O10" i="7"/>
  <c r="N10" i="7"/>
  <c r="X9" i="7"/>
  <c r="W9" i="7"/>
  <c r="V9" i="7"/>
  <c r="U9" i="7"/>
  <c r="T9" i="7"/>
  <c r="S9" i="7"/>
  <c r="R9" i="7"/>
  <c r="Q9" i="7"/>
  <c r="P9" i="7"/>
  <c r="O9" i="7"/>
  <c r="N9" i="7"/>
  <c r="X8" i="7"/>
  <c r="W8" i="7"/>
  <c r="V8" i="7"/>
  <c r="U8" i="7"/>
  <c r="T8" i="7"/>
  <c r="S8" i="7"/>
  <c r="R8" i="7"/>
  <c r="Q8" i="7"/>
  <c r="P8" i="7"/>
  <c r="O8" i="7"/>
  <c r="N8" i="7"/>
  <c r="X7" i="7"/>
  <c r="W7" i="7"/>
  <c r="V7" i="7"/>
  <c r="U7" i="7"/>
  <c r="T7" i="7"/>
  <c r="S7" i="7"/>
  <c r="R7" i="7"/>
  <c r="Q7" i="7"/>
  <c r="P7" i="7"/>
  <c r="O7" i="7"/>
  <c r="N7" i="7"/>
  <c r="X6" i="7"/>
  <c r="W6" i="7"/>
  <c r="V6" i="7"/>
  <c r="U6" i="7"/>
  <c r="T6" i="7"/>
  <c r="S6" i="7"/>
  <c r="R6" i="7"/>
  <c r="Q6" i="7"/>
  <c r="P6" i="7"/>
  <c r="O6" i="7"/>
  <c r="N6" i="7"/>
  <c r="X5" i="7"/>
  <c r="W5" i="7"/>
  <c r="V5" i="7"/>
  <c r="U5" i="7"/>
  <c r="T5" i="7"/>
  <c r="S5" i="7"/>
  <c r="R5" i="7"/>
  <c r="Q5" i="7"/>
  <c r="P5" i="7"/>
  <c r="O5" i="7"/>
  <c r="N5" i="7"/>
  <c r="V3" i="7"/>
  <c r="N3" i="7"/>
  <c r="X2" i="7"/>
  <c r="X3" i="7" s="1"/>
  <c r="W2" i="7"/>
  <c r="W3" i="7" s="1"/>
  <c r="V2" i="7"/>
  <c r="U2" i="7"/>
  <c r="U3" i="7" s="1"/>
  <c r="T2" i="7"/>
  <c r="T3" i="7" s="1"/>
  <c r="S2" i="7"/>
  <c r="S3" i="7" s="1"/>
  <c r="R2" i="7"/>
  <c r="R3" i="7" s="1"/>
  <c r="Q2" i="7"/>
  <c r="Q3" i="7" s="1"/>
  <c r="P2" i="7"/>
  <c r="P3" i="7" s="1"/>
  <c r="O2" i="7"/>
  <c r="O3" i="7" s="1"/>
  <c r="N2" i="7"/>
  <c r="AO3" i="5"/>
  <c r="N2" i="5"/>
  <c r="N3" i="5" s="1"/>
  <c r="O2" i="5"/>
  <c r="O3" i="5" s="1"/>
  <c r="P2" i="5"/>
  <c r="P3" i="5" s="1"/>
  <c r="Q2" i="5"/>
  <c r="Q3" i="5" s="1"/>
  <c r="R2" i="5"/>
  <c r="R3" i="5" s="1"/>
  <c r="S2" i="5"/>
  <c r="S3" i="5" s="1"/>
  <c r="T2" i="5"/>
  <c r="T3" i="5" s="1"/>
  <c r="U2" i="5"/>
  <c r="U3" i="5" s="1"/>
  <c r="V2" i="5"/>
  <c r="V3" i="5" s="1"/>
  <c r="W2" i="5"/>
  <c r="W3" i="5" s="1"/>
  <c r="X2" i="5"/>
  <c r="X3" i="5" s="1"/>
  <c r="Y2" i="5"/>
  <c r="Y3" i="5" s="1"/>
  <c r="Z2" i="5"/>
  <c r="Z3" i="5" s="1"/>
  <c r="AA2" i="5"/>
  <c r="AA3" i="5" s="1"/>
  <c r="AB2" i="5"/>
  <c r="AB3" i="5" s="1"/>
  <c r="AC2" i="5"/>
  <c r="AC3" i="5" s="1"/>
  <c r="AD2" i="5"/>
  <c r="AD3" i="5" s="1"/>
  <c r="AE2" i="5"/>
  <c r="AE3" i="5" s="1"/>
  <c r="AF2" i="5"/>
  <c r="AF3" i="5" s="1"/>
  <c r="AG2" i="5"/>
  <c r="AG3" i="5" s="1"/>
  <c r="AH2" i="5"/>
  <c r="AH3" i="5" s="1"/>
  <c r="AI2" i="5"/>
  <c r="AI3" i="5" s="1"/>
  <c r="AJ2" i="5"/>
  <c r="AJ3" i="5" s="1"/>
  <c r="AK2" i="5"/>
  <c r="AK3" i="5" s="1"/>
  <c r="AL2" i="5"/>
  <c r="AL3" i="5" s="1"/>
  <c r="AM2" i="5"/>
  <c r="AM3" i="5" s="1"/>
  <c r="AN2" i="5"/>
  <c r="AN3" i="5" s="1"/>
  <c r="AO2" i="5"/>
  <c r="AP2" i="5"/>
  <c r="AP3" i="5" s="1"/>
  <c r="AQ2" i="5"/>
  <c r="AQ3" i="5" s="1"/>
  <c r="AR2" i="5"/>
  <c r="AR3" i="5" s="1"/>
  <c r="AS2" i="5"/>
  <c r="AS3" i="5" s="1"/>
  <c r="M2" i="5"/>
  <c r="M3" i="5" s="1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8" i="5"/>
  <c r="M9" i="5"/>
  <c r="M10" i="5"/>
  <c r="M11" i="5"/>
  <c r="M7" i="5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H4" i="1"/>
  <c r="G4" i="1"/>
  <c r="N79" i="24" l="1"/>
  <c r="N106" i="24"/>
  <c r="N145" i="24"/>
  <c r="N67" i="24"/>
  <c r="N132" i="24"/>
  <c r="N103" i="24"/>
  <c r="N74" i="24"/>
  <c r="N105" i="24"/>
  <c r="N137" i="24"/>
  <c r="N69" i="24"/>
  <c r="N33" i="24"/>
  <c r="N89" i="24"/>
  <c r="N111" i="24"/>
  <c r="N143" i="24"/>
  <c r="N31" i="24"/>
  <c r="N60" i="24"/>
  <c r="N104" i="24"/>
  <c r="N78" i="24"/>
  <c r="N112" i="24"/>
  <c r="N119" i="24"/>
  <c r="N46" i="24"/>
  <c r="N142" i="24"/>
  <c r="N140" i="24"/>
  <c r="N127" i="24"/>
  <c r="N24" i="24"/>
  <c r="N56" i="24"/>
  <c r="Q24" i="24"/>
  <c r="Q25" i="24" s="1"/>
  <c r="Q26" i="24" s="1"/>
  <c r="Q27" i="24" s="1"/>
  <c r="Q28" i="24" s="1"/>
  <c r="Q29" i="24" s="1"/>
  <c r="Q30" i="24" s="1"/>
  <c r="Q31" i="24" s="1"/>
  <c r="Q32" i="24" s="1"/>
  <c r="Q33" i="24" s="1"/>
  <c r="Q34" i="24" s="1"/>
  <c r="Q35" i="24" s="1"/>
  <c r="Q36" i="24" s="1"/>
  <c r="Q37" i="24" s="1"/>
  <c r="Q38" i="24" s="1"/>
  <c r="Q39" i="24" s="1"/>
  <c r="Q40" i="24" s="1"/>
  <c r="Q41" i="24" s="1"/>
  <c r="Q42" i="24" s="1"/>
  <c r="Q43" i="24" s="1"/>
  <c r="Q44" i="24" s="1"/>
  <c r="Q45" i="24" s="1"/>
  <c r="Q46" i="24" s="1"/>
  <c r="Q47" i="24" s="1"/>
  <c r="Q48" i="24" s="1"/>
  <c r="Q49" i="24" s="1"/>
  <c r="Q50" i="24" s="1"/>
  <c r="Q51" i="24" s="1"/>
  <c r="Q52" i="24" s="1"/>
  <c r="Q53" i="24" s="1"/>
  <c r="Q54" i="24" s="1"/>
  <c r="Q55" i="24" s="1"/>
  <c r="Q56" i="24" s="1"/>
  <c r="Q57" i="24" s="1"/>
  <c r="Q58" i="24" s="1"/>
  <c r="Q59" i="24" s="1"/>
  <c r="Q60" i="24" s="1"/>
  <c r="Q61" i="24" s="1"/>
  <c r="Q62" i="24" s="1"/>
  <c r="Q63" i="24" s="1"/>
  <c r="Q64" i="24" s="1"/>
  <c r="Q65" i="24" s="1"/>
  <c r="Q66" i="24" s="1"/>
  <c r="Q67" i="24" s="1"/>
  <c r="Q68" i="24" s="1"/>
  <c r="Q69" i="24" s="1"/>
  <c r="Q70" i="24" s="1"/>
  <c r="Q71" i="24" s="1"/>
  <c r="Q72" i="24" s="1"/>
  <c r="Q73" i="24" s="1"/>
  <c r="Q74" i="24" s="1"/>
  <c r="Q75" i="24" s="1"/>
  <c r="Q76" i="24" s="1"/>
  <c r="Q77" i="24" s="1"/>
  <c r="Q78" i="24" s="1"/>
  <c r="Q79" i="24" s="1"/>
  <c r="Q80" i="24" s="1"/>
  <c r="Q81" i="24" s="1"/>
  <c r="Q82" i="24" s="1"/>
  <c r="R24" i="24"/>
  <c r="N64" i="24"/>
  <c r="N62" i="24"/>
  <c r="N134" i="24"/>
  <c r="N118" i="24"/>
  <c r="N120" i="24"/>
  <c r="N109" i="24"/>
  <c r="N125" i="24"/>
  <c r="N141" i="24"/>
  <c r="N86" i="24"/>
  <c r="N32" i="24"/>
  <c r="N71" i="24"/>
  <c r="N50" i="24"/>
  <c r="N130" i="24"/>
  <c r="N95" i="24"/>
  <c r="N93" i="24"/>
  <c r="N58" i="24"/>
  <c r="N128" i="24"/>
  <c r="N99" i="24"/>
  <c r="N115" i="24"/>
  <c r="N131" i="24"/>
  <c r="N147" i="24"/>
  <c r="N45" i="24"/>
  <c r="N75" i="24"/>
  <c r="N51" i="24"/>
  <c r="N138" i="24"/>
  <c r="N96" i="24"/>
  <c r="N94" i="24"/>
  <c r="N73" i="24"/>
  <c r="N144" i="24"/>
  <c r="N101" i="24"/>
  <c r="N117" i="24"/>
  <c r="N133" i="24"/>
  <c r="N149" i="24"/>
  <c r="N54" i="24"/>
  <c r="N35" i="24"/>
  <c r="N63" i="24"/>
  <c r="N61" i="24"/>
  <c r="N90" i="24"/>
  <c r="N110" i="24"/>
  <c r="N107" i="24"/>
  <c r="N123" i="24"/>
  <c r="N139" i="24"/>
  <c r="N48" i="24"/>
  <c r="N92" i="24"/>
  <c r="N88" i="24"/>
  <c r="N26" i="24"/>
  <c r="N36" i="24"/>
  <c r="N38" i="24"/>
  <c r="N37" i="24"/>
  <c r="N122" i="24"/>
  <c r="N25" i="24"/>
  <c r="N100" i="24"/>
  <c r="N66" i="24"/>
  <c r="N81" i="24"/>
  <c r="O19" i="24"/>
  <c r="O20" i="24"/>
  <c r="AC10" i="23"/>
  <c r="AD10" i="23" s="1"/>
  <c r="AE10" i="23" s="1"/>
  <c r="AR10" i="23" s="1"/>
  <c r="AX10" i="23" s="1"/>
  <c r="AB4" i="23"/>
  <c r="AB5" i="23" s="1"/>
  <c r="AB2" i="23"/>
  <c r="AB3" i="23" s="1"/>
  <c r="BJ11" i="23"/>
  <c r="BJ12" i="23" s="1"/>
  <c r="BJ13" i="23" s="1"/>
  <c r="BJ14" i="23" s="1"/>
  <c r="BJ15" i="23" s="1"/>
  <c r="BJ16" i="23" s="1"/>
  <c r="BJ17" i="23" s="1"/>
  <c r="BJ18" i="23" s="1"/>
  <c r="BJ19" i="23" s="1"/>
  <c r="BJ20" i="23" s="1"/>
  <c r="BJ21" i="23" s="1"/>
  <c r="BJ22" i="23" s="1"/>
  <c r="BJ23" i="23" s="1"/>
  <c r="BJ24" i="23" s="1"/>
  <c r="BJ25" i="23" s="1"/>
  <c r="BJ26" i="23" s="1"/>
  <c r="BJ27" i="23" s="1"/>
  <c r="BJ28" i="23" s="1"/>
  <c r="BJ29" i="23" s="1"/>
  <c r="BJ30" i="23" s="1"/>
  <c r="BJ31" i="23" s="1"/>
  <c r="BJ32" i="23" s="1"/>
  <c r="BJ33" i="23" s="1"/>
  <c r="BJ34" i="23" s="1"/>
  <c r="BJ35" i="23" s="1"/>
  <c r="BJ36" i="23" s="1"/>
  <c r="BJ37" i="23" s="1"/>
  <c r="BJ38" i="23" s="1"/>
  <c r="BJ39" i="23" s="1"/>
  <c r="BJ40" i="23" s="1"/>
  <c r="BJ41" i="23" s="1"/>
  <c r="BJ42" i="23" s="1"/>
  <c r="BJ43" i="23" s="1"/>
  <c r="BJ44" i="23" s="1"/>
  <c r="BJ45" i="23" s="1"/>
  <c r="BJ46" i="23" s="1"/>
  <c r="BJ47" i="23" s="1"/>
  <c r="BJ48" i="23" s="1"/>
  <c r="BJ49" i="23" s="1"/>
  <c r="BJ50" i="23" s="1"/>
  <c r="BJ51" i="23" s="1"/>
  <c r="BJ52" i="23" s="1"/>
  <c r="BJ53" i="23" s="1"/>
  <c r="BJ54" i="23" s="1"/>
  <c r="BJ55" i="23" s="1"/>
  <c r="BJ56" i="23" s="1"/>
  <c r="BJ57" i="23" s="1"/>
  <c r="BJ58" i="23" s="1"/>
  <c r="BJ59" i="23" s="1"/>
  <c r="BJ60" i="23" s="1"/>
  <c r="BJ61" i="23" s="1"/>
  <c r="BJ62" i="23" s="1"/>
  <c r="BJ63" i="23" s="1"/>
  <c r="BJ64" i="23" s="1"/>
  <c r="BJ65" i="23" s="1"/>
  <c r="BJ66" i="23" s="1"/>
  <c r="BJ67" i="23" s="1"/>
  <c r="BJ68" i="23" s="1"/>
  <c r="X12" i="23"/>
  <c r="AA12" i="23" s="1"/>
  <c r="Y11" i="23"/>
  <c r="Z11" i="23"/>
  <c r="AP12" i="23"/>
  <c r="AV11" i="23"/>
  <c r="AW2" i="23"/>
  <c r="AW3" i="23" s="1"/>
  <c r="AW4" i="23"/>
  <c r="AW5" i="23" s="1"/>
  <c r="AN14" i="23"/>
  <c r="AT13" i="23"/>
  <c r="AO12" i="23"/>
  <c r="AU11" i="23"/>
  <c r="K30" i="22"/>
  <c r="J30" i="22"/>
  <c r="K49" i="22"/>
  <c r="J49" i="22"/>
  <c r="K126" i="22"/>
  <c r="J126" i="22"/>
  <c r="J131" i="22"/>
  <c r="K131" i="22"/>
  <c r="J93" i="22"/>
  <c r="K93" i="22"/>
  <c r="J12" i="22"/>
  <c r="K12" i="22"/>
  <c r="K55" i="22"/>
  <c r="J55" i="22"/>
  <c r="K104" i="22"/>
  <c r="J104" i="22"/>
  <c r="K33" i="22"/>
  <c r="J33" i="22"/>
  <c r="J92" i="22"/>
  <c r="K92" i="22"/>
  <c r="J59" i="22"/>
  <c r="K59" i="22"/>
  <c r="J75" i="22"/>
  <c r="K75" i="22"/>
  <c r="J85" i="22"/>
  <c r="K85" i="22"/>
  <c r="J116" i="22"/>
  <c r="K116" i="22"/>
  <c r="K62" i="22"/>
  <c r="J62" i="22"/>
  <c r="K78" i="22"/>
  <c r="J78" i="22"/>
  <c r="J101" i="22"/>
  <c r="K101" i="22"/>
  <c r="J117" i="22"/>
  <c r="K117" i="22"/>
  <c r="J133" i="22"/>
  <c r="K133" i="22"/>
  <c r="K22" i="22"/>
  <c r="J22" i="22"/>
  <c r="J42" i="22"/>
  <c r="K42" i="22"/>
  <c r="K57" i="22"/>
  <c r="J57" i="22"/>
  <c r="J98" i="22"/>
  <c r="K98" i="22"/>
  <c r="J60" i="22"/>
  <c r="K60" i="22"/>
  <c r="J83" i="22"/>
  <c r="K83" i="22"/>
  <c r="J10" i="22"/>
  <c r="K10" i="22"/>
  <c r="J18" i="22"/>
  <c r="K18" i="22"/>
  <c r="J19" i="22"/>
  <c r="K19" i="22"/>
  <c r="J35" i="22"/>
  <c r="K35" i="22"/>
  <c r="J114" i="22"/>
  <c r="K114" i="22"/>
  <c r="J61" i="22"/>
  <c r="K61" i="22"/>
  <c r="J77" i="22"/>
  <c r="K77" i="22"/>
  <c r="K86" i="22"/>
  <c r="J86" i="22"/>
  <c r="J132" i="22"/>
  <c r="K132" i="22"/>
  <c r="K64" i="22"/>
  <c r="J64" i="22"/>
  <c r="K80" i="22"/>
  <c r="J80" i="22"/>
  <c r="K103" i="22"/>
  <c r="J103" i="22"/>
  <c r="K119" i="22"/>
  <c r="J119" i="22"/>
  <c r="K135" i="22"/>
  <c r="J135" i="22"/>
  <c r="J28" i="22"/>
  <c r="K28" i="22"/>
  <c r="K14" i="22"/>
  <c r="J14" i="22"/>
  <c r="K47" i="22"/>
  <c r="J47" i="22"/>
  <c r="J76" i="22"/>
  <c r="K76" i="22"/>
  <c r="J36" i="22"/>
  <c r="K36" i="22"/>
  <c r="J21" i="22"/>
  <c r="K21" i="22"/>
  <c r="J37" i="22"/>
  <c r="K37" i="22"/>
  <c r="J53" i="22"/>
  <c r="K53" i="22"/>
  <c r="K63" i="22"/>
  <c r="J63" i="22"/>
  <c r="J79" i="22"/>
  <c r="K79" i="22"/>
  <c r="K95" i="22"/>
  <c r="J95" i="22"/>
  <c r="J50" i="22"/>
  <c r="K50" i="22"/>
  <c r="J66" i="22"/>
  <c r="K66" i="22"/>
  <c r="K94" i="22"/>
  <c r="J94" i="22"/>
  <c r="K105" i="22"/>
  <c r="J105" i="22"/>
  <c r="K121" i="22"/>
  <c r="J121" i="22"/>
  <c r="J51" i="22"/>
  <c r="K51" i="22"/>
  <c r="J122" i="22"/>
  <c r="K122" i="22"/>
  <c r="K48" i="22"/>
  <c r="J48" i="22"/>
  <c r="J31" i="22"/>
  <c r="K31" i="22"/>
  <c r="J100" i="22"/>
  <c r="K100" i="22"/>
  <c r="K24" i="22"/>
  <c r="J24" i="22"/>
  <c r="K46" i="22"/>
  <c r="J46" i="22"/>
  <c r="K32" i="22"/>
  <c r="J32" i="22"/>
  <c r="K23" i="22"/>
  <c r="J23" i="22"/>
  <c r="K39" i="22"/>
  <c r="J39" i="22"/>
  <c r="J84" i="22"/>
  <c r="K84" i="22"/>
  <c r="K65" i="22"/>
  <c r="J65" i="22"/>
  <c r="K87" i="22"/>
  <c r="J87" i="22"/>
  <c r="K112" i="22"/>
  <c r="J112" i="22"/>
  <c r="J52" i="22"/>
  <c r="K52" i="22"/>
  <c r="J68" i="22"/>
  <c r="K68" i="22"/>
  <c r="K102" i="22"/>
  <c r="J102" i="22"/>
  <c r="J107" i="22"/>
  <c r="K107" i="22"/>
  <c r="J123" i="22"/>
  <c r="K123" i="22"/>
  <c r="K40" i="22"/>
  <c r="J40" i="22"/>
  <c r="K17" i="22"/>
  <c r="J17" i="22"/>
  <c r="K120" i="22"/>
  <c r="J120" i="22"/>
  <c r="K25" i="22"/>
  <c r="J25" i="22"/>
  <c r="K41" i="22"/>
  <c r="J41" i="22"/>
  <c r="K89" i="22"/>
  <c r="J89" i="22"/>
  <c r="J67" i="22"/>
  <c r="K67" i="22"/>
  <c r="K88" i="22"/>
  <c r="J88" i="22"/>
  <c r="K128" i="22"/>
  <c r="J128" i="22"/>
  <c r="K54" i="22"/>
  <c r="J54" i="22"/>
  <c r="K70" i="22"/>
  <c r="J70" i="22"/>
  <c r="K118" i="22"/>
  <c r="J118" i="22"/>
  <c r="J109" i="22"/>
  <c r="K109" i="22"/>
  <c r="J125" i="22"/>
  <c r="K125" i="22"/>
  <c r="K15" i="22"/>
  <c r="J15" i="22"/>
  <c r="J26" i="22"/>
  <c r="K26" i="22"/>
  <c r="J44" i="22"/>
  <c r="K44" i="22"/>
  <c r="K73" i="22"/>
  <c r="J73" i="22"/>
  <c r="J115" i="22"/>
  <c r="K115" i="22"/>
  <c r="J130" i="22"/>
  <c r="K130" i="22"/>
  <c r="J91" i="22"/>
  <c r="K91" i="22"/>
  <c r="J34" i="22"/>
  <c r="K34" i="22"/>
  <c r="J20" i="22"/>
  <c r="K20" i="22"/>
  <c r="K27" i="22"/>
  <c r="J27" i="22"/>
  <c r="J43" i="22"/>
  <c r="K43" i="22"/>
  <c r="J90" i="22"/>
  <c r="K90" i="22"/>
  <c r="J69" i="22"/>
  <c r="K69" i="22"/>
  <c r="K96" i="22"/>
  <c r="J96" i="22"/>
  <c r="K81" i="22"/>
  <c r="J81" i="22"/>
  <c r="K56" i="22"/>
  <c r="J56" i="22"/>
  <c r="K72" i="22"/>
  <c r="J72" i="22"/>
  <c r="K134" i="22"/>
  <c r="J134" i="22"/>
  <c r="K111" i="22"/>
  <c r="J111" i="22"/>
  <c r="J127" i="22"/>
  <c r="K127" i="22"/>
  <c r="J13" i="22"/>
  <c r="K13" i="22"/>
  <c r="J124" i="22"/>
  <c r="K124" i="22"/>
  <c r="J99" i="22"/>
  <c r="K99" i="22"/>
  <c r="J106" i="22"/>
  <c r="K106" i="22"/>
  <c r="K16" i="22"/>
  <c r="J16" i="22"/>
  <c r="J29" i="22"/>
  <c r="K29" i="22"/>
  <c r="J45" i="22"/>
  <c r="K45" i="22"/>
  <c r="J108" i="22"/>
  <c r="K108" i="22"/>
  <c r="K71" i="22"/>
  <c r="J71" i="22"/>
  <c r="K110" i="22"/>
  <c r="J110" i="22"/>
  <c r="J82" i="22"/>
  <c r="K82" i="22"/>
  <c r="J58" i="22"/>
  <c r="K58" i="22"/>
  <c r="J74" i="22"/>
  <c r="K74" i="22"/>
  <c r="K97" i="22"/>
  <c r="J97" i="22"/>
  <c r="K113" i="22"/>
  <c r="J113" i="22"/>
  <c r="K129" i="22"/>
  <c r="J129" i="22"/>
  <c r="J11" i="22"/>
  <c r="K11" i="22"/>
  <c r="Q2" i="21"/>
  <c r="Q1" i="21"/>
  <c r="W5" i="11"/>
  <c r="H25" i="16" s="1"/>
  <c r="E25" i="16"/>
  <c r="W4" i="11"/>
  <c r="H24" i="16" s="1"/>
  <c r="E24" i="16"/>
  <c r="W54" i="11"/>
  <c r="W60" i="11"/>
  <c r="H21" i="16" s="1"/>
  <c r="E21" i="16"/>
  <c r="W11" i="11"/>
  <c r="H15" i="16" s="1"/>
  <c r="E15" i="16"/>
  <c r="W7" i="11"/>
  <c r="H17" i="16" s="1"/>
  <c r="E17" i="16"/>
  <c r="W27" i="11"/>
  <c r="H5" i="16" s="1"/>
  <c r="E5" i="16"/>
  <c r="W67" i="11"/>
  <c r="H22" i="16" s="1"/>
  <c r="E22" i="16"/>
  <c r="W18" i="11"/>
  <c r="H23" i="16" s="1"/>
  <c r="E23" i="16"/>
  <c r="W6" i="11"/>
  <c r="H16" i="16" s="1"/>
  <c r="E16" i="16"/>
  <c r="W56" i="11"/>
  <c r="H14" i="16" s="1"/>
  <c r="E14" i="16"/>
  <c r="W16" i="11"/>
  <c r="H18" i="16" s="1"/>
  <c r="E18" i="16"/>
  <c r="W21" i="11"/>
  <c r="H6" i="16" s="1"/>
  <c r="E6" i="16"/>
  <c r="W22" i="11"/>
  <c r="H7" i="16" s="1"/>
  <c r="E7" i="16"/>
  <c r="W59" i="11"/>
  <c r="H20" i="16" s="1"/>
  <c r="E20" i="16"/>
  <c r="W24" i="11"/>
  <c r="H9" i="16" s="1"/>
  <c r="E9" i="16"/>
  <c r="W20" i="11"/>
  <c r="W55" i="11"/>
  <c r="W19" i="11"/>
  <c r="W17" i="11"/>
  <c r="H19" i="16" s="1"/>
  <c r="E19" i="16"/>
  <c r="W25" i="11"/>
  <c r="H8" i="16" s="1"/>
  <c r="E8" i="16"/>
  <c r="X4" i="11"/>
  <c r="I24" i="16" s="1"/>
  <c r="U4" i="11"/>
  <c r="X46" i="11"/>
  <c r="U46" i="11"/>
  <c r="X28" i="11"/>
  <c r="U28" i="11"/>
  <c r="Y8" i="11"/>
  <c r="V8" i="11"/>
  <c r="Y52" i="11"/>
  <c r="V52" i="11"/>
  <c r="Y35" i="11"/>
  <c r="V35" i="11"/>
  <c r="Y29" i="11"/>
  <c r="V29" i="11"/>
  <c r="Y65" i="11"/>
  <c r="V65" i="11"/>
  <c r="X15" i="11"/>
  <c r="U15" i="11"/>
  <c r="X17" i="11"/>
  <c r="I19" i="16" s="1"/>
  <c r="U17" i="11"/>
  <c r="X57" i="11"/>
  <c r="U57" i="11"/>
  <c r="X47" i="11"/>
  <c r="U47" i="11"/>
  <c r="X38" i="11"/>
  <c r="U38" i="11"/>
  <c r="X33" i="11"/>
  <c r="U33" i="11"/>
  <c r="X25" i="11"/>
  <c r="I8" i="16" s="1"/>
  <c r="U25" i="11"/>
  <c r="X61" i="11"/>
  <c r="U61" i="11"/>
  <c r="X10" i="11"/>
  <c r="U10" i="11"/>
  <c r="Y66" i="11"/>
  <c r="V66" i="11"/>
  <c r="Y59" i="11"/>
  <c r="J20" i="16" s="1"/>
  <c r="V59" i="11"/>
  <c r="Y48" i="11"/>
  <c r="V48" i="11"/>
  <c r="Y40" i="11"/>
  <c r="V40" i="11"/>
  <c r="Y34" i="11"/>
  <c r="V34" i="11"/>
  <c r="Y32" i="11"/>
  <c r="V32" i="11"/>
  <c r="Y24" i="11"/>
  <c r="J9" i="16" s="1"/>
  <c r="V24" i="11"/>
  <c r="Y20" i="11"/>
  <c r="V20" i="11"/>
  <c r="X19" i="11"/>
  <c r="U19" i="11"/>
  <c r="X13" i="11"/>
  <c r="U13" i="11"/>
  <c r="X9" i="11"/>
  <c r="U9" i="11"/>
  <c r="X54" i="11"/>
  <c r="U54" i="11"/>
  <c r="X14" i="11"/>
  <c r="U14" i="11"/>
  <c r="X39" i="11"/>
  <c r="U39" i="11"/>
  <c r="X31" i="11"/>
  <c r="U31" i="11"/>
  <c r="X26" i="11"/>
  <c r="U26" i="11"/>
  <c r="X60" i="11"/>
  <c r="I21" i="16" s="1"/>
  <c r="U60" i="11"/>
  <c r="X62" i="11"/>
  <c r="U62" i="11"/>
  <c r="Y4" i="11"/>
  <c r="J24" i="16" s="1"/>
  <c r="V4" i="11"/>
  <c r="Y55" i="11"/>
  <c r="V55" i="11"/>
  <c r="Y50" i="11"/>
  <c r="V50" i="11"/>
  <c r="Y46" i="11"/>
  <c r="V46" i="11"/>
  <c r="Y45" i="11"/>
  <c r="V45" i="11"/>
  <c r="Y28" i="11"/>
  <c r="V28" i="11"/>
  <c r="Y18" i="11"/>
  <c r="J23" i="16" s="1"/>
  <c r="V18" i="11"/>
  <c r="Y19" i="11"/>
  <c r="V19" i="11"/>
  <c r="X55" i="11"/>
  <c r="U55" i="11"/>
  <c r="Y12" i="11"/>
  <c r="V12" i="11"/>
  <c r="X11" i="11"/>
  <c r="I15" i="16" s="1"/>
  <c r="U11" i="11"/>
  <c r="X64" i="11"/>
  <c r="U64" i="11"/>
  <c r="X7" i="11"/>
  <c r="I17" i="16" s="1"/>
  <c r="U7" i="11"/>
  <c r="X49" i="11"/>
  <c r="U49" i="11"/>
  <c r="X37" i="11"/>
  <c r="U37" i="11"/>
  <c r="X30" i="11"/>
  <c r="U30" i="11"/>
  <c r="X27" i="11"/>
  <c r="I5" i="16" s="1"/>
  <c r="U27" i="11"/>
  <c r="X67" i="11"/>
  <c r="I22" i="16" s="1"/>
  <c r="U67" i="11"/>
  <c r="Y15" i="11"/>
  <c r="V15" i="11"/>
  <c r="Y17" i="11"/>
  <c r="J19" i="16" s="1"/>
  <c r="V17" i="11"/>
  <c r="Y57" i="11"/>
  <c r="V57" i="11"/>
  <c r="Y47" i="11"/>
  <c r="V47" i="11"/>
  <c r="Y38" i="11"/>
  <c r="V38" i="11"/>
  <c r="Y33" i="11"/>
  <c r="V33" i="11"/>
  <c r="Y25" i="11"/>
  <c r="J8" i="16" s="1"/>
  <c r="V25" i="11"/>
  <c r="Y61" i="11"/>
  <c r="V61" i="11"/>
  <c r="Y10" i="11"/>
  <c r="V10" i="11"/>
  <c r="X50" i="11"/>
  <c r="U50" i="11"/>
  <c r="X45" i="11"/>
  <c r="U45" i="11"/>
  <c r="X18" i="11"/>
  <c r="I23" i="16" s="1"/>
  <c r="U18" i="11"/>
  <c r="Y43" i="11"/>
  <c r="V43" i="11"/>
  <c r="X5" i="11"/>
  <c r="I25" i="16" s="1"/>
  <c r="U5" i="11"/>
  <c r="X58" i="11"/>
  <c r="U58" i="11"/>
  <c r="X53" i="11"/>
  <c r="U53" i="11"/>
  <c r="X69" i="11"/>
  <c r="U69" i="11"/>
  <c r="X36" i="11"/>
  <c r="U36" i="11"/>
  <c r="X63" i="11"/>
  <c r="U63" i="11"/>
  <c r="X6" i="11"/>
  <c r="I16" i="16" s="1"/>
  <c r="U6" i="11"/>
  <c r="X56" i="11"/>
  <c r="I14" i="16" s="1"/>
  <c r="U56" i="11"/>
  <c r="Y13" i="11"/>
  <c r="V13" i="11"/>
  <c r="Y9" i="11"/>
  <c r="V9" i="11"/>
  <c r="Y54" i="11"/>
  <c r="V54" i="11"/>
  <c r="Y14" i="11"/>
  <c r="V14" i="11"/>
  <c r="Y39" i="11"/>
  <c r="V39" i="11"/>
  <c r="Y31" i="11"/>
  <c r="V31" i="11"/>
  <c r="Y26" i="11"/>
  <c r="V26" i="11"/>
  <c r="Y60" i="11"/>
  <c r="J21" i="16" s="1"/>
  <c r="V60" i="11"/>
  <c r="Y62" i="11"/>
  <c r="V62" i="11"/>
  <c r="Y22" i="11"/>
  <c r="J7" i="16" s="1"/>
  <c r="V22" i="11"/>
  <c r="X68" i="11"/>
  <c r="U68" i="11"/>
  <c r="X16" i="11"/>
  <c r="I18" i="16" s="1"/>
  <c r="U16" i="11"/>
  <c r="X51" i="11"/>
  <c r="U51" i="11"/>
  <c r="X42" i="11"/>
  <c r="U42" i="11"/>
  <c r="X44" i="11"/>
  <c r="U44" i="11"/>
  <c r="X41" i="11"/>
  <c r="U41" i="11"/>
  <c r="X23" i="11"/>
  <c r="U23" i="11"/>
  <c r="X21" i="11"/>
  <c r="I6" i="16" s="1"/>
  <c r="U21" i="11"/>
  <c r="Y11" i="11"/>
  <c r="J15" i="16" s="1"/>
  <c r="V11" i="11"/>
  <c r="Y64" i="11"/>
  <c r="V64" i="11"/>
  <c r="Y7" i="11"/>
  <c r="J17" i="16" s="1"/>
  <c r="V7" i="11"/>
  <c r="Y49" i="11"/>
  <c r="V49" i="11"/>
  <c r="Y37" i="11"/>
  <c r="V37" i="11"/>
  <c r="Y30" i="11"/>
  <c r="V30" i="11"/>
  <c r="Y27" i="11"/>
  <c r="J5" i="16" s="1"/>
  <c r="V27" i="11"/>
  <c r="Y67" i="11"/>
  <c r="J22" i="16" s="1"/>
  <c r="V67" i="11"/>
  <c r="X12" i="11"/>
  <c r="U12" i="11"/>
  <c r="X8" i="11"/>
  <c r="U8" i="11"/>
  <c r="X52" i="11"/>
  <c r="U52" i="11"/>
  <c r="X43" i="11"/>
  <c r="U43" i="11"/>
  <c r="X35" i="11"/>
  <c r="U35" i="11"/>
  <c r="X29" i="11"/>
  <c r="U29" i="11"/>
  <c r="X22" i="11"/>
  <c r="I7" i="16" s="1"/>
  <c r="U22" i="11"/>
  <c r="X65" i="11"/>
  <c r="U65" i="11"/>
  <c r="Y5" i="11"/>
  <c r="J25" i="16" s="1"/>
  <c r="V5" i="11"/>
  <c r="Y58" i="11"/>
  <c r="V58" i="11"/>
  <c r="Y53" i="11"/>
  <c r="V53" i="11"/>
  <c r="Y69" i="11"/>
  <c r="V69" i="11"/>
  <c r="Y36" i="11"/>
  <c r="V36" i="11"/>
  <c r="Y63" i="11"/>
  <c r="V63" i="11"/>
  <c r="Y6" i="11"/>
  <c r="J16" i="16" s="1"/>
  <c r="V6" i="11"/>
  <c r="Y56" i="11"/>
  <c r="J14" i="16" s="1"/>
  <c r="V56" i="11"/>
  <c r="X66" i="11"/>
  <c r="U66" i="11"/>
  <c r="X59" i="11"/>
  <c r="I20" i="16" s="1"/>
  <c r="U59" i="11"/>
  <c r="X48" i="11"/>
  <c r="U48" i="11"/>
  <c r="X40" i="11"/>
  <c r="U40" i="11"/>
  <c r="X34" i="11"/>
  <c r="U34" i="11"/>
  <c r="X32" i="11"/>
  <c r="U32" i="11"/>
  <c r="X24" i="11"/>
  <c r="I9" i="16" s="1"/>
  <c r="U24" i="11"/>
  <c r="X20" i="11"/>
  <c r="U20" i="11"/>
  <c r="Y68" i="11"/>
  <c r="V68" i="11"/>
  <c r="Y16" i="11"/>
  <c r="J18" i="16" s="1"/>
  <c r="V16" i="11"/>
  <c r="Y51" i="11"/>
  <c r="V51" i="11"/>
  <c r="Y42" i="11"/>
  <c r="V42" i="11"/>
  <c r="Y44" i="11"/>
  <c r="V44" i="11"/>
  <c r="Y41" i="11"/>
  <c r="V41" i="11"/>
  <c r="Y23" i="11"/>
  <c r="V23" i="11"/>
  <c r="Y21" i="11"/>
  <c r="J6" i="16" s="1"/>
  <c r="V21" i="11"/>
  <c r="Z2" i="11"/>
  <c r="J9" i="10"/>
  <c r="J10" i="10"/>
  <c r="I3" i="10"/>
  <c r="K3" i="7"/>
  <c r="I3" i="5"/>
  <c r="R25" i="24" l="1"/>
  <c r="R26" i="24"/>
  <c r="R27" i="24" s="1"/>
  <c r="R28" i="24" s="1"/>
  <c r="R29" i="24" s="1"/>
  <c r="R30" i="24" s="1"/>
  <c r="R31" i="24" s="1"/>
  <c r="R32" i="24" s="1"/>
  <c r="R33" i="24" s="1"/>
  <c r="R34" i="24" s="1"/>
  <c r="R35" i="24" s="1"/>
  <c r="R36" i="24" s="1"/>
  <c r="R37" i="24" s="1"/>
  <c r="R38" i="24" s="1"/>
  <c r="R39" i="24" s="1"/>
  <c r="R40" i="24" s="1"/>
  <c r="R41" i="24" s="1"/>
  <c r="R42" i="24" s="1"/>
  <c r="R43" i="24" s="1"/>
  <c r="R44" i="24" s="1"/>
  <c r="R45" i="24" s="1"/>
  <c r="R46" i="24" s="1"/>
  <c r="R47" i="24" s="1"/>
  <c r="R48" i="24" s="1"/>
  <c r="R49" i="24" s="1"/>
  <c r="R50" i="24" s="1"/>
  <c r="R51" i="24" s="1"/>
  <c r="R52" i="24" s="1"/>
  <c r="R53" i="24" s="1"/>
  <c r="R54" i="24" s="1"/>
  <c r="R55" i="24" s="1"/>
  <c r="R56" i="24" s="1"/>
  <c r="R57" i="24" s="1"/>
  <c r="R58" i="24" s="1"/>
  <c r="R59" i="24" s="1"/>
  <c r="R60" i="24" s="1"/>
  <c r="R61" i="24" s="1"/>
  <c r="R62" i="24" s="1"/>
  <c r="R63" i="24" s="1"/>
  <c r="R64" i="24" s="1"/>
  <c r="R65" i="24" s="1"/>
  <c r="R66" i="24" s="1"/>
  <c r="R67" i="24" s="1"/>
  <c r="R68" i="24" s="1"/>
  <c r="R69" i="24" s="1"/>
  <c r="R70" i="24" s="1"/>
  <c r="R71" i="24" s="1"/>
  <c r="R72" i="24" s="1"/>
  <c r="R73" i="24" s="1"/>
  <c r="R74" i="24" s="1"/>
  <c r="R75" i="24" s="1"/>
  <c r="R76" i="24" s="1"/>
  <c r="R77" i="24" s="1"/>
  <c r="R78" i="24" s="1"/>
  <c r="R79" i="24" s="1"/>
  <c r="R80" i="24" s="1"/>
  <c r="R81" i="24" s="1"/>
  <c r="R82" i="24" s="1"/>
  <c r="O149" i="24"/>
  <c r="O147" i="24"/>
  <c r="O145" i="24"/>
  <c r="O143" i="24"/>
  <c r="O141" i="24"/>
  <c r="O139" i="24"/>
  <c r="O137" i="24"/>
  <c r="O135" i="24"/>
  <c r="O133" i="24"/>
  <c r="O131" i="24"/>
  <c r="O129" i="24"/>
  <c r="O127" i="24"/>
  <c r="O125" i="24"/>
  <c r="O123" i="24"/>
  <c r="O121" i="24"/>
  <c r="O119" i="24"/>
  <c r="O117" i="24"/>
  <c r="O115" i="24"/>
  <c r="O113" i="24"/>
  <c r="O111" i="24"/>
  <c r="O109" i="24"/>
  <c r="O107" i="24"/>
  <c r="O105" i="24"/>
  <c r="O103" i="24"/>
  <c r="O101" i="24"/>
  <c r="O99" i="24"/>
  <c r="O148" i="24"/>
  <c r="O146" i="24"/>
  <c r="O144" i="24"/>
  <c r="O142" i="24"/>
  <c r="O140" i="24"/>
  <c r="O138" i="24"/>
  <c r="O136" i="24"/>
  <c r="O134" i="24"/>
  <c r="O132" i="24"/>
  <c r="O130" i="24"/>
  <c r="O128" i="24"/>
  <c r="O126" i="24"/>
  <c r="O124" i="24"/>
  <c r="O122" i="24"/>
  <c r="O120" i="24"/>
  <c r="O118" i="24"/>
  <c r="O116" i="24"/>
  <c r="O114" i="24"/>
  <c r="O112" i="24"/>
  <c r="O110" i="24"/>
  <c r="O108" i="24"/>
  <c r="O106" i="24"/>
  <c r="O104" i="24"/>
  <c r="O102" i="24"/>
  <c r="O100" i="24"/>
  <c r="O98" i="24"/>
  <c r="O97" i="24"/>
  <c r="O95" i="24"/>
  <c r="O93" i="24"/>
  <c r="O91" i="24"/>
  <c r="O89" i="24"/>
  <c r="O87" i="24"/>
  <c r="O85" i="24"/>
  <c r="O83" i="24"/>
  <c r="O81" i="24"/>
  <c r="O79" i="24"/>
  <c r="O77" i="24"/>
  <c r="O75" i="24"/>
  <c r="O73" i="24"/>
  <c r="O71" i="24"/>
  <c r="O69" i="24"/>
  <c r="O67" i="24"/>
  <c r="O65" i="24"/>
  <c r="O63" i="24"/>
  <c r="O61" i="24"/>
  <c r="O59" i="24"/>
  <c r="O57" i="24"/>
  <c r="O55" i="24"/>
  <c r="O53" i="24"/>
  <c r="O51" i="24"/>
  <c r="O49" i="24"/>
  <c r="O47" i="24"/>
  <c r="O96" i="24"/>
  <c r="O94" i="24"/>
  <c r="O92" i="24"/>
  <c r="O90" i="24"/>
  <c r="O88" i="24"/>
  <c r="O86" i="24"/>
  <c r="O84" i="24"/>
  <c r="O82" i="24"/>
  <c r="O80" i="24"/>
  <c r="O78" i="24"/>
  <c r="O76" i="24"/>
  <c r="O74" i="24"/>
  <c r="O72" i="24"/>
  <c r="O70" i="24"/>
  <c r="O68" i="24"/>
  <c r="O66" i="24"/>
  <c r="O64" i="24"/>
  <c r="O62" i="24"/>
  <c r="O60" i="24"/>
  <c r="O58" i="24"/>
  <c r="O56" i="24"/>
  <c r="O54" i="24"/>
  <c r="O52" i="24"/>
  <c r="O50" i="24"/>
  <c r="O48" i="24"/>
  <c r="O46" i="24"/>
  <c r="O44" i="24"/>
  <c r="O42" i="24"/>
  <c r="O40" i="24"/>
  <c r="O38" i="24"/>
  <c r="O36" i="24"/>
  <c r="O34" i="24"/>
  <c r="O32" i="24"/>
  <c r="O30" i="24"/>
  <c r="O41" i="24"/>
  <c r="O23" i="24"/>
  <c r="O43" i="24"/>
  <c r="O29" i="24"/>
  <c r="O28" i="24"/>
  <c r="O31" i="24"/>
  <c r="O27" i="24"/>
  <c r="O25" i="24"/>
  <c r="O45" i="24"/>
  <c r="O33" i="24"/>
  <c r="O26" i="24"/>
  <c r="O35" i="24"/>
  <c r="O37" i="24"/>
  <c r="O24" i="24"/>
  <c r="O39" i="24"/>
  <c r="AB6" i="23"/>
  <c r="AC11" i="23"/>
  <c r="AD11" i="23" s="1"/>
  <c r="AE11" i="23" s="1"/>
  <c r="AO13" i="23"/>
  <c r="AU12" i="23"/>
  <c r="AP13" i="23"/>
  <c r="AV12" i="23"/>
  <c r="AN15" i="23"/>
  <c r="AT14" i="23"/>
  <c r="AD9" i="23"/>
  <c r="X13" i="23"/>
  <c r="AA13" i="23" s="1"/>
  <c r="Y12" i="23"/>
  <c r="Z12" i="23"/>
  <c r="AW6" i="23"/>
  <c r="Q12" i="21"/>
  <c r="Q51" i="21"/>
  <c r="Q86" i="21"/>
  <c r="Q67" i="21"/>
  <c r="Q102" i="21"/>
  <c r="Q59" i="21"/>
  <c r="Q91" i="21"/>
  <c r="Q123" i="21"/>
  <c r="Q99" i="21"/>
  <c r="Q62" i="21"/>
  <c r="Q94" i="21"/>
  <c r="Q126" i="21"/>
  <c r="Q134" i="21"/>
  <c r="Q131" i="21"/>
  <c r="Q19" i="21"/>
  <c r="Q70" i="21"/>
  <c r="Q27" i="21"/>
  <c r="Q75" i="21"/>
  <c r="Q107" i="21"/>
  <c r="Q135" i="21"/>
  <c r="Q35" i="21"/>
  <c r="Q78" i="21"/>
  <c r="Q110" i="21"/>
  <c r="Q5" i="21"/>
  <c r="Q43" i="21"/>
  <c r="Q83" i="21"/>
  <c r="Q115" i="21"/>
  <c r="Q118" i="21"/>
  <c r="Q82" i="21"/>
  <c r="Q18" i="21"/>
  <c r="Q81" i="21"/>
  <c r="Q17" i="21"/>
  <c r="Q96" i="21"/>
  <c r="Q32" i="21"/>
  <c r="Q95" i="21"/>
  <c r="Q31" i="21"/>
  <c r="Q22" i="21"/>
  <c r="Q93" i="21"/>
  <c r="Q29" i="21"/>
  <c r="Q92" i="21"/>
  <c r="Q28" i="21"/>
  <c r="Q11" i="21"/>
  <c r="Q74" i="21"/>
  <c r="Q10" i="21"/>
  <c r="Q73" i="21"/>
  <c r="Q9" i="21"/>
  <c r="Q88" i="21"/>
  <c r="Q24" i="21"/>
  <c r="Q87" i="21"/>
  <c r="Q23" i="21"/>
  <c r="Q14" i="21"/>
  <c r="Q85" i="21"/>
  <c r="Q21" i="21"/>
  <c r="Q84" i="21"/>
  <c r="Q20" i="21"/>
  <c r="Q130" i="21"/>
  <c r="Q66" i="21"/>
  <c r="Q137" i="21"/>
  <c r="Q65" i="21"/>
  <c r="Q129" i="21"/>
  <c r="Q80" i="21"/>
  <c r="Q16" i="21"/>
  <c r="Q79" i="21"/>
  <c r="Q15" i="21"/>
  <c r="Q6" i="21"/>
  <c r="Q77" i="21"/>
  <c r="Q13" i="21"/>
  <c r="Q76" i="21"/>
  <c r="Q122" i="21"/>
  <c r="Q58" i="21"/>
  <c r="Q121" i="21"/>
  <c r="Q57" i="21"/>
  <c r="Q136" i="21"/>
  <c r="Q72" i="21"/>
  <c r="Q8" i="21"/>
  <c r="Q71" i="21"/>
  <c r="Q7" i="21"/>
  <c r="Q133" i="21"/>
  <c r="Q69" i="21"/>
  <c r="Q132" i="21"/>
  <c r="Q68" i="21"/>
  <c r="Q114" i="21"/>
  <c r="Q50" i="21"/>
  <c r="Q113" i="21"/>
  <c r="Q49" i="21"/>
  <c r="Q128" i="21"/>
  <c r="Q64" i="21"/>
  <c r="Q127" i="21"/>
  <c r="Q63" i="21"/>
  <c r="Q54" i="21"/>
  <c r="Q125" i="21"/>
  <c r="Q61" i="21"/>
  <c r="Q124" i="21"/>
  <c r="Q60" i="21"/>
  <c r="Q106" i="21"/>
  <c r="Q42" i="21"/>
  <c r="Q105" i="21"/>
  <c r="Q41" i="21"/>
  <c r="Q120" i="21"/>
  <c r="Q56" i="21"/>
  <c r="Q119" i="21"/>
  <c r="Q55" i="21"/>
  <c r="Q46" i="21"/>
  <c r="Q117" i="21"/>
  <c r="Q53" i="21"/>
  <c r="Q116" i="21"/>
  <c r="Q52" i="21"/>
  <c r="Q98" i="21"/>
  <c r="Q34" i="21"/>
  <c r="Q97" i="21"/>
  <c r="Q33" i="21"/>
  <c r="Q112" i="21"/>
  <c r="Q48" i="21"/>
  <c r="Q111" i="21"/>
  <c r="Q47" i="21"/>
  <c r="Q38" i="21"/>
  <c r="Q109" i="21"/>
  <c r="Q45" i="21"/>
  <c r="Q108" i="21"/>
  <c r="Q44" i="21"/>
  <c r="Q90" i="21"/>
  <c r="Q26" i="21"/>
  <c r="Q89" i="21"/>
  <c r="Q25" i="21"/>
  <c r="Q104" i="21"/>
  <c r="Q40" i="21"/>
  <c r="Q103" i="21"/>
  <c r="Q39" i="21"/>
  <c r="Q30" i="21"/>
  <c r="Q101" i="21"/>
  <c r="Q37" i="21"/>
  <c r="Q100" i="21"/>
  <c r="Q36" i="21"/>
  <c r="S24" i="24" l="1"/>
  <c r="S25" i="24"/>
  <c r="S26" i="24" s="1"/>
  <c r="S27" i="24" s="1"/>
  <c r="S28" i="24" s="1"/>
  <c r="S29" i="24" s="1"/>
  <c r="S30" i="24" s="1"/>
  <c r="S31" i="24" s="1"/>
  <c r="S32" i="24" s="1"/>
  <c r="S33" i="24" s="1"/>
  <c r="S34" i="24" s="1"/>
  <c r="S35" i="24" s="1"/>
  <c r="S36" i="24" s="1"/>
  <c r="S37" i="24" s="1"/>
  <c r="S38" i="24" s="1"/>
  <c r="S39" i="24" s="1"/>
  <c r="S40" i="24" s="1"/>
  <c r="S41" i="24" s="1"/>
  <c r="S42" i="24" s="1"/>
  <c r="S43" i="24" s="1"/>
  <c r="S44" i="24" s="1"/>
  <c r="S45" i="24" s="1"/>
  <c r="S46" i="24" s="1"/>
  <c r="S47" i="24" s="1"/>
  <c r="S48" i="24" s="1"/>
  <c r="S49" i="24" s="1"/>
  <c r="S50" i="24" s="1"/>
  <c r="S51" i="24" s="1"/>
  <c r="S52" i="24" s="1"/>
  <c r="S53" i="24" s="1"/>
  <c r="S54" i="24" s="1"/>
  <c r="S55" i="24" s="1"/>
  <c r="S56" i="24" s="1"/>
  <c r="S57" i="24" s="1"/>
  <c r="S58" i="24" s="1"/>
  <c r="S59" i="24" s="1"/>
  <c r="S60" i="24" s="1"/>
  <c r="S61" i="24" s="1"/>
  <c r="S62" i="24" s="1"/>
  <c r="S63" i="24" s="1"/>
  <c r="S64" i="24" s="1"/>
  <c r="S65" i="24" s="1"/>
  <c r="S66" i="24" s="1"/>
  <c r="S67" i="24" s="1"/>
  <c r="S68" i="24" s="1"/>
  <c r="S69" i="24" s="1"/>
  <c r="S70" i="24" s="1"/>
  <c r="S71" i="24" s="1"/>
  <c r="S72" i="24" s="1"/>
  <c r="S73" i="24" s="1"/>
  <c r="S74" i="24" s="1"/>
  <c r="S75" i="24" s="1"/>
  <c r="S76" i="24" s="1"/>
  <c r="S77" i="24" s="1"/>
  <c r="S78" i="24" s="1"/>
  <c r="S79" i="24" s="1"/>
  <c r="S80" i="24" s="1"/>
  <c r="S81" i="24" s="1"/>
  <c r="S82" i="24" s="1"/>
  <c r="AC12" i="23"/>
  <c r="AO14" i="23"/>
  <c r="AU13" i="23"/>
  <c r="AP14" i="23"/>
  <c r="AV13" i="23"/>
  <c r="X14" i="23"/>
  <c r="AA14" i="23" s="1"/>
  <c r="Y13" i="23"/>
  <c r="Z13" i="23"/>
  <c r="AR11" i="23"/>
  <c r="AX11" i="23" s="1"/>
  <c r="AN16" i="23"/>
  <c r="AT15" i="23"/>
  <c r="AC13" i="23" l="1"/>
  <c r="AD13" i="23" s="1"/>
  <c r="AN17" i="23"/>
  <c r="AT16" i="23"/>
  <c r="AO15" i="23"/>
  <c r="AU14" i="23"/>
  <c r="X15" i="23"/>
  <c r="AA15" i="23" s="1"/>
  <c r="Z14" i="23"/>
  <c r="Y14" i="23"/>
  <c r="AP15" i="23"/>
  <c r="AV14" i="23"/>
  <c r="AD12" i="23"/>
  <c r="AE12" i="23" s="1"/>
  <c r="AR12" i="23" s="1"/>
  <c r="AX12" i="23" s="1"/>
  <c r="AC14" i="23" l="1"/>
  <c r="AD14" i="23" s="1"/>
  <c r="AE13" i="23"/>
  <c r="AR13" i="23" s="1"/>
  <c r="AX13" i="23" s="1"/>
  <c r="AO16" i="23"/>
  <c r="AU15" i="23"/>
  <c r="AN18" i="23"/>
  <c r="AT17" i="23"/>
  <c r="AP16" i="23"/>
  <c r="AV15" i="23"/>
  <c r="X16" i="23"/>
  <c r="AA16" i="23" s="1"/>
  <c r="Y15" i="23"/>
  <c r="Z15" i="23"/>
  <c r="AC15" i="23" l="1"/>
  <c r="AD15" i="23" s="1"/>
  <c r="AE14" i="23"/>
  <c r="AR14" i="23" s="1"/>
  <c r="AX14" i="23" s="1"/>
  <c r="X17" i="23"/>
  <c r="AA17" i="23" s="1"/>
  <c r="Y16" i="23"/>
  <c r="Z16" i="23"/>
  <c r="AO17" i="23"/>
  <c r="AU16" i="23"/>
  <c r="AP17" i="23"/>
  <c r="AV16" i="23"/>
  <c r="AN19" i="23"/>
  <c r="AT18" i="23"/>
  <c r="AC16" i="23" l="1"/>
  <c r="AD16" i="23" s="1"/>
  <c r="AE15" i="23"/>
  <c r="AR15" i="23" s="1"/>
  <c r="AX15" i="23" s="1"/>
  <c r="AP18" i="23"/>
  <c r="AV17" i="23"/>
  <c r="AO18" i="23"/>
  <c r="AU17" i="23"/>
  <c r="X18" i="23"/>
  <c r="AA18" i="23" s="1"/>
  <c r="Z17" i="23"/>
  <c r="Y17" i="23"/>
  <c r="AC17" i="23" s="1"/>
  <c r="AN20" i="23"/>
  <c r="AT19" i="23"/>
  <c r="AE16" i="23" l="1"/>
  <c r="AR16" i="23" s="1"/>
  <c r="AX16" i="23" s="1"/>
  <c r="AD17" i="23"/>
  <c r="AN21" i="23"/>
  <c r="AT20" i="23"/>
  <c r="AO19" i="23"/>
  <c r="AU18" i="23"/>
  <c r="AP19" i="23"/>
  <c r="AV18" i="23"/>
  <c r="X19" i="23"/>
  <c r="AA19" i="23" s="1"/>
  <c r="Y18" i="23"/>
  <c r="Z18" i="23"/>
  <c r="AC18" i="23" l="1"/>
  <c r="AE17" i="23"/>
  <c r="AR17" i="23" s="1"/>
  <c r="AX17" i="23" s="1"/>
  <c r="X20" i="23"/>
  <c r="AA20" i="23" s="1"/>
  <c r="Z19" i="23"/>
  <c r="Y19" i="23"/>
  <c r="AP20" i="23"/>
  <c r="AV19" i="23"/>
  <c r="AO20" i="23"/>
  <c r="AU19" i="23"/>
  <c r="AN22" i="23"/>
  <c r="AT21" i="23"/>
  <c r="AC19" i="23" l="1"/>
  <c r="AD19" i="23" s="1"/>
  <c r="AD18" i="23"/>
  <c r="AE18" i="23" s="1"/>
  <c r="AR18" i="23" s="1"/>
  <c r="AX18" i="23" s="1"/>
  <c r="AP21" i="23"/>
  <c r="AV20" i="23"/>
  <c r="AO21" i="23"/>
  <c r="AU20" i="23"/>
  <c r="AN23" i="23"/>
  <c r="AT22" i="23"/>
  <c r="X21" i="23"/>
  <c r="AA21" i="23" s="1"/>
  <c r="Y20" i="23"/>
  <c r="Z20" i="23"/>
  <c r="AC20" i="23" l="1"/>
  <c r="AD20" i="23" s="1"/>
  <c r="AE19" i="23"/>
  <c r="AR19" i="23" s="1"/>
  <c r="AX19" i="23" s="1"/>
  <c r="AP22" i="23"/>
  <c r="AV21" i="23"/>
  <c r="AO22" i="23"/>
  <c r="AU21" i="23"/>
  <c r="X22" i="23"/>
  <c r="AA22" i="23" s="1"/>
  <c r="Z21" i="23"/>
  <c r="Y21" i="23"/>
  <c r="AN24" i="23"/>
  <c r="AT23" i="23"/>
  <c r="AC21" i="23" l="1"/>
  <c r="AD21" i="23" s="1"/>
  <c r="AE20" i="23"/>
  <c r="AR20" i="23" s="1"/>
  <c r="AX20" i="23" s="1"/>
  <c r="X23" i="23"/>
  <c r="AA23" i="23" s="1"/>
  <c r="Z22" i="23"/>
  <c r="Y22" i="23"/>
  <c r="AO23" i="23"/>
  <c r="AU22" i="23"/>
  <c r="AN25" i="23"/>
  <c r="AT24" i="23"/>
  <c r="AP23" i="23"/>
  <c r="AV22" i="23"/>
  <c r="AC22" i="23" l="1"/>
  <c r="AD22" i="23" s="1"/>
  <c r="AE21" i="23"/>
  <c r="AR21" i="23" s="1"/>
  <c r="AX21" i="23" s="1"/>
  <c r="AO24" i="23"/>
  <c r="AU23" i="23"/>
  <c r="AN26" i="23"/>
  <c r="AT25" i="23"/>
  <c r="AP24" i="23"/>
  <c r="AV23" i="23"/>
  <c r="X24" i="23"/>
  <c r="AA24" i="23" s="1"/>
  <c r="Y23" i="23"/>
  <c r="Z23" i="23"/>
  <c r="AC23" i="23" l="1"/>
  <c r="AD23" i="23" s="1"/>
  <c r="AE22" i="23"/>
  <c r="AR22" i="23" s="1"/>
  <c r="AX22" i="23" s="1"/>
  <c r="X25" i="23"/>
  <c r="AA25" i="23" s="1"/>
  <c r="Y24" i="23"/>
  <c r="Z24" i="23"/>
  <c r="AP25" i="23"/>
  <c r="AV24" i="23"/>
  <c r="AN27" i="23"/>
  <c r="AT26" i="23"/>
  <c r="AO25" i="23"/>
  <c r="AU24" i="23"/>
  <c r="AC24" i="23" l="1"/>
  <c r="AD24" i="23" s="1"/>
  <c r="AE23" i="23"/>
  <c r="AR23" i="23" s="1"/>
  <c r="AX23" i="23" s="1"/>
  <c r="AO26" i="23"/>
  <c r="AU25" i="23"/>
  <c r="AN28" i="23"/>
  <c r="AT27" i="23"/>
  <c r="AP26" i="23"/>
  <c r="AV25" i="23"/>
  <c r="X26" i="23"/>
  <c r="AA26" i="23" s="1"/>
  <c r="Z25" i="23"/>
  <c r="Y25" i="23"/>
  <c r="AC25" i="23" l="1"/>
  <c r="AD25" i="23" s="1"/>
  <c r="AE24" i="23"/>
  <c r="AR24" i="23" s="1"/>
  <c r="AX24" i="23" s="1"/>
  <c r="AN29" i="23"/>
  <c r="AT28" i="23"/>
  <c r="X27" i="23"/>
  <c r="AA27" i="23" s="1"/>
  <c r="Y26" i="23"/>
  <c r="Z26" i="23"/>
  <c r="AP27" i="23"/>
  <c r="AV26" i="23"/>
  <c r="AO27" i="23"/>
  <c r="AU26" i="23"/>
  <c r="AC26" i="23" l="1"/>
  <c r="AD26" i="23" s="1"/>
  <c r="AE25" i="23"/>
  <c r="AR25" i="23" s="1"/>
  <c r="AX25" i="23" s="1"/>
  <c r="AP28" i="23"/>
  <c r="AV27" i="23"/>
  <c r="X28" i="23"/>
  <c r="AA28" i="23" s="1"/>
  <c r="Y27" i="23"/>
  <c r="Z27" i="23"/>
  <c r="AO28" i="23"/>
  <c r="AU27" i="23"/>
  <c r="AN30" i="23"/>
  <c r="AT29" i="23"/>
  <c r="AC27" i="23" l="1"/>
  <c r="AD27" i="23" s="1"/>
  <c r="AE26" i="23"/>
  <c r="AR26" i="23" s="1"/>
  <c r="AX26" i="23" s="1"/>
  <c r="AO29" i="23"/>
  <c r="AU28" i="23"/>
  <c r="AN31" i="23"/>
  <c r="AT30" i="23"/>
  <c r="X29" i="23"/>
  <c r="AA29" i="23" s="1"/>
  <c r="Y28" i="23"/>
  <c r="AC28" i="23" s="1"/>
  <c r="Z28" i="23"/>
  <c r="AP29" i="23"/>
  <c r="AV28" i="23"/>
  <c r="AE27" i="23" l="1"/>
  <c r="AR27" i="23" s="1"/>
  <c r="AX27" i="23" s="1"/>
  <c r="X30" i="23"/>
  <c r="AA30" i="23" s="1"/>
  <c r="Y29" i="23"/>
  <c r="Z29" i="23"/>
  <c r="AD28" i="23"/>
  <c r="AN32" i="23"/>
  <c r="AT31" i="23"/>
  <c r="AP30" i="23"/>
  <c r="AV29" i="23"/>
  <c r="AO30" i="23"/>
  <c r="AU29" i="23"/>
  <c r="AE28" i="23" l="1"/>
  <c r="AR28" i="23" s="1"/>
  <c r="AX28" i="23" s="1"/>
  <c r="AC29" i="23"/>
  <c r="AD29" i="23" s="1"/>
  <c r="AE29" i="23" s="1"/>
  <c r="AR29" i="23" s="1"/>
  <c r="AX29" i="23" s="1"/>
  <c r="AP31" i="23"/>
  <c r="AV30" i="23"/>
  <c r="AN33" i="23"/>
  <c r="AT32" i="23"/>
  <c r="AO31" i="23"/>
  <c r="AU30" i="23"/>
  <c r="X31" i="23"/>
  <c r="AA31" i="23" s="1"/>
  <c r="Z30" i="23"/>
  <c r="Y30" i="23"/>
  <c r="AC30" i="23" l="1"/>
  <c r="AD30" i="23" s="1"/>
  <c r="AE30" i="23" s="1"/>
  <c r="AR30" i="23" s="1"/>
  <c r="AX30" i="23" s="1"/>
  <c r="AN34" i="23"/>
  <c r="AT33" i="23"/>
  <c r="AO32" i="23"/>
  <c r="AU31" i="23"/>
  <c r="X32" i="23"/>
  <c r="AA32" i="23" s="1"/>
  <c r="Y31" i="23"/>
  <c r="Z31" i="23"/>
  <c r="AP32" i="23"/>
  <c r="AV31" i="23"/>
  <c r="AC31" i="23" l="1"/>
  <c r="AD31" i="23" s="1"/>
  <c r="AE31" i="23" s="1"/>
  <c r="AR31" i="23" s="1"/>
  <c r="AX31" i="23" s="1"/>
  <c r="X33" i="23"/>
  <c r="AA33" i="23" s="1"/>
  <c r="Z32" i="23"/>
  <c r="Y32" i="23"/>
  <c r="AO33" i="23"/>
  <c r="AU32" i="23"/>
  <c r="AP33" i="23"/>
  <c r="AV32" i="23"/>
  <c r="AN35" i="23"/>
  <c r="AT34" i="23"/>
  <c r="AC32" i="23" l="1"/>
  <c r="AD32" i="23" s="1"/>
  <c r="AE32" i="23" s="1"/>
  <c r="AR32" i="23" s="1"/>
  <c r="AX32" i="23" s="1"/>
  <c r="AP34" i="23"/>
  <c r="AV33" i="23"/>
  <c r="AO34" i="23"/>
  <c r="AU33" i="23"/>
  <c r="AN36" i="23"/>
  <c r="AT35" i="23"/>
  <c r="X34" i="23"/>
  <c r="AA34" i="23" s="1"/>
  <c r="Z33" i="23"/>
  <c r="Y33" i="23"/>
  <c r="AC33" i="23" l="1"/>
  <c r="AD33" i="23" s="1"/>
  <c r="AE33" i="23" s="1"/>
  <c r="AR33" i="23" s="1"/>
  <c r="AX33" i="23" s="1"/>
  <c r="AN37" i="23"/>
  <c r="AT36" i="23"/>
  <c r="X35" i="23"/>
  <c r="AA35" i="23" s="1"/>
  <c r="Y34" i="23"/>
  <c r="Z34" i="23"/>
  <c r="AO35" i="23"/>
  <c r="AU34" i="23"/>
  <c r="AP35" i="23"/>
  <c r="AV34" i="23"/>
  <c r="AC34" i="23" l="1"/>
  <c r="AD34" i="23" s="1"/>
  <c r="AE34" i="23" s="1"/>
  <c r="AR34" i="23" s="1"/>
  <c r="AX34" i="23" s="1"/>
  <c r="AO36" i="23"/>
  <c r="AU35" i="23"/>
  <c r="X36" i="23"/>
  <c r="AA36" i="23" s="1"/>
  <c r="Z35" i="23"/>
  <c r="Y35" i="23"/>
  <c r="AP36" i="23"/>
  <c r="AV35" i="23"/>
  <c r="AN38" i="23"/>
  <c r="AT37" i="23"/>
  <c r="AC35" i="23" l="1"/>
  <c r="AD35" i="23" s="1"/>
  <c r="AE35" i="23" s="1"/>
  <c r="AR35" i="23" s="1"/>
  <c r="AX35" i="23" s="1"/>
  <c r="AP37" i="23"/>
  <c r="AV36" i="23"/>
  <c r="X37" i="23"/>
  <c r="AA37" i="23" s="1"/>
  <c r="Y36" i="23"/>
  <c r="Z36" i="23"/>
  <c r="AN39" i="23"/>
  <c r="AT38" i="23"/>
  <c r="AO37" i="23"/>
  <c r="AU36" i="23"/>
  <c r="AC36" i="23" l="1"/>
  <c r="AD36" i="23" s="1"/>
  <c r="AE36" i="23" s="1"/>
  <c r="AR36" i="23" s="1"/>
  <c r="AX36" i="23" s="1"/>
  <c r="X38" i="23"/>
  <c r="AA38" i="23" s="1"/>
  <c r="Z37" i="23"/>
  <c r="Y37" i="23"/>
  <c r="AN40" i="23"/>
  <c r="AT39" i="23"/>
  <c r="AO38" i="23"/>
  <c r="AU37" i="23"/>
  <c r="AP38" i="23"/>
  <c r="AV37" i="23"/>
  <c r="AC37" i="23" l="1"/>
  <c r="AD37" i="23"/>
  <c r="AE37" i="23" s="1"/>
  <c r="AR37" i="23" s="1"/>
  <c r="AX37" i="23" s="1"/>
  <c r="AN41" i="23"/>
  <c r="AT40" i="23"/>
  <c r="AO39" i="23"/>
  <c r="AU38" i="23"/>
  <c r="AP39" i="23"/>
  <c r="AV38" i="23"/>
  <c r="X39" i="23"/>
  <c r="AA39" i="23" s="1"/>
  <c r="Z38" i="23"/>
  <c r="Y38" i="23"/>
  <c r="AC38" i="23" l="1"/>
  <c r="X40" i="23"/>
  <c r="AA40" i="23" s="1"/>
  <c r="Z39" i="23"/>
  <c r="Y39" i="23"/>
  <c r="AP40" i="23"/>
  <c r="AV39" i="23"/>
  <c r="AO40" i="23"/>
  <c r="AU39" i="23"/>
  <c r="AD38" i="23"/>
  <c r="AE38" i="23" s="1"/>
  <c r="AR38" i="23" s="1"/>
  <c r="AX38" i="23" s="1"/>
  <c r="AN42" i="23"/>
  <c r="AT41" i="23"/>
  <c r="AC39" i="23" l="1"/>
  <c r="AD39" i="23" s="1"/>
  <c r="AE39" i="23" s="1"/>
  <c r="AR39" i="23" s="1"/>
  <c r="AX39" i="23" s="1"/>
  <c r="AO41" i="23"/>
  <c r="AU40" i="23"/>
  <c r="AP41" i="23"/>
  <c r="AV40" i="23"/>
  <c r="AN43" i="23"/>
  <c r="AT42" i="23"/>
  <c r="X41" i="23"/>
  <c r="AA41" i="23" s="1"/>
  <c r="Z40" i="23"/>
  <c r="Y40" i="23"/>
  <c r="AC40" i="23" l="1"/>
  <c r="AD40" i="23" s="1"/>
  <c r="AE40" i="23" s="1"/>
  <c r="AR40" i="23" s="1"/>
  <c r="AX40" i="23" s="1"/>
  <c r="X42" i="23"/>
  <c r="AA42" i="23" s="1"/>
  <c r="Z41" i="23"/>
  <c r="Y41" i="23"/>
  <c r="AN44" i="23"/>
  <c r="AT43" i="23"/>
  <c r="AP42" i="23"/>
  <c r="AV41" i="23"/>
  <c r="AO42" i="23"/>
  <c r="AU41" i="23"/>
  <c r="AC41" i="23" l="1"/>
  <c r="AD41" i="23" s="1"/>
  <c r="AE41" i="23" s="1"/>
  <c r="AR41" i="23" s="1"/>
  <c r="AX41" i="23" s="1"/>
  <c r="AN45" i="23"/>
  <c r="BA9" i="23" s="1"/>
  <c r="AT44" i="23"/>
  <c r="AO43" i="23"/>
  <c r="AU42" i="23"/>
  <c r="AP43" i="23"/>
  <c r="AV42" i="23"/>
  <c r="X43" i="23"/>
  <c r="AA43" i="23" s="1"/>
  <c r="Z42" i="23"/>
  <c r="Y42" i="23"/>
  <c r="AC42" i="23" s="1"/>
  <c r="AO44" i="23" l="1"/>
  <c r="AU43" i="23"/>
  <c r="X44" i="23"/>
  <c r="AA44" i="23" s="1"/>
  <c r="Z43" i="23"/>
  <c r="Y43" i="23"/>
  <c r="AP44" i="23"/>
  <c r="AV43" i="23"/>
  <c r="AD42" i="23"/>
  <c r="AE42" i="23" s="1"/>
  <c r="AR42" i="23" s="1"/>
  <c r="AX42" i="23" s="1"/>
  <c r="AN46" i="23"/>
  <c r="BA10" i="23" s="1"/>
  <c r="BG10" i="23" s="1"/>
  <c r="AT45" i="23"/>
  <c r="AC43" i="23" l="1"/>
  <c r="AD43" i="23" s="1"/>
  <c r="AE43" i="23" s="1"/>
  <c r="AR43" i="23" s="1"/>
  <c r="AX43" i="23" s="1"/>
  <c r="AP45" i="23"/>
  <c r="BC9" i="23" s="1"/>
  <c r="AV44" i="23"/>
  <c r="X45" i="23"/>
  <c r="AA45" i="23" s="1"/>
  <c r="Y44" i="23"/>
  <c r="Z44" i="23"/>
  <c r="AN47" i="23"/>
  <c r="BA11" i="23" s="1"/>
  <c r="BG11" i="23" s="1"/>
  <c r="AT46" i="23"/>
  <c r="AO45" i="23"/>
  <c r="BB9" i="23" s="1"/>
  <c r="AU44" i="23"/>
  <c r="AC44" i="23" l="1"/>
  <c r="AD44" i="23" s="1"/>
  <c r="AE44" i="23" s="1"/>
  <c r="AR44" i="23" s="1"/>
  <c r="AX44" i="23" s="1"/>
  <c r="AO46" i="23"/>
  <c r="BB10" i="23" s="1"/>
  <c r="BH10" i="23" s="1"/>
  <c r="AU45" i="23"/>
  <c r="AN48" i="23"/>
  <c r="BA12" i="23" s="1"/>
  <c r="BG12" i="23" s="1"/>
  <c r="AT47" i="23"/>
  <c r="X46" i="23"/>
  <c r="AA46" i="23" s="1"/>
  <c r="Z45" i="23"/>
  <c r="Y45" i="23"/>
  <c r="AP46" i="23"/>
  <c r="BC10" i="23" s="1"/>
  <c r="BI10" i="23" s="1"/>
  <c r="AV45" i="23"/>
  <c r="AC45" i="23" l="1"/>
  <c r="AD45" i="23"/>
  <c r="AE45" i="23" s="1"/>
  <c r="AR45" i="23" s="1"/>
  <c r="X47" i="23"/>
  <c r="AA47" i="23" s="1"/>
  <c r="Z46" i="23"/>
  <c r="Y46" i="23"/>
  <c r="AC46" i="23" s="1"/>
  <c r="AN49" i="23"/>
  <c r="BA13" i="23" s="1"/>
  <c r="BG13" i="23" s="1"/>
  <c r="AT48" i="23"/>
  <c r="AP47" i="23"/>
  <c r="BC11" i="23" s="1"/>
  <c r="BI11" i="23" s="1"/>
  <c r="AV46" i="23"/>
  <c r="AO47" i="23"/>
  <c r="BB11" i="23" s="1"/>
  <c r="BH11" i="23" s="1"/>
  <c r="AU46" i="23"/>
  <c r="AX45" i="23" l="1"/>
  <c r="BE9" i="23"/>
  <c r="AD46" i="23"/>
  <c r="AE46" i="23" s="1"/>
  <c r="AR46" i="23" s="1"/>
  <c r="X48" i="23"/>
  <c r="AA48" i="23" s="1"/>
  <c r="Z47" i="23"/>
  <c r="Y47" i="23"/>
  <c r="AO48" i="23"/>
  <c r="BB12" i="23" s="1"/>
  <c r="BH12" i="23" s="1"/>
  <c r="AU47" i="23"/>
  <c r="AP48" i="23"/>
  <c r="BC12" i="23" s="1"/>
  <c r="BI12" i="23" s="1"/>
  <c r="AV47" i="23"/>
  <c r="AN50" i="23"/>
  <c r="BA14" i="23" s="1"/>
  <c r="BG14" i="23" s="1"/>
  <c r="AT49" i="23"/>
  <c r="AC47" i="23" l="1"/>
  <c r="AD47" i="23" s="1"/>
  <c r="AE47" i="23" s="1"/>
  <c r="AR47" i="23" s="1"/>
  <c r="AX46" i="23"/>
  <c r="BE10" i="23"/>
  <c r="AO49" i="23"/>
  <c r="BB13" i="23" s="1"/>
  <c r="BH13" i="23" s="1"/>
  <c r="AU48" i="23"/>
  <c r="AN51" i="23"/>
  <c r="BA15" i="23" s="1"/>
  <c r="BG15" i="23" s="1"/>
  <c r="AT50" i="23"/>
  <c r="AP49" i="23"/>
  <c r="BC13" i="23" s="1"/>
  <c r="BI13" i="23" s="1"/>
  <c r="AV48" i="23"/>
  <c r="X49" i="23"/>
  <c r="AA49" i="23" s="1"/>
  <c r="Z48" i="23"/>
  <c r="Y48" i="23"/>
  <c r="AC48" i="23" s="1"/>
  <c r="AX47" i="23" l="1"/>
  <c r="BE11" i="23"/>
  <c r="BK10" i="23"/>
  <c r="AD48" i="23"/>
  <c r="AE48" i="23" s="1"/>
  <c r="AR48" i="23" s="1"/>
  <c r="AN52" i="23"/>
  <c r="BA16" i="23" s="1"/>
  <c r="BG16" i="23" s="1"/>
  <c r="AT51" i="23"/>
  <c r="AO50" i="23"/>
  <c r="BB14" i="23" s="1"/>
  <c r="BH14" i="23" s="1"/>
  <c r="AU49" i="23"/>
  <c r="X50" i="23"/>
  <c r="AA50" i="23" s="1"/>
  <c r="Y49" i="23"/>
  <c r="Z49" i="23"/>
  <c r="AP50" i="23"/>
  <c r="BC14" i="23" s="1"/>
  <c r="BI14" i="23" s="1"/>
  <c r="AV49" i="23"/>
  <c r="AC49" i="23" l="1"/>
  <c r="AD49" i="23" s="1"/>
  <c r="AE49" i="23" s="1"/>
  <c r="AR49" i="23" s="1"/>
  <c r="BK11" i="23"/>
  <c r="AX48" i="23"/>
  <c r="BE12" i="23"/>
  <c r="AO51" i="23"/>
  <c r="BB15" i="23" s="1"/>
  <c r="BH15" i="23" s="1"/>
  <c r="AU50" i="23"/>
  <c r="AP51" i="23"/>
  <c r="BC15" i="23" s="1"/>
  <c r="BI15" i="23" s="1"/>
  <c r="AV50" i="23"/>
  <c r="X51" i="23"/>
  <c r="AA51" i="23" s="1"/>
  <c r="Z50" i="23"/>
  <c r="Y50" i="23"/>
  <c r="AC50" i="23" s="1"/>
  <c r="AN53" i="23"/>
  <c r="BA17" i="23" s="1"/>
  <c r="BG17" i="23" s="1"/>
  <c r="AT52" i="23"/>
  <c r="BK12" i="23" l="1"/>
  <c r="AX49" i="23"/>
  <c r="BE13" i="23"/>
  <c r="AD50" i="23"/>
  <c r="AE50" i="23" s="1"/>
  <c r="AR50" i="23" s="1"/>
  <c r="AP52" i="23"/>
  <c r="BC16" i="23" s="1"/>
  <c r="BI16" i="23" s="1"/>
  <c r="AV51" i="23"/>
  <c r="X52" i="23"/>
  <c r="AA52" i="23" s="1"/>
  <c r="Y51" i="23"/>
  <c r="AC51" i="23" s="1"/>
  <c r="Z51" i="23"/>
  <c r="AN54" i="23"/>
  <c r="BA18" i="23" s="1"/>
  <c r="BG18" i="23" s="1"/>
  <c r="AT53" i="23"/>
  <c r="AO52" i="23"/>
  <c r="BB16" i="23" s="1"/>
  <c r="BH16" i="23" s="1"/>
  <c r="AU51" i="23"/>
  <c r="BK13" i="23" l="1"/>
  <c r="AX50" i="23"/>
  <c r="BE14" i="23"/>
  <c r="AD51" i="23"/>
  <c r="AE51" i="23" s="1"/>
  <c r="AR51" i="23" s="1"/>
  <c r="AO53" i="23"/>
  <c r="BB17" i="23" s="1"/>
  <c r="BH17" i="23" s="1"/>
  <c r="AU52" i="23"/>
  <c r="AN55" i="23"/>
  <c r="BA19" i="23" s="1"/>
  <c r="BG19" i="23" s="1"/>
  <c r="AT54" i="23"/>
  <c r="X53" i="23"/>
  <c r="AA53" i="23" s="1"/>
  <c r="Y52" i="23"/>
  <c r="Z52" i="23"/>
  <c r="AP53" i="23"/>
  <c r="BC17" i="23" s="1"/>
  <c r="BI17" i="23" s="1"/>
  <c r="AV52" i="23"/>
  <c r="BK14" i="23" l="1"/>
  <c r="AC52" i="23"/>
  <c r="AX51" i="23"/>
  <c r="BE15" i="23"/>
  <c r="BK15" i="23" s="1"/>
  <c r="AD52" i="23"/>
  <c r="AE52" i="23" s="1"/>
  <c r="AR52" i="23" s="1"/>
  <c r="AP54" i="23"/>
  <c r="BC18" i="23" s="1"/>
  <c r="BI18" i="23" s="1"/>
  <c r="AV53" i="23"/>
  <c r="AN56" i="23"/>
  <c r="BA20" i="23" s="1"/>
  <c r="BG20" i="23" s="1"/>
  <c r="AT55" i="23"/>
  <c r="X54" i="23"/>
  <c r="AA54" i="23" s="1"/>
  <c r="Z53" i="23"/>
  <c r="Y53" i="23"/>
  <c r="AC53" i="23" s="1"/>
  <c r="AO54" i="23"/>
  <c r="BB18" i="23" s="1"/>
  <c r="BH18" i="23" s="1"/>
  <c r="AU53" i="23"/>
  <c r="AX52" i="23" l="1"/>
  <c r="BE16" i="23"/>
  <c r="BK16" i="23" s="1"/>
  <c r="AD53" i="23"/>
  <c r="AE53" i="23" s="1"/>
  <c r="AR53" i="23" s="1"/>
  <c r="AO55" i="23"/>
  <c r="BB19" i="23" s="1"/>
  <c r="BH19" i="23" s="1"/>
  <c r="AU54" i="23"/>
  <c r="X55" i="23"/>
  <c r="AA55" i="23" s="1"/>
  <c r="Z54" i="23"/>
  <c r="Y54" i="23"/>
  <c r="AN57" i="23"/>
  <c r="BA21" i="23" s="1"/>
  <c r="BG21" i="23" s="1"/>
  <c r="AT56" i="23"/>
  <c r="AP55" i="23"/>
  <c r="BC19" i="23" s="1"/>
  <c r="BI19" i="23" s="1"/>
  <c r="AV54" i="23"/>
  <c r="AC54" i="23" l="1"/>
  <c r="AD54" i="23" s="1"/>
  <c r="AE54" i="23" s="1"/>
  <c r="AR54" i="23" s="1"/>
  <c r="AX53" i="23"/>
  <c r="BE17" i="23"/>
  <c r="BK17" i="23" s="1"/>
  <c r="AP56" i="23"/>
  <c r="BC20" i="23" s="1"/>
  <c r="BI20" i="23" s="1"/>
  <c r="AV55" i="23"/>
  <c r="AN58" i="23"/>
  <c r="BA22" i="23" s="1"/>
  <c r="BG22" i="23" s="1"/>
  <c r="AT57" i="23"/>
  <c r="X56" i="23"/>
  <c r="AA56" i="23" s="1"/>
  <c r="Z55" i="23"/>
  <c r="Y55" i="23"/>
  <c r="AC55" i="23" s="1"/>
  <c r="AO56" i="23"/>
  <c r="BB20" i="23" s="1"/>
  <c r="BH20" i="23" s="1"/>
  <c r="AU55" i="23"/>
  <c r="AX54" i="23" l="1"/>
  <c r="BE18" i="23"/>
  <c r="BK18" i="23" s="1"/>
  <c r="AD55" i="23"/>
  <c r="AE55" i="23" s="1"/>
  <c r="AR55" i="23" s="1"/>
  <c r="AO57" i="23"/>
  <c r="BB21" i="23" s="1"/>
  <c r="BH21" i="23" s="1"/>
  <c r="AU56" i="23"/>
  <c r="X57" i="23"/>
  <c r="AA57" i="23" s="1"/>
  <c r="Z56" i="23"/>
  <c r="Y56" i="23"/>
  <c r="AN59" i="23"/>
  <c r="BA23" i="23" s="1"/>
  <c r="BG23" i="23" s="1"/>
  <c r="AT58" i="23"/>
  <c r="AP57" i="23"/>
  <c r="BC21" i="23" s="1"/>
  <c r="BI21" i="23" s="1"/>
  <c r="AV56" i="23"/>
  <c r="AC56" i="23" l="1"/>
  <c r="AX55" i="23"/>
  <c r="BE19" i="23"/>
  <c r="BK19" i="23" s="1"/>
  <c r="AD56" i="23"/>
  <c r="AE56" i="23" s="1"/>
  <c r="AR56" i="23" s="1"/>
  <c r="AP58" i="23"/>
  <c r="BC22" i="23" s="1"/>
  <c r="BI22" i="23" s="1"/>
  <c r="AV57" i="23"/>
  <c r="AN60" i="23"/>
  <c r="BA24" i="23" s="1"/>
  <c r="BG24" i="23" s="1"/>
  <c r="AT59" i="23"/>
  <c r="X58" i="23"/>
  <c r="AA58" i="23" s="1"/>
  <c r="Z57" i="23"/>
  <c r="Y57" i="23"/>
  <c r="AC57" i="23" s="1"/>
  <c r="AO58" i="23"/>
  <c r="BB22" i="23" s="1"/>
  <c r="BH22" i="23" s="1"/>
  <c r="AU57" i="23"/>
  <c r="AX56" i="23" l="1"/>
  <c r="BE20" i="23"/>
  <c r="BK20" i="23" s="1"/>
  <c r="AD57" i="23"/>
  <c r="AE57" i="23" s="1"/>
  <c r="AR57" i="23" s="1"/>
  <c r="AP59" i="23"/>
  <c r="BC23" i="23" s="1"/>
  <c r="BI23" i="23" s="1"/>
  <c r="AV58" i="23"/>
  <c r="AO59" i="23"/>
  <c r="BB23" i="23" s="1"/>
  <c r="BH23" i="23" s="1"/>
  <c r="AU58" i="23"/>
  <c r="AN61" i="23"/>
  <c r="BA25" i="23" s="1"/>
  <c r="BG25" i="23" s="1"/>
  <c r="AT60" i="23"/>
  <c r="X59" i="23"/>
  <c r="AA59" i="23" s="1"/>
  <c r="Z58" i="23"/>
  <c r="Y58" i="23"/>
  <c r="AC58" i="23" s="1"/>
  <c r="AX57" i="23" l="1"/>
  <c r="BE21" i="23"/>
  <c r="BK21" i="23" s="1"/>
  <c r="AD58" i="23"/>
  <c r="AE58" i="23" s="1"/>
  <c r="AR58" i="23" s="1"/>
  <c r="X60" i="23"/>
  <c r="AA60" i="23" s="1"/>
  <c r="Y59" i="23"/>
  <c r="Z59" i="23"/>
  <c r="AO60" i="23"/>
  <c r="BB24" i="23" s="1"/>
  <c r="BH24" i="23" s="1"/>
  <c r="AU59" i="23"/>
  <c r="AN62" i="23"/>
  <c r="BA26" i="23" s="1"/>
  <c r="BG26" i="23" s="1"/>
  <c r="AT61" i="23"/>
  <c r="AP60" i="23"/>
  <c r="BC24" i="23" s="1"/>
  <c r="BI24" i="23" s="1"/>
  <c r="AV59" i="23"/>
  <c r="AC59" i="23" l="1"/>
  <c r="AX58" i="23"/>
  <c r="BE22" i="23"/>
  <c r="BK22" i="23" s="1"/>
  <c r="AD59" i="23"/>
  <c r="AE59" i="23" s="1"/>
  <c r="AR59" i="23" s="1"/>
  <c r="AP61" i="23"/>
  <c r="BC25" i="23" s="1"/>
  <c r="BI25" i="23" s="1"/>
  <c r="AV60" i="23"/>
  <c r="AN63" i="23"/>
  <c r="BA27" i="23" s="1"/>
  <c r="BG27" i="23" s="1"/>
  <c r="AT62" i="23"/>
  <c r="AO61" i="23"/>
  <c r="BB25" i="23" s="1"/>
  <c r="BH25" i="23" s="1"/>
  <c r="AU60" i="23"/>
  <c r="X61" i="23"/>
  <c r="AA61" i="23" s="1"/>
  <c r="Y60" i="23"/>
  <c r="Z60" i="23"/>
  <c r="AC60" i="23" l="1"/>
  <c r="AD60" i="23" s="1"/>
  <c r="AE60" i="23" s="1"/>
  <c r="AR60" i="23" s="1"/>
  <c r="AX59" i="23"/>
  <c r="BE23" i="23"/>
  <c r="BK23" i="23" s="1"/>
  <c r="AP62" i="23"/>
  <c r="BC26" i="23" s="1"/>
  <c r="BI26" i="23" s="1"/>
  <c r="AV61" i="23"/>
  <c r="X62" i="23"/>
  <c r="AA62" i="23" s="1"/>
  <c r="Y61" i="23"/>
  <c r="Z61" i="23"/>
  <c r="AO62" i="23"/>
  <c r="BB26" i="23" s="1"/>
  <c r="BH26" i="23" s="1"/>
  <c r="AU61" i="23"/>
  <c r="AN64" i="23"/>
  <c r="BA28" i="23" s="1"/>
  <c r="BG28" i="23" s="1"/>
  <c r="AT63" i="23"/>
  <c r="AC61" i="23" l="1"/>
  <c r="AD61" i="23" s="1"/>
  <c r="AE61" i="23" s="1"/>
  <c r="AR61" i="23" s="1"/>
  <c r="AX60" i="23"/>
  <c r="BE24" i="23"/>
  <c r="BK24" i="23" s="1"/>
  <c r="AP63" i="23"/>
  <c r="BC27" i="23" s="1"/>
  <c r="BI27" i="23" s="1"/>
  <c r="AV62" i="23"/>
  <c r="AN65" i="23"/>
  <c r="BA29" i="23" s="1"/>
  <c r="BG29" i="23" s="1"/>
  <c r="AT64" i="23"/>
  <c r="AO63" i="23"/>
  <c r="BB27" i="23" s="1"/>
  <c r="BH27" i="23" s="1"/>
  <c r="AU62" i="23"/>
  <c r="X63" i="23"/>
  <c r="AA63" i="23" s="1"/>
  <c r="Z62" i="23"/>
  <c r="Y62" i="23"/>
  <c r="AC62" i="23" l="1"/>
  <c r="AX61" i="23"/>
  <c r="BE25" i="23"/>
  <c r="BK25" i="23" s="1"/>
  <c r="AD62" i="23"/>
  <c r="AE62" i="23" s="1"/>
  <c r="AR62" i="23" s="1"/>
  <c r="AO64" i="23"/>
  <c r="BB28" i="23" s="1"/>
  <c r="BH28" i="23" s="1"/>
  <c r="AU63" i="23"/>
  <c r="AN66" i="23"/>
  <c r="BA30" i="23" s="1"/>
  <c r="BG30" i="23" s="1"/>
  <c r="AT65" i="23"/>
  <c r="X64" i="23"/>
  <c r="AA64" i="23" s="1"/>
  <c r="Y63" i="23"/>
  <c r="Z63" i="23"/>
  <c r="AP64" i="23"/>
  <c r="BC28" i="23" s="1"/>
  <c r="BI28" i="23" s="1"/>
  <c r="AV63" i="23"/>
  <c r="AC63" i="23" l="1"/>
  <c r="AD63" i="23" s="1"/>
  <c r="AE63" i="23" s="1"/>
  <c r="AR63" i="23" s="1"/>
  <c r="AX62" i="23"/>
  <c r="BE26" i="23"/>
  <c r="BK26" i="23" s="1"/>
  <c r="AP65" i="23"/>
  <c r="BC29" i="23" s="1"/>
  <c r="BI29" i="23" s="1"/>
  <c r="AV64" i="23"/>
  <c r="X65" i="23"/>
  <c r="AA65" i="23" s="1"/>
  <c r="Z64" i="23"/>
  <c r="Y64" i="23"/>
  <c r="AN67" i="23"/>
  <c r="BA31" i="23" s="1"/>
  <c r="BG31" i="23" s="1"/>
  <c r="AT66" i="23"/>
  <c r="AO65" i="23"/>
  <c r="BB29" i="23" s="1"/>
  <c r="BH29" i="23" s="1"/>
  <c r="AU64" i="23"/>
  <c r="AC64" i="23" l="1"/>
  <c r="AX63" i="23"/>
  <c r="BE27" i="23"/>
  <c r="BK27" i="23" s="1"/>
  <c r="AD64" i="23"/>
  <c r="AE64" i="23" s="1"/>
  <c r="AR64" i="23" s="1"/>
  <c r="AN68" i="23"/>
  <c r="BA32" i="23" s="1"/>
  <c r="BG32" i="23" s="1"/>
  <c r="AT67" i="23"/>
  <c r="X66" i="23"/>
  <c r="AA66" i="23" s="1"/>
  <c r="Y65" i="23"/>
  <c r="AC65" i="23" s="1"/>
  <c r="Z65" i="23"/>
  <c r="AP66" i="23"/>
  <c r="BC30" i="23" s="1"/>
  <c r="BI30" i="23" s="1"/>
  <c r="AV65" i="23"/>
  <c r="AO66" i="23"/>
  <c r="BB30" i="23" s="1"/>
  <c r="BH30" i="23" s="1"/>
  <c r="AU65" i="23"/>
  <c r="AX64" i="23" l="1"/>
  <c r="BE28" i="23"/>
  <c r="BK28" i="23" s="1"/>
  <c r="AD65" i="23"/>
  <c r="AE65" i="23" s="1"/>
  <c r="AR65" i="23" s="1"/>
  <c r="AO67" i="23"/>
  <c r="BB31" i="23" s="1"/>
  <c r="BH31" i="23" s="1"/>
  <c r="AU66" i="23"/>
  <c r="X67" i="23"/>
  <c r="AA67" i="23" s="1"/>
  <c r="Z66" i="23"/>
  <c r="Y66" i="23"/>
  <c r="AP67" i="23"/>
  <c r="BC31" i="23" s="1"/>
  <c r="BI31" i="23" s="1"/>
  <c r="AV66" i="23"/>
  <c r="AN69" i="23"/>
  <c r="BA33" i="23" s="1"/>
  <c r="BG33" i="23" s="1"/>
  <c r="AT68" i="23"/>
  <c r="AC66" i="23" l="1"/>
  <c r="AD66" i="23" s="1"/>
  <c r="AE66" i="23" s="1"/>
  <c r="AR66" i="23" s="1"/>
  <c r="AX65" i="23"/>
  <c r="BE29" i="23"/>
  <c r="BK29" i="23" s="1"/>
  <c r="AN70" i="23"/>
  <c r="BA34" i="23" s="1"/>
  <c r="BG34" i="23" s="1"/>
  <c r="AT69" i="23"/>
  <c r="AP68" i="23"/>
  <c r="BC32" i="23" s="1"/>
  <c r="BI32" i="23" s="1"/>
  <c r="AV67" i="23"/>
  <c r="X68" i="23"/>
  <c r="AA68" i="23" s="1"/>
  <c r="Z67" i="23"/>
  <c r="Y67" i="23"/>
  <c r="AC67" i="23" s="1"/>
  <c r="AO68" i="23"/>
  <c r="BB32" i="23" s="1"/>
  <c r="BH32" i="23" s="1"/>
  <c r="AU67" i="23"/>
  <c r="AX66" i="23" l="1"/>
  <c r="BE30" i="23"/>
  <c r="BK30" i="23" s="1"/>
  <c r="AD67" i="23"/>
  <c r="AE67" i="23" s="1"/>
  <c r="AR67" i="23" s="1"/>
  <c r="AP69" i="23"/>
  <c r="BC33" i="23" s="1"/>
  <c r="BI33" i="23" s="1"/>
  <c r="AV68" i="23"/>
  <c r="AN71" i="23"/>
  <c r="BA35" i="23" s="1"/>
  <c r="BG35" i="23" s="1"/>
  <c r="AT70" i="23"/>
  <c r="AO69" i="23"/>
  <c r="BB33" i="23" s="1"/>
  <c r="BH33" i="23" s="1"/>
  <c r="AU68" i="23"/>
  <c r="X69" i="23"/>
  <c r="AA69" i="23" s="1"/>
  <c r="Y68" i="23"/>
  <c r="Z68" i="23"/>
  <c r="AC68" i="23" l="1"/>
  <c r="AD68" i="23" s="1"/>
  <c r="AE68" i="23" s="1"/>
  <c r="AR68" i="23" s="1"/>
  <c r="AX67" i="23"/>
  <c r="BE31" i="23"/>
  <c r="BK31" i="23" s="1"/>
  <c r="X70" i="23"/>
  <c r="AA70" i="23" s="1"/>
  <c r="Z69" i="23"/>
  <c r="Y69" i="23"/>
  <c r="AN72" i="23"/>
  <c r="BA36" i="23" s="1"/>
  <c r="BG36" i="23" s="1"/>
  <c r="AT71" i="23"/>
  <c r="AO70" i="23"/>
  <c r="BB34" i="23" s="1"/>
  <c r="BH34" i="23" s="1"/>
  <c r="AU69" i="23"/>
  <c r="AP70" i="23"/>
  <c r="BC34" i="23" s="1"/>
  <c r="BI34" i="23" s="1"/>
  <c r="AV69" i="23"/>
  <c r="AC69" i="23" l="1"/>
  <c r="AD69" i="23" s="1"/>
  <c r="AE69" i="23" s="1"/>
  <c r="AR69" i="23" s="1"/>
  <c r="AX68" i="23"/>
  <c r="BE32" i="23"/>
  <c r="BK32" i="23" s="1"/>
  <c r="AN73" i="23"/>
  <c r="BA37" i="23" s="1"/>
  <c r="BG37" i="23" s="1"/>
  <c r="AT72" i="23"/>
  <c r="AO71" i="23"/>
  <c r="BB35" i="23" s="1"/>
  <c r="BH35" i="23" s="1"/>
  <c r="AU70" i="23"/>
  <c r="AP71" i="23"/>
  <c r="BC35" i="23" s="1"/>
  <c r="BI35" i="23" s="1"/>
  <c r="AV70" i="23"/>
  <c r="X71" i="23"/>
  <c r="AA71" i="23" s="1"/>
  <c r="Z70" i="23"/>
  <c r="Y70" i="23"/>
  <c r="AC70" i="23" s="1"/>
  <c r="AX69" i="23" l="1"/>
  <c r="BE33" i="23"/>
  <c r="BK33" i="23" s="1"/>
  <c r="AD70" i="23"/>
  <c r="AE70" i="23" s="1"/>
  <c r="AR70" i="23" s="1"/>
  <c r="X72" i="23"/>
  <c r="AA72" i="23" s="1"/>
  <c r="Z71" i="23"/>
  <c r="Y71" i="23"/>
  <c r="AO72" i="23"/>
  <c r="BB36" i="23" s="1"/>
  <c r="BH36" i="23" s="1"/>
  <c r="AU71" i="23"/>
  <c r="AP72" i="23"/>
  <c r="BC36" i="23" s="1"/>
  <c r="BI36" i="23" s="1"/>
  <c r="AV71" i="23"/>
  <c r="AN74" i="23"/>
  <c r="BA38" i="23" s="1"/>
  <c r="BG38" i="23" s="1"/>
  <c r="AT73" i="23"/>
  <c r="AC71" i="23" l="1"/>
  <c r="AD71" i="23" s="1"/>
  <c r="AE71" i="23" s="1"/>
  <c r="AR71" i="23" s="1"/>
  <c r="AX70" i="23"/>
  <c r="BE34" i="23"/>
  <c r="BK34" i="23" s="1"/>
  <c r="AO73" i="23"/>
  <c r="BB37" i="23" s="1"/>
  <c r="BH37" i="23" s="1"/>
  <c r="AU72" i="23"/>
  <c r="AP73" i="23"/>
  <c r="BC37" i="23" s="1"/>
  <c r="BI37" i="23" s="1"/>
  <c r="AV72" i="23"/>
  <c r="AN75" i="23"/>
  <c r="BA39" i="23" s="1"/>
  <c r="BG39" i="23" s="1"/>
  <c r="AT74" i="23"/>
  <c r="X73" i="23"/>
  <c r="AA73" i="23" s="1"/>
  <c r="Z72" i="23"/>
  <c r="Y72" i="23"/>
  <c r="AC72" i="23" s="1"/>
  <c r="AX71" i="23" l="1"/>
  <c r="BE35" i="23"/>
  <c r="BK35" i="23" s="1"/>
  <c r="AP74" i="23"/>
  <c r="BC38" i="23" s="1"/>
  <c r="BI38" i="23" s="1"/>
  <c r="AV73" i="23"/>
  <c r="AN76" i="23"/>
  <c r="BA40" i="23" s="1"/>
  <c r="BG40" i="23" s="1"/>
  <c r="AT75" i="23"/>
  <c r="X74" i="23"/>
  <c r="AA74" i="23" s="1"/>
  <c r="Z73" i="23"/>
  <c r="Y73" i="23"/>
  <c r="AD72" i="23"/>
  <c r="AE72" i="23" s="1"/>
  <c r="AR72" i="23" s="1"/>
  <c r="AO74" i="23"/>
  <c r="BB38" i="23" s="1"/>
  <c r="BH38" i="23" s="1"/>
  <c r="AU73" i="23"/>
  <c r="AC73" i="23" l="1"/>
  <c r="AD73" i="23" s="1"/>
  <c r="AE73" i="23" s="1"/>
  <c r="AR73" i="23" s="1"/>
  <c r="AX72" i="23"/>
  <c r="BE36" i="23"/>
  <c r="BK36" i="23" s="1"/>
  <c r="X75" i="23"/>
  <c r="AA75" i="23" s="1"/>
  <c r="Z74" i="23"/>
  <c r="Y74" i="23"/>
  <c r="AN77" i="23"/>
  <c r="BA41" i="23" s="1"/>
  <c r="BG41" i="23" s="1"/>
  <c r="AT76" i="23"/>
  <c r="AO75" i="23"/>
  <c r="BB39" i="23" s="1"/>
  <c r="BH39" i="23" s="1"/>
  <c r="AU74" i="23"/>
  <c r="AP75" i="23"/>
  <c r="BC39" i="23" s="1"/>
  <c r="BI39" i="23" s="1"/>
  <c r="AV74" i="23"/>
  <c r="AC74" i="23" l="1"/>
  <c r="AX73" i="23"/>
  <c r="BE37" i="23"/>
  <c r="BK37" i="23" s="1"/>
  <c r="AD74" i="23"/>
  <c r="AE74" i="23" s="1"/>
  <c r="AR74" i="23" s="1"/>
  <c r="AP76" i="23"/>
  <c r="BC40" i="23" s="1"/>
  <c r="BI40" i="23" s="1"/>
  <c r="AV75" i="23"/>
  <c r="AO76" i="23"/>
  <c r="BB40" i="23" s="1"/>
  <c r="BH40" i="23" s="1"/>
  <c r="AU75" i="23"/>
  <c r="AN78" i="23"/>
  <c r="BA42" i="23" s="1"/>
  <c r="BG42" i="23" s="1"/>
  <c r="AT77" i="23"/>
  <c r="X76" i="23"/>
  <c r="AA76" i="23" s="1"/>
  <c r="Z75" i="23"/>
  <c r="Y75" i="23"/>
  <c r="AC75" i="23" l="1"/>
  <c r="AD75" i="23" s="1"/>
  <c r="AE75" i="23" s="1"/>
  <c r="AR75" i="23" s="1"/>
  <c r="AX74" i="23"/>
  <c r="BE38" i="23"/>
  <c r="BK38" i="23" s="1"/>
  <c r="AO77" i="23"/>
  <c r="BB41" i="23" s="1"/>
  <c r="BH41" i="23" s="1"/>
  <c r="AU76" i="23"/>
  <c r="AN79" i="23"/>
  <c r="BA43" i="23" s="1"/>
  <c r="BG43" i="23" s="1"/>
  <c r="AT78" i="23"/>
  <c r="X77" i="23"/>
  <c r="AA77" i="23" s="1"/>
  <c r="Y76" i="23"/>
  <c r="Z76" i="23"/>
  <c r="AP77" i="23"/>
  <c r="BC41" i="23" s="1"/>
  <c r="BI41" i="23" s="1"/>
  <c r="AV76" i="23"/>
  <c r="AC76" i="23" l="1"/>
  <c r="AX75" i="23"/>
  <c r="BE39" i="23"/>
  <c r="BK39" i="23" s="1"/>
  <c r="AD76" i="23"/>
  <c r="AE76" i="23" s="1"/>
  <c r="AR76" i="23" s="1"/>
  <c r="X78" i="23"/>
  <c r="AA78" i="23" s="1"/>
  <c r="Z77" i="23"/>
  <c r="Y77" i="23"/>
  <c r="AC77" i="23" s="1"/>
  <c r="AN80" i="23"/>
  <c r="BA44" i="23" s="1"/>
  <c r="BG44" i="23" s="1"/>
  <c r="AT79" i="23"/>
  <c r="AP78" i="23"/>
  <c r="BC42" i="23" s="1"/>
  <c r="BI42" i="23" s="1"/>
  <c r="AV77" i="23"/>
  <c r="AO78" i="23"/>
  <c r="BB42" i="23" s="1"/>
  <c r="BH42" i="23" s="1"/>
  <c r="AU77" i="23"/>
  <c r="AX76" i="23" l="1"/>
  <c r="BE40" i="23"/>
  <c r="BK40" i="23" s="1"/>
  <c r="AD77" i="23"/>
  <c r="AE77" i="23" s="1"/>
  <c r="AR77" i="23" s="1"/>
  <c r="AP79" i="23"/>
  <c r="BC43" i="23" s="1"/>
  <c r="BI43" i="23" s="1"/>
  <c r="AV78" i="23"/>
  <c r="AN81" i="23"/>
  <c r="BA45" i="23" s="1"/>
  <c r="BG45" i="23" s="1"/>
  <c r="AT80" i="23"/>
  <c r="X79" i="23"/>
  <c r="AA79" i="23" s="1"/>
  <c r="Z78" i="23"/>
  <c r="Y78" i="23"/>
  <c r="AC78" i="23" s="1"/>
  <c r="AO79" i="23"/>
  <c r="BB43" i="23" s="1"/>
  <c r="BH43" i="23" s="1"/>
  <c r="AU78" i="23"/>
  <c r="AX77" i="23" l="1"/>
  <c r="BE41" i="23"/>
  <c r="BK41" i="23" s="1"/>
  <c r="AD78" i="23"/>
  <c r="AE78" i="23" s="1"/>
  <c r="AR78" i="23" s="1"/>
  <c r="AO80" i="23"/>
  <c r="BB44" i="23" s="1"/>
  <c r="BH44" i="23" s="1"/>
  <c r="AU79" i="23"/>
  <c r="X80" i="23"/>
  <c r="AA80" i="23" s="1"/>
  <c r="Z79" i="23"/>
  <c r="Y79" i="23"/>
  <c r="AN82" i="23"/>
  <c r="BA46" i="23" s="1"/>
  <c r="BG46" i="23" s="1"/>
  <c r="AT81" i="23"/>
  <c r="AP80" i="23"/>
  <c r="BC44" i="23" s="1"/>
  <c r="BI44" i="23" s="1"/>
  <c r="AV79" i="23"/>
  <c r="AC79" i="23" l="1"/>
  <c r="AX78" i="23"/>
  <c r="BE42" i="23"/>
  <c r="BK42" i="23" s="1"/>
  <c r="AD79" i="23"/>
  <c r="AE79" i="23" s="1"/>
  <c r="AR79" i="23" s="1"/>
  <c r="AP81" i="23"/>
  <c r="BC45" i="23" s="1"/>
  <c r="BI45" i="23" s="1"/>
  <c r="AV80" i="23"/>
  <c r="AN83" i="23"/>
  <c r="BA47" i="23" s="1"/>
  <c r="BG47" i="23" s="1"/>
  <c r="AT82" i="23"/>
  <c r="X81" i="23"/>
  <c r="AA81" i="23" s="1"/>
  <c r="Z80" i="23"/>
  <c r="Y80" i="23"/>
  <c r="AC80" i="23" s="1"/>
  <c r="AO81" i="23"/>
  <c r="BB45" i="23" s="1"/>
  <c r="BH45" i="23" s="1"/>
  <c r="AU80" i="23"/>
  <c r="AX79" i="23" l="1"/>
  <c r="BE43" i="23"/>
  <c r="BK43" i="23" s="1"/>
  <c r="AO82" i="23"/>
  <c r="BB46" i="23" s="1"/>
  <c r="BH46" i="23" s="1"/>
  <c r="AU81" i="23"/>
  <c r="X82" i="23"/>
  <c r="AA82" i="23" s="1"/>
  <c r="Y81" i="23"/>
  <c r="Z81" i="23"/>
  <c r="AN84" i="23"/>
  <c r="BA48" i="23" s="1"/>
  <c r="BG48" i="23" s="1"/>
  <c r="AT83" i="23"/>
  <c r="AD80" i="23"/>
  <c r="AE80" i="23" s="1"/>
  <c r="AR80" i="23" s="1"/>
  <c r="AP82" i="23"/>
  <c r="BC46" i="23" s="1"/>
  <c r="BI46" i="23" s="1"/>
  <c r="AV81" i="23"/>
  <c r="AC81" i="23" l="1"/>
  <c r="AX80" i="23"/>
  <c r="BE44" i="23"/>
  <c r="BK44" i="23" s="1"/>
  <c r="AD81" i="23"/>
  <c r="AE81" i="23" s="1"/>
  <c r="AR81" i="23" s="1"/>
  <c r="AN85" i="23"/>
  <c r="BA49" i="23" s="1"/>
  <c r="BG49" i="23" s="1"/>
  <c r="AT84" i="23"/>
  <c r="X83" i="23"/>
  <c r="AA83" i="23" s="1"/>
  <c r="Z82" i="23"/>
  <c r="Y82" i="23"/>
  <c r="AP83" i="23"/>
  <c r="BC47" i="23" s="1"/>
  <c r="BI47" i="23" s="1"/>
  <c r="AV82" i="23"/>
  <c r="AO83" i="23"/>
  <c r="BB47" i="23" s="1"/>
  <c r="BH47" i="23" s="1"/>
  <c r="AU82" i="23"/>
  <c r="AC82" i="23" l="1"/>
  <c r="AX81" i="23"/>
  <c r="BE45" i="23"/>
  <c r="BK45" i="23" s="1"/>
  <c r="AD82" i="23"/>
  <c r="AE82" i="23" s="1"/>
  <c r="AR82" i="23" s="1"/>
  <c r="AP84" i="23"/>
  <c r="BC48" i="23" s="1"/>
  <c r="BI48" i="23" s="1"/>
  <c r="AV83" i="23"/>
  <c r="X84" i="23"/>
  <c r="AA84" i="23" s="1"/>
  <c r="Y83" i="23"/>
  <c r="AC83" i="23" s="1"/>
  <c r="Z83" i="23"/>
  <c r="AN86" i="23"/>
  <c r="BA50" i="23" s="1"/>
  <c r="BG50" i="23" s="1"/>
  <c r="AT85" i="23"/>
  <c r="AO84" i="23"/>
  <c r="BB48" i="23" s="1"/>
  <c r="BH48" i="23" s="1"/>
  <c r="AU83" i="23"/>
  <c r="AX82" i="23" l="1"/>
  <c r="BE46" i="23"/>
  <c r="BK46" i="23" s="1"/>
  <c r="AN87" i="23"/>
  <c r="BA51" i="23" s="1"/>
  <c r="BG51" i="23" s="1"/>
  <c r="AT86" i="23"/>
  <c r="AO85" i="23"/>
  <c r="BB49" i="23" s="1"/>
  <c r="BH49" i="23" s="1"/>
  <c r="AU84" i="23"/>
  <c r="AD83" i="23"/>
  <c r="AE83" i="23" s="1"/>
  <c r="AR83" i="23" s="1"/>
  <c r="X85" i="23"/>
  <c r="AA85" i="23" s="1"/>
  <c r="Y84" i="23"/>
  <c r="Z84" i="23"/>
  <c r="AP85" i="23"/>
  <c r="BC49" i="23" s="1"/>
  <c r="BI49" i="23" s="1"/>
  <c r="AV84" i="23"/>
  <c r="AC84" i="23" l="1"/>
  <c r="AX83" i="23"/>
  <c r="BE47" i="23"/>
  <c r="BK47" i="23" s="1"/>
  <c r="AD84" i="23"/>
  <c r="AE84" i="23" s="1"/>
  <c r="AR84" i="23" s="1"/>
  <c r="X86" i="23"/>
  <c r="AA86" i="23" s="1"/>
  <c r="Z85" i="23"/>
  <c r="Y85" i="23"/>
  <c r="AO86" i="23"/>
  <c r="BB50" i="23" s="1"/>
  <c r="BH50" i="23" s="1"/>
  <c r="AU85" i="23"/>
  <c r="AP86" i="23"/>
  <c r="BC50" i="23" s="1"/>
  <c r="BI50" i="23" s="1"/>
  <c r="AV85" i="23"/>
  <c r="AN88" i="23"/>
  <c r="BA52" i="23" s="1"/>
  <c r="BG52" i="23" s="1"/>
  <c r="AT87" i="23"/>
  <c r="AC85" i="23" l="1"/>
  <c r="AX84" i="23"/>
  <c r="BE48" i="23"/>
  <c r="BK48" i="23" s="1"/>
  <c r="AD85" i="23"/>
  <c r="AE85" i="23" s="1"/>
  <c r="AR85" i="23" s="1"/>
  <c r="AP87" i="23"/>
  <c r="BC51" i="23" s="1"/>
  <c r="BI51" i="23" s="1"/>
  <c r="AV86" i="23"/>
  <c r="AO87" i="23"/>
  <c r="BB51" i="23" s="1"/>
  <c r="BH51" i="23" s="1"/>
  <c r="AU86" i="23"/>
  <c r="X87" i="23"/>
  <c r="AA87" i="23" s="1"/>
  <c r="Z86" i="23"/>
  <c r="Y86" i="23"/>
  <c r="AC86" i="23" s="1"/>
  <c r="AN89" i="23"/>
  <c r="BA53" i="23" s="1"/>
  <c r="BG53" i="23" s="1"/>
  <c r="AT88" i="23"/>
  <c r="AX85" i="23" l="1"/>
  <c r="BE49" i="23"/>
  <c r="BK49" i="23" s="1"/>
  <c r="AD86" i="23"/>
  <c r="AE86" i="23" s="1"/>
  <c r="AR86" i="23" s="1"/>
  <c r="AN90" i="23"/>
  <c r="BA54" i="23" s="1"/>
  <c r="BG54" i="23" s="1"/>
  <c r="AT89" i="23"/>
  <c r="X88" i="23"/>
  <c r="AA88" i="23" s="1"/>
  <c r="Z87" i="23"/>
  <c r="Y87" i="23"/>
  <c r="AO88" i="23"/>
  <c r="BB52" i="23" s="1"/>
  <c r="BH52" i="23" s="1"/>
  <c r="AU87" i="23"/>
  <c r="AP88" i="23"/>
  <c r="BC52" i="23" s="1"/>
  <c r="BI52" i="23" s="1"/>
  <c r="AV87" i="23"/>
  <c r="AC87" i="23" l="1"/>
  <c r="AX86" i="23"/>
  <c r="BE50" i="23"/>
  <c r="BK50" i="23" s="1"/>
  <c r="AD87" i="23"/>
  <c r="AE87" i="23" s="1"/>
  <c r="AR87" i="23" s="1"/>
  <c r="AO89" i="23"/>
  <c r="BB53" i="23" s="1"/>
  <c r="BH53" i="23" s="1"/>
  <c r="AU88" i="23"/>
  <c r="AP89" i="23"/>
  <c r="BC53" i="23" s="1"/>
  <c r="BI53" i="23" s="1"/>
  <c r="AV88" i="23"/>
  <c r="X89" i="23"/>
  <c r="AA89" i="23" s="1"/>
  <c r="Z88" i="23"/>
  <c r="Y88" i="23"/>
  <c r="AC88" i="23" s="1"/>
  <c r="AN91" i="23"/>
  <c r="BA55" i="23" s="1"/>
  <c r="BG55" i="23" s="1"/>
  <c r="AT90" i="23"/>
  <c r="AX87" i="23" l="1"/>
  <c r="BE51" i="23"/>
  <c r="BK51" i="23" s="1"/>
  <c r="AD88" i="23"/>
  <c r="AE88" i="23" s="1"/>
  <c r="AR88" i="23" s="1"/>
  <c r="AN92" i="23"/>
  <c r="BA56" i="23" s="1"/>
  <c r="BG56" i="23" s="1"/>
  <c r="AT91" i="23"/>
  <c r="X90" i="23"/>
  <c r="AA90" i="23" s="1"/>
  <c r="Z89" i="23"/>
  <c r="Y89" i="23"/>
  <c r="AP90" i="23"/>
  <c r="BC54" i="23" s="1"/>
  <c r="BI54" i="23" s="1"/>
  <c r="AV89" i="23"/>
  <c r="AO90" i="23"/>
  <c r="BB54" i="23" s="1"/>
  <c r="BH54" i="23" s="1"/>
  <c r="AU89" i="23"/>
  <c r="AC89" i="23" l="1"/>
  <c r="AX88" i="23"/>
  <c r="BE52" i="23"/>
  <c r="BK52" i="23" s="1"/>
  <c r="AD89" i="23"/>
  <c r="AE89" i="23" s="1"/>
  <c r="AR89" i="23" s="1"/>
  <c r="X91" i="23"/>
  <c r="AA91" i="23" s="1"/>
  <c r="Z90" i="23"/>
  <c r="Y90" i="23"/>
  <c r="AO91" i="23"/>
  <c r="BB55" i="23" s="1"/>
  <c r="BH55" i="23" s="1"/>
  <c r="AU90" i="23"/>
  <c r="AP91" i="23"/>
  <c r="BC55" i="23" s="1"/>
  <c r="BI55" i="23" s="1"/>
  <c r="AV90" i="23"/>
  <c r="AN93" i="23"/>
  <c r="BA57" i="23" s="1"/>
  <c r="BG57" i="23" s="1"/>
  <c r="AT92" i="23"/>
  <c r="AC90" i="23" l="1"/>
  <c r="AX89" i="23"/>
  <c r="BE53" i="23"/>
  <c r="BK53" i="23" s="1"/>
  <c r="AD90" i="23"/>
  <c r="AE90" i="23" s="1"/>
  <c r="AR90" i="23" s="1"/>
  <c r="AN94" i="23"/>
  <c r="BA58" i="23" s="1"/>
  <c r="BG58" i="23" s="1"/>
  <c r="AT93" i="23"/>
  <c r="AP92" i="23"/>
  <c r="BC56" i="23" s="1"/>
  <c r="BI56" i="23" s="1"/>
  <c r="AV91" i="23"/>
  <c r="AO92" i="23"/>
  <c r="BB56" i="23" s="1"/>
  <c r="BH56" i="23" s="1"/>
  <c r="AU91" i="23"/>
  <c r="X92" i="23"/>
  <c r="AA92" i="23" s="1"/>
  <c r="Y91" i="23"/>
  <c r="Z91" i="23"/>
  <c r="AC91" i="23" l="1"/>
  <c r="AX90" i="23"/>
  <c r="BE54" i="23"/>
  <c r="BK54" i="23" s="1"/>
  <c r="AD91" i="23"/>
  <c r="AE91" i="23" s="1"/>
  <c r="AR91" i="23" s="1"/>
  <c r="X93" i="23"/>
  <c r="AA93" i="23" s="1"/>
  <c r="Y92" i="23"/>
  <c r="Z92" i="23"/>
  <c r="AO93" i="23"/>
  <c r="BB57" i="23" s="1"/>
  <c r="BH57" i="23" s="1"/>
  <c r="AU92" i="23"/>
  <c r="AP93" i="23"/>
  <c r="BC57" i="23" s="1"/>
  <c r="BI57" i="23" s="1"/>
  <c r="AV92" i="23"/>
  <c r="AN95" i="23"/>
  <c r="BA59" i="23" s="1"/>
  <c r="BG59" i="23" s="1"/>
  <c r="AT94" i="23"/>
  <c r="AC92" i="23" l="1"/>
  <c r="AX91" i="23"/>
  <c r="BE55" i="23"/>
  <c r="BK55" i="23" s="1"/>
  <c r="AP94" i="23"/>
  <c r="BC58" i="23" s="1"/>
  <c r="BI58" i="23" s="1"/>
  <c r="AV93" i="23"/>
  <c r="AN96" i="23"/>
  <c r="BA60" i="23" s="1"/>
  <c r="BG60" i="23" s="1"/>
  <c r="AT95" i="23"/>
  <c r="AO94" i="23"/>
  <c r="BB58" i="23" s="1"/>
  <c r="BH58" i="23" s="1"/>
  <c r="AU93" i="23"/>
  <c r="AD92" i="23"/>
  <c r="AE92" i="23" s="1"/>
  <c r="AR92" i="23" s="1"/>
  <c r="X94" i="23"/>
  <c r="AA94" i="23" s="1"/>
  <c r="Y93" i="23"/>
  <c r="Z93" i="23"/>
  <c r="AC93" i="23" l="1"/>
  <c r="AX92" i="23"/>
  <c r="BE56" i="23"/>
  <c r="BK56" i="23" s="1"/>
  <c r="X95" i="23"/>
  <c r="AA95" i="23" s="1"/>
  <c r="Z94" i="23"/>
  <c r="Y94" i="23"/>
  <c r="AO95" i="23"/>
  <c r="BB59" i="23" s="1"/>
  <c r="BH59" i="23" s="1"/>
  <c r="AU94" i="23"/>
  <c r="AN97" i="23"/>
  <c r="BA61" i="23" s="1"/>
  <c r="BG61" i="23" s="1"/>
  <c r="AT96" i="23"/>
  <c r="AD93" i="23"/>
  <c r="AE93" i="23" s="1"/>
  <c r="AR93" i="23" s="1"/>
  <c r="AP95" i="23"/>
  <c r="BC59" i="23" s="1"/>
  <c r="BI59" i="23" s="1"/>
  <c r="AV94" i="23"/>
  <c r="AC94" i="23" l="1"/>
  <c r="AX93" i="23"/>
  <c r="BE57" i="23"/>
  <c r="BK57" i="23" s="1"/>
  <c r="AD94" i="23"/>
  <c r="AE94" i="23" s="1"/>
  <c r="AR94" i="23" s="1"/>
  <c r="AN98" i="23"/>
  <c r="BA62" i="23" s="1"/>
  <c r="BG62" i="23" s="1"/>
  <c r="AT97" i="23"/>
  <c r="AO96" i="23"/>
  <c r="BB60" i="23" s="1"/>
  <c r="BH60" i="23" s="1"/>
  <c r="AU95" i="23"/>
  <c r="AP96" i="23"/>
  <c r="BC60" i="23" s="1"/>
  <c r="BI60" i="23" s="1"/>
  <c r="AV95" i="23"/>
  <c r="X96" i="23"/>
  <c r="AA96" i="23" s="1"/>
  <c r="Y95" i="23"/>
  <c r="Z95" i="23"/>
  <c r="AC95" i="23" l="1"/>
  <c r="AX94" i="23"/>
  <c r="BE58" i="23"/>
  <c r="BK58" i="23" s="1"/>
  <c r="AP97" i="23"/>
  <c r="BC61" i="23" s="1"/>
  <c r="BI61" i="23" s="1"/>
  <c r="AV96" i="23"/>
  <c r="X97" i="23"/>
  <c r="AA97" i="23" s="1"/>
  <c r="Z96" i="23"/>
  <c r="Y96" i="23"/>
  <c r="AC96" i="23" s="1"/>
  <c r="AO97" i="23"/>
  <c r="BB61" i="23" s="1"/>
  <c r="BH61" i="23" s="1"/>
  <c r="AU96" i="23"/>
  <c r="AD95" i="23"/>
  <c r="AE95" i="23" s="1"/>
  <c r="AR95" i="23" s="1"/>
  <c r="AN99" i="23"/>
  <c r="BA63" i="23" s="1"/>
  <c r="BG63" i="23" s="1"/>
  <c r="AT98" i="23"/>
  <c r="AX95" i="23" l="1"/>
  <c r="BE59" i="23"/>
  <c r="BK59" i="23" s="1"/>
  <c r="AD96" i="23"/>
  <c r="AE96" i="23" s="1"/>
  <c r="AR96" i="23" s="1"/>
  <c r="AO98" i="23"/>
  <c r="BB62" i="23" s="1"/>
  <c r="BH62" i="23" s="1"/>
  <c r="AU97" i="23"/>
  <c r="X98" i="23"/>
  <c r="AA98" i="23" s="1"/>
  <c r="Y97" i="23"/>
  <c r="Z97" i="23"/>
  <c r="AN100" i="23"/>
  <c r="BA64" i="23" s="1"/>
  <c r="BG64" i="23" s="1"/>
  <c r="AT99" i="23"/>
  <c r="AP98" i="23"/>
  <c r="BC62" i="23" s="1"/>
  <c r="BI62" i="23" s="1"/>
  <c r="AV97" i="23"/>
  <c r="AC97" i="23" l="1"/>
  <c r="AD97" i="23" s="1"/>
  <c r="AE97" i="23" s="1"/>
  <c r="AR97" i="23" s="1"/>
  <c r="AX96" i="23"/>
  <c r="BE60" i="23"/>
  <c r="BK60" i="23" s="1"/>
  <c r="AN101" i="23"/>
  <c r="BA65" i="23" s="1"/>
  <c r="BG65" i="23" s="1"/>
  <c r="AT100" i="23"/>
  <c r="X99" i="23"/>
  <c r="AA99" i="23" s="1"/>
  <c r="Z98" i="23"/>
  <c r="Y98" i="23"/>
  <c r="AP99" i="23"/>
  <c r="BC63" i="23" s="1"/>
  <c r="BI63" i="23" s="1"/>
  <c r="AV98" i="23"/>
  <c r="AO99" i="23"/>
  <c r="BB63" i="23" s="1"/>
  <c r="BH63" i="23" s="1"/>
  <c r="AU98" i="23"/>
  <c r="AC98" i="23" l="1"/>
  <c r="AX97" i="23"/>
  <c r="BE61" i="23"/>
  <c r="BK61" i="23" s="1"/>
  <c r="AD98" i="23"/>
  <c r="AE98" i="23" s="1"/>
  <c r="AR98" i="23" s="1"/>
  <c r="AP100" i="23"/>
  <c r="BC64" i="23" s="1"/>
  <c r="BI64" i="23" s="1"/>
  <c r="AV99" i="23"/>
  <c r="AO100" i="23"/>
  <c r="BB64" i="23" s="1"/>
  <c r="BH64" i="23" s="1"/>
  <c r="AU99" i="23"/>
  <c r="X100" i="23"/>
  <c r="AA100" i="23" s="1"/>
  <c r="Z99" i="23"/>
  <c r="Y99" i="23"/>
  <c r="AC99" i="23" s="1"/>
  <c r="AN102" i="23"/>
  <c r="BA66" i="23" s="1"/>
  <c r="BG66" i="23" s="1"/>
  <c r="AT101" i="23"/>
  <c r="AX98" i="23" l="1"/>
  <c r="BE62" i="23"/>
  <c r="BK62" i="23" s="1"/>
  <c r="AD99" i="23"/>
  <c r="AE99" i="23" s="1"/>
  <c r="AR99" i="23" s="1"/>
  <c r="AN103" i="23"/>
  <c r="BA67" i="23" s="1"/>
  <c r="BG67" i="23" s="1"/>
  <c r="AT102" i="23"/>
  <c r="X101" i="23"/>
  <c r="AA101" i="23" s="1"/>
  <c r="Z100" i="23"/>
  <c r="Y100" i="23"/>
  <c r="AO101" i="23"/>
  <c r="BB65" i="23" s="1"/>
  <c r="BH65" i="23" s="1"/>
  <c r="AU100" i="23"/>
  <c r="AP101" i="23"/>
  <c r="BC65" i="23" s="1"/>
  <c r="BI65" i="23" s="1"/>
  <c r="AV100" i="23"/>
  <c r="AC100" i="23" l="1"/>
  <c r="AX99" i="23"/>
  <c r="BE63" i="23"/>
  <c r="BK63" i="23" s="1"/>
  <c r="AD100" i="23"/>
  <c r="AE100" i="23" s="1"/>
  <c r="AR100" i="23" s="1"/>
  <c r="X102" i="23"/>
  <c r="AA102" i="23" s="1"/>
  <c r="Z101" i="23"/>
  <c r="Y101" i="23"/>
  <c r="AP102" i="23"/>
  <c r="BC66" i="23" s="1"/>
  <c r="BI66" i="23" s="1"/>
  <c r="AV101" i="23"/>
  <c r="AO102" i="23"/>
  <c r="BB66" i="23" s="1"/>
  <c r="BH66" i="23" s="1"/>
  <c r="AU101" i="23"/>
  <c r="AN104" i="23"/>
  <c r="AT103" i="23"/>
  <c r="AC101" i="23" l="1"/>
  <c r="AT104" i="23"/>
  <c r="BA68" i="23"/>
  <c r="BG68" i="23" s="1"/>
  <c r="AX100" i="23"/>
  <c r="BE64" i="23"/>
  <c r="BK64" i="23" s="1"/>
  <c r="AD101" i="23"/>
  <c r="AE101" i="23" s="1"/>
  <c r="AR101" i="23" s="1"/>
  <c r="AO103" i="23"/>
  <c r="BB67" i="23" s="1"/>
  <c r="BH67" i="23" s="1"/>
  <c r="AU102" i="23"/>
  <c r="AT4" i="23"/>
  <c r="AT5" i="23" s="1"/>
  <c r="AT2" i="23"/>
  <c r="AT3" i="23" s="1"/>
  <c r="AP103" i="23"/>
  <c r="BC67" i="23" s="1"/>
  <c r="BI67" i="23" s="1"/>
  <c r="AV102" i="23"/>
  <c r="X103" i="23"/>
  <c r="AA103" i="23" s="1"/>
  <c r="Z102" i="23"/>
  <c r="Y102" i="23"/>
  <c r="AC102" i="23" l="1"/>
  <c r="AD102" i="23" s="1"/>
  <c r="AE102" i="23" s="1"/>
  <c r="AR102" i="23" s="1"/>
  <c r="AX101" i="23"/>
  <c r="BE65" i="23"/>
  <c r="BK65" i="23" s="1"/>
  <c r="X104" i="23"/>
  <c r="AA104" i="23" s="1"/>
  <c r="Z103" i="23"/>
  <c r="Y103" i="23"/>
  <c r="AC103" i="23" s="1"/>
  <c r="AP104" i="23"/>
  <c r="AV103" i="23"/>
  <c r="AT6" i="23"/>
  <c r="AO104" i="23"/>
  <c r="AU103" i="23"/>
  <c r="AA4" i="23" l="1"/>
  <c r="AA5" i="23" s="1"/>
  <c r="AA2" i="23"/>
  <c r="AA3" i="23" s="1"/>
  <c r="AV104" i="23"/>
  <c r="BC68" i="23"/>
  <c r="BI68" i="23" s="1"/>
  <c r="AU104" i="23"/>
  <c r="AU4" i="23" s="1"/>
  <c r="AU5" i="23" s="1"/>
  <c r="BB68" i="23"/>
  <c r="BH68" i="23" s="1"/>
  <c r="AX102" i="23"/>
  <c r="BE66" i="23"/>
  <c r="BK66" i="23" s="1"/>
  <c r="AD103" i="23"/>
  <c r="AE103" i="23" s="1"/>
  <c r="AR103" i="23" s="1"/>
  <c r="AU2" i="23"/>
  <c r="AU3" i="23" s="1"/>
  <c r="AV4" i="23"/>
  <c r="AV5" i="23" s="1"/>
  <c r="AV2" i="23"/>
  <c r="AV3" i="23" s="1"/>
  <c r="Z104" i="23"/>
  <c r="Y104" i="23"/>
  <c r="AC104" i="23" s="1"/>
  <c r="AA6" i="23" l="1"/>
  <c r="AX103" i="23"/>
  <c r="BE67" i="23"/>
  <c r="BK67" i="23" s="1"/>
  <c r="AV6" i="23"/>
  <c r="Y4" i="23"/>
  <c r="Y5" i="23" s="1"/>
  <c r="Y2" i="23"/>
  <c r="Y3" i="23" s="1"/>
  <c r="Z2" i="23"/>
  <c r="Z3" i="23" s="1"/>
  <c r="Z4" i="23"/>
  <c r="Z5" i="23" s="1"/>
  <c r="AU6" i="23"/>
  <c r="Z6" i="23" l="1"/>
  <c r="Y6" i="23"/>
  <c r="AD104" i="23"/>
  <c r="AE104" i="23" s="1"/>
  <c r="AR104" i="23" s="1"/>
  <c r="AD2" i="23"/>
  <c r="AD3" i="23" s="1"/>
  <c r="AD4" i="23"/>
  <c r="AD5" i="23" s="1"/>
  <c r="AX104" i="23" l="1"/>
  <c r="BE68" i="23"/>
  <c r="BK68" i="23" s="1"/>
  <c r="AD6" i="23"/>
  <c r="AX2" i="23"/>
  <c r="AX3" i="23" s="1"/>
  <c r="AX4" i="23"/>
  <c r="AX5" i="23" s="1"/>
  <c r="AX6" i="23" l="1"/>
</calcChain>
</file>

<file path=xl/sharedStrings.xml><?xml version="1.0" encoding="utf-8"?>
<sst xmlns="http://schemas.openxmlformats.org/spreadsheetml/2006/main" count="8157" uniqueCount="654">
  <si>
    <t>ticker</t>
  </si>
  <si>
    <t>name</t>
  </si>
  <si>
    <t>model accuracy</t>
  </si>
  <si>
    <t>observed</t>
  </si>
  <si>
    <t>difference</t>
  </si>
  <si>
    <t>TMF</t>
  </si>
  <si>
    <t>Direxion Daily 20 Year Plus Treasury Bull 3x Shares</t>
  </si>
  <si>
    <t>SPTL</t>
  </si>
  <si>
    <t>SPDR Portfolio Long Term Treasury ETF</t>
  </si>
  <si>
    <t>VGIT</t>
  </si>
  <si>
    <t>Vanguard Intermediate-Term Treasury ETF</t>
  </si>
  <si>
    <t>TLT</t>
  </si>
  <si>
    <t>iShares 20+ Year Treasury Bond ETF</t>
  </si>
  <si>
    <t>VGLT</t>
  </si>
  <si>
    <t>Vanguard Long-Term Treasury ETF</t>
  </si>
  <si>
    <t>TLH</t>
  </si>
  <si>
    <t>iShares 10-20 Year Treasury Bond ETF</t>
  </si>
  <si>
    <t>DBC</t>
  </si>
  <si>
    <t>Invesco DB Commodity Index Tracking Fund</t>
  </si>
  <si>
    <t>SHV</t>
  </si>
  <si>
    <t>iShares Short Treasury Bond ETF</t>
  </si>
  <si>
    <t>USO</t>
  </si>
  <si>
    <t>United States Oil Fund LP</t>
  </si>
  <si>
    <t>TBT</t>
  </si>
  <si>
    <t>ProShares UltraShort 20+ Year Treasury</t>
  </si>
  <si>
    <t>AGQ</t>
  </si>
  <si>
    <t>ProShares Ultra Silver</t>
  </si>
  <si>
    <t>GSG</t>
  </si>
  <si>
    <t>iShares S&amp;P GSCI Commodity-Indexed Trust</t>
  </si>
  <si>
    <t>DBO</t>
  </si>
  <si>
    <t>Invesco DB Oil Fund</t>
  </si>
  <si>
    <t>SCHR</t>
  </si>
  <si>
    <t>Schwab Intermediate-Term U.S. Treasury ETF</t>
  </si>
  <si>
    <t>SLV</t>
  </si>
  <si>
    <t>iShares Silver Trust</t>
  </si>
  <si>
    <t>TMV</t>
  </si>
  <si>
    <t>Direxion Daily 20 Year Plus Treasury Bear 3x Shares</t>
  </si>
  <si>
    <t>SPTI</t>
  </si>
  <si>
    <t>SPDR Portfolio Intermediate Term Treasury ETF</t>
  </si>
  <si>
    <t>VGSH</t>
  </si>
  <si>
    <t>Vanguard Short-Term Treasury ETF</t>
  </si>
  <si>
    <t>IAU</t>
  </si>
  <si>
    <t>iShares Gold Trust</t>
  </si>
  <si>
    <t>DIA</t>
  </si>
  <si>
    <t>SPDR Dow Jones Industrial Average ETF Trust</t>
  </si>
  <si>
    <t>XME</t>
  </si>
  <si>
    <t>SPDR S&amp;P Metals &amp; Mining ETF</t>
  </si>
  <si>
    <t>BSV</t>
  </si>
  <si>
    <t>Vanguard Short-Term Bond ETF</t>
  </si>
  <si>
    <t>BIL</t>
  </si>
  <si>
    <t>SPDR Bloomberg 1-3 Month T-Bill ETF</t>
  </si>
  <si>
    <t>SPSB</t>
  </si>
  <si>
    <t>SPDR Portfolio Short Term Corporate Bond ETF</t>
  </si>
  <si>
    <t>BND</t>
  </si>
  <si>
    <t>Vanguard Total Bond Market ETF</t>
  </si>
  <si>
    <t>TIP</t>
  </si>
  <si>
    <t>iShares TIPS Bond ETF</t>
  </si>
  <si>
    <t>IGIB</t>
  </si>
  <si>
    <t>iShares 5-10 Year Investment Grade Corporate Bond ETF</t>
  </si>
  <si>
    <t>SCHO</t>
  </si>
  <si>
    <t>Schwab Short-Term U.S. Treasury ETF</t>
  </si>
  <si>
    <t>IEI</t>
  </si>
  <si>
    <t>iShares 3-7 Year Treasury Bond ETF</t>
  </si>
  <si>
    <t>GLD</t>
  </si>
  <si>
    <t>SPDR Gold Shares</t>
  </si>
  <si>
    <t>BIV</t>
  </si>
  <si>
    <t>Vanguard Intermediate-Term Bond ETF</t>
  </si>
  <si>
    <t>VCIT</t>
  </si>
  <si>
    <t>Vanguard Intermediate-Term Corporate Bond ETF</t>
  </si>
  <si>
    <t>SCHZ</t>
  </si>
  <si>
    <t>Schwab U.S. Aggregate Bond ETF</t>
  </si>
  <si>
    <t>IGSB</t>
  </si>
  <si>
    <t>iShares 1-5 Year Investment Grade Corporate Bond ETF</t>
  </si>
  <si>
    <t>VCSH</t>
  </si>
  <si>
    <t>Vanguard Short-Term Corporate Bond ETF</t>
  </si>
  <si>
    <t>SPAB</t>
  </si>
  <si>
    <t>SPDR Portfolio Aggregate Bond ETF</t>
  </si>
  <si>
    <t>SPIB</t>
  </si>
  <si>
    <t>SPDR Portfolio Intermediate Term Corporate Bond ETF</t>
  </si>
  <si>
    <t>AGG</t>
  </si>
  <si>
    <t>iShares Core U.S. Aggregate Bond ETF</t>
  </si>
  <si>
    <t>XBI</t>
  </si>
  <si>
    <t>SPDR S&amp;P Biotech ETF</t>
  </si>
  <si>
    <t>SCHP</t>
  </si>
  <si>
    <t>Schwab US TIPS ETF</t>
  </si>
  <si>
    <t>SPTS</t>
  </si>
  <si>
    <t>SPDR Portfolio Short Term Treasury ETF</t>
  </si>
  <si>
    <t>JNK</t>
  </si>
  <si>
    <t>SPDR Bloomberg High Yield Bond ETF</t>
  </si>
  <si>
    <t>SHY</t>
  </si>
  <si>
    <t>iShares 1-3 Year Treasury Bond ETF</t>
  </si>
  <si>
    <t>KRE</t>
  </si>
  <si>
    <t>SPDR S&amp;P Regional Banking ETF</t>
  </si>
  <si>
    <t>IEF</t>
  </si>
  <si>
    <t>iShares 7-10 Year Treasury Bond ETF</t>
  </si>
  <si>
    <t>HYG</t>
  </si>
  <si>
    <t>iShares iBoxx $ High Yield Corporate Bond ETF</t>
  </si>
  <si>
    <t>SPY</t>
  </si>
  <si>
    <t>SPDR S&amp;P 500 ETF Trust</t>
  </si>
  <si>
    <t>KBE</t>
  </si>
  <si>
    <t>SPDR S&amp;P Bank ETF</t>
  </si>
  <si>
    <t>SGOL</t>
  </si>
  <si>
    <t>abrdn Physical Gold Shares ETF</t>
  </si>
  <si>
    <t>SPYV</t>
  </si>
  <si>
    <t>SPDR Portfolio S&amp;P 500 Value ETF</t>
  </si>
  <si>
    <t>VCLT</t>
  </si>
  <si>
    <t>Vanguard Long-Term Corporate Bond ETF</t>
  </si>
  <si>
    <t>SPYG</t>
  </si>
  <si>
    <t>SPDR Portfolio S&amp;P 500 Growth ETF</t>
  </si>
  <si>
    <t>SPLG</t>
  </si>
  <si>
    <t>SPDR Portfolio S&amp;P 500 ETF</t>
  </si>
  <si>
    <t>IGLB</t>
  </si>
  <si>
    <t>iShares 10+ Year Investment Grade Corporate Bond ETF</t>
  </si>
  <si>
    <t>LQD</t>
  </si>
  <si>
    <t>iShares iBoxx $ Investment Grade Corporate Bond ETF</t>
  </si>
  <si>
    <t>XRT</t>
  </si>
  <si>
    <t>SPDR S&amp;P Retail ETF</t>
  </si>
  <si>
    <t>XOP</t>
  </si>
  <si>
    <t>SPDR S&amp;P Oil &amp; Gas Exploration &amp; Production ETF</t>
  </si>
  <si>
    <t>KIE</t>
  </si>
  <si>
    <t>SPDR S&amp;P Insurance ETF</t>
  </si>
  <si>
    <t>XHB</t>
  </si>
  <si>
    <t>SPDR S&amp;P Homebuilders ETF</t>
  </si>
  <si>
    <t>UNG</t>
  </si>
  <si>
    <t>United States Natural Gas Fund LP</t>
  </si>
  <si>
    <t>FLOT</t>
  </si>
  <si>
    <t>iShares Floating Rate Bond ETF</t>
  </si>
  <si>
    <t>BOIL</t>
  </si>
  <si>
    <t>ProShares Ultra Bloomberg Natural Gas</t>
  </si>
  <si>
    <t>PGX</t>
  </si>
  <si>
    <t>Invesco Preferred ETF</t>
  </si>
  <si>
    <t>NAIVEVOL</t>
  </si>
  <si>
    <t>PFF</t>
  </si>
  <si>
    <t>iShares Preferred and Income Securities ETF</t>
  </si>
  <si>
    <t>Logistic Regression Up Market accuracy scores</t>
  </si>
  <si>
    <t>Random Forest Classifier</t>
  </si>
  <si>
    <t>pmi.above</t>
  </si>
  <si>
    <t>nmi.above</t>
  </si>
  <si>
    <t>cpi.above</t>
  </si>
  <si>
    <t>pmi1m.above</t>
  </si>
  <si>
    <t>pmi3m.above</t>
  </si>
  <si>
    <t>pmi6m.above</t>
  </si>
  <si>
    <t>pmi9m.above</t>
  </si>
  <si>
    <t>pmi12m.above</t>
  </si>
  <si>
    <t>nmi1m.above</t>
  </si>
  <si>
    <t>nmi3m.above</t>
  </si>
  <si>
    <t>nmi6m.above</t>
  </si>
  <si>
    <t>nmi9m.above</t>
  </si>
  <si>
    <t>nmi12m.above</t>
  </si>
  <si>
    <t>cpiyoy1m.above</t>
  </si>
  <si>
    <t>cpiyoy3m.above</t>
  </si>
  <si>
    <t>cpiyoy6m.above</t>
  </si>
  <si>
    <t>cpiyoy9m.above</t>
  </si>
  <si>
    <t>cpiyoy12m.above</t>
  </si>
  <si>
    <t>cpiyoy1m.diff</t>
  </si>
  <si>
    <t>cpiyoy3m.diff</t>
  </si>
  <si>
    <t>cpiyoy6m.diff</t>
  </si>
  <si>
    <t>cpiyoy9m.diff</t>
  </si>
  <si>
    <t>cpiyoy12m.diff</t>
  </si>
  <si>
    <t>pmi1m.diff</t>
  </si>
  <si>
    <t>pmi3m.diff</t>
  </si>
  <si>
    <t>pmi6m.diff</t>
  </si>
  <si>
    <t>pmi9m.diff</t>
  </si>
  <si>
    <t>pmi12m.diff</t>
  </si>
  <si>
    <t>nmi1m.diff</t>
  </si>
  <si>
    <t>nmi3m.diff</t>
  </si>
  <si>
    <t>nmi6m.diff</t>
  </si>
  <si>
    <t>nmi9m.diff</t>
  </si>
  <si>
    <t>nmi12m.diff</t>
  </si>
  <si>
    <t>min</t>
  </si>
  <si>
    <t>max</t>
  </si>
  <si>
    <t>stdev</t>
  </si>
  <si>
    <t>assetclass</t>
  </si>
  <si>
    <t>subgroup</t>
  </si>
  <si>
    <t>style</t>
  </si>
  <si>
    <t>maturity</t>
  </si>
  <si>
    <t>duration</t>
  </si>
  <si>
    <t>direction</t>
  </si>
  <si>
    <t>accuracy</t>
  </si>
  <si>
    <t>improvement</t>
  </si>
  <si>
    <t>Debt</t>
  </si>
  <si>
    <t>Government/Corporate</t>
  </si>
  <si>
    <t>up</t>
  </si>
  <si>
    <t>Government/Agency-LT</t>
  </si>
  <si>
    <t>Corporate/Preferred</t>
  </si>
  <si>
    <t>Govt/Agency-Short Term</t>
  </si>
  <si>
    <t>Govt/Corp Short Term</t>
  </si>
  <si>
    <t>Corp/Pref-Inv Grade</t>
  </si>
  <si>
    <t>Govt/Agency-Inter Term</t>
  </si>
  <si>
    <t>Corp/Pref-High Yield</t>
  </si>
  <si>
    <t>Government/Agency</t>
  </si>
  <si>
    <t>Govt/Corp Intermediate</t>
  </si>
  <si>
    <t>Equity</t>
  </si>
  <si>
    <t>Growth&amp;Income-Large Cap</t>
  </si>
  <si>
    <t>Large</t>
  </si>
  <si>
    <t>Growth-Large Cap</t>
  </si>
  <si>
    <t>Value-Large Cap</t>
  </si>
  <si>
    <t>Health &amp; Biotechnology</t>
  </si>
  <si>
    <t>Small</t>
  </si>
  <si>
    <t>Financial Services</t>
  </si>
  <si>
    <t>Sector Fund-Energy</t>
  </si>
  <si>
    <t>Precious Metals</t>
  </si>
  <si>
    <t>Sector Fund-Real Estate</t>
  </si>
  <si>
    <t>Multi-Cap</t>
  </si>
  <si>
    <t>Undefined Equity</t>
  </si>
  <si>
    <t>Commodity</t>
  </si>
  <si>
    <t>mean</t>
  </si>
  <si>
    <t>var thresh</t>
  </si>
  <si>
    <t>Z-Test</t>
  </si>
  <si>
    <t>Use Var</t>
  </si>
  <si>
    <t># Vars</t>
  </si>
  <si>
    <t>base_totrtn</t>
  </si>
  <si>
    <t>base_vol</t>
  </si>
  <si>
    <t>agg</t>
  </si>
  <si>
    <t>agq</t>
  </si>
  <si>
    <t>bil</t>
  </si>
  <si>
    <t>biv</t>
  </si>
  <si>
    <t>bnd</t>
  </si>
  <si>
    <t>boil</t>
  </si>
  <si>
    <t>bsv</t>
  </si>
  <si>
    <t>dbc</t>
  </si>
  <si>
    <t>dbo</t>
  </si>
  <si>
    <t>dia</t>
  </si>
  <si>
    <t>flot</t>
  </si>
  <si>
    <t>gld</t>
  </si>
  <si>
    <t>gsg</t>
  </si>
  <si>
    <t>hyg</t>
  </si>
  <si>
    <t>iau</t>
  </si>
  <si>
    <t>ief</t>
  </si>
  <si>
    <t>iei</t>
  </si>
  <si>
    <t>igib</t>
  </si>
  <si>
    <t>iglb</t>
  </si>
  <si>
    <t>igsb</t>
  </si>
  <si>
    <t>jnk</t>
  </si>
  <si>
    <t>kbe</t>
  </si>
  <si>
    <t>kie</t>
  </si>
  <si>
    <t>kre</t>
  </si>
  <si>
    <t>lqd</t>
  </si>
  <si>
    <t>naivevol</t>
  </si>
  <si>
    <t>pff</t>
  </si>
  <si>
    <t>pgx</t>
  </si>
  <si>
    <t>scho</t>
  </si>
  <si>
    <t>schp</t>
  </si>
  <si>
    <t>schr</t>
  </si>
  <si>
    <t>schz</t>
  </si>
  <si>
    <t>sgol</t>
  </si>
  <si>
    <t>shv</t>
  </si>
  <si>
    <t>shy</t>
  </si>
  <si>
    <t>slv</t>
  </si>
  <si>
    <t>spab</t>
  </si>
  <si>
    <t>spib</t>
  </si>
  <si>
    <t>splg</t>
  </si>
  <si>
    <t>spsb</t>
  </si>
  <si>
    <t>spti</t>
  </si>
  <si>
    <t>sptl</t>
  </si>
  <si>
    <t>spts</t>
  </si>
  <si>
    <t>spy</t>
  </si>
  <si>
    <t>spyg</t>
  </si>
  <si>
    <t>spyv</t>
  </si>
  <si>
    <t>tbt</t>
  </si>
  <si>
    <t>tip</t>
  </si>
  <si>
    <t>tlh</t>
  </si>
  <si>
    <t>tlt</t>
  </si>
  <si>
    <t>tmf</t>
  </si>
  <si>
    <t>tmv</t>
  </si>
  <si>
    <t>ung</t>
  </si>
  <si>
    <t>uso</t>
  </si>
  <si>
    <t>vcit</t>
  </si>
  <si>
    <t>vclt</t>
  </si>
  <si>
    <t>vcsh</t>
  </si>
  <si>
    <t>vgit</t>
  </si>
  <si>
    <t>vglt</t>
  </si>
  <si>
    <t>vgsh</t>
  </si>
  <si>
    <t>xbi</t>
  </si>
  <si>
    <t>xhb</t>
  </si>
  <si>
    <t>xme</t>
  </si>
  <si>
    <t>xop</t>
  </si>
  <si>
    <t>xrt</t>
  </si>
  <si>
    <t>n_correct</t>
  </si>
  <si>
    <t>n</t>
  </si>
  <si>
    <t>up_months</t>
  </si>
  <si>
    <t>strat_lo_tr</t>
  </si>
  <si>
    <t>strat_ls_tr</t>
  </si>
  <si>
    <t>strat_lo_vol</t>
  </si>
  <si>
    <t>strat_ls_vol</t>
  </si>
  <si>
    <t>ls - base</t>
  </si>
  <si>
    <t>basetr</t>
  </si>
  <si>
    <t>lotr</t>
  </si>
  <si>
    <t>lstr</t>
  </si>
  <si>
    <t>basevol</t>
  </si>
  <si>
    <t>lsvol</t>
  </si>
  <si>
    <t>lovol</t>
  </si>
  <si>
    <t>returns</t>
  </si>
  <si>
    <t>lo - base vol</t>
  </si>
  <si>
    <t>ls - base vol</t>
  </si>
  <si>
    <t>6040</t>
  </si>
  <si>
    <t>launchdate</t>
  </si>
  <si>
    <t>group</t>
  </si>
  <si>
    <t>Debt Fund</t>
  </si>
  <si>
    <t>Commodity Fund</t>
  </si>
  <si>
    <t>ANGL</t>
  </si>
  <si>
    <t>VanEck Fallen Angel High Yield Bond ETF</t>
  </si>
  <si>
    <t>BSCO</t>
  </si>
  <si>
    <t>Invesco BulletShares 2024 Corporate Bond ETF</t>
  </si>
  <si>
    <t>Unclassified</t>
  </si>
  <si>
    <t>Equity Fund</t>
  </si>
  <si>
    <t>FTGC</t>
  </si>
  <si>
    <t>First Trust Global Tactical Commodity Strategy Fund</t>
  </si>
  <si>
    <t>GOVT</t>
  </si>
  <si>
    <t>iShares U.S. Treasury Bond ETF</t>
  </si>
  <si>
    <t>HYLB</t>
  </si>
  <si>
    <t>Xtrackers USD High Yield Corporate Bond ETF</t>
  </si>
  <si>
    <t>OUNZ</t>
  </si>
  <si>
    <t>VanEck Merk Gold Shares</t>
  </si>
  <si>
    <t>PDBC</t>
  </si>
  <si>
    <t>Invesco Optimum Yield Diversified Commodity Strategy No K-1 ETF</t>
  </si>
  <si>
    <t>#N/A N/A</t>
  </si>
  <si>
    <t>RINF</t>
  </si>
  <si>
    <t>ProShares Inflation Expectations ETF</t>
  </si>
  <si>
    <t>SHYG</t>
  </si>
  <si>
    <t>iShares 0-5 Year High Yield Corporate Bond ETF</t>
  </si>
  <si>
    <t>Govt/Corp High Yield</t>
  </si>
  <si>
    <t>SJNK</t>
  </si>
  <si>
    <t>SPDR Bloomberg Short Term High Yield Bond ETF</t>
  </si>
  <si>
    <t>SPHY</t>
  </si>
  <si>
    <t>SPDR Portfolio High Yield Bond ETF</t>
  </si>
  <si>
    <t>SPSM</t>
  </si>
  <si>
    <t>SPDR Portfolio S&amp;P 600 Small Cap ETF</t>
  </si>
  <si>
    <t>Growth&amp;Income-Small Cap</t>
  </si>
  <si>
    <t>SPYD</t>
  </si>
  <si>
    <t>SPDR Portfolio S&amp;P 500 High Dividend ETF</t>
  </si>
  <si>
    <t>TFLO</t>
  </si>
  <si>
    <t>iShares Treasury Floating Rate Bond ETF</t>
  </si>
  <si>
    <t>USFR</t>
  </si>
  <si>
    <t>WisdomTree Floating Rate Treasury Fund</t>
  </si>
  <si>
    <t>VTIP</t>
  </si>
  <si>
    <t>Vanguard Short-Term Inflation-Protected Securities ETF</t>
  </si>
  <si>
    <t>Row Labels</t>
  </si>
  <si>
    <t>#N/A</t>
  </si>
  <si>
    <t>Grand Total</t>
  </si>
  <si>
    <t>cagr_base</t>
  </si>
  <si>
    <t>cagr_lo</t>
  </si>
  <si>
    <t>cagr_ls</t>
  </si>
  <si>
    <t>base vol</t>
  </si>
  <si>
    <t>LO vol</t>
  </si>
  <si>
    <t>LS vol</t>
  </si>
  <si>
    <t>base CAGR</t>
  </si>
  <si>
    <t>LO CAGR</t>
  </si>
  <si>
    <t>LS CAGR</t>
  </si>
  <si>
    <t>Enter trade subsequent month (post CPI forecast release)</t>
  </si>
  <si>
    <t>sharpe base</t>
  </si>
  <si>
    <t>sharpe lo</t>
  </si>
  <si>
    <t>sharpe ls</t>
  </si>
  <si>
    <t>CAGR</t>
  </si>
  <si>
    <t>APR.2016</t>
  </si>
  <si>
    <t>CAGR LS</t>
  </si>
  <si>
    <t>CAGR LO</t>
  </si>
  <si>
    <t>LO Close</t>
  </si>
  <si>
    <t>LS Close</t>
  </si>
  <si>
    <t>ETF</t>
  </si>
  <si>
    <t>grp</t>
  </si>
  <si>
    <t>subgrp</t>
  </si>
  <si>
    <t>Average of CAGR LS</t>
  </si>
  <si>
    <t>Average of CAGR LO</t>
  </si>
  <si>
    <t>lo_tr - base_tr</t>
  </si>
  <si>
    <t>lstr - base_tr</t>
  </si>
  <si>
    <t>Agg TR Diffs</t>
  </si>
  <si>
    <t>CAGR Diffs</t>
  </si>
  <si>
    <t>lo - base</t>
  </si>
  <si>
    <t>Sharpe.Base</t>
  </si>
  <si>
    <t>Sharpe.LO</t>
  </si>
  <si>
    <t>Sharpe.LS</t>
  </si>
  <si>
    <t>60% Stocks, 40% Bonds</t>
  </si>
  <si>
    <t>Custom Portfolio</t>
  </si>
  <si>
    <t>Naïve Vol Strategy (1/vol weighting of SPY, AGG, GLD)</t>
  </si>
  <si>
    <t>Name</t>
  </si>
  <si>
    <t>Base</t>
  </si>
  <si>
    <t>Sharpe Ratio</t>
  </si>
  <si>
    <t>L/O</t>
  </si>
  <si>
    <t>L/S</t>
  </si>
  <si>
    <t>Class</t>
  </si>
  <si>
    <t>Ticker</t>
  </si>
  <si>
    <t>Direxion Daily 20 Year Plus Treasury Bear 3x Levered</t>
  </si>
  <si>
    <t>Direxion Daily 20 Year Plus Treasury Bull 3x Levered</t>
  </si>
  <si>
    <t>Commodities</t>
  </si>
  <si>
    <t>Model Port</t>
  </si>
  <si>
    <t>ProShares UltraShort 20+ Year Treasury (Levered)</t>
  </si>
  <si>
    <t>refmonthyear</t>
  </si>
  <si>
    <t>y_up</t>
  </si>
  <si>
    <t>y_up_hat</t>
  </si>
  <si>
    <t>longonly</t>
  </si>
  <si>
    <t>longshort</t>
  </si>
  <si>
    <t>strat_lo_rtn</t>
  </si>
  <si>
    <t>strat_ls_rtn</t>
  </si>
  <si>
    <t>correct</t>
  </si>
  <si>
    <t>is_up_month</t>
  </si>
  <si>
    <t>JAN.2016</t>
  </si>
  <si>
    <t>FEB.2016</t>
  </si>
  <si>
    <t>MAR.2016</t>
  </si>
  <si>
    <t>MAY.2016</t>
  </si>
  <si>
    <t>JUN.2016</t>
  </si>
  <si>
    <t>JUL.2016</t>
  </si>
  <si>
    <t>AUG.2016</t>
  </si>
  <si>
    <t>SEP.2016</t>
  </si>
  <si>
    <t>OCT.2016</t>
  </si>
  <si>
    <t>NOV.2016</t>
  </si>
  <si>
    <t>DEC.2016</t>
  </si>
  <si>
    <t>JAN.2017</t>
  </si>
  <si>
    <t>FEB.2017</t>
  </si>
  <si>
    <t>MAR.2017</t>
  </si>
  <si>
    <t>APR.2017</t>
  </si>
  <si>
    <t>MAY.2017</t>
  </si>
  <si>
    <t>JUN.2017</t>
  </si>
  <si>
    <t>JUL.2017</t>
  </si>
  <si>
    <t>AUG.2017</t>
  </si>
  <si>
    <t>SEP.2017</t>
  </si>
  <si>
    <t>OCT.2017</t>
  </si>
  <si>
    <t>NOV.2017</t>
  </si>
  <si>
    <t>DEC.2017</t>
  </si>
  <si>
    <t>JAN.2018</t>
  </si>
  <si>
    <t>FEB.2018</t>
  </si>
  <si>
    <t>MAR.2018</t>
  </si>
  <si>
    <t>APR.2018</t>
  </si>
  <si>
    <t>MAY.2018</t>
  </si>
  <si>
    <t>JUN.2018</t>
  </si>
  <si>
    <t>JUL.2018</t>
  </si>
  <si>
    <t>AUG.2018</t>
  </si>
  <si>
    <t>SEP.2018</t>
  </si>
  <si>
    <t>OCT.2018</t>
  </si>
  <si>
    <t>NOV.2018</t>
  </si>
  <si>
    <t>DEC.2018</t>
  </si>
  <si>
    <t>JAN.2019</t>
  </si>
  <si>
    <t>FEB.2019</t>
  </si>
  <si>
    <t>MAR.2019</t>
  </si>
  <si>
    <t>APR.2019</t>
  </si>
  <si>
    <t>MAY.2019</t>
  </si>
  <si>
    <t>JUN.2019</t>
  </si>
  <si>
    <t>JUL.2019</t>
  </si>
  <si>
    <t>AUG.2019</t>
  </si>
  <si>
    <t>SEP.2019</t>
  </si>
  <si>
    <t>OCT.2019</t>
  </si>
  <si>
    <t>NOV.2019</t>
  </si>
  <si>
    <t>DEC.2019</t>
  </si>
  <si>
    <t>JAN.2020</t>
  </si>
  <si>
    <t>FEB.2020</t>
  </si>
  <si>
    <t>MAR.2020</t>
  </si>
  <si>
    <t>APR.2020</t>
  </si>
  <si>
    <t>MAY.2020</t>
  </si>
  <si>
    <t>JUN.2020</t>
  </si>
  <si>
    <t>JUL.2020</t>
  </si>
  <si>
    <t>AUG.2020</t>
  </si>
  <si>
    <t>SEP.2020</t>
  </si>
  <si>
    <t>OCT.2020</t>
  </si>
  <si>
    <t>NOV.2020</t>
  </si>
  <si>
    <t>DEC.2020</t>
  </si>
  <si>
    <t>JAN.2021</t>
  </si>
  <si>
    <t>FEB.2021</t>
  </si>
  <si>
    <t>MAR.2021</t>
  </si>
  <si>
    <t>APR.2021</t>
  </si>
  <si>
    <t>MAY.2021</t>
  </si>
  <si>
    <t>JUN.2021</t>
  </si>
  <si>
    <t>JUL.2021</t>
  </si>
  <si>
    <t>AUG.2021</t>
  </si>
  <si>
    <t>SEP.2021</t>
  </si>
  <si>
    <t>OCT.2021</t>
  </si>
  <si>
    <t>NOV.2021</t>
  </si>
  <si>
    <t>DEC.2021</t>
  </si>
  <si>
    <t>JAN.2022</t>
  </si>
  <si>
    <t>FEB.2022</t>
  </si>
  <si>
    <t>MAR.2022</t>
  </si>
  <si>
    <t>APR.2022</t>
  </si>
  <si>
    <t>MAY.2022</t>
  </si>
  <si>
    <t>JUN.2022</t>
  </si>
  <si>
    <t>JUL.2022</t>
  </si>
  <si>
    <t>AUG.2022</t>
  </si>
  <si>
    <t>SEP.2022</t>
  </si>
  <si>
    <t>OCT.2022</t>
  </si>
  <si>
    <t>NOV.2022</t>
  </si>
  <si>
    <t>DEC.2022</t>
  </si>
  <si>
    <t>JAN.2023</t>
  </si>
  <si>
    <t>FEB.2023</t>
  </si>
  <si>
    <t>MAR.2023</t>
  </si>
  <si>
    <t>APR.2023</t>
  </si>
  <si>
    <t>MAY.2023</t>
  </si>
  <si>
    <t>JUN.2023</t>
  </si>
  <si>
    <t>JUL.2023</t>
  </si>
  <si>
    <t>AUG.2023</t>
  </si>
  <si>
    <t>SEP.2023</t>
  </si>
  <si>
    <t>OCT.2023</t>
  </si>
  <si>
    <t>NOV.2023</t>
  </si>
  <si>
    <t>DEC.2023</t>
  </si>
  <si>
    <t>cpirefdate</t>
  </si>
  <si>
    <t>cpipubdate</t>
  </si>
  <si>
    <t>cpiyoy1m</t>
  </si>
  <si>
    <t>cpiyoy3m</t>
  </si>
  <si>
    <t>cpiyoy6m</t>
  </si>
  <si>
    <t>cpiyoy9m</t>
  </si>
  <si>
    <t>cpiyoy12m</t>
  </si>
  <si>
    <t>cpiyoy1mdt</t>
  </si>
  <si>
    <t>cpiyoy3mdt</t>
  </si>
  <si>
    <t>cpiyoy6mdt</t>
  </si>
  <si>
    <t>cpiyoy9mdt</t>
  </si>
  <si>
    <t>cpiyoy12mdt</t>
  </si>
  <si>
    <t>cpiyoycons1m</t>
  </si>
  <si>
    <t>cpiyoycons3m</t>
  </si>
  <si>
    <t>cpiyoycons6m</t>
  </si>
  <si>
    <t>cpiyoycons9m</t>
  </si>
  <si>
    <t>cpiyoycons12m</t>
  </si>
  <si>
    <t>cpiyoycons1mdt</t>
  </si>
  <si>
    <t>cpiyoycons3mdt</t>
  </si>
  <si>
    <t>cpiyoycons6mdt</t>
  </si>
  <si>
    <t>cpiyoycons9mdt</t>
  </si>
  <si>
    <t>cpiyoycons12mdt</t>
  </si>
  <si>
    <t>cpiyoyact</t>
  </si>
  <si>
    <t>nmirefdate</t>
  </si>
  <si>
    <t>nmipubdate</t>
  </si>
  <si>
    <t>nmi1m</t>
  </si>
  <si>
    <t>nmi3m</t>
  </si>
  <si>
    <t>nmi6m</t>
  </si>
  <si>
    <t>nmi9m</t>
  </si>
  <si>
    <t>nmi12m</t>
  </si>
  <si>
    <t>nmi1mdt</t>
  </si>
  <si>
    <t>nmi3mdt</t>
  </si>
  <si>
    <t>nmi6mdt</t>
  </si>
  <si>
    <t>nmi9mdt</t>
  </si>
  <si>
    <t>nmi12mdt</t>
  </si>
  <si>
    <t>nmicons1m</t>
  </si>
  <si>
    <t>nmicons3m</t>
  </si>
  <si>
    <t>nmicons6m</t>
  </si>
  <si>
    <t>nmicons9m</t>
  </si>
  <si>
    <t>nmicons12m</t>
  </si>
  <si>
    <t>nmicons1mdt</t>
  </si>
  <si>
    <t>nmicons3mdt</t>
  </si>
  <si>
    <t>nmicons6mdt</t>
  </si>
  <si>
    <t>nmicons9mdt</t>
  </si>
  <si>
    <t>nmicons12mdt</t>
  </si>
  <si>
    <t>nmiact</t>
  </si>
  <si>
    <t>pmirefdate</t>
  </si>
  <si>
    <t>pmipubdate</t>
  </si>
  <si>
    <t>pmi1m</t>
  </si>
  <si>
    <t>pmi3m</t>
  </si>
  <si>
    <t>pmi6m</t>
  </si>
  <si>
    <t>pmi9m</t>
  </si>
  <si>
    <t>pmi12m</t>
  </si>
  <si>
    <t>pmi1mdt</t>
  </si>
  <si>
    <t>pmi3mdt</t>
  </si>
  <si>
    <t>pmi6mdt</t>
  </si>
  <si>
    <t>pmi9mdt</t>
  </si>
  <si>
    <t>pmi12mdt</t>
  </si>
  <si>
    <t>pmicons1m</t>
  </si>
  <si>
    <t>pmicons3m</t>
  </si>
  <si>
    <t>pmicons6m</t>
  </si>
  <si>
    <t>pmicons9m</t>
  </si>
  <si>
    <t>pmicons12m</t>
  </si>
  <si>
    <t>pmicons1mdt</t>
  </si>
  <si>
    <t>pmicons3mdt</t>
  </si>
  <si>
    <t>pmicons6mdt</t>
  </si>
  <si>
    <t>pmicons9mdt</t>
  </si>
  <si>
    <t>pmicons12mdt</t>
  </si>
  <si>
    <t>pmiact</t>
  </si>
  <si>
    <t>cpi.thresh</t>
  </si>
  <si>
    <t>pmi.thresh</t>
  </si>
  <si>
    <t>nmi.thresh</t>
  </si>
  <si>
    <t>JAN.2013</t>
  </si>
  <si>
    <t>FEB.2013</t>
  </si>
  <si>
    <t>MAR.2013</t>
  </si>
  <si>
    <t>APR.2013</t>
  </si>
  <si>
    <t>MAY.2013</t>
  </si>
  <si>
    <t>JUN.2013</t>
  </si>
  <si>
    <t>JUL.2013</t>
  </si>
  <si>
    <t>AUG.2013</t>
  </si>
  <si>
    <t>SEP.2013</t>
  </si>
  <si>
    <t>OCT.2013</t>
  </si>
  <si>
    <t>NOV.2013</t>
  </si>
  <si>
    <t>DEC.2013</t>
  </si>
  <si>
    <t>JAN.2014</t>
  </si>
  <si>
    <t>FEB.2014</t>
  </si>
  <si>
    <t>MAR.2014</t>
  </si>
  <si>
    <t>APR.2014</t>
  </si>
  <si>
    <t>MAY.2014</t>
  </si>
  <si>
    <t>JUN.2014</t>
  </si>
  <si>
    <t>JUL.2014</t>
  </si>
  <si>
    <t>AUG.2014</t>
  </si>
  <si>
    <t>SEP.2014</t>
  </si>
  <si>
    <t>OCT.2014</t>
  </si>
  <si>
    <t>NOV.2014</t>
  </si>
  <si>
    <t>DEC.2014</t>
  </si>
  <si>
    <t>JAN.2015</t>
  </si>
  <si>
    <t>FEB.2015</t>
  </si>
  <si>
    <t>MAR.2015</t>
  </si>
  <si>
    <t>APR.2015</t>
  </si>
  <si>
    <t>MAY.2015</t>
  </si>
  <si>
    <t>JUN.2015</t>
  </si>
  <si>
    <t>JUL.2015</t>
  </si>
  <si>
    <t>AUG.2015</t>
  </si>
  <si>
    <t>SEP.2015</t>
  </si>
  <si>
    <t>OCT.2015</t>
  </si>
  <si>
    <t>NOV.2015</t>
  </si>
  <si>
    <t>DEC.2015</t>
  </si>
  <si>
    <t>index</t>
  </si>
  <si>
    <t>JAN.2012</t>
  </si>
  <si>
    <t>FEB.2012</t>
  </si>
  <si>
    <t>MAR.2012</t>
  </si>
  <si>
    <t>APR.2012</t>
  </si>
  <si>
    <t>MAY.2012</t>
  </si>
  <si>
    <t>JUN.2012</t>
  </si>
  <si>
    <t>JUL.2012</t>
  </si>
  <si>
    <t>AUG.2012</t>
  </si>
  <si>
    <t>SEP.2012</t>
  </si>
  <si>
    <t>OCT.2012</t>
  </si>
  <si>
    <t>NOV.2012</t>
  </si>
  <si>
    <t>DEC.2012</t>
  </si>
  <si>
    <t>rownum</t>
  </si>
  <si>
    <t>CPI YoY (RHS)</t>
  </si>
  <si>
    <t>Baseline</t>
  </si>
  <si>
    <t>Long Only</t>
  </si>
  <si>
    <t>Long / Short</t>
  </si>
  <si>
    <t>ISM NMI (RHS)</t>
  </si>
  <si>
    <t>ISM PMI (RHS)</t>
  </si>
  <si>
    <t>CPI PLOTS</t>
  </si>
  <si>
    <t>NMI PLOTS</t>
  </si>
  <si>
    <t>PMI PLOTS</t>
  </si>
  <si>
    <t>base_rtn</t>
  </si>
  <si>
    <t>Monthly ETF Returns</t>
  </si>
  <si>
    <t>rownum2</t>
  </si>
  <si>
    <t>Above Thresh Returns</t>
  </si>
  <si>
    <t>Below Thresh Returns</t>
  </si>
  <si>
    <t>Port Rtn</t>
  </si>
  <si>
    <t>Rtn Mult</t>
  </si>
  <si>
    <t>Port TR</t>
  </si>
  <si>
    <t>SPY TR</t>
  </si>
  <si>
    <t>VCIT TR</t>
  </si>
  <si>
    <t>NAIVEVOL TR</t>
  </si>
  <si>
    <t>6040 TR</t>
  </si>
  <si>
    <t>Port L/S TR</t>
  </si>
  <si>
    <t>Port L/S Pct Chg</t>
  </si>
  <si>
    <t>mean rtn</t>
  </si>
  <si>
    <t>mean annualized</t>
  </si>
  <si>
    <t>sd mthly</t>
  </si>
  <si>
    <t>sd yrly</t>
  </si>
  <si>
    <t>sharpe</t>
  </si>
  <si>
    <t>SPYG TR</t>
  </si>
  <si>
    <t>Mth Rtn</t>
  </si>
  <si>
    <t>Ann. Rtn</t>
  </si>
  <si>
    <t>Mth Vol</t>
  </si>
  <si>
    <t>Ann Vol</t>
  </si>
  <si>
    <t>Sharpe</t>
  </si>
  <si>
    <t>TR</t>
  </si>
  <si>
    <t>Model L/S</t>
  </si>
  <si>
    <t>Model L/O</t>
  </si>
  <si>
    <t>chart 2 modify</t>
  </si>
  <si>
    <t>figure1</t>
  </si>
  <si>
    <t>figure 1</t>
  </si>
  <si>
    <t>figure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</si>
</sst>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_);[Red]\(0.00\)"/>
    <numFmt numFmtId="165" formatCode="0.0000"/>
    <numFmt numFmtId="166" formatCode="0.0_);[Red]\(0.0\)"/>
    <numFmt numFmtId="167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Dashed">
        <color theme="0" tint="-0.499984740745262"/>
      </top>
      <bottom/>
      <diagonal/>
    </border>
    <border>
      <left/>
      <right/>
      <top style="mediumDashed">
        <color theme="0" tint="-0.499984740745262"/>
      </top>
      <bottom/>
      <diagonal/>
    </border>
    <border>
      <left/>
      <right style="thin">
        <color auto="1"/>
      </right>
      <top style="mediumDashed">
        <color theme="0" tint="-0.499984740745262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2" fillId="4" borderId="1" applyNumberFormat="0" applyFont="0" applyAlignment="0" applyProtection="0"/>
    <xf numFmtId="0" fontId="3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9" fillId="8" borderId="18" applyNumberFormat="0" applyAlignment="0" applyProtection="0"/>
  </cellStyleXfs>
  <cellXfs count="144">
    <xf numFmtId="0" fontId="0" fillId="0" borderId="0" xfId="0"/>
    <xf numFmtId="0" fontId="1" fillId="0" borderId="0" xfId="0" applyFon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1" fillId="0" borderId="0" xfId="0" applyFont="1" applyAlignment="1">
      <alignment horizontal="right"/>
    </xf>
    <xf numFmtId="9" fontId="1" fillId="0" borderId="0" xfId="0" applyNumberFormat="1" applyFont="1" applyAlignment="1">
      <alignment horizontal="right"/>
    </xf>
    <xf numFmtId="164" fontId="1" fillId="3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3" fillId="3" borderId="0" xfId="2" applyNumberFormat="1" applyFill="1" applyAlignment="1">
      <alignment horizontal="center"/>
    </xf>
    <xf numFmtId="164" fontId="3" fillId="0" borderId="0" xfId="2" applyNumberFormat="1" applyAlignment="1">
      <alignment horizontal="center"/>
    </xf>
    <xf numFmtId="164" fontId="3" fillId="2" borderId="0" xfId="2" applyNumberFormat="1" applyFill="1" applyAlignment="1">
      <alignment horizontal="center"/>
    </xf>
    <xf numFmtId="2" fontId="0" fillId="0" borderId="0" xfId="0" applyNumberFormat="1"/>
    <xf numFmtId="0" fontId="5" fillId="4" borderId="1" xfId="1" applyFont="1"/>
    <xf numFmtId="165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2" fontId="1" fillId="0" borderId="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4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6" fontId="0" fillId="0" borderId="0" xfId="0" applyNumberFormat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6" fontId="0" fillId="5" borderId="8" xfId="0" applyNumberFormat="1" applyFill="1" applyBorder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5" borderId="9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9" xfId="0" applyNumberFormat="1" applyFill="1" applyBorder="1" applyAlignment="1">
      <alignment horizontal="center"/>
    </xf>
    <xf numFmtId="166" fontId="0" fillId="3" borderId="8" xfId="0" applyNumberFormat="1" applyFill="1" applyBorder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3" borderId="10" xfId="0" applyNumberFormat="1" applyFill="1" applyBorder="1" applyAlignment="1">
      <alignment horizontal="center"/>
    </xf>
    <xf numFmtId="166" fontId="0" fillId="3" borderId="2" xfId="0" applyNumberFormat="1" applyFill="1" applyBorder="1" applyAlignment="1">
      <alignment horizontal="center"/>
    </xf>
    <xf numFmtId="166" fontId="0" fillId="3" borderId="11" xfId="0" applyNumberFormat="1" applyFill="1" applyBorder="1" applyAlignment="1">
      <alignment horizontal="center"/>
    </xf>
    <xf numFmtId="0" fontId="1" fillId="5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2" borderId="5" xfId="0" applyFont="1" applyFill="1" applyBorder="1"/>
    <xf numFmtId="0" fontId="1" fillId="2" borderId="6" xfId="0" applyFont="1" applyFill="1" applyBorder="1"/>
    <xf numFmtId="166" fontId="0" fillId="2" borderId="5" xfId="0" applyNumberFormat="1" applyFill="1" applyBorder="1" applyAlignment="1">
      <alignment horizontal="center"/>
    </xf>
    <xf numFmtId="166" fontId="0" fillId="2" borderId="6" xfId="0" applyNumberFormat="1" applyFill="1" applyBorder="1" applyAlignment="1">
      <alignment horizontal="center"/>
    </xf>
    <xf numFmtId="166" fontId="0" fillId="2" borderId="7" xfId="0" applyNumberFormat="1" applyFill="1" applyBorder="1" applyAlignment="1">
      <alignment horizontal="center"/>
    </xf>
    <xf numFmtId="0" fontId="1" fillId="2" borderId="8" xfId="0" applyFont="1" applyFill="1" applyBorder="1"/>
    <xf numFmtId="0" fontId="1" fillId="2" borderId="10" xfId="0" applyFont="1" applyFill="1" applyBorder="1"/>
    <xf numFmtId="0" fontId="1" fillId="2" borderId="2" xfId="0" applyFont="1" applyFill="1" applyBorder="1"/>
    <xf numFmtId="166" fontId="0" fillId="2" borderId="10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center"/>
    </xf>
    <xf numFmtId="0" fontId="1" fillId="5" borderId="5" xfId="0" applyFont="1" applyFill="1" applyBorder="1"/>
    <xf numFmtId="0" fontId="1" fillId="5" borderId="6" xfId="0" applyFont="1" applyFill="1" applyBorder="1"/>
    <xf numFmtId="166" fontId="0" fillId="5" borderId="5" xfId="0" applyNumberFormat="1" applyFill="1" applyBorder="1" applyAlignment="1">
      <alignment horizontal="center"/>
    </xf>
    <xf numFmtId="166" fontId="0" fillId="5" borderId="6" xfId="0" applyNumberFormat="1" applyFill="1" applyBorder="1" applyAlignment="1">
      <alignment horizontal="center"/>
    </xf>
    <xf numFmtId="166" fontId="0" fillId="5" borderId="7" xfId="0" applyNumberFormat="1" applyFill="1" applyBorder="1" applyAlignment="1">
      <alignment horizontal="center"/>
    </xf>
    <xf numFmtId="0" fontId="1" fillId="5" borderId="8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166" fontId="0" fillId="3" borderId="5" xfId="0" applyNumberFormat="1" applyFill="1" applyBorder="1" applyAlignment="1">
      <alignment horizontal="center"/>
    </xf>
    <xf numFmtId="166" fontId="0" fillId="3" borderId="6" xfId="0" applyNumberFormat="1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0" fontId="1" fillId="3" borderId="8" xfId="0" applyFont="1" applyFill="1" applyBorder="1"/>
    <xf numFmtId="0" fontId="1" fillId="3" borderId="10" xfId="0" applyFont="1" applyFill="1" applyBorder="1"/>
    <xf numFmtId="0" fontId="1" fillId="3" borderId="2" xfId="0" applyFont="1" applyFill="1" applyBorder="1"/>
    <xf numFmtId="0" fontId="1" fillId="5" borderId="15" xfId="0" applyFont="1" applyFill="1" applyBorder="1"/>
    <xf numFmtId="0" fontId="1" fillId="5" borderId="16" xfId="0" applyFont="1" applyFill="1" applyBorder="1"/>
    <xf numFmtId="166" fontId="0" fillId="5" borderId="15" xfId="0" applyNumberFormat="1" applyFill="1" applyBorder="1" applyAlignment="1">
      <alignment horizontal="center"/>
    </xf>
    <xf numFmtId="166" fontId="0" fillId="5" borderId="1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0" fontId="1" fillId="2" borderId="15" xfId="0" applyFont="1" applyFill="1" applyBorder="1"/>
    <xf numFmtId="0" fontId="1" fillId="2" borderId="16" xfId="0" applyFont="1" applyFill="1" applyBorder="1"/>
    <xf numFmtId="166" fontId="0" fillId="2" borderId="15" xfId="0" applyNumberFormat="1" applyFill="1" applyBorder="1" applyAlignment="1">
      <alignment horizontal="center"/>
    </xf>
    <xf numFmtId="166" fontId="0" fillId="2" borderId="16" xfId="0" applyNumberFormat="1" applyFill="1" applyBorder="1" applyAlignment="1">
      <alignment horizontal="center"/>
    </xf>
    <xf numFmtId="166" fontId="0" fillId="2" borderId="17" xfId="0" applyNumberFormat="1" applyFill="1" applyBorder="1" applyAlignment="1">
      <alignment horizontal="center"/>
    </xf>
    <xf numFmtId="0" fontId="1" fillId="3" borderId="15" xfId="0" applyFont="1" applyFill="1" applyBorder="1"/>
    <xf numFmtId="0" fontId="1" fillId="3" borderId="16" xfId="0" applyFont="1" applyFill="1" applyBorder="1"/>
    <xf numFmtId="166" fontId="0" fillId="3" borderId="15" xfId="0" applyNumberFormat="1" applyFill="1" applyBorder="1" applyAlignment="1">
      <alignment horizontal="center"/>
    </xf>
    <xf numFmtId="166" fontId="0" fillId="3" borderId="16" xfId="0" applyNumberFormat="1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5" borderId="7" xfId="0" applyFill="1" applyBorder="1"/>
    <xf numFmtId="0" fontId="0" fillId="5" borderId="9" xfId="0" applyFill="1" applyBorder="1"/>
    <xf numFmtId="0" fontId="0" fillId="5" borderId="17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7" xfId="0" applyFill="1" applyBorder="1"/>
    <xf numFmtId="0" fontId="0" fillId="2" borderId="11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7" xfId="0" applyFill="1" applyBorder="1"/>
    <xf numFmtId="0" fontId="0" fillId="3" borderId="11" xfId="0" applyFill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6" borderId="15" xfId="0" applyFont="1" applyFill="1" applyBorder="1"/>
    <xf numFmtId="0" fontId="1" fillId="6" borderId="16" xfId="0" applyFont="1" applyFill="1" applyBorder="1"/>
    <xf numFmtId="0" fontId="0" fillId="6" borderId="17" xfId="0" applyFill="1" applyBorder="1"/>
    <xf numFmtId="166" fontId="0" fillId="6" borderId="15" xfId="0" applyNumberFormat="1" applyFill="1" applyBorder="1" applyAlignment="1">
      <alignment horizontal="center"/>
    </xf>
    <xf numFmtId="166" fontId="0" fillId="6" borderId="16" xfId="0" applyNumberFormat="1" applyFill="1" applyBorder="1" applyAlignment="1">
      <alignment horizontal="center"/>
    </xf>
    <xf numFmtId="166" fontId="0" fillId="6" borderId="17" xfId="0" applyNumberFormat="1" applyFill="1" applyBorder="1" applyAlignment="1">
      <alignment horizontal="center"/>
    </xf>
    <xf numFmtId="0" fontId="1" fillId="6" borderId="10" xfId="0" applyFont="1" applyFill="1" applyBorder="1"/>
    <xf numFmtId="0" fontId="1" fillId="6" borderId="2" xfId="0" applyFont="1" applyFill="1" applyBorder="1"/>
    <xf numFmtId="0" fontId="0" fillId="6" borderId="11" xfId="0" applyFill="1" applyBorder="1"/>
    <xf numFmtId="166" fontId="0" fillId="6" borderId="10" xfId="0" applyNumberFormat="1" applyFill="1" applyBorder="1" applyAlignment="1">
      <alignment horizontal="center"/>
    </xf>
    <xf numFmtId="166" fontId="0" fillId="6" borderId="2" xfId="0" applyNumberFormat="1" applyFill="1" applyBorder="1" applyAlignment="1">
      <alignment horizontal="center"/>
    </xf>
    <xf numFmtId="166" fontId="0" fillId="6" borderId="11" xfId="0" applyNumberFormat="1" applyFill="1" applyBorder="1" applyAlignment="1">
      <alignment horizontal="center"/>
    </xf>
    <xf numFmtId="0" fontId="4" fillId="0" borderId="0" xfId="0" applyFont="1"/>
    <xf numFmtId="0" fontId="7" fillId="5" borderId="10" xfId="0" applyFont="1" applyFill="1" applyBorder="1"/>
    <xf numFmtId="0" fontId="7" fillId="5" borderId="2" xfId="0" applyFont="1" applyFill="1" applyBorder="1"/>
    <xf numFmtId="0" fontId="4" fillId="5" borderId="11" xfId="0" applyFont="1" applyFill="1" applyBorder="1"/>
    <xf numFmtId="166" fontId="4" fillId="5" borderId="10" xfId="0" applyNumberFormat="1" applyFont="1" applyFill="1" applyBorder="1" applyAlignment="1">
      <alignment horizontal="center"/>
    </xf>
    <xf numFmtId="166" fontId="4" fillId="5" borderId="2" xfId="0" applyNumberFormat="1" applyFont="1" applyFill="1" applyBorder="1" applyAlignment="1">
      <alignment horizontal="center"/>
    </xf>
    <xf numFmtId="166" fontId="4" fillId="5" borderId="11" xfId="0" applyNumberFormat="1" applyFont="1" applyFill="1" applyBorder="1" applyAlignment="1">
      <alignment horizontal="center"/>
    </xf>
    <xf numFmtId="11" fontId="0" fillId="0" borderId="0" xfId="0" applyNumberFormat="1"/>
    <xf numFmtId="10" fontId="0" fillId="0" borderId="0" xfId="0" applyNumberFormat="1"/>
    <xf numFmtId="0" fontId="5" fillId="4" borderId="1" xfId="1" applyFont="1" applyAlignment="1">
      <alignment horizontal="center"/>
    </xf>
    <xf numFmtId="167" fontId="0" fillId="0" borderId="0" xfId="3" applyNumberFormat="1" applyFont="1" applyAlignment="1">
      <alignment horizontal="center"/>
    </xf>
    <xf numFmtId="167" fontId="0" fillId="0" borderId="0" xfId="3" applyNumberFormat="1" applyFont="1"/>
    <xf numFmtId="2" fontId="0" fillId="4" borderId="1" xfId="1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7" fontId="9" fillId="8" borderId="18" xfId="4" applyNumberFormat="1" applyAlignment="1">
      <alignment horizontal="center"/>
    </xf>
    <xf numFmtId="2" fontId="9" fillId="8" borderId="18" xfId="4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8" fillId="7" borderId="0" xfId="0" applyFont="1" applyFill="1" applyAlignment="1">
      <alignment horizontal="center"/>
    </xf>
  </cellXfs>
  <cellStyles count="5">
    <cellStyle name="Explanatory Text" xfId="2" builtinId="53"/>
    <cellStyle name="Normal" xfId="0" builtinId="0"/>
    <cellStyle name="Note" xfId="1" builtinId="10"/>
    <cellStyle name="Output" xfId="4" builtinId="21"/>
    <cellStyle name="Percent" xfId="3" builtinId="5"/>
  </cellStyles>
  <dxfs count="45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/>
      </font>
      <numFmt numFmtId="2" formatCode="0.00"/>
      <alignment horizontal="center" vertical="bottom" textRotation="0" wrapText="0" indent="0" justifyLastLine="0" shrinkToFit="0" readingOrder="0"/>
    </dxf>
    <dxf>
      <font>
        <b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/>
        <top/>
        <bottom/>
      </border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numFmt numFmtId="166" formatCode="0.0_);[Red]\(0.0\)"/>
    </dxf>
    <dxf>
      <numFmt numFmtId="166" formatCode="0.0_);[Red]\(0.0\)"/>
    </dxf>
    <dxf>
      <numFmt numFmtId="166" formatCode="0.0_);[Red]\(0.0\)"/>
    </dxf>
    <dxf>
      <alignment horizontal="center"/>
    </dxf>
    <dxf>
      <alignment horizontal="center"/>
    </dxf>
    <dxf>
      <numFmt numFmtId="166" formatCode="0.0_);[Red]\(0.0\)"/>
    </dxf>
    <dxf>
      <numFmt numFmtId="166" formatCode="0.0_);[Red]\(0.0\)"/>
    </dxf>
    <dxf>
      <numFmt numFmtId="166" formatCode="0.0_);[Red]\(0.0\)"/>
    </dxf>
    <dxf>
      <numFmt numFmtId="166" formatCode="0.0_);[Red]\(0.0\)"/>
    </dxf>
    <dxf>
      <numFmt numFmtId="166" formatCode="0.0_);[Red]\(0.0\)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Prediction Accuracy</a:t>
            </a:r>
            <a:r>
              <a:rPr lang="en-US" baseline="0"/>
              <a:t> - Observed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LogisticRegression!$G$4:$G$69</c:f>
              <c:strCache>
                <c:ptCount val="66"/>
                <c:pt idx="0">
                  <c:v>TMF</c:v>
                </c:pt>
                <c:pt idx="1">
                  <c:v>SPTL</c:v>
                </c:pt>
                <c:pt idx="2">
                  <c:v>VGIT</c:v>
                </c:pt>
                <c:pt idx="3">
                  <c:v>TLT</c:v>
                </c:pt>
                <c:pt idx="4">
                  <c:v>VGLT</c:v>
                </c:pt>
                <c:pt idx="5">
                  <c:v>TLH</c:v>
                </c:pt>
                <c:pt idx="6">
                  <c:v>DBC</c:v>
                </c:pt>
                <c:pt idx="7">
                  <c:v>SHV</c:v>
                </c:pt>
                <c:pt idx="8">
                  <c:v>USO</c:v>
                </c:pt>
                <c:pt idx="9">
                  <c:v>TBT</c:v>
                </c:pt>
                <c:pt idx="10">
                  <c:v>AGQ</c:v>
                </c:pt>
                <c:pt idx="11">
                  <c:v>GSG</c:v>
                </c:pt>
                <c:pt idx="12">
                  <c:v>DBO</c:v>
                </c:pt>
                <c:pt idx="13">
                  <c:v>SCHR</c:v>
                </c:pt>
                <c:pt idx="14">
                  <c:v>SLV</c:v>
                </c:pt>
                <c:pt idx="15">
                  <c:v>TMV</c:v>
                </c:pt>
                <c:pt idx="16">
                  <c:v>SPTI</c:v>
                </c:pt>
                <c:pt idx="17">
                  <c:v>VGSH</c:v>
                </c:pt>
                <c:pt idx="18">
                  <c:v>IAU</c:v>
                </c:pt>
                <c:pt idx="19">
                  <c:v>DIA</c:v>
                </c:pt>
                <c:pt idx="20">
                  <c:v>XME</c:v>
                </c:pt>
                <c:pt idx="21">
                  <c:v>BSV</c:v>
                </c:pt>
                <c:pt idx="22">
                  <c:v>BIL</c:v>
                </c:pt>
                <c:pt idx="23">
                  <c:v>SPSB</c:v>
                </c:pt>
                <c:pt idx="24">
                  <c:v>BND</c:v>
                </c:pt>
                <c:pt idx="25">
                  <c:v>TIP</c:v>
                </c:pt>
                <c:pt idx="26">
                  <c:v>IGIB</c:v>
                </c:pt>
                <c:pt idx="27">
                  <c:v>SCHO</c:v>
                </c:pt>
                <c:pt idx="28">
                  <c:v>IEI</c:v>
                </c:pt>
                <c:pt idx="29">
                  <c:v>GLD</c:v>
                </c:pt>
                <c:pt idx="30">
                  <c:v>BIV</c:v>
                </c:pt>
                <c:pt idx="31">
                  <c:v>VCIT</c:v>
                </c:pt>
                <c:pt idx="32">
                  <c:v>SCHZ</c:v>
                </c:pt>
                <c:pt idx="33">
                  <c:v>IGSB</c:v>
                </c:pt>
                <c:pt idx="34">
                  <c:v>VCSH</c:v>
                </c:pt>
                <c:pt idx="35">
                  <c:v>SPAB</c:v>
                </c:pt>
                <c:pt idx="36">
                  <c:v>SPIB</c:v>
                </c:pt>
                <c:pt idx="37">
                  <c:v>AGG</c:v>
                </c:pt>
                <c:pt idx="38">
                  <c:v>XBI</c:v>
                </c:pt>
                <c:pt idx="39">
                  <c:v>6040</c:v>
                </c:pt>
                <c:pt idx="40">
                  <c:v>SCHP</c:v>
                </c:pt>
                <c:pt idx="41">
                  <c:v>SPTS</c:v>
                </c:pt>
                <c:pt idx="42">
                  <c:v>JNK</c:v>
                </c:pt>
                <c:pt idx="43">
                  <c:v>SHY</c:v>
                </c:pt>
                <c:pt idx="44">
                  <c:v>KRE</c:v>
                </c:pt>
                <c:pt idx="45">
                  <c:v>IEF</c:v>
                </c:pt>
                <c:pt idx="46">
                  <c:v>HYG</c:v>
                </c:pt>
                <c:pt idx="47">
                  <c:v>SPY</c:v>
                </c:pt>
                <c:pt idx="48">
                  <c:v>KBE</c:v>
                </c:pt>
                <c:pt idx="49">
                  <c:v>SGOL</c:v>
                </c:pt>
                <c:pt idx="50">
                  <c:v>SPYV</c:v>
                </c:pt>
                <c:pt idx="51">
                  <c:v>VCLT</c:v>
                </c:pt>
                <c:pt idx="52">
                  <c:v>SPYG</c:v>
                </c:pt>
                <c:pt idx="53">
                  <c:v>SPLG</c:v>
                </c:pt>
                <c:pt idx="54">
                  <c:v>IGLB</c:v>
                </c:pt>
                <c:pt idx="55">
                  <c:v>LQD</c:v>
                </c:pt>
                <c:pt idx="56">
                  <c:v>XRT</c:v>
                </c:pt>
                <c:pt idx="57">
                  <c:v>XOP</c:v>
                </c:pt>
                <c:pt idx="58">
                  <c:v>KIE</c:v>
                </c:pt>
                <c:pt idx="59">
                  <c:v>XHB</c:v>
                </c:pt>
                <c:pt idx="60">
                  <c:v>UNG</c:v>
                </c:pt>
                <c:pt idx="61">
                  <c:v>FLOT</c:v>
                </c:pt>
                <c:pt idx="62">
                  <c:v>BOIL</c:v>
                </c:pt>
                <c:pt idx="63">
                  <c:v>PGX</c:v>
                </c:pt>
                <c:pt idx="64">
                  <c:v>NAIVEVOL</c:v>
                </c:pt>
                <c:pt idx="65">
                  <c:v>PFF</c:v>
                </c:pt>
              </c:strCache>
            </c:strRef>
          </c:cat>
          <c:val>
            <c:numRef>
              <c:f>LogisticRegression!$H$4:$H$69</c:f>
              <c:numCache>
                <c:formatCode>General</c:formatCode>
                <c:ptCount val="66"/>
                <c:pt idx="0">
                  <c:v>0.27</c:v>
                </c:pt>
                <c:pt idx="1">
                  <c:v>0.26</c:v>
                </c:pt>
                <c:pt idx="2">
                  <c:v>0.22</c:v>
                </c:pt>
                <c:pt idx="3">
                  <c:v>0.21</c:v>
                </c:pt>
                <c:pt idx="4">
                  <c:v>0.2</c:v>
                </c:pt>
                <c:pt idx="5">
                  <c:v>0.19</c:v>
                </c:pt>
                <c:pt idx="6">
                  <c:v>0.18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0.14000000000000001</c:v>
                </c:pt>
                <c:pt idx="11">
                  <c:v>0.13</c:v>
                </c:pt>
                <c:pt idx="12">
                  <c:v>0.13</c:v>
                </c:pt>
                <c:pt idx="13">
                  <c:v>0.13</c:v>
                </c:pt>
                <c:pt idx="14">
                  <c:v>0.13</c:v>
                </c:pt>
                <c:pt idx="15">
                  <c:v>0.11</c:v>
                </c:pt>
                <c:pt idx="16">
                  <c:v>0.11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0.09</c:v>
                </c:pt>
                <c:pt idx="24">
                  <c:v>0.09</c:v>
                </c:pt>
                <c:pt idx="25">
                  <c:v>0.09</c:v>
                </c:pt>
                <c:pt idx="26">
                  <c:v>0.08</c:v>
                </c:pt>
                <c:pt idx="27">
                  <c:v>7.0000000000000007E-2</c:v>
                </c:pt>
                <c:pt idx="28">
                  <c:v>7.0000000000000007E-2</c:v>
                </c:pt>
                <c:pt idx="29">
                  <c:v>7.0000000000000007E-2</c:v>
                </c:pt>
                <c:pt idx="30">
                  <c:v>7.0000000000000007E-2</c:v>
                </c:pt>
                <c:pt idx="31">
                  <c:v>7.0000000000000007E-2</c:v>
                </c:pt>
                <c:pt idx="32">
                  <c:v>0.06</c:v>
                </c:pt>
                <c:pt idx="33">
                  <c:v>0.06</c:v>
                </c:pt>
                <c:pt idx="34">
                  <c:v>0.06</c:v>
                </c:pt>
                <c:pt idx="35">
                  <c:v>0.05</c:v>
                </c:pt>
                <c:pt idx="36">
                  <c:v>0.05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-0.01</c:v>
                </c:pt>
                <c:pt idx="49">
                  <c:v>-0.02</c:v>
                </c:pt>
                <c:pt idx="50">
                  <c:v>-0.04</c:v>
                </c:pt>
                <c:pt idx="51">
                  <c:v>-0.05</c:v>
                </c:pt>
                <c:pt idx="52">
                  <c:v>-0.05</c:v>
                </c:pt>
                <c:pt idx="53">
                  <c:v>-0.06</c:v>
                </c:pt>
                <c:pt idx="54">
                  <c:v>-0.06</c:v>
                </c:pt>
                <c:pt idx="55">
                  <c:v>-0.06</c:v>
                </c:pt>
                <c:pt idx="56">
                  <c:v>-7.0000000000000007E-2</c:v>
                </c:pt>
                <c:pt idx="57">
                  <c:v>-7.0000000000000007E-2</c:v>
                </c:pt>
                <c:pt idx="58">
                  <c:v>-0.08</c:v>
                </c:pt>
                <c:pt idx="59">
                  <c:v>-0.1</c:v>
                </c:pt>
                <c:pt idx="60">
                  <c:v>-0.14000000000000001</c:v>
                </c:pt>
                <c:pt idx="61">
                  <c:v>-0.15</c:v>
                </c:pt>
                <c:pt idx="62">
                  <c:v>-0.15</c:v>
                </c:pt>
                <c:pt idx="63">
                  <c:v>-0.19</c:v>
                </c:pt>
                <c:pt idx="64">
                  <c:v>-0.22</c:v>
                </c:pt>
                <c:pt idx="65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E-452E-B22C-75C75564E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208991"/>
        <c:axId val="116203279"/>
      </c:barChart>
      <c:catAx>
        <c:axId val="65820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03279"/>
        <c:crosses val="autoZero"/>
        <c:auto val="1"/>
        <c:lblAlgn val="ctr"/>
        <c:lblOffset val="100"/>
        <c:noMultiLvlLbl val="0"/>
      </c:catAx>
      <c:valAx>
        <c:axId val="116203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208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SelectETFs!$E$5:$E$11</c:f>
              <c:numCache>
                <c:formatCode>0.0_);[Red]\(0.0\)</c:formatCode>
                <c:ptCount val="7"/>
                <c:pt idx="0">
                  <c:v>1.5294368373855782</c:v>
                </c:pt>
                <c:pt idx="1">
                  <c:v>3.0373605848137641</c:v>
                </c:pt>
                <c:pt idx="2">
                  <c:v>2.690052217781802</c:v>
                </c:pt>
                <c:pt idx="3">
                  <c:v>1.5346529042710833</c:v>
                </c:pt>
                <c:pt idx="4">
                  <c:v>4.6075912282899978</c:v>
                </c:pt>
                <c:pt idx="5">
                  <c:v>4.0379862622861307</c:v>
                </c:pt>
                <c:pt idx="6">
                  <c:v>3.2013209610155524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7-463C-A44A-4007ECB9B106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SelectETFs!$F$5:$F$11</c:f>
              <c:numCache>
                <c:formatCode>0.0_);[Red]\(0.0\)</c:formatCode>
                <c:ptCount val="7"/>
                <c:pt idx="0">
                  <c:v>1.7342594507444575</c:v>
                </c:pt>
                <c:pt idx="1">
                  <c:v>4.5300116832581283</c:v>
                </c:pt>
                <c:pt idx="2">
                  <c:v>3.2662342354826679</c:v>
                </c:pt>
                <c:pt idx="3">
                  <c:v>1.7097594586278575</c:v>
                </c:pt>
                <c:pt idx="4">
                  <c:v>5.3095880211487589</c:v>
                </c:pt>
                <c:pt idx="5">
                  <c:v>2.4582415005884206</c:v>
                </c:pt>
                <c:pt idx="6">
                  <c:v>1.1695815703597789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57-463C-A44A-4007ECB9B106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SelectETFs!$G$5:$G$11</c:f>
              <c:numCache>
                <c:formatCode>0.0_);[Red]\(0.0\)</c:formatCode>
                <c:ptCount val="7"/>
                <c:pt idx="0">
                  <c:v>1.7959969584225854</c:v>
                </c:pt>
                <c:pt idx="1">
                  <c:v>5.7010950811734684</c:v>
                </c:pt>
                <c:pt idx="2">
                  <c:v>3.687486333577783</c:v>
                </c:pt>
                <c:pt idx="3">
                  <c:v>1.8485537549301378</c:v>
                </c:pt>
                <c:pt idx="4">
                  <c:v>5.3085406335306562</c:v>
                </c:pt>
                <c:pt idx="5">
                  <c:v>0.36455999463120836</c:v>
                </c:pt>
                <c:pt idx="6">
                  <c:v>-1.0922913321497862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57-463C-A44A-4007ECB9B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SelectETFs!$H$5:$H$11</c:f>
              <c:numCache>
                <c:formatCode>0.0_);[Red]\(0.0\)</c:formatCode>
                <c:ptCount val="7"/>
                <c:pt idx="0">
                  <c:v>0.30588736747711565</c:v>
                </c:pt>
                <c:pt idx="1">
                  <c:v>0.43328966973092214</c:v>
                </c:pt>
                <c:pt idx="2">
                  <c:v>0.54899024852689837</c:v>
                </c:pt>
                <c:pt idx="3">
                  <c:v>0.67015410666859532</c:v>
                </c:pt>
                <c:pt idx="4">
                  <c:v>0.52004415669187343</c:v>
                </c:pt>
                <c:pt idx="5">
                  <c:v>0.32749280310512008</c:v>
                </c:pt>
                <c:pt idx="6">
                  <c:v>0.37574189683281134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A-4EAD-96BB-E8757C734B35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SelectETFs!$I$5:$I$11</c:f>
              <c:numCache>
                <c:formatCode>0.0_);[Red]\(0.0\)</c:formatCode>
                <c:ptCount val="7"/>
                <c:pt idx="0">
                  <c:v>0.34685189014889151</c:v>
                </c:pt>
                <c:pt idx="1">
                  <c:v>0.65652343235625044</c:v>
                </c:pt>
                <c:pt idx="2">
                  <c:v>0.673450357831478</c:v>
                </c:pt>
                <c:pt idx="3">
                  <c:v>0.7498944993981832</c:v>
                </c:pt>
                <c:pt idx="4">
                  <c:v>0.60063212908922614</c:v>
                </c:pt>
                <c:pt idx="5">
                  <c:v>0.19840528656887979</c:v>
                </c:pt>
                <c:pt idx="6">
                  <c:v>0.13647392886345144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A-4EAD-96BB-E8757C734B35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SelectETFs!$J$5:$J$11</c:f>
              <c:numCache>
                <c:formatCode>0.0_);[Red]\(0.0\)</c:formatCode>
                <c:ptCount val="7"/>
                <c:pt idx="0">
                  <c:v>0.50591463617537624</c:v>
                </c:pt>
                <c:pt idx="1">
                  <c:v>1.2811449620614535</c:v>
                </c:pt>
                <c:pt idx="2">
                  <c:v>1.152339479243057</c:v>
                </c:pt>
                <c:pt idx="3">
                  <c:v>1.2661327088562588</c:v>
                </c:pt>
                <c:pt idx="4">
                  <c:v>1.2037507105511691</c:v>
                </c:pt>
                <c:pt idx="5">
                  <c:v>3.542857090682297E-2</c:v>
                </c:pt>
                <c:pt idx="6">
                  <c:v>-0.15581902027814354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6A-4EAD-96BB-E8757C73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SelectETFs!$E$15:$E$19</c:f>
              <c:numCache>
                <c:formatCode>0.0_);[Red]\(0.0\)</c:formatCode>
                <c:ptCount val="5"/>
                <c:pt idx="0">
                  <c:v>11.94432217470327</c:v>
                </c:pt>
                <c:pt idx="1">
                  <c:v>12.951181145381675</c:v>
                </c:pt>
                <c:pt idx="2">
                  <c:v>12.258885556562959</c:v>
                </c:pt>
                <c:pt idx="3">
                  <c:v>3.5871811642882445</c:v>
                </c:pt>
                <c:pt idx="4">
                  <c:v>7.5789775495616052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B-42AA-BB94-65CF22E66C31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SelectETFs!$F$15:$F$19</c:f>
              <c:numCache>
                <c:formatCode>0.0_);[Red]\(0.0\)</c:formatCode>
                <c:ptCount val="5"/>
                <c:pt idx="0">
                  <c:v>7.2393985718868015</c:v>
                </c:pt>
                <c:pt idx="1">
                  <c:v>13.173448655121799</c:v>
                </c:pt>
                <c:pt idx="2">
                  <c:v>11.338596322059358</c:v>
                </c:pt>
                <c:pt idx="3">
                  <c:v>1.0505877602896341</c:v>
                </c:pt>
                <c:pt idx="4">
                  <c:v>3.1349747754632062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B-42AA-BB94-65CF22E66C31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SelectETFs!$G$15:$G$19</c:f>
              <c:numCache>
                <c:formatCode>0.0_);[Red]\(0.0\)</c:formatCode>
                <c:ptCount val="5"/>
                <c:pt idx="0">
                  <c:v>0.39807164651197713</c:v>
                </c:pt>
                <c:pt idx="1">
                  <c:v>10.884615471189552</c:v>
                </c:pt>
                <c:pt idx="2">
                  <c:v>8.0168782111050838</c:v>
                </c:pt>
                <c:pt idx="3">
                  <c:v>-6.6183455797485857</c:v>
                </c:pt>
                <c:pt idx="4">
                  <c:v>-9.0116021606929877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FB-42AA-BB94-65CF22E66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SelectETFs!$H$15:$H$19</c:f>
              <c:numCache>
                <c:formatCode>0.0_);[Red]\(0.0\)</c:formatCode>
                <c:ptCount val="5"/>
                <c:pt idx="0">
                  <c:v>0.71309386117631468</c:v>
                </c:pt>
                <c:pt idx="1">
                  <c:v>0.70578643844041822</c:v>
                </c:pt>
                <c:pt idx="2">
                  <c:v>0.72709878745925027</c:v>
                </c:pt>
                <c:pt idx="3">
                  <c:v>0.12774861696183207</c:v>
                </c:pt>
                <c:pt idx="4">
                  <c:v>0.25561475715216209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9-4BE3-A14E-2225C203CFAE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SelectETFs!$I$15:$I$19</c:f>
              <c:numCache>
                <c:formatCode>0.0_);[Red]\(0.0\)</c:formatCode>
                <c:ptCount val="5"/>
                <c:pt idx="0">
                  <c:v>0.4243492715056742</c:v>
                </c:pt>
                <c:pt idx="1">
                  <c:v>0.71478288958881164</c:v>
                </c:pt>
                <c:pt idx="2">
                  <c:v>0.66580131074922821</c:v>
                </c:pt>
                <c:pt idx="3">
                  <c:v>3.7321057203894642E-2</c:v>
                </c:pt>
                <c:pt idx="4">
                  <c:v>0.10523580985106433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39-4BE3-A14E-2225C203CFAE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SelectETFs!$J$15:$J$19</c:f>
              <c:numCache>
                <c:formatCode>0.0_);[Red]\(0.0\)</c:formatCode>
                <c:ptCount val="5"/>
                <c:pt idx="0">
                  <c:v>4.2941925190073046E-2</c:v>
                </c:pt>
                <c:pt idx="1">
                  <c:v>0.91390558112422771</c:v>
                </c:pt>
                <c:pt idx="2">
                  <c:v>0.82733521270434307</c:v>
                </c:pt>
                <c:pt idx="3">
                  <c:v>-0.36626151520468098</c:v>
                </c:pt>
                <c:pt idx="4">
                  <c:v>-0.6730098701040319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39-4BE3-A14E-2225C203C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SelectETFs!$E$20:$E$23</c:f>
              <c:numCache>
                <c:formatCode>0.0_);[Red]\(0.0\)</c:formatCode>
                <c:ptCount val="4"/>
                <c:pt idx="0">
                  <c:v>8.339554314425035</c:v>
                </c:pt>
                <c:pt idx="1">
                  <c:v>5.2508378291487023</c:v>
                </c:pt>
                <c:pt idx="2">
                  <c:v>-14.900995657779026</c:v>
                </c:pt>
                <c:pt idx="3">
                  <c:v>0.20586704845120263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4-49F3-A1D8-86C810A104F3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SelectETFs!$F$20:$F$23</c:f>
              <c:numCache>
                <c:formatCode>0.0_);[Red]\(0.0\)</c:formatCode>
                <c:ptCount val="4"/>
                <c:pt idx="0">
                  <c:v>6.8424154041313745</c:v>
                </c:pt>
                <c:pt idx="1">
                  <c:v>6.3556257299548502</c:v>
                </c:pt>
                <c:pt idx="2">
                  <c:v>-10.983146308611936</c:v>
                </c:pt>
                <c:pt idx="3">
                  <c:v>1.1228864407560879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F4-49F3-A1D8-86C810A104F3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SelectETFs!$G$20:$G$23</c:f>
              <c:numCache>
                <c:formatCode>0.0_);[Red]\(0.0\)</c:formatCode>
                <c:ptCount val="4"/>
                <c:pt idx="0">
                  <c:v>3.8840942851172011</c:v>
                </c:pt>
                <c:pt idx="1">
                  <c:v>4.0097996219862431</c:v>
                </c:pt>
                <c:pt idx="2">
                  <c:v>-20.226169819255414</c:v>
                </c:pt>
                <c:pt idx="3">
                  <c:v>-19.471895516786631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F4-49F3-A1D8-86C810A1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SelectETFs!$H$20:$H$23</c:f>
              <c:numCache>
                <c:formatCode>0.0_);[Red]\(0.0\)</c:formatCode>
                <c:ptCount val="4"/>
                <c:pt idx="0">
                  <c:v>0.50238279002560449</c:v>
                </c:pt>
                <c:pt idx="1">
                  <c:v>0.24053311173379308</c:v>
                </c:pt>
                <c:pt idx="2">
                  <c:v>-0.29945730823510908</c:v>
                </c:pt>
                <c:pt idx="3">
                  <c:v>4.3829475931701648E-3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1-4645-85B3-8D51550EBABC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SelectETFs!$I$20:$I$23</c:f>
              <c:numCache>
                <c:formatCode>0.0_);[Red]\(0.0\)</c:formatCode>
                <c:ptCount val="4"/>
                <c:pt idx="0">
                  <c:v>0.40923537106048891</c:v>
                </c:pt>
                <c:pt idx="1">
                  <c:v>0.29074225663105446</c:v>
                </c:pt>
                <c:pt idx="2">
                  <c:v>-0.22094440371377863</c:v>
                </c:pt>
                <c:pt idx="3">
                  <c:v>2.3860740347558178E-2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1-4645-85B3-8D51550EBABC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SelectETFs!$J$20:$J$23</c:f>
              <c:numCache>
                <c:formatCode>0.0_);[Red]\(0.0\)</c:formatCode>
                <c:ptCount val="4"/>
                <c:pt idx="0">
                  <c:v>0.31348622155909611</c:v>
                </c:pt>
                <c:pt idx="1">
                  <c:v>0.28641425871330306</c:v>
                </c:pt>
                <c:pt idx="2">
                  <c:v>-0.59576347037571176</c:v>
                </c:pt>
                <c:pt idx="3">
                  <c:v>-0.86773152926856645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91-4645-85B3-8D51550EB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CAGR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SelectETFs!$E$12:$E$14</c:f>
              <c:numCache>
                <c:formatCode>0.0_);[Red]\(0.0\)</c:formatCode>
                <c:ptCount val="3"/>
                <c:pt idx="0">
                  <c:v>-5.2692479786000002</c:v>
                </c:pt>
                <c:pt idx="1">
                  <c:v>-9.8847715065358503</c:v>
                </c:pt>
                <c:pt idx="2">
                  <c:v>-12.319551750548818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C-4418-A5CC-5553E3118BF6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SelectETFs!$F$12:$F$14</c:f>
              <c:numCache>
                <c:formatCode>0.0_);[Red]\(0.0\)</c:formatCode>
                <c:ptCount val="3"/>
                <c:pt idx="0">
                  <c:v>1.7792985596477351</c:v>
                </c:pt>
                <c:pt idx="1">
                  <c:v>-1.1534399317988386</c:v>
                </c:pt>
                <c:pt idx="2">
                  <c:v>-8.8862417569700476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EC-4418-A5CC-5553E3118BF6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SelectETFs!$G$12:$G$14</c:f>
              <c:numCache>
                <c:formatCode>0.0_);[Red]\(0.0\)</c:formatCode>
                <c:ptCount val="3"/>
                <c:pt idx="0">
                  <c:v>4.5814057738137848</c:v>
                </c:pt>
                <c:pt idx="1">
                  <c:v>-1.3568567312391422</c:v>
                </c:pt>
                <c:pt idx="2">
                  <c:v>-16.811672067806693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EC-4418-A5CC-5553E311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 Ratios</a:t>
            </a:r>
            <a:endParaRPr lang="en-US" sz="1400" b="0" i="1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SelectETFs!$H$12:$H$14</c:f>
              <c:numCache>
                <c:formatCode>0.0_);[Red]\(0.0\)</c:formatCode>
                <c:ptCount val="3"/>
                <c:pt idx="0">
                  <c:v>-0.19358001390889054</c:v>
                </c:pt>
                <c:pt idx="1">
                  <c:v>-0.24144532258270276</c:v>
                </c:pt>
                <c:pt idx="2">
                  <c:v>-0.31047257435858916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9-4095-8AD6-932FB6317A65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SelectETFs!$I$12:$I$14</c:f>
              <c:numCache>
                <c:formatCode>0.0_);[Red]\(0.0\)</c:formatCode>
                <c:ptCount val="3"/>
                <c:pt idx="0">
                  <c:v>6.5584171015397541E-2</c:v>
                </c:pt>
                <c:pt idx="1">
                  <c:v>-2.8208362235236945E-2</c:v>
                </c:pt>
                <c:pt idx="2">
                  <c:v>-0.22428676822236365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9-4095-8AD6-932FB6317A65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SelectETFs!$J$12:$J$14</c:f>
              <c:numCache>
                <c:formatCode>0.0_);[Red]\(0.0\)</c:formatCode>
                <c:ptCount val="3"/>
                <c:pt idx="0">
                  <c:v>0.24512604461282955</c:v>
                </c:pt>
                <c:pt idx="1">
                  <c:v>-4.6324914006116158E-2</c:v>
                </c:pt>
                <c:pt idx="2">
                  <c:v>-0.79002218363753252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9-4095-8AD6-932FB631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4-4F36-A600-42544C565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4-4F36-A600-42544C565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EDAPlots!$L$1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EDAPlots!$L$5:$L$136</c:f>
              <c:numCache>
                <c:formatCode>General</c:formatCode>
                <c:ptCount val="132"/>
                <c:pt idx="0">
                  <c:v>106.04553243409001</c:v>
                </c:pt>
                <c:pt idx="1">
                  <c:v>107.192360799765</c:v>
                </c:pt>
                <c:pt idx="2">
                  <c:v>107.36733161447199</c:v>
                </c:pt>
                <c:pt idx="3">
                  <c:v>109.480360886694</c:v>
                </c:pt>
                <c:pt idx="4">
                  <c:v>105.91046399576599</c:v>
                </c:pt>
                <c:pt idx="5">
                  <c:v>102.760352155943</c:v>
                </c:pt>
                <c:pt idx="6">
                  <c:v>103.458133797778</c:v>
                </c:pt>
                <c:pt idx="7">
                  <c:v>102.691356068221</c:v>
                </c:pt>
                <c:pt idx="8">
                  <c:v>104.58241375267301</c:v>
                </c:pt>
                <c:pt idx="9">
                  <c:v>105.889682106644</c:v>
                </c:pt>
                <c:pt idx="10">
                  <c:v>105.91974416108</c:v>
                </c:pt>
                <c:pt idx="11">
                  <c:v>105.70845031821401</c:v>
                </c:pt>
                <c:pt idx="12">
                  <c:v>107.634525262887</c:v>
                </c:pt>
                <c:pt idx="13">
                  <c:v>108.397881871736</c:v>
                </c:pt>
                <c:pt idx="14">
                  <c:v>108.118002254354</c:v>
                </c:pt>
                <c:pt idx="15">
                  <c:v>109.291627510354</c:v>
                </c:pt>
                <c:pt idx="16">
                  <c:v>110.54166167170899</c:v>
                </c:pt>
                <c:pt idx="17">
                  <c:v>111.106486587861</c:v>
                </c:pt>
                <c:pt idx="18">
                  <c:v>111.261462356537</c:v>
                </c:pt>
                <c:pt idx="19">
                  <c:v>112.47465074970501</c:v>
                </c:pt>
                <c:pt idx="20">
                  <c:v>111.512459406095</c:v>
                </c:pt>
                <c:pt idx="21">
                  <c:v>112.06943442651</c:v>
                </c:pt>
                <c:pt idx="22">
                  <c:v>113.215681114303</c:v>
                </c:pt>
                <c:pt idx="23">
                  <c:v>113.383515096154</c:v>
                </c:pt>
                <c:pt idx="24">
                  <c:v>116.415313854085</c:v>
                </c:pt>
                <c:pt idx="25">
                  <c:v>115.15357071776999</c:v>
                </c:pt>
                <c:pt idx="26">
                  <c:v>116.10688273045599</c:v>
                </c:pt>
                <c:pt idx="27">
                  <c:v>115.539070290179</c:v>
                </c:pt>
                <c:pt idx="28">
                  <c:v>115.140259237451</c:v>
                </c:pt>
                <c:pt idx="29">
                  <c:v>114.176579633351</c:v>
                </c:pt>
                <c:pt idx="30">
                  <c:v>114.755477163241</c:v>
                </c:pt>
                <c:pt idx="31">
                  <c:v>113.528776247227</c:v>
                </c:pt>
                <c:pt idx="32">
                  <c:v>114.927885519423</c:v>
                </c:pt>
                <c:pt idx="33">
                  <c:v>115.33290706646299</c:v>
                </c:pt>
                <c:pt idx="34">
                  <c:v>115.54997085514</c:v>
                </c:pt>
                <c:pt idx="35">
                  <c:v>114.250192528022</c:v>
                </c:pt>
                <c:pt idx="36">
                  <c:v>114.629991739977</c:v>
                </c:pt>
                <c:pt idx="37">
                  <c:v>116.226224923838</c:v>
                </c:pt>
                <c:pt idx="38">
                  <c:v>119.089406636213</c:v>
                </c:pt>
                <c:pt idx="39">
                  <c:v>120.090522593082</c:v>
                </c:pt>
                <c:pt idx="40">
                  <c:v>119.925780081179</c:v>
                </c:pt>
                <c:pt idx="41">
                  <c:v>122.922858778152</c:v>
                </c:pt>
                <c:pt idx="42">
                  <c:v>123.899694955614</c:v>
                </c:pt>
                <c:pt idx="43">
                  <c:v>124.02415336395499</c:v>
                </c:pt>
                <c:pt idx="44">
                  <c:v>124.107303598117</c:v>
                </c:pt>
                <c:pt idx="45">
                  <c:v>123.17539023017</c:v>
                </c:pt>
                <c:pt idx="46">
                  <c:v>119.57523146319799</c:v>
                </c:pt>
                <c:pt idx="47">
                  <c:v>120.588447764205</c:v>
                </c:pt>
                <c:pt idx="48">
                  <c:v>121.13775534984801</c:v>
                </c:pt>
                <c:pt idx="49">
                  <c:v>122.566845695647</c:v>
                </c:pt>
                <c:pt idx="50">
                  <c:v>123.065515397578</c:v>
                </c:pt>
                <c:pt idx="51">
                  <c:v>123.99034286729</c:v>
                </c:pt>
                <c:pt idx="52">
                  <c:v>125.447334297198</c:v>
                </c:pt>
                <c:pt idx="53">
                  <c:v>125.375777330587</c:v>
                </c:pt>
                <c:pt idx="54">
                  <c:v>126.800218417869</c:v>
                </c:pt>
                <c:pt idx="55">
                  <c:v>127.491152544201</c:v>
                </c:pt>
                <c:pt idx="56">
                  <c:v>127.288715094455</c:v>
                </c:pt>
                <c:pt idx="57">
                  <c:v>127.57880858127599</c:v>
                </c:pt>
                <c:pt idx="58">
                  <c:v>127.229752433421</c:v>
                </c:pt>
                <c:pt idx="59">
                  <c:v>127.586812403249</c:v>
                </c:pt>
                <c:pt idx="60">
                  <c:v>126.430576294663</c:v>
                </c:pt>
                <c:pt idx="61">
                  <c:v>125.00132996286101</c:v>
                </c:pt>
                <c:pt idx="62">
                  <c:v>125.22273220174699</c:v>
                </c:pt>
                <c:pt idx="63">
                  <c:v>123.904767573277</c:v>
                </c:pt>
                <c:pt idx="64">
                  <c:v>124.826995721107</c:v>
                </c:pt>
                <c:pt idx="65">
                  <c:v>124.85693206112499</c:v>
                </c:pt>
                <c:pt idx="66">
                  <c:v>125.906889300627</c:v>
                </c:pt>
                <c:pt idx="67">
                  <c:v>126.84130350929399</c:v>
                </c:pt>
                <c:pt idx="68">
                  <c:v>126.417556147697</c:v>
                </c:pt>
                <c:pt idx="69">
                  <c:v>125.339558680707</c:v>
                </c:pt>
                <c:pt idx="70">
                  <c:v>124.868091281915</c:v>
                </c:pt>
                <c:pt idx="71">
                  <c:v>126.506250150775</c:v>
                </c:pt>
                <c:pt idx="72">
                  <c:v>129.84535829926699</c:v>
                </c:pt>
                <c:pt idx="73">
                  <c:v>130.50523875900399</c:v>
                </c:pt>
                <c:pt idx="74">
                  <c:v>133.83293461701999</c:v>
                </c:pt>
                <c:pt idx="75">
                  <c:v>134.96556865260399</c:v>
                </c:pt>
                <c:pt idx="76">
                  <c:v>137.224886418154</c:v>
                </c:pt>
                <c:pt idx="77">
                  <c:v>140.014319278654</c:v>
                </c:pt>
                <c:pt idx="78">
                  <c:v>140.27977442683201</c:v>
                </c:pt>
                <c:pt idx="79">
                  <c:v>142.892219152092</c:v>
                </c:pt>
                <c:pt idx="80">
                  <c:v>142.206388637716</c:v>
                </c:pt>
                <c:pt idx="81">
                  <c:v>142.830169813867</c:v>
                </c:pt>
                <c:pt idx="82">
                  <c:v>142.87710691069501</c:v>
                </c:pt>
                <c:pt idx="83">
                  <c:v>143.92337944626601</c:v>
                </c:pt>
                <c:pt idx="84">
                  <c:v>146.89787074561801</c:v>
                </c:pt>
                <c:pt idx="85">
                  <c:v>148.71413627701</c:v>
                </c:pt>
                <c:pt idx="86">
                  <c:v>138.13475619975</c:v>
                </c:pt>
                <c:pt idx="87">
                  <c:v>146.30273506933599</c:v>
                </c:pt>
                <c:pt idx="88">
                  <c:v>150.799138575954</c:v>
                </c:pt>
                <c:pt idx="89">
                  <c:v>153.65778967920599</c:v>
                </c:pt>
                <c:pt idx="90">
                  <c:v>156.42011881464401</c:v>
                </c:pt>
                <c:pt idx="91">
                  <c:v>155.77371416459999</c:v>
                </c:pt>
                <c:pt idx="92">
                  <c:v>154.80418807261901</c:v>
                </c:pt>
                <c:pt idx="93">
                  <c:v>154.17433967068499</c:v>
                </c:pt>
                <c:pt idx="94">
                  <c:v>156.952556455126</c:v>
                </c:pt>
                <c:pt idx="95">
                  <c:v>158.26681593180999</c:v>
                </c:pt>
                <c:pt idx="96">
                  <c:v>157.07599276788201</c:v>
                </c:pt>
                <c:pt idx="97">
                  <c:v>154.30257530549801</c:v>
                </c:pt>
                <c:pt idx="98">
                  <c:v>151.645563033841</c:v>
                </c:pt>
                <c:pt idx="99">
                  <c:v>152.752689048706</c:v>
                </c:pt>
                <c:pt idx="100">
                  <c:v>153.355131166169</c:v>
                </c:pt>
                <c:pt idx="101">
                  <c:v>154.985360187558</c:v>
                </c:pt>
                <c:pt idx="102">
                  <c:v>157.04464962316899</c:v>
                </c:pt>
                <c:pt idx="103">
                  <c:v>156.14613702190499</c:v>
                </c:pt>
                <c:pt idx="104">
                  <c:v>154.38011562206299</c:v>
                </c:pt>
                <c:pt idx="105">
                  <c:v>153.10813162562499</c:v>
                </c:pt>
                <c:pt idx="106">
                  <c:v>152.73203172411399</c:v>
                </c:pt>
                <c:pt idx="107">
                  <c:v>153.187472180089</c:v>
                </c:pt>
                <c:pt idx="108">
                  <c:v>150.345467325236</c:v>
                </c:pt>
                <c:pt idx="109">
                  <c:v>148.04915253758</c:v>
                </c:pt>
                <c:pt idx="110">
                  <c:v>142.82034695030299</c:v>
                </c:pt>
                <c:pt idx="111">
                  <c:v>135.92184062675301</c:v>
                </c:pt>
                <c:pt idx="112">
                  <c:v>138.32086778770201</c:v>
                </c:pt>
                <c:pt idx="113">
                  <c:v>135.24478353892999</c:v>
                </c:pt>
                <c:pt idx="114">
                  <c:v>139.032313984806</c:v>
                </c:pt>
                <c:pt idx="115">
                  <c:v>133.85496113001801</c:v>
                </c:pt>
                <c:pt idx="116">
                  <c:v>128.002790579975</c:v>
                </c:pt>
                <c:pt idx="117">
                  <c:v>125.793541503966</c:v>
                </c:pt>
                <c:pt idx="118">
                  <c:v>131.53502760526101</c:v>
                </c:pt>
                <c:pt idx="119">
                  <c:v>129.203624631949</c:v>
                </c:pt>
                <c:pt idx="120">
                  <c:v>134.03135063845099</c:v>
                </c:pt>
                <c:pt idx="121">
                  <c:v>128.65160856017499</c:v>
                </c:pt>
                <c:pt idx="122">
                  <c:v>133.56323783653099</c:v>
                </c:pt>
                <c:pt idx="123">
                  <c:v>133.696034091206</c:v>
                </c:pt>
                <c:pt idx="124">
                  <c:v>133.510749313274</c:v>
                </c:pt>
                <c:pt idx="125">
                  <c:v>133.14012816109999</c:v>
                </c:pt>
                <c:pt idx="126">
                  <c:v>133.918925707499</c:v>
                </c:pt>
                <c:pt idx="127">
                  <c:v>133.86763022070301</c:v>
                </c:pt>
                <c:pt idx="128">
                  <c:v>130.904290273817</c:v>
                </c:pt>
                <c:pt idx="129">
                  <c:v>129.684960418896</c:v>
                </c:pt>
                <c:pt idx="130">
                  <c:v>135.83820334402299</c:v>
                </c:pt>
                <c:pt idx="131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9-49D3-9BB8-CE47519FA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09-49D3-9BB8-CE47519FA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EDAPlots!$M$1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EDAPlots!$M$5:$M$136</c:f>
              <c:numCache>
                <c:formatCode>General</c:formatCode>
                <c:ptCount val="132"/>
                <c:pt idx="0">
                  <c:v>102.104886945244</c:v>
                </c:pt>
                <c:pt idx="1">
                  <c:v>102.466543842927</c:v>
                </c:pt>
                <c:pt idx="2">
                  <c:v>103.120504604985</c:v>
                </c:pt>
                <c:pt idx="3">
                  <c:v>103.987817853802</c:v>
                </c:pt>
                <c:pt idx="4">
                  <c:v>104.17152959453</c:v>
                </c:pt>
                <c:pt idx="5">
                  <c:v>101.084858142607</c:v>
                </c:pt>
                <c:pt idx="6">
                  <c:v>105.107469900444</c:v>
                </c:pt>
                <c:pt idx="7">
                  <c:v>102.63489714367</c:v>
                </c:pt>
                <c:pt idx="8">
                  <c:v>104.988674024205</c:v>
                </c:pt>
                <c:pt idx="9">
                  <c:v>102.810947398183</c:v>
                </c:pt>
                <c:pt idx="10">
                  <c:v>105.467416228407</c:v>
                </c:pt>
                <c:pt idx="11">
                  <c:v>104.96715400947799</c:v>
                </c:pt>
                <c:pt idx="12">
                  <c:v>103.534170730464</c:v>
                </c:pt>
                <c:pt idx="13">
                  <c:v>104.601001915268</c:v>
                </c:pt>
                <c:pt idx="14">
                  <c:v>107.27907069739101</c:v>
                </c:pt>
                <c:pt idx="15">
                  <c:v>104.85901941741101</c:v>
                </c:pt>
                <c:pt idx="16">
                  <c:v>108.43551030933899</c:v>
                </c:pt>
                <c:pt idx="17">
                  <c:v>113.864425646711</c:v>
                </c:pt>
                <c:pt idx="18">
                  <c:v>110.201346990584</c:v>
                </c:pt>
                <c:pt idx="19">
                  <c:v>109.928919119041</c:v>
                </c:pt>
                <c:pt idx="20">
                  <c:v>108.17018289717601</c:v>
                </c:pt>
                <c:pt idx="21">
                  <c:v>105.58382371083</c:v>
                </c:pt>
                <c:pt idx="22">
                  <c:v>114.031023413866</c:v>
                </c:pt>
                <c:pt idx="23">
                  <c:v>112.225351484171</c:v>
                </c:pt>
                <c:pt idx="24">
                  <c:v>110.622823205269</c:v>
                </c:pt>
                <c:pt idx="25">
                  <c:v>113.891527421134</c:v>
                </c:pt>
                <c:pt idx="26">
                  <c:v>111.35056798381</c:v>
                </c:pt>
                <c:pt idx="27">
                  <c:v>112.636325355295</c:v>
                </c:pt>
                <c:pt idx="28">
                  <c:v>113.873657590555</c:v>
                </c:pt>
                <c:pt idx="29">
                  <c:v>108.74984672545899</c:v>
                </c:pt>
                <c:pt idx="30">
                  <c:v>108.95245693141899</c:v>
                </c:pt>
                <c:pt idx="31">
                  <c:v>103.199757081923</c:v>
                </c:pt>
                <c:pt idx="32">
                  <c:v>103.572225065532</c:v>
                </c:pt>
                <c:pt idx="33">
                  <c:v>109.935157139548</c:v>
                </c:pt>
                <c:pt idx="34">
                  <c:v>108.39850843669799</c:v>
                </c:pt>
                <c:pt idx="35">
                  <c:v>107.918632913735</c:v>
                </c:pt>
                <c:pt idx="36">
                  <c:v>105.983606353875</c:v>
                </c:pt>
                <c:pt idx="37">
                  <c:v>108.957379835266</c:v>
                </c:pt>
                <c:pt idx="38">
                  <c:v>114.450966062999</c:v>
                </c:pt>
                <c:pt idx="39">
                  <c:v>116.95829280899601</c:v>
                </c:pt>
                <c:pt idx="40">
                  <c:v>115.52380061268499</c:v>
                </c:pt>
                <c:pt idx="41">
                  <c:v>115.793856402836</c:v>
                </c:pt>
                <c:pt idx="42">
                  <c:v>117.654847614906</c:v>
                </c:pt>
                <c:pt idx="43">
                  <c:v>127.80686466642899</c:v>
                </c:pt>
                <c:pt idx="44">
                  <c:v>115.417896329613</c:v>
                </c:pt>
                <c:pt idx="45">
                  <c:v>118.475565543543</c:v>
                </c:pt>
                <c:pt idx="46">
                  <c:v>121.188118709573</c:v>
                </c:pt>
                <c:pt idx="47">
                  <c:v>124.961719449437</c:v>
                </c:pt>
                <c:pt idx="48">
                  <c:v>126.87245449526399</c:v>
                </c:pt>
                <c:pt idx="49">
                  <c:v>131.266561676175</c:v>
                </c:pt>
                <c:pt idx="50">
                  <c:v>128.460205950687</c:v>
                </c:pt>
                <c:pt idx="51">
                  <c:v>126.392693199682</c:v>
                </c:pt>
                <c:pt idx="52">
                  <c:v>128.02302888614</c:v>
                </c:pt>
                <c:pt idx="53">
                  <c:v>127.00156470186499</c:v>
                </c:pt>
                <c:pt idx="54">
                  <c:v>127.43768029816</c:v>
                </c:pt>
                <c:pt idx="55">
                  <c:v>124.83811960396299</c:v>
                </c:pt>
                <c:pt idx="56">
                  <c:v>133.70661863023</c:v>
                </c:pt>
                <c:pt idx="57">
                  <c:v>136.86667059572099</c:v>
                </c:pt>
                <c:pt idx="58">
                  <c:v>131.23830922647701</c:v>
                </c:pt>
                <c:pt idx="59">
                  <c:v>132.07053527415201</c:v>
                </c:pt>
                <c:pt idx="60">
                  <c:v>128.042999140988</c:v>
                </c:pt>
                <c:pt idx="61">
                  <c:v>112.81387297232899</c:v>
                </c:pt>
                <c:pt idx="62">
                  <c:v>114.08774755357599</c:v>
                </c:pt>
                <c:pt idx="63">
                  <c:v>113.220355835031</c:v>
                </c:pt>
                <c:pt idx="64">
                  <c:v>121.953280046694</c:v>
                </c:pt>
                <c:pt idx="65">
                  <c:v>122.256404199214</c:v>
                </c:pt>
                <c:pt idx="66">
                  <c:v>121.320512822723</c:v>
                </c:pt>
                <c:pt idx="67">
                  <c:v>129.75625240995399</c:v>
                </c:pt>
                <c:pt idx="68">
                  <c:v>138.369836960557</c:v>
                </c:pt>
                <c:pt idx="69">
                  <c:v>114.88687437901901</c:v>
                </c:pt>
                <c:pt idx="70">
                  <c:v>111.060318639877</c:v>
                </c:pt>
                <c:pt idx="71">
                  <c:v>109.692024402877</c:v>
                </c:pt>
                <c:pt idx="72">
                  <c:v>113.78089877599901</c:v>
                </c:pt>
                <c:pt idx="73">
                  <c:v>125.577429081415</c:v>
                </c:pt>
                <c:pt idx="74">
                  <c:v>129.520938021793</c:v>
                </c:pt>
                <c:pt idx="75">
                  <c:v>130.18463326642899</c:v>
                </c:pt>
                <c:pt idx="76">
                  <c:v>121.122501080408</c:v>
                </c:pt>
                <c:pt idx="77">
                  <c:v>130.31946117955101</c:v>
                </c:pt>
                <c:pt idx="78">
                  <c:v>141.07561946576701</c:v>
                </c:pt>
                <c:pt idx="79">
                  <c:v>125.123224524363</c:v>
                </c:pt>
                <c:pt idx="80">
                  <c:v>135.75796614900199</c:v>
                </c:pt>
                <c:pt idx="81">
                  <c:v>134.73955535790699</c:v>
                </c:pt>
                <c:pt idx="82">
                  <c:v>152.96000147570501</c:v>
                </c:pt>
                <c:pt idx="83">
                  <c:v>147.476035667736</c:v>
                </c:pt>
                <c:pt idx="84">
                  <c:v>137.949569024412</c:v>
                </c:pt>
                <c:pt idx="85">
                  <c:v>131.78855270195999</c:v>
                </c:pt>
                <c:pt idx="86">
                  <c:v>126.70297299400799</c:v>
                </c:pt>
                <c:pt idx="87">
                  <c:v>137.02460218136599</c:v>
                </c:pt>
                <c:pt idx="88">
                  <c:v>139.15014000247899</c:v>
                </c:pt>
                <c:pt idx="89">
                  <c:v>137.49695745454699</c:v>
                </c:pt>
                <c:pt idx="90">
                  <c:v>139.60806629631699</c:v>
                </c:pt>
                <c:pt idx="91">
                  <c:v>164.57215063566201</c:v>
                </c:pt>
                <c:pt idx="92">
                  <c:v>143.08287763751599</c:v>
                </c:pt>
                <c:pt idx="93">
                  <c:v>140.34585144000999</c:v>
                </c:pt>
                <c:pt idx="94">
                  <c:v>150.886339160977</c:v>
                </c:pt>
                <c:pt idx="95">
                  <c:v>157.15699249576701</c:v>
                </c:pt>
                <c:pt idx="96">
                  <c:v>151.030928915321</c:v>
                </c:pt>
                <c:pt idx="97">
                  <c:v>158.64528249515701</c:v>
                </c:pt>
                <c:pt idx="98">
                  <c:v>162.63239730463201</c:v>
                </c:pt>
                <c:pt idx="99">
                  <c:v>165.544407559663</c:v>
                </c:pt>
                <c:pt idx="100">
                  <c:v>154.074718360682</c:v>
                </c:pt>
                <c:pt idx="101">
                  <c:v>181.001225628442</c:v>
                </c:pt>
                <c:pt idx="102">
                  <c:v>167.90534205734301</c:v>
                </c:pt>
                <c:pt idx="103">
                  <c:v>182.007050402743</c:v>
                </c:pt>
                <c:pt idx="104">
                  <c:v>163.783784030509</c:v>
                </c:pt>
                <c:pt idx="105">
                  <c:v>164.75427025939999</c:v>
                </c:pt>
                <c:pt idx="106">
                  <c:v>178.01910846595101</c:v>
                </c:pt>
                <c:pt idx="107">
                  <c:v>159.88185913348801</c:v>
                </c:pt>
                <c:pt idx="108">
                  <c:v>154.460764093314</c:v>
                </c:pt>
                <c:pt idx="109">
                  <c:v>153.917707373783</c:v>
                </c:pt>
                <c:pt idx="110">
                  <c:v>163.337611924454</c:v>
                </c:pt>
                <c:pt idx="111">
                  <c:v>146.84251041710499</c:v>
                </c:pt>
                <c:pt idx="112">
                  <c:v>137.29571849388401</c:v>
                </c:pt>
                <c:pt idx="113">
                  <c:v>136.74503137985499</c:v>
                </c:pt>
                <c:pt idx="114">
                  <c:v>140.403816842287</c:v>
                </c:pt>
                <c:pt idx="115">
                  <c:v>139.623495650633</c:v>
                </c:pt>
                <c:pt idx="116">
                  <c:v>130.80375146610999</c:v>
                </c:pt>
                <c:pt idx="117">
                  <c:v>130.44142528996801</c:v>
                </c:pt>
                <c:pt idx="118">
                  <c:v>138.907066942462</c:v>
                </c:pt>
                <c:pt idx="119">
                  <c:v>139.2844837701</c:v>
                </c:pt>
                <c:pt idx="120">
                  <c:v>148.39104518390701</c:v>
                </c:pt>
                <c:pt idx="121">
                  <c:v>140.73283654757799</c:v>
                </c:pt>
                <c:pt idx="122">
                  <c:v>154.56410193108999</c:v>
                </c:pt>
                <c:pt idx="123">
                  <c:v>158.78842164003501</c:v>
                </c:pt>
                <c:pt idx="124">
                  <c:v>152.94095385761699</c:v>
                </c:pt>
                <c:pt idx="125">
                  <c:v>158.95669120120601</c:v>
                </c:pt>
                <c:pt idx="126">
                  <c:v>175.38859232780999</c:v>
                </c:pt>
                <c:pt idx="127">
                  <c:v>157.26566970463401</c:v>
                </c:pt>
                <c:pt idx="128">
                  <c:v>144.489925840404</c:v>
                </c:pt>
                <c:pt idx="129">
                  <c:v>155.25638762999799</c:v>
                </c:pt>
                <c:pt idx="130">
                  <c:v>157.06365493877101</c:v>
                </c:pt>
                <c:pt idx="131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E5-4C77-BF11-6AC3D6652D98}"/>
            </c:ext>
          </c:extLst>
        </c:ser>
        <c:ser>
          <c:idx val="2"/>
          <c:order val="2"/>
          <c:tx>
            <c:strRef>
              <c:f>EDAPlots!$N$1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EDAPlots!$N$5:$N$136</c:f>
              <c:numCache>
                <c:formatCode>General</c:formatCode>
                <c:ptCount val="132"/>
                <c:pt idx="0">
                  <c:v>108.535285274004</c:v>
                </c:pt>
                <c:pt idx="1">
                  <c:v>109.022611620048</c:v>
                </c:pt>
                <c:pt idx="2">
                  <c:v>111.449991049066</c:v>
                </c:pt>
                <c:pt idx="3">
                  <c:v>113.46791442549601</c:v>
                </c:pt>
                <c:pt idx="4">
                  <c:v>115.03580315487</c:v>
                </c:pt>
                <c:pt idx="5">
                  <c:v>112.981159319615</c:v>
                </c:pt>
                <c:pt idx="6">
                  <c:v>116.422087899481</c:v>
                </c:pt>
                <c:pt idx="7">
                  <c:v>113.106851197737</c:v>
                </c:pt>
                <c:pt idx="8">
                  <c:v>115.65758470048399</c:v>
                </c:pt>
                <c:pt idx="9">
                  <c:v>118.955033907226</c:v>
                </c:pt>
                <c:pt idx="10">
                  <c:v>121.141296367641</c:v>
                </c:pt>
                <c:pt idx="11">
                  <c:v>123.44034778904</c:v>
                </c:pt>
                <c:pt idx="12">
                  <c:v>121.809558428012</c:v>
                </c:pt>
                <c:pt idx="13">
                  <c:v>127.528759030259</c:v>
                </c:pt>
                <c:pt idx="14">
                  <c:v>128.71530316817601</c:v>
                </c:pt>
                <c:pt idx="15">
                  <c:v>129.13150638468099</c:v>
                </c:pt>
                <c:pt idx="16">
                  <c:v>131.60107884745099</c:v>
                </c:pt>
                <c:pt idx="17">
                  <c:v>133.476878865749</c:v>
                </c:pt>
                <c:pt idx="18">
                  <c:v>131.56237762480299</c:v>
                </c:pt>
                <c:pt idx="19">
                  <c:v>135.75914961691899</c:v>
                </c:pt>
                <c:pt idx="20">
                  <c:v>134.368011462628</c:v>
                </c:pt>
                <c:pt idx="21">
                  <c:v>138.08174976560699</c:v>
                </c:pt>
                <c:pt idx="22">
                  <c:v>141.037305626929</c:v>
                </c:pt>
                <c:pt idx="23">
                  <c:v>141.63436687667601</c:v>
                </c:pt>
                <c:pt idx="24">
                  <c:v>139.47577556023001</c:v>
                </c:pt>
                <c:pt idx="25">
                  <c:v>143.30085804250299</c:v>
                </c:pt>
                <c:pt idx="26">
                  <c:v>141.44657893087501</c:v>
                </c:pt>
                <c:pt idx="27">
                  <c:v>142.50527635098399</c:v>
                </c:pt>
                <c:pt idx="28">
                  <c:v>142.64243222092099</c:v>
                </c:pt>
                <c:pt idx="29">
                  <c:v>140.05153118249299</c:v>
                </c:pt>
                <c:pt idx="30">
                  <c:v>141.94259867745001</c:v>
                </c:pt>
                <c:pt idx="31">
                  <c:v>135.947167591153</c:v>
                </c:pt>
                <c:pt idx="32">
                  <c:v>136.58241505764801</c:v>
                </c:pt>
                <c:pt idx="33">
                  <c:v>144.33658391332901</c:v>
                </c:pt>
                <c:pt idx="34">
                  <c:v>143.42772636107199</c:v>
                </c:pt>
                <c:pt idx="35">
                  <c:v>140.49736746356601</c:v>
                </c:pt>
                <c:pt idx="36">
                  <c:v>137.44497456834799</c:v>
                </c:pt>
                <c:pt idx="37">
                  <c:v>137.82723839082001</c:v>
                </c:pt>
                <c:pt idx="38">
                  <c:v>142.42149240801001</c:v>
                </c:pt>
                <c:pt idx="39">
                  <c:v>142.28071545158099</c:v>
                </c:pt>
                <c:pt idx="40">
                  <c:v>143.21599892322001</c:v>
                </c:pt>
                <c:pt idx="41">
                  <c:v>144.19740020551399</c:v>
                </c:pt>
                <c:pt idx="42">
                  <c:v>147.81371678766001</c:v>
                </c:pt>
                <c:pt idx="43">
                  <c:v>148.03398601555401</c:v>
                </c:pt>
                <c:pt idx="44">
                  <c:v>148.019960951857</c:v>
                </c:pt>
                <c:pt idx="45">
                  <c:v>146.145017060714</c:v>
                </c:pt>
                <c:pt idx="46">
                  <c:v>149.650371377358</c:v>
                </c:pt>
                <c:pt idx="47">
                  <c:v>152.486464752117</c:v>
                </c:pt>
                <c:pt idx="48">
                  <c:v>153.657293683234</c:v>
                </c:pt>
                <c:pt idx="49">
                  <c:v>158.33289737360801</c:v>
                </c:pt>
                <c:pt idx="50">
                  <c:v>157.03941319309101</c:v>
                </c:pt>
                <c:pt idx="51">
                  <c:v>158.60799994428999</c:v>
                </c:pt>
                <c:pt idx="52">
                  <c:v>160.35416529821899</c:v>
                </c:pt>
                <c:pt idx="53">
                  <c:v>160.180833146802</c:v>
                </c:pt>
                <c:pt idx="54">
                  <c:v>162.620144951051</c:v>
                </c:pt>
                <c:pt idx="55">
                  <c:v>162.98444033820101</c:v>
                </c:pt>
                <c:pt idx="56">
                  <c:v>165.09191877702401</c:v>
                </c:pt>
                <c:pt idx="57">
                  <c:v>167.459312407027</c:v>
                </c:pt>
                <c:pt idx="58">
                  <c:v>171.036021104334</c:v>
                </c:pt>
                <c:pt idx="59">
                  <c:v>172.94833686122499</c:v>
                </c:pt>
                <c:pt idx="60">
                  <c:v>178.92829282564099</c:v>
                </c:pt>
                <c:pt idx="61">
                  <c:v>173.795723208444</c:v>
                </c:pt>
                <c:pt idx="62">
                  <c:v>172.31532286414799</c:v>
                </c:pt>
                <c:pt idx="63">
                  <c:v>175.49888913583399</c:v>
                </c:pt>
                <c:pt idx="64">
                  <c:v>178.811248481543</c:v>
                </c:pt>
                <c:pt idx="65">
                  <c:v>178.35680831314099</c:v>
                </c:pt>
                <c:pt idx="66">
                  <c:v>183.126176488407</c:v>
                </c:pt>
                <c:pt idx="67">
                  <c:v>188.14894248659201</c:v>
                </c:pt>
                <c:pt idx="68">
                  <c:v>189.05005401572001</c:v>
                </c:pt>
                <c:pt idx="69">
                  <c:v>178.17160833966801</c:v>
                </c:pt>
                <c:pt idx="70">
                  <c:v>179.45507560807499</c:v>
                </c:pt>
                <c:pt idx="71">
                  <c:v>166.42684636737701</c:v>
                </c:pt>
                <c:pt idx="72">
                  <c:v>176.57726015359199</c:v>
                </c:pt>
                <c:pt idx="73">
                  <c:v>180.893530734969</c:v>
                </c:pt>
                <c:pt idx="74">
                  <c:v>183.49545202604699</c:v>
                </c:pt>
                <c:pt idx="75">
                  <c:v>187.637195448667</c:v>
                </c:pt>
                <c:pt idx="76">
                  <c:v>180.24693925755801</c:v>
                </c:pt>
                <c:pt idx="77">
                  <c:v>190.46818782695601</c:v>
                </c:pt>
                <c:pt idx="78">
                  <c:v>191.39129189331101</c:v>
                </c:pt>
                <c:pt idx="79">
                  <c:v>191.09347659302901</c:v>
                </c:pt>
                <c:pt idx="80">
                  <c:v>194.517494782412</c:v>
                </c:pt>
                <c:pt idx="81">
                  <c:v>199.634379951737</c:v>
                </c:pt>
                <c:pt idx="82">
                  <c:v>203.70976843708101</c:v>
                </c:pt>
                <c:pt idx="83">
                  <c:v>209.708143034805</c:v>
                </c:pt>
                <c:pt idx="84">
                  <c:v>208.92705675554299</c:v>
                </c:pt>
                <c:pt idx="85">
                  <c:v>195.70867518798499</c:v>
                </c:pt>
                <c:pt idx="86">
                  <c:v>171.29517587825401</c:v>
                </c:pt>
                <c:pt idx="87">
                  <c:v>194.67262396737399</c:v>
                </c:pt>
                <c:pt idx="88">
                  <c:v>206.103714660854</c:v>
                </c:pt>
                <c:pt idx="89">
                  <c:v>208.59715160689399</c:v>
                </c:pt>
                <c:pt idx="90">
                  <c:v>217.444734162191</c:v>
                </c:pt>
                <c:pt idx="91">
                  <c:v>227.50302660962799</c:v>
                </c:pt>
                <c:pt idx="92">
                  <c:v>219.05576531454099</c:v>
                </c:pt>
                <c:pt idx="93">
                  <c:v>213.403011675269</c:v>
                </c:pt>
                <c:pt idx="94">
                  <c:v>229.87788273338199</c:v>
                </c:pt>
                <c:pt idx="95">
                  <c:v>234.77619817462499</c:v>
                </c:pt>
                <c:pt idx="96">
                  <c:v>235.124276770368</c:v>
                </c:pt>
                <c:pt idx="97">
                  <c:v>236.41935815717201</c:v>
                </c:pt>
                <c:pt idx="98">
                  <c:v>239.85653529779299</c:v>
                </c:pt>
                <c:pt idx="99">
                  <c:v>248.15191808748901</c:v>
                </c:pt>
                <c:pt idx="100">
                  <c:v>249.10830139053499</c:v>
                </c:pt>
                <c:pt idx="101">
                  <c:v>254.260502074882</c:v>
                </c:pt>
                <c:pt idx="102">
                  <c:v>258.71384278343203</c:v>
                </c:pt>
                <c:pt idx="103">
                  <c:v>265.312908709412</c:v>
                </c:pt>
                <c:pt idx="104">
                  <c:v>254.53922063578199</c:v>
                </c:pt>
                <c:pt idx="105">
                  <c:v>266.46027850119702</c:v>
                </c:pt>
                <c:pt idx="106">
                  <c:v>264.451573046497</c:v>
                </c:pt>
                <c:pt idx="107">
                  <c:v>276.981581721429</c:v>
                </c:pt>
                <c:pt idx="108">
                  <c:v>262.877034986176</c:v>
                </c:pt>
                <c:pt idx="109">
                  <c:v>254.50069070882699</c:v>
                </c:pt>
                <c:pt idx="110">
                  <c:v>264.29489453913499</c:v>
                </c:pt>
                <c:pt idx="111">
                  <c:v>242.71568891386701</c:v>
                </c:pt>
                <c:pt idx="112">
                  <c:v>242.49317925973</c:v>
                </c:pt>
                <c:pt idx="113">
                  <c:v>226.934805225199</c:v>
                </c:pt>
                <c:pt idx="114">
                  <c:v>242.640265088451</c:v>
                </c:pt>
                <c:pt idx="115">
                  <c:v>233.605564684218</c:v>
                </c:pt>
                <c:pt idx="116">
                  <c:v>213.66779681016999</c:v>
                </c:pt>
                <c:pt idx="117">
                  <c:v>222.274351775334</c:v>
                </c:pt>
                <c:pt idx="118">
                  <c:v>234.76268530642099</c:v>
                </c:pt>
                <c:pt idx="119">
                  <c:v>222.95891704612799</c:v>
                </c:pt>
                <c:pt idx="120">
                  <c:v>236.43077898536299</c:v>
                </c:pt>
                <c:pt idx="121">
                  <c:v>228.13860773776801</c:v>
                </c:pt>
                <c:pt idx="122">
                  <c:v>237.174245624024</c:v>
                </c:pt>
                <c:pt idx="123">
                  <c:v>239.62536347891799</c:v>
                </c:pt>
                <c:pt idx="124">
                  <c:v>240.706257086541</c:v>
                </c:pt>
                <c:pt idx="125">
                  <c:v>251.49635887529701</c:v>
                </c:pt>
                <c:pt idx="126">
                  <c:v>258.25111660343998</c:v>
                </c:pt>
                <c:pt idx="127">
                  <c:v>255.31267419487901</c:v>
                </c:pt>
                <c:pt idx="128">
                  <c:v>243.837139270638</c:v>
                </c:pt>
                <c:pt idx="129">
                  <c:v>239.10572265501</c:v>
                </c:pt>
                <c:pt idx="130">
                  <c:v>256.51559960093402</c:v>
                </c:pt>
                <c:pt idx="131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E5-4C77-BF11-6AC3D6652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E5-4C77-BF11-6AC3D6652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8-4B91-97BC-ACB18CD0D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EDAPlots!$F$1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EDAPlots!$F$5:$F$136</c:f>
              <c:numCache>
                <c:formatCode>General</c:formatCode>
                <c:ptCount val="132"/>
                <c:pt idx="0">
                  <c:v>55.9</c:v>
                </c:pt>
                <c:pt idx="1">
                  <c:v>56.6</c:v>
                </c:pt>
                <c:pt idx="2">
                  <c:v>55.9</c:v>
                </c:pt>
                <c:pt idx="3">
                  <c:v>54.3</c:v>
                </c:pt>
                <c:pt idx="4">
                  <c:v>54.8</c:v>
                </c:pt>
                <c:pt idx="5">
                  <c:v>53.6</c:v>
                </c:pt>
                <c:pt idx="6">
                  <c:v>55.2</c:v>
                </c:pt>
                <c:pt idx="7">
                  <c:v>55.3</c:v>
                </c:pt>
                <c:pt idx="8">
                  <c:v>53.6</c:v>
                </c:pt>
                <c:pt idx="9">
                  <c:v>53.9</c:v>
                </c:pt>
                <c:pt idx="10">
                  <c:v>53.1</c:v>
                </c:pt>
                <c:pt idx="11">
                  <c:v>53.5</c:v>
                </c:pt>
                <c:pt idx="12">
                  <c:v>55.2</c:v>
                </c:pt>
                <c:pt idx="13">
                  <c:v>53.4</c:v>
                </c:pt>
                <c:pt idx="14">
                  <c:v>54.9</c:v>
                </c:pt>
                <c:pt idx="15">
                  <c:v>55.7</c:v>
                </c:pt>
                <c:pt idx="16">
                  <c:v>56</c:v>
                </c:pt>
                <c:pt idx="17">
                  <c:v>56.8</c:v>
                </c:pt>
                <c:pt idx="18">
                  <c:v>56.9</c:v>
                </c:pt>
                <c:pt idx="19">
                  <c:v>58</c:v>
                </c:pt>
                <c:pt idx="20">
                  <c:v>57.3</c:v>
                </c:pt>
                <c:pt idx="21">
                  <c:v>55.8</c:v>
                </c:pt>
                <c:pt idx="22">
                  <c:v>58.2</c:v>
                </c:pt>
                <c:pt idx="23">
                  <c:v>57.2</c:v>
                </c:pt>
                <c:pt idx="24">
                  <c:v>56.2</c:v>
                </c:pt>
                <c:pt idx="25">
                  <c:v>57.6</c:v>
                </c:pt>
                <c:pt idx="26">
                  <c:v>58.4</c:v>
                </c:pt>
                <c:pt idx="27">
                  <c:v>57.5</c:v>
                </c:pt>
                <c:pt idx="28">
                  <c:v>56.7</c:v>
                </c:pt>
                <c:pt idx="29">
                  <c:v>55.7</c:v>
                </c:pt>
                <c:pt idx="30">
                  <c:v>60.1</c:v>
                </c:pt>
                <c:pt idx="31">
                  <c:v>58.6</c:v>
                </c:pt>
                <c:pt idx="32">
                  <c:v>56.1</c:v>
                </c:pt>
                <c:pt idx="33">
                  <c:v>56.9</c:v>
                </c:pt>
                <c:pt idx="34">
                  <c:v>56.1</c:v>
                </c:pt>
                <c:pt idx="35">
                  <c:v>55.3</c:v>
                </c:pt>
                <c:pt idx="36">
                  <c:v>53.8</c:v>
                </c:pt>
                <c:pt idx="37">
                  <c:v>52.8</c:v>
                </c:pt>
                <c:pt idx="38">
                  <c:v>55.4</c:v>
                </c:pt>
                <c:pt idx="39">
                  <c:v>55.2</c:v>
                </c:pt>
                <c:pt idx="40">
                  <c:v>54.1</c:v>
                </c:pt>
                <c:pt idx="41">
                  <c:v>55.8</c:v>
                </c:pt>
                <c:pt idx="42">
                  <c:v>56.2</c:v>
                </c:pt>
                <c:pt idx="43">
                  <c:v>52.6</c:v>
                </c:pt>
                <c:pt idx="44">
                  <c:v>55.4</c:v>
                </c:pt>
                <c:pt idx="45">
                  <c:v>54.3</c:v>
                </c:pt>
                <c:pt idx="46">
                  <c:v>56.4</c:v>
                </c:pt>
                <c:pt idx="47">
                  <c:v>55.8</c:v>
                </c:pt>
                <c:pt idx="48">
                  <c:v>57</c:v>
                </c:pt>
                <c:pt idx="49">
                  <c:v>56.6</c:v>
                </c:pt>
                <c:pt idx="50">
                  <c:v>56.2</c:v>
                </c:pt>
                <c:pt idx="51">
                  <c:v>57.2</c:v>
                </c:pt>
                <c:pt idx="52">
                  <c:v>57.4</c:v>
                </c:pt>
                <c:pt idx="53">
                  <c:v>56.8</c:v>
                </c:pt>
                <c:pt idx="54">
                  <c:v>55.4</c:v>
                </c:pt>
                <c:pt idx="55">
                  <c:v>55.8</c:v>
                </c:pt>
                <c:pt idx="56">
                  <c:v>58.1</c:v>
                </c:pt>
                <c:pt idx="57">
                  <c:v>60.4</c:v>
                </c:pt>
                <c:pt idx="58">
                  <c:v>57.1</c:v>
                </c:pt>
                <c:pt idx="59">
                  <c:v>56.3</c:v>
                </c:pt>
                <c:pt idx="60">
                  <c:v>60</c:v>
                </c:pt>
                <c:pt idx="61">
                  <c:v>58.5</c:v>
                </c:pt>
                <c:pt idx="62">
                  <c:v>58.2</c:v>
                </c:pt>
                <c:pt idx="63">
                  <c:v>57.6</c:v>
                </c:pt>
                <c:pt idx="64">
                  <c:v>58</c:v>
                </c:pt>
                <c:pt idx="65">
                  <c:v>58.5</c:v>
                </c:pt>
                <c:pt idx="66">
                  <c:v>57.5</c:v>
                </c:pt>
                <c:pt idx="67">
                  <c:v>59.5</c:v>
                </c:pt>
                <c:pt idx="68">
                  <c:v>60.4</c:v>
                </c:pt>
                <c:pt idx="69">
                  <c:v>60.8</c:v>
                </c:pt>
                <c:pt idx="70">
                  <c:v>60.1</c:v>
                </c:pt>
                <c:pt idx="71">
                  <c:v>58.1</c:v>
                </c:pt>
                <c:pt idx="72">
                  <c:v>56.5</c:v>
                </c:pt>
                <c:pt idx="73">
                  <c:v>59.1</c:v>
                </c:pt>
                <c:pt idx="74">
                  <c:v>56.5</c:v>
                </c:pt>
                <c:pt idx="75">
                  <c:v>55.3</c:v>
                </c:pt>
                <c:pt idx="76">
                  <c:v>56.1</c:v>
                </c:pt>
                <c:pt idx="77">
                  <c:v>55.2</c:v>
                </c:pt>
                <c:pt idx="78">
                  <c:v>54.4</c:v>
                </c:pt>
                <c:pt idx="79">
                  <c:v>56</c:v>
                </c:pt>
                <c:pt idx="80">
                  <c:v>53.2</c:v>
                </c:pt>
                <c:pt idx="81">
                  <c:v>54.8</c:v>
                </c:pt>
                <c:pt idx="82">
                  <c:v>53.6</c:v>
                </c:pt>
                <c:pt idx="83">
                  <c:v>55.7</c:v>
                </c:pt>
                <c:pt idx="84">
                  <c:v>56</c:v>
                </c:pt>
                <c:pt idx="85">
                  <c:v>57.5</c:v>
                </c:pt>
                <c:pt idx="86">
                  <c:v>52.9</c:v>
                </c:pt>
                <c:pt idx="87">
                  <c:v>41.7</c:v>
                </c:pt>
                <c:pt idx="88">
                  <c:v>45.4</c:v>
                </c:pt>
                <c:pt idx="89">
                  <c:v>57.3</c:v>
                </c:pt>
                <c:pt idx="90">
                  <c:v>56.7</c:v>
                </c:pt>
                <c:pt idx="91">
                  <c:v>57.1</c:v>
                </c:pt>
                <c:pt idx="92">
                  <c:v>57.1</c:v>
                </c:pt>
                <c:pt idx="93">
                  <c:v>56.1</c:v>
                </c:pt>
                <c:pt idx="94">
                  <c:v>56.1</c:v>
                </c:pt>
                <c:pt idx="95">
                  <c:v>57.5</c:v>
                </c:pt>
                <c:pt idx="96">
                  <c:v>58.7</c:v>
                </c:pt>
                <c:pt idx="97">
                  <c:v>56.4</c:v>
                </c:pt>
                <c:pt idx="98">
                  <c:v>62.3</c:v>
                </c:pt>
                <c:pt idx="99">
                  <c:v>63</c:v>
                </c:pt>
                <c:pt idx="100">
                  <c:v>63.9</c:v>
                </c:pt>
                <c:pt idx="101">
                  <c:v>61.2</c:v>
                </c:pt>
                <c:pt idx="102">
                  <c:v>64</c:v>
                </c:pt>
                <c:pt idx="103">
                  <c:v>61.7</c:v>
                </c:pt>
                <c:pt idx="104">
                  <c:v>62.1</c:v>
                </c:pt>
                <c:pt idx="105">
                  <c:v>66.599999999999994</c:v>
                </c:pt>
                <c:pt idx="106">
                  <c:v>67.599999999999994</c:v>
                </c:pt>
                <c:pt idx="107">
                  <c:v>61.7</c:v>
                </c:pt>
                <c:pt idx="108">
                  <c:v>60.4</c:v>
                </c:pt>
                <c:pt idx="109">
                  <c:v>57.2</c:v>
                </c:pt>
                <c:pt idx="110">
                  <c:v>58.4</c:v>
                </c:pt>
                <c:pt idx="111">
                  <c:v>57.5</c:v>
                </c:pt>
                <c:pt idx="112">
                  <c:v>56.4</c:v>
                </c:pt>
                <c:pt idx="113">
                  <c:v>56</c:v>
                </c:pt>
                <c:pt idx="114">
                  <c:v>56.4</c:v>
                </c:pt>
                <c:pt idx="115">
                  <c:v>56.1</c:v>
                </c:pt>
                <c:pt idx="116">
                  <c:v>55.9</c:v>
                </c:pt>
                <c:pt idx="117">
                  <c:v>54.5</c:v>
                </c:pt>
                <c:pt idx="118">
                  <c:v>55.5</c:v>
                </c:pt>
                <c:pt idx="119">
                  <c:v>49.2</c:v>
                </c:pt>
                <c:pt idx="120">
                  <c:v>55.2</c:v>
                </c:pt>
                <c:pt idx="121">
                  <c:v>55.1</c:v>
                </c:pt>
                <c:pt idx="122">
                  <c:v>51.2</c:v>
                </c:pt>
                <c:pt idx="123">
                  <c:v>51.9</c:v>
                </c:pt>
                <c:pt idx="124">
                  <c:v>50.3</c:v>
                </c:pt>
                <c:pt idx="125">
                  <c:v>53.9</c:v>
                </c:pt>
                <c:pt idx="126">
                  <c:v>52.7</c:v>
                </c:pt>
                <c:pt idx="127">
                  <c:v>54.5</c:v>
                </c:pt>
                <c:pt idx="128">
                  <c:v>53.6</c:v>
                </c:pt>
                <c:pt idx="129">
                  <c:v>51.8</c:v>
                </c:pt>
                <c:pt idx="130">
                  <c:v>52.7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08-4B91-97BC-ACB18CD0D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F-4B3E-90A9-F8137AF04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EDAPlots!$G$1</c:f>
              <c:strCache>
                <c:ptCount val="1"/>
                <c:pt idx="0">
                  <c:v>ISM PMI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EDAPlots!$G$5:$G$136</c:f>
              <c:numCache>
                <c:formatCode>General</c:formatCode>
                <c:ptCount val="132"/>
                <c:pt idx="0">
                  <c:v>53.3</c:v>
                </c:pt>
                <c:pt idx="1">
                  <c:v>54.2</c:v>
                </c:pt>
                <c:pt idx="2">
                  <c:v>51.9</c:v>
                </c:pt>
                <c:pt idx="3">
                  <c:v>51</c:v>
                </c:pt>
                <c:pt idx="4">
                  <c:v>50.8</c:v>
                </c:pt>
                <c:pt idx="5">
                  <c:v>51.1</c:v>
                </c:pt>
                <c:pt idx="6">
                  <c:v>53.8</c:v>
                </c:pt>
                <c:pt idx="7">
                  <c:v>54</c:v>
                </c:pt>
                <c:pt idx="8">
                  <c:v>54.6</c:v>
                </c:pt>
                <c:pt idx="9">
                  <c:v>54.6</c:v>
                </c:pt>
                <c:pt idx="10">
                  <c:v>55.5</c:v>
                </c:pt>
                <c:pt idx="11">
                  <c:v>56.5</c:v>
                </c:pt>
                <c:pt idx="12">
                  <c:v>52.5</c:v>
                </c:pt>
                <c:pt idx="13">
                  <c:v>55</c:v>
                </c:pt>
                <c:pt idx="14">
                  <c:v>55.9</c:v>
                </c:pt>
                <c:pt idx="15">
                  <c:v>56.6</c:v>
                </c:pt>
                <c:pt idx="16">
                  <c:v>55.7</c:v>
                </c:pt>
                <c:pt idx="17">
                  <c:v>55</c:v>
                </c:pt>
                <c:pt idx="18">
                  <c:v>55.1</c:v>
                </c:pt>
                <c:pt idx="19">
                  <c:v>56.3</c:v>
                </c:pt>
                <c:pt idx="20">
                  <c:v>55.7</c:v>
                </c:pt>
                <c:pt idx="21">
                  <c:v>56.2</c:v>
                </c:pt>
                <c:pt idx="22">
                  <c:v>56.3</c:v>
                </c:pt>
                <c:pt idx="23">
                  <c:v>55.7</c:v>
                </c:pt>
                <c:pt idx="24">
                  <c:v>53.9</c:v>
                </c:pt>
                <c:pt idx="25">
                  <c:v>53</c:v>
                </c:pt>
                <c:pt idx="26">
                  <c:v>52.1</c:v>
                </c:pt>
                <c:pt idx="27">
                  <c:v>51.9</c:v>
                </c:pt>
                <c:pt idx="28">
                  <c:v>52.9</c:v>
                </c:pt>
                <c:pt idx="29">
                  <c:v>52.5</c:v>
                </c:pt>
                <c:pt idx="30">
                  <c:v>52</c:v>
                </c:pt>
                <c:pt idx="31">
                  <c:v>50.2</c:v>
                </c:pt>
                <c:pt idx="32">
                  <c:v>50.1</c:v>
                </c:pt>
                <c:pt idx="33">
                  <c:v>49.1</c:v>
                </c:pt>
                <c:pt idx="34">
                  <c:v>49.1</c:v>
                </c:pt>
                <c:pt idx="35">
                  <c:v>48.7</c:v>
                </c:pt>
                <c:pt idx="36">
                  <c:v>47.6</c:v>
                </c:pt>
                <c:pt idx="37">
                  <c:v>49.2</c:v>
                </c:pt>
                <c:pt idx="38">
                  <c:v>51</c:v>
                </c:pt>
                <c:pt idx="39">
                  <c:v>51.3</c:v>
                </c:pt>
                <c:pt idx="40">
                  <c:v>51.4</c:v>
                </c:pt>
                <c:pt idx="41">
                  <c:v>52.2</c:v>
                </c:pt>
                <c:pt idx="42">
                  <c:v>52.7</c:v>
                </c:pt>
                <c:pt idx="43">
                  <c:v>49.8</c:v>
                </c:pt>
                <c:pt idx="44">
                  <c:v>51.1</c:v>
                </c:pt>
                <c:pt idx="45">
                  <c:v>51.8</c:v>
                </c:pt>
                <c:pt idx="46">
                  <c:v>53.2</c:v>
                </c:pt>
                <c:pt idx="47">
                  <c:v>54.4</c:v>
                </c:pt>
                <c:pt idx="48">
                  <c:v>55.7</c:v>
                </c:pt>
                <c:pt idx="49">
                  <c:v>57.7</c:v>
                </c:pt>
                <c:pt idx="50">
                  <c:v>56.5</c:v>
                </c:pt>
                <c:pt idx="51">
                  <c:v>55.8</c:v>
                </c:pt>
                <c:pt idx="52">
                  <c:v>56.4</c:v>
                </c:pt>
                <c:pt idx="53">
                  <c:v>56.2</c:v>
                </c:pt>
                <c:pt idx="54">
                  <c:v>56.5</c:v>
                </c:pt>
                <c:pt idx="55">
                  <c:v>58.4</c:v>
                </c:pt>
                <c:pt idx="56">
                  <c:v>60</c:v>
                </c:pt>
                <c:pt idx="57">
                  <c:v>58.6</c:v>
                </c:pt>
                <c:pt idx="58">
                  <c:v>57.6</c:v>
                </c:pt>
                <c:pt idx="59">
                  <c:v>59.7</c:v>
                </c:pt>
                <c:pt idx="60">
                  <c:v>59.4</c:v>
                </c:pt>
                <c:pt idx="61">
                  <c:v>60.9</c:v>
                </c:pt>
                <c:pt idx="62">
                  <c:v>58.8</c:v>
                </c:pt>
                <c:pt idx="63">
                  <c:v>58.6</c:v>
                </c:pt>
                <c:pt idx="64">
                  <c:v>59</c:v>
                </c:pt>
                <c:pt idx="65">
                  <c:v>59.9</c:v>
                </c:pt>
                <c:pt idx="66">
                  <c:v>58.1</c:v>
                </c:pt>
                <c:pt idx="67">
                  <c:v>60.5</c:v>
                </c:pt>
                <c:pt idx="68">
                  <c:v>59.3</c:v>
                </c:pt>
                <c:pt idx="69">
                  <c:v>58.1</c:v>
                </c:pt>
                <c:pt idx="70">
                  <c:v>58.6</c:v>
                </c:pt>
                <c:pt idx="71">
                  <c:v>54.9</c:v>
                </c:pt>
                <c:pt idx="72">
                  <c:v>55.7</c:v>
                </c:pt>
                <c:pt idx="73">
                  <c:v>54.4</c:v>
                </c:pt>
                <c:pt idx="74">
                  <c:v>54.9</c:v>
                </c:pt>
                <c:pt idx="75">
                  <c:v>53.6</c:v>
                </c:pt>
                <c:pt idx="76">
                  <c:v>52.6</c:v>
                </c:pt>
                <c:pt idx="77">
                  <c:v>51.5</c:v>
                </c:pt>
                <c:pt idx="78">
                  <c:v>51</c:v>
                </c:pt>
                <c:pt idx="79">
                  <c:v>48.5</c:v>
                </c:pt>
                <c:pt idx="80">
                  <c:v>48.1</c:v>
                </c:pt>
                <c:pt idx="81">
                  <c:v>48.1</c:v>
                </c:pt>
                <c:pt idx="82">
                  <c:v>48.1</c:v>
                </c:pt>
                <c:pt idx="83">
                  <c:v>47.9</c:v>
                </c:pt>
                <c:pt idx="84">
                  <c:v>51.4</c:v>
                </c:pt>
                <c:pt idx="85">
                  <c:v>50.1</c:v>
                </c:pt>
                <c:pt idx="86">
                  <c:v>49</c:v>
                </c:pt>
                <c:pt idx="87">
                  <c:v>41.8</c:v>
                </c:pt>
                <c:pt idx="88">
                  <c:v>43.5</c:v>
                </c:pt>
                <c:pt idx="89">
                  <c:v>52.6</c:v>
                </c:pt>
                <c:pt idx="90">
                  <c:v>53.8</c:v>
                </c:pt>
                <c:pt idx="91">
                  <c:v>55.4</c:v>
                </c:pt>
                <c:pt idx="92">
                  <c:v>55.5</c:v>
                </c:pt>
                <c:pt idx="93">
                  <c:v>58.7</c:v>
                </c:pt>
                <c:pt idx="94">
                  <c:v>57.3</c:v>
                </c:pt>
                <c:pt idx="95">
                  <c:v>60.2</c:v>
                </c:pt>
                <c:pt idx="96">
                  <c:v>59.3</c:v>
                </c:pt>
                <c:pt idx="97">
                  <c:v>60.8</c:v>
                </c:pt>
                <c:pt idx="98">
                  <c:v>63.8</c:v>
                </c:pt>
                <c:pt idx="99">
                  <c:v>61</c:v>
                </c:pt>
                <c:pt idx="100">
                  <c:v>61.9</c:v>
                </c:pt>
                <c:pt idx="101">
                  <c:v>61.1</c:v>
                </c:pt>
                <c:pt idx="102">
                  <c:v>60</c:v>
                </c:pt>
                <c:pt idx="103">
                  <c:v>59.6</c:v>
                </c:pt>
                <c:pt idx="104">
                  <c:v>60.7</c:v>
                </c:pt>
                <c:pt idx="105">
                  <c:v>60.4</c:v>
                </c:pt>
                <c:pt idx="106">
                  <c:v>60.8</c:v>
                </c:pt>
                <c:pt idx="107">
                  <c:v>58.6</c:v>
                </c:pt>
                <c:pt idx="108">
                  <c:v>57.6</c:v>
                </c:pt>
                <c:pt idx="109">
                  <c:v>58.4</c:v>
                </c:pt>
                <c:pt idx="110">
                  <c:v>57</c:v>
                </c:pt>
                <c:pt idx="111">
                  <c:v>55.9</c:v>
                </c:pt>
                <c:pt idx="112">
                  <c:v>56.1</c:v>
                </c:pt>
                <c:pt idx="113">
                  <c:v>53.1</c:v>
                </c:pt>
                <c:pt idx="114">
                  <c:v>52.7</c:v>
                </c:pt>
                <c:pt idx="115">
                  <c:v>52.9</c:v>
                </c:pt>
                <c:pt idx="116">
                  <c:v>51</c:v>
                </c:pt>
                <c:pt idx="117">
                  <c:v>50</c:v>
                </c:pt>
                <c:pt idx="118">
                  <c:v>49</c:v>
                </c:pt>
                <c:pt idx="119">
                  <c:v>48.4</c:v>
                </c:pt>
                <c:pt idx="120">
                  <c:v>47.4</c:v>
                </c:pt>
                <c:pt idx="121">
                  <c:v>47.7</c:v>
                </c:pt>
                <c:pt idx="122">
                  <c:v>46.3</c:v>
                </c:pt>
                <c:pt idx="123">
                  <c:v>47.1</c:v>
                </c:pt>
                <c:pt idx="124">
                  <c:v>46.9</c:v>
                </c:pt>
                <c:pt idx="125">
                  <c:v>46</c:v>
                </c:pt>
                <c:pt idx="126">
                  <c:v>46.4</c:v>
                </c:pt>
                <c:pt idx="127">
                  <c:v>47.6</c:v>
                </c:pt>
                <c:pt idx="128">
                  <c:v>49</c:v>
                </c:pt>
                <c:pt idx="129">
                  <c:v>46.7</c:v>
                </c:pt>
                <c:pt idx="130">
                  <c:v>46.7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F-4B3E-90A9-F8137AF04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EDAPlots!$M$1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EDAPlots!$M$5:$M$136</c:f>
              <c:numCache>
                <c:formatCode>General</c:formatCode>
                <c:ptCount val="132"/>
                <c:pt idx="0">
                  <c:v>102.104886945244</c:v>
                </c:pt>
                <c:pt idx="1">
                  <c:v>102.466543842927</c:v>
                </c:pt>
                <c:pt idx="2">
                  <c:v>103.120504604985</c:v>
                </c:pt>
                <c:pt idx="3">
                  <c:v>103.987817853802</c:v>
                </c:pt>
                <c:pt idx="4">
                  <c:v>104.17152959453</c:v>
                </c:pt>
                <c:pt idx="5">
                  <c:v>101.084858142607</c:v>
                </c:pt>
                <c:pt idx="6">
                  <c:v>105.107469900444</c:v>
                </c:pt>
                <c:pt idx="7">
                  <c:v>102.63489714367</c:v>
                </c:pt>
                <c:pt idx="8">
                  <c:v>104.988674024205</c:v>
                </c:pt>
                <c:pt idx="9">
                  <c:v>102.810947398183</c:v>
                </c:pt>
                <c:pt idx="10">
                  <c:v>105.467416228407</c:v>
                </c:pt>
                <c:pt idx="11">
                  <c:v>104.96715400947799</c:v>
                </c:pt>
                <c:pt idx="12">
                  <c:v>103.534170730464</c:v>
                </c:pt>
                <c:pt idx="13">
                  <c:v>104.601001915268</c:v>
                </c:pt>
                <c:pt idx="14">
                  <c:v>107.27907069739101</c:v>
                </c:pt>
                <c:pt idx="15">
                  <c:v>104.85901941741101</c:v>
                </c:pt>
                <c:pt idx="16">
                  <c:v>108.43551030933899</c:v>
                </c:pt>
                <c:pt idx="17">
                  <c:v>113.864425646711</c:v>
                </c:pt>
                <c:pt idx="18">
                  <c:v>110.201346990584</c:v>
                </c:pt>
                <c:pt idx="19">
                  <c:v>109.928919119041</c:v>
                </c:pt>
                <c:pt idx="20">
                  <c:v>108.17018289717601</c:v>
                </c:pt>
                <c:pt idx="21">
                  <c:v>105.58382371083</c:v>
                </c:pt>
                <c:pt idx="22">
                  <c:v>114.031023413866</c:v>
                </c:pt>
                <c:pt idx="23">
                  <c:v>112.225351484171</c:v>
                </c:pt>
                <c:pt idx="24">
                  <c:v>110.622823205269</c:v>
                </c:pt>
                <c:pt idx="25">
                  <c:v>113.891527421134</c:v>
                </c:pt>
                <c:pt idx="26">
                  <c:v>111.35056798381</c:v>
                </c:pt>
                <c:pt idx="27">
                  <c:v>112.636325355295</c:v>
                </c:pt>
                <c:pt idx="28">
                  <c:v>113.873657590555</c:v>
                </c:pt>
                <c:pt idx="29">
                  <c:v>108.74984672545899</c:v>
                </c:pt>
                <c:pt idx="30">
                  <c:v>108.95245693141899</c:v>
                </c:pt>
                <c:pt idx="31">
                  <c:v>103.199757081923</c:v>
                </c:pt>
                <c:pt idx="32">
                  <c:v>103.572225065532</c:v>
                </c:pt>
                <c:pt idx="33">
                  <c:v>109.935157139548</c:v>
                </c:pt>
                <c:pt idx="34">
                  <c:v>108.39850843669799</c:v>
                </c:pt>
                <c:pt idx="35">
                  <c:v>107.918632913735</c:v>
                </c:pt>
                <c:pt idx="36">
                  <c:v>105.983606353875</c:v>
                </c:pt>
                <c:pt idx="37">
                  <c:v>108.957379835266</c:v>
                </c:pt>
                <c:pt idx="38">
                  <c:v>114.450966062999</c:v>
                </c:pt>
                <c:pt idx="39">
                  <c:v>116.95829280899601</c:v>
                </c:pt>
                <c:pt idx="40">
                  <c:v>115.52380061268499</c:v>
                </c:pt>
                <c:pt idx="41">
                  <c:v>115.793856402836</c:v>
                </c:pt>
                <c:pt idx="42">
                  <c:v>117.654847614906</c:v>
                </c:pt>
                <c:pt idx="43">
                  <c:v>127.80686466642899</c:v>
                </c:pt>
                <c:pt idx="44">
                  <c:v>115.417896329613</c:v>
                </c:pt>
                <c:pt idx="45">
                  <c:v>118.475565543543</c:v>
                </c:pt>
                <c:pt idx="46">
                  <c:v>121.188118709573</c:v>
                </c:pt>
                <c:pt idx="47">
                  <c:v>124.961719449437</c:v>
                </c:pt>
                <c:pt idx="48">
                  <c:v>126.87245449526399</c:v>
                </c:pt>
                <c:pt idx="49">
                  <c:v>131.266561676175</c:v>
                </c:pt>
                <c:pt idx="50">
                  <c:v>128.460205950687</c:v>
                </c:pt>
                <c:pt idx="51">
                  <c:v>126.392693199682</c:v>
                </c:pt>
                <c:pt idx="52">
                  <c:v>128.02302888614</c:v>
                </c:pt>
                <c:pt idx="53">
                  <c:v>127.00156470186499</c:v>
                </c:pt>
                <c:pt idx="54">
                  <c:v>127.43768029816</c:v>
                </c:pt>
                <c:pt idx="55">
                  <c:v>124.83811960396299</c:v>
                </c:pt>
                <c:pt idx="56">
                  <c:v>133.70661863023</c:v>
                </c:pt>
                <c:pt idx="57">
                  <c:v>136.86667059572099</c:v>
                </c:pt>
                <c:pt idx="58">
                  <c:v>131.23830922647701</c:v>
                </c:pt>
                <c:pt idx="59">
                  <c:v>132.07053527415201</c:v>
                </c:pt>
                <c:pt idx="60">
                  <c:v>128.042999140988</c:v>
                </c:pt>
                <c:pt idx="61">
                  <c:v>112.81387297232899</c:v>
                </c:pt>
                <c:pt idx="62">
                  <c:v>114.08774755357599</c:v>
                </c:pt>
                <c:pt idx="63">
                  <c:v>113.220355835031</c:v>
                </c:pt>
                <c:pt idx="64">
                  <c:v>121.953280046694</c:v>
                </c:pt>
                <c:pt idx="65">
                  <c:v>122.256404199214</c:v>
                </c:pt>
                <c:pt idx="66">
                  <c:v>121.320512822723</c:v>
                </c:pt>
                <c:pt idx="67">
                  <c:v>129.75625240995399</c:v>
                </c:pt>
                <c:pt idx="68">
                  <c:v>138.369836960557</c:v>
                </c:pt>
                <c:pt idx="69">
                  <c:v>114.88687437901901</c:v>
                </c:pt>
                <c:pt idx="70">
                  <c:v>111.060318639877</c:v>
                </c:pt>
                <c:pt idx="71">
                  <c:v>109.692024402877</c:v>
                </c:pt>
                <c:pt idx="72">
                  <c:v>113.78089877599901</c:v>
                </c:pt>
                <c:pt idx="73">
                  <c:v>125.577429081415</c:v>
                </c:pt>
                <c:pt idx="74">
                  <c:v>129.520938021793</c:v>
                </c:pt>
                <c:pt idx="75">
                  <c:v>130.18463326642899</c:v>
                </c:pt>
                <c:pt idx="76">
                  <c:v>121.122501080408</c:v>
                </c:pt>
                <c:pt idx="77">
                  <c:v>130.31946117955101</c:v>
                </c:pt>
                <c:pt idx="78">
                  <c:v>141.07561946576701</c:v>
                </c:pt>
                <c:pt idx="79">
                  <c:v>125.123224524363</c:v>
                </c:pt>
                <c:pt idx="80">
                  <c:v>135.75796614900199</c:v>
                </c:pt>
                <c:pt idx="81">
                  <c:v>134.73955535790699</c:v>
                </c:pt>
                <c:pt idx="82">
                  <c:v>152.96000147570501</c:v>
                </c:pt>
                <c:pt idx="83">
                  <c:v>147.476035667736</c:v>
                </c:pt>
                <c:pt idx="84">
                  <c:v>137.949569024412</c:v>
                </c:pt>
                <c:pt idx="85">
                  <c:v>131.78855270195999</c:v>
                </c:pt>
                <c:pt idx="86">
                  <c:v>126.70297299400799</c:v>
                </c:pt>
                <c:pt idx="87">
                  <c:v>137.02460218136599</c:v>
                </c:pt>
                <c:pt idx="88">
                  <c:v>139.15014000247899</c:v>
                </c:pt>
                <c:pt idx="89">
                  <c:v>137.49695745454699</c:v>
                </c:pt>
                <c:pt idx="90">
                  <c:v>139.60806629631699</c:v>
                </c:pt>
                <c:pt idx="91">
                  <c:v>164.57215063566201</c:v>
                </c:pt>
                <c:pt idx="92">
                  <c:v>143.08287763751599</c:v>
                </c:pt>
                <c:pt idx="93">
                  <c:v>140.34585144000999</c:v>
                </c:pt>
                <c:pt idx="94">
                  <c:v>150.886339160977</c:v>
                </c:pt>
                <c:pt idx="95">
                  <c:v>157.15699249576701</c:v>
                </c:pt>
                <c:pt idx="96">
                  <c:v>151.030928915321</c:v>
                </c:pt>
                <c:pt idx="97">
                  <c:v>158.64528249515701</c:v>
                </c:pt>
                <c:pt idx="98">
                  <c:v>162.63239730463201</c:v>
                </c:pt>
                <c:pt idx="99">
                  <c:v>165.544407559663</c:v>
                </c:pt>
                <c:pt idx="100">
                  <c:v>154.074718360682</c:v>
                </c:pt>
                <c:pt idx="101">
                  <c:v>181.001225628442</c:v>
                </c:pt>
                <c:pt idx="102">
                  <c:v>167.90534205734301</c:v>
                </c:pt>
                <c:pt idx="103">
                  <c:v>182.007050402743</c:v>
                </c:pt>
                <c:pt idx="104">
                  <c:v>163.783784030509</c:v>
                </c:pt>
                <c:pt idx="105">
                  <c:v>164.75427025939999</c:v>
                </c:pt>
                <c:pt idx="106">
                  <c:v>178.01910846595101</c:v>
                </c:pt>
                <c:pt idx="107">
                  <c:v>159.88185913348801</c:v>
                </c:pt>
                <c:pt idx="108">
                  <c:v>154.460764093314</c:v>
                </c:pt>
                <c:pt idx="109">
                  <c:v>153.917707373783</c:v>
                </c:pt>
                <c:pt idx="110">
                  <c:v>163.337611924454</c:v>
                </c:pt>
                <c:pt idx="111">
                  <c:v>146.84251041710499</c:v>
                </c:pt>
                <c:pt idx="112">
                  <c:v>137.29571849388401</c:v>
                </c:pt>
                <c:pt idx="113">
                  <c:v>136.74503137985499</c:v>
                </c:pt>
                <c:pt idx="114">
                  <c:v>140.403816842287</c:v>
                </c:pt>
                <c:pt idx="115">
                  <c:v>139.623495650633</c:v>
                </c:pt>
                <c:pt idx="116">
                  <c:v>130.80375146610999</c:v>
                </c:pt>
                <c:pt idx="117">
                  <c:v>130.44142528996801</c:v>
                </c:pt>
                <c:pt idx="118">
                  <c:v>138.907066942462</c:v>
                </c:pt>
                <c:pt idx="119">
                  <c:v>139.2844837701</c:v>
                </c:pt>
                <c:pt idx="120">
                  <c:v>148.39104518390701</c:v>
                </c:pt>
                <c:pt idx="121">
                  <c:v>140.73283654757799</c:v>
                </c:pt>
                <c:pt idx="122">
                  <c:v>154.56410193108999</c:v>
                </c:pt>
                <c:pt idx="123">
                  <c:v>158.78842164003501</c:v>
                </c:pt>
                <c:pt idx="124">
                  <c:v>152.94095385761699</c:v>
                </c:pt>
                <c:pt idx="125">
                  <c:v>158.95669120120601</c:v>
                </c:pt>
                <c:pt idx="126">
                  <c:v>175.38859232780999</c:v>
                </c:pt>
                <c:pt idx="127">
                  <c:v>157.26566970463401</c:v>
                </c:pt>
                <c:pt idx="128">
                  <c:v>144.489925840404</c:v>
                </c:pt>
                <c:pt idx="129">
                  <c:v>155.25638762999799</c:v>
                </c:pt>
                <c:pt idx="130">
                  <c:v>157.06365493877101</c:v>
                </c:pt>
                <c:pt idx="131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2E-4506-AE5E-A8C900B6F447}"/>
            </c:ext>
          </c:extLst>
        </c:ser>
        <c:ser>
          <c:idx val="2"/>
          <c:order val="2"/>
          <c:tx>
            <c:strRef>
              <c:f>EDAPlots!$N$1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EDAPlots!$N$5:$N$136</c:f>
              <c:numCache>
                <c:formatCode>General</c:formatCode>
                <c:ptCount val="132"/>
                <c:pt idx="0">
                  <c:v>108.535285274004</c:v>
                </c:pt>
                <c:pt idx="1">
                  <c:v>109.022611620048</c:v>
                </c:pt>
                <c:pt idx="2">
                  <c:v>111.449991049066</c:v>
                </c:pt>
                <c:pt idx="3">
                  <c:v>113.46791442549601</c:v>
                </c:pt>
                <c:pt idx="4">
                  <c:v>115.03580315487</c:v>
                </c:pt>
                <c:pt idx="5">
                  <c:v>112.981159319615</c:v>
                </c:pt>
                <c:pt idx="6">
                  <c:v>116.422087899481</c:v>
                </c:pt>
                <c:pt idx="7">
                  <c:v>113.106851197737</c:v>
                </c:pt>
                <c:pt idx="8">
                  <c:v>115.65758470048399</c:v>
                </c:pt>
                <c:pt idx="9">
                  <c:v>118.955033907226</c:v>
                </c:pt>
                <c:pt idx="10">
                  <c:v>121.141296367641</c:v>
                </c:pt>
                <c:pt idx="11">
                  <c:v>123.44034778904</c:v>
                </c:pt>
                <c:pt idx="12">
                  <c:v>121.809558428012</c:v>
                </c:pt>
                <c:pt idx="13">
                  <c:v>127.528759030259</c:v>
                </c:pt>
                <c:pt idx="14">
                  <c:v>128.71530316817601</c:v>
                </c:pt>
                <c:pt idx="15">
                  <c:v>129.13150638468099</c:v>
                </c:pt>
                <c:pt idx="16">
                  <c:v>131.60107884745099</c:v>
                </c:pt>
                <c:pt idx="17">
                  <c:v>133.476878865749</c:v>
                </c:pt>
                <c:pt idx="18">
                  <c:v>131.56237762480299</c:v>
                </c:pt>
                <c:pt idx="19">
                  <c:v>135.75914961691899</c:v>
                </c:pt>
                <c:pt idx="20">
                  <c:v>134.368011462628</c:v>
                </c:pt>
                <c:pt idx="21">
                  <c:v>138.08174976560699</c:v>
                </c:pt>
                <c:pt idx="22">
                  <c:v>141.037305626929</c:v>
                </c:pt>
                <c:pt idx="23">
                  <c:v>141.63436687667601</c:v>
                </c:pt>
                <c:pt idx="24">
                  <c:v>139.47577556023001</c:v>
                </c:pt>
                <c:pt idx="25">
                  <c:v>143.30085804250299</c:v>
                </c:pt>
                <c:pt idx="26">
                  <c:v>141.44657893087501</c:v>
                </c:pt>
                <c:pt idx="27">
                  <c:v>142.50527635098399</c:v>
                </c:pt>
                <c:pt idx="28">
                  <c:v>142.64243222092099</c:v>
                </c:pt>
                <c:pt idx="29">
                  <c:v>140.05153118249299</c:v>
                </c:pt>
                <c:pt idx="30">
                  <c:v>141.94259867745001</c:v>
                </c:pt>
                <c:pt idx="31">
                  <c:v>135.947167591153</c:v>
                </c:pt>
                <c:pt idx="32">
                  <c:v>136.58241505764801</c:v>
                </c:pt>
                <c:pt idx="33">
                  <c:v>144.33658391332901</c:v>
                </c:pt>
                <c:pt idx="34">
                  <c:v>143.42772636107199</c:v>
                </c:pt>
                <c:pt idx="35">
                  <c:v>140.49736746356601</c:v>
                </c:pt>
                <c:pt idx="36">
                  <c:v>137.44497456834799</c:v>
                </c:pt>
                <c:pt idx="37">
                  <c:v>137.82723839082001</c:v>
                </c:pt>
                <c:pt idx="38">
                  <c:v>142.42149240801001</c:v>
                </c:pt>
                <c:pt idx="39">
                  <c:v>142.28071545158099</c:v>
                </c:pt>
                <c:pt idx="40">
                  <c:v>143.21599892322001</c:v>
                </c:pt>
                <c:pt idx="41">
                  <c:v>144.19740020551399</c:v>
                </c:pt>
                <c:pt idx="42">
                  <c:v>147.81371678766001</c:v>
                </c:pt>
                <c:pt idx="43">
                  <c:v>148.03398601555401</c:v>
                </c:pt>
                <c:pt idx="44">
                  <c:v>148.019960951857</c:v>
                </c:pt>
                <c:pt idx="45">
                  <c:v>146.145017060714</c:v>
                </c:pt>
                <c:pt idx="46">
                  <c:v>149.650371377358</c:v>
                </c:pt>
                <c:pt idx="47">
                  <c:v>152.486464752117</c:v>
                </c:pt>
                <c:pt idx="48">
                  <c:v>153.657293683234</c:v>
                </c:pt>
                <c:pt idx="49">
                  <c:v>158.33289737360801</c:v>
                </c:pt>
                <c:pt idx="50">
                  <c:v>157.03941319309101</c:v>
                </c:pt>
                <c:pt idx="51">
                  <c:v>158.60799994428999</c:v>
                </c:pt>
                <c:pt idx="52">
                  <c:v>160.35416529821899</c:v>
                </c:pt>
                <c:pt idx="53">
                  <c:v>160.180833146802</c:v>
                </c:pt>
                <c:pt idx="54">
                  <c:v>162.620144951051</c:v>
                </c:pt>
                <c:pt idx="55">
                  <c:v>162.98444033820101</c:v>
                </c:pt>
                <c:pt idx="56">
                  <c:v>165.09191877702401</c:v>
                </c:pt>
                <c:pt idx="57">
                  <c:v>167.459312407027</c:v>
                </c:pt>
                <c:pt idx="58">
                  <c:v>171.036021104334</c:v>
                </c:pt>
                <c:pt idx="59">
                  <c:v>172.94833686122499</c:v>
                </c:pt>
                <c:pt idx="60">
                  <c:v>178.92829282564099</c:v>
                </c:pt>
                <c:pt idx="61">
                  <c:v>173.795723208444</c:v>
                </c:pt>
                <c:pt idx="62">
                  <c:v>172.31532286414799</c:v>
                </c:pt>
                <c:pt idx="63">
                  <c:v>175.49888913583399</c:v>
                </c:pt>
                <c:pt idx="64">
                  <c:v>178.811248481543</c:v>
                </c:pt>
                <c:pt idx="65">
                  <c:v>178.35680831314099</c:v>
                </c:pt>
                <c:pt idx="66">
                  <c:v>183.126176488407</c:v>
                </c:pt>
                <c:pt idx="67">
                  <c:v>188.14894248659201</c:v>
                </c:pt>
                <c:pt idx="68">
                  <c:v>189.05005401572001</c:v>
                </c:pt>
                <c:pt idx="69">
                  <c:v>178.17160833966801</c:v>
                </c:pt>
                <c:pt idx="70">
                  <c:v>179.45507560807499</c:v>
                </c:pt>
                <c:pt idx="71">
                  <c:v>166.42684636737701</c:v>
                </c:pt>
                <c:pt idx="72">
                  <c:v>176.57726015359199</c:v>
                </c:pt>
                <c:pt idx="73">
                  <c:v>180.893530734969</c:v>
                </c:pt>
                <c:pt idx="74">
                  <c:v>183.49545202604699</c:v>
                </c:pt>
                <c:pt idx="75">
                  <c:v>187.637195448667</c:v>
                </c:pt>
                <c:pt idx="76">
                  <c:v>180.24693925755801</c:v>
                </c:pt>
                <c:pt idx="77">
                  <c:v>190.46818782695601</c:v>
                </c:pt>
                <c:pt idx="78">
                  <c:v>191.39129189331101</c:v>
                </c:pt>
                <c:pt idx="79">
                  <c:v>191.09347659302901</c:v>
                </c:pt>
                <c:pt idx="80">
                  <c:v>194.517494782412</c:v>
                </c:pt>
                <c:pt idx="81">
                  <c:v>199.634379951737</c:v>
                </c:pt>
                <c:pt idx="82">
                  <c:v>203.70976843708101</c:v>
                </c:pt>
                <c:pt idx="83">
                  <c:v>209.708143034805</c:v>
                </c:pt>
                <c:pt idx="84">
                  <c:v>208.92705675554299</c:v>
                </c:pt>
                <c:pt idx="85">
                  <c:v>195.70867518798499</c:v>
                </c:pt>
                <c:pt idx="86">
                  <c:v>171.29517587825401</c:v>
                </c:pt>
                <c:pt idx="87">
                  <c:v>194.67262396737399</c:v>
                </c:pt>
                <c:pt idx="88">
                  <c:v>206.103714660854</c:v>
                </c:pt>
                <c:pt idx="89">
                  <c:v>208.59715160689399</c:v>
                </c:pt>
                <c:pt idx="90">
                  <c:v>217.444734162191</c:v>
                </c:pt>
                <c:pt idx="91">
                  <c:v>227.50302660962799</c:v>
                </c:pt>
                <c:pt idx="92">
                  <c:v>219.05576531454099</c:v>
                </c:pt>
                <c:pt idx="93">
                  <c:v>213.403011675269</c:v>
                </c:pt>
                <c:pt idx="94">
                  <c:v>229.87788273338199</c:v>
                </c:pt>
                <c:pt idx="95">
                  <c:v>234.77619817462499</c:v>
                </c:pt>
                <c:pt idx="96">
                  <c:v>235.124276770368</c:v>
                </c:pt>
                <c:pt idx="97">
                  <c:v>236.41935815717201</c:v>
                </c:pt>
                <c:pt idx="98">
                  <c:v>239.85653529779299</c:v>
                </c:pt>
                <c:pt idx="99">
                  <c:v>248.15191808748901</c:v>
                </c:pt>
                <c:pt idx="100">
                  <c:v>249.10830139053499</c:v>
                </c:pt>
                <c:pt idx="101">
                  <c:v>254.260502074882</c:v>
                </c:pt>
                <c:pt idx="102">
                  <c:v>258.71384278343203</c:v>
                </c:pt>
                <c:pt idx="103">
                  <c:v>265.312908709412</c:v>
                </c:pt>
                <c:pt idx="104">
                  <c:v>254.53922063578199</c:v>
                </c:pt>
                <c:pt idx="105">
                  <c:v>266.46027850119702</c:v>
                </c:pt>
                <c:pt idx="106">
                  <c:v>264.451573046497</c:v>
                </c:pt>
                <c:pt idx="107">
                  <c:v>276.981581721429</c:v>
                </c:pt>
                <c:pt idx="108">
                  <c:v>262.877034986176</c:v>
                </c:pt>
                <c:pt idx="109">
                  <c:v>254.50069070882699</c:v>
                </c:pt>
                <c:pt idx="110">
                  <c:v>264.29489453913499</c:v>
                </c:pt>
                <c:pt idx="111">
                  <c:v>242.71568891386701</c:v>
                </c:pt>
                <c:pt idx="112">
                  <c:v>242.49317925973</c:v>
                </c:pt>
                <c:pt idx="113">
                  <c:v>226.934805225199</c:v>
                </c:pt>
                <c:pt idx="114">
                  <c:v>242.640265088451</c:v>
                </c:pt>
                <c:pt idx="115">
                  <c:v>233.605564684218</c:v>
                </c:pt>
                <c:pt idx="116">
                  <c:v>213.66779681016999</c:v>
                </c:pt>
                <c:pt idx="117">
                  <c:v>222.274351775334</c:v>
                </c:pt>
                <c:pt idx="118">
                  <c:v>234.76268530642099</c:v>
                </c:pt>
                <c:pt idx="119">
                  <c:v>222.95891704612799</c:v>
                </c:pt>
                <c:pt idx="120">
                  <c:v>236.43077898536299</c:v>
                </c:pt>
                <c:pt idx="121">
                  <c:v>228.13860773776801</c:v>
                </c:pt>
                <c:pt idx="122">
                  <c:v>237.174245624024</c:v>
                </c:pt>
                <c:pt idx="123">
                  <c:v>239.62536347891799</c:v>
                </c:pt>
                <c:pt idx="124">
                  <c:v>240.706257086541</c:v>
                </c:pt>
                <c:pt idx="125">
                  <c:v>251.49635887529701</c:v>
                </c:pt>
                <c:pt idx="126">
                  <c:v>258.25111660343998</c:v>
                </c:pt>
                <c:pt idx="127">
                  <c:v>255.31267419487901</c:v>
                </c:pt>
                <c:pt idx="128">
                  <c:v>243.837139270638</c:v>
                </c:pt>
                <c:pt idx="129">
                  <c:v>239.10572265501</c:v>
                </c:pt>
                <c:pt idx="130">
                  <c:v>256.51559960093402</c:v>
                </c:pt>
                <c:pt idx="131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E-4506-AE5E-A8C900B6F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EDAPlots!$F$1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EDAPlots!$F$5:$F$136</c:f>
              <c:numCache>
                <c:formatCode>General</c:formatCode>
                <c:ptCount val="132"/>
                <c:pt idx="0">
                  <c:v>55.9</c:v>
                </c:pt>
                <c:pt idx="1">
                  <c:v>56.6</c:v>
                </c:pt>
                <c:pt idx="2">
                  <c:v>55.9</c:v>
                </c:pt>
                <c:pt idx="3">
                  <c:v>54.3</c:v>
                </c:pt>
                <c:pt idx="4">
                  <c:v>54.8</c:v>
                </c:pt>
                <c:pt idx="5">
                  <c:v>53.6</c:v>
                </c:pt>
                <c:pt idx="6">
                  <c:v>55.2</c:v>
                </c:pt>
                <c:pt idx="7">
                  <c:v>55.3</c:v>
                </c:pt>
                <c:pt idx="8">
                  <c:v>53.6</c:v>
                </c:pt>
                <c:pt idx="9">
                  <c:v>53.9</c:v>
                </c:pt>
                <c:pt idx="10">
                  <c:v>53.1</c:v>
                </c:pt>
                <c:pt idx="11">
                  <c:v>53.5</c:v>
                </c:pt>
                <c:pt idx="12">
                  <c:v>55.2</c:v>
                </c:pt>
                <c:pt idx="13">
                  <c:v>53.4</c:v>
                </c:pt>
                <c:pt idx="14">
                  <c:v>54.9</c:v>
                </c:pt>
                <c:pt idx="15">
                  <c:v>55.7</c:v>
                </c:pt>
                <c:pt idx="16">
                  <c:v>56</c:v>
                </c:pt>
                <c:pt idx="17">
                  <c:v>56.8</c:v>
                </c:pt>
                <c:pt idx="18">
                  <c:v>56.9</c:v>
                </c:pt>
                <c:pt idx="19">
                  <c:v>58</c:v>
                </c:pt>
                <c:pt idx="20">
                  <c:v>57.3</c:v>
                </c:pt>
                <c:pt idx="21">
                  <c:v>55.8</c:v>
                </c:pt>
                <c:pt idx="22">
                  <c:v>58.2</c:v>
                </c:pt>
                <c:pt idx="23">
                  <c:v>57.2</c:v>
                </c:pt>
                <c:pt idx="24">
                  <c:v>56.2</c:v>
                </c:pt>
                <c:pt idx="25">
                  <c:v>57.6</c:v>
                </c:pt>
                <c:pt idx="26">
                  <c:v>58.4</c:v>
                </c:pt>
                <c:pt idx="27">
                  <c:v>57.5</c:v>
                </c:pt>
                <c:pt idx="28">
                  <c:v>56.7</c:v>
                </c:pt>
                <c:pt idx="29">
                  <c:v>55.7</c:v>
                </c:pt>
                <c:pt idx="30">
                  <c:v>60.1</c:v>
                </c:pt>
                <c:pt idx="31">
                  <c:v>58.6</c:v>
                </c:pt>
                <c:pt idx="32">
                  <c:v>56.1</c:v>
                </c:pt>
                <c:pt idx="33">
                  <c:v>56.9</c:v>
                </c:pt>
                <c:pt idx="34">
                  <c:v>56.1</c:v>
                </c:pt>
                <c:pt idx="35">
                  <c:v>55.3</c:v>
                </c:pt>
                <c:pt idx="36">
                  <c:v>53.8</c:v>
                </c:pt>
                <c:pt idx="37">
                  <c:v>52.8</c:v>
                </c:pt>
                <c:pt idx="38">
                  <c:v>55.4</c:v>
                </c:pt>
                <c:pt idx="39">
                  <c:v>55.2</c:v>
                </c:pt>
                <c:pt idx="40">
                  <c:v>54.1</c:v>
                </c:pt>
                <c:pt idx="41">
                  <c:v>55.8</c:v>
                </c:pt>
                <c:pt idx="42">
                  <c:v>56.2</c:v>
                </c:pt>
                <c:pt idx="43">
                  <c:v>52.6</c:v>
                </c:pt>
                <c:pt idx="44">
                  <c:v>55.4</c:v>
                </c:pt>
                <c:pt idx="45">
                  <c:v>54.3</c:v>
                </c:pt>
                <c:pt idx="46">
                  <c:v>56.4</c:v>
                </c:pt>
                <c:pt idx="47">
                  <c:v>55.8</c:v>
                </c:pt>
                <c:pt idx="48">
                  <c:v>57</c:v>
                </c:pt>
                <c:pt idx="49">
                  <c:v>56.6</c:v>
                </c:pt>
                <c:pt idx="50">
                  <c:v>56.2</c:v>
                </c:pt>
                <c:pt idx="51">
                  <c:v>57.2</c:v>
                </c:pt>
                <c:pt idx="52">
                  <c:v>57.4</c:v>
                </c:pt>
                <c:pt idx="53">
                  <c:v>56.8</c:v>
                </c:pt>
                <c:pt idx="54">
                  <c:v>55.4</c:v>
                </c:pt>
                <c:pt idx="55">
                  <c:v>55.8</c:v>
                </c:pt>
                <c:pt idx="56">
                  <c:v>58.1</c:v>
                </c:pt>
                <c:pt idx="57">
                  <c:v>60.4</c:v>
                </c:pt>
                <c:pt idx="58">
                  <c:v>57.1</c:v>
                </c:pt>
                <c:pt idx="59">
                  <c:v>56.3</c:v>
                </c:pt>
                <c:pt idx="60">
                  <c:v>60</c:v>
                </c:pt>
                <c:pt idx="61">
                  <c:v>58.5</c:v>
                </c:pt>
                <c:pt idx="62">
                  <c:v>58.2</c:v>
                </c:pt>
                <c:pt idx="63">
                  <c:v>57.6</c:v>
                </c:pt>
                <c:pt idx="64">
                  <c:v>58</c:v>
                </c:pt>
                <c:pt idx="65">
                  <c:v>58.5</c:v>
                </c:pt>
                <c:pt idx="66">
                  <c:v>57.5</c:v>
                </c:pt>
                <c:pt idx="67">
                  <c:v>59.5</c:v>
                </c:pt>
                <c:pt idx="68">
                  <c:v>60.4</c:v>
                </c:pt>
                <c:pt idx="69">
                  <c:v>60.8</c:v>
                </c:pt>
                <c:pt idx="70">
                  <c:v>60.1</c:v>
                </c:pt>
                <c:pt idx="71">
                  <c:v>58.1</c:v>
                </c:pt>
                <c:pt idx="72">
                  <c:v>56.5</c:v>
                </c:pt>
                <c:pt idx="73">
                  <c:v>59.1</c:v>
                </c:pt>
                <c:pt idx="74">
                  <c:v>56.5</c:v>
                </c:pt>
                <c:pt idx="75">
                  <c:v>55.3</c:v>
                </c:pt>
                <c:pt idx="76">
                  <c:v>56.1</c:v>
                </c:pt>
                <c:pt idx="77">
                  <c:v>55.2</c:v>
                </c:pt>
                <c:pt idx="78">
                  <c:v>54.4</c:v>
                </c:pt>
                <c:pt idx="79">
                  <c:v>56</c:v>
                </c:pt>
                <c:pt idx="80">
                  <c:v>53.2</c:v>
                </c:pt>
                <c:pt idx="81">
                  <c:v>54.8</c:v>
                </c:pt>
                <c:pt idx="82">
                  <c:v>53.6</c:v>
                </c:pt>
                <c:pt idx="83">
                  <c:v>55.7</c:v>
                </c:pt>
                <c:pt idx="84">
                  <c:v>56</c:v>
                </c:pt>
                <c:pt idx="85">
                  <c:v>57.5</c:v>
                </c:pt>
                <c:pt idx="86">
                  <c:v>52.9</c:v>
                </c:pt>
                <c:pt idx="87">
                  <c:v>41.7</c:v>
                </c:pt>
                <c:pt idx="88">
                  <c:v>45.4</c:v>
                </c:pt>
                <c:pt idx="89">
                  <c:v>57.3</c:v>
                </c:pt>
                <c:pt idx="90">
                  <c:v>56.7</c:v>
                </c:pt>
                <c:pt idx="91">
                  <c:v>57.1</c:v>
                </c:pt>
                <c:pt idx="92">
                  <c:v>57.1</c:v>
                </c:pt>
                <c:pt idx="93">
                  <c:v>56.1</c:v>
                </c:pt>
                <c:pt idx="94">
                  <c:v>56.1</c:v>
                </c:pt>
                <c:pt idx="95">
                  <c:v>57.5</c:v>
                </c:pt>
                <c:pt idx="96">
                  <c:v>58.7</c:v>
                </c:pt>
                <c:pt idx="97">
                  <c:v>56.4</c:v>
                </c:pt>
                <c:pt idx="98">
                  <c:v>62.3</c:v>
                </c:pt>
                <c:pt idx="99">
                  <c:v>63</c:v>
                </c:pt>
                <c:pt idx="100">
                  <c:v>63.9</c:v>
                </c:pt>
                <c:pt idx="101">
                  <c:v>61.2</c:v>
                </c:pt>
                <c:pt idx="102">
                  <c:v>64</c:v>
                </c:pt>
                <c:pt idx="103">
                  <c:v>61.7</c:v>
                </c:pt>
                <c:pt idx="104">
                  <c:v>62.1</c:v>
                </c:pt>
                <c:pt idx="105">
                  <c:v>66.599999999999994</c:v>
                </c:pt>
                <c:pt idx="106">
                  <c:v>67.599999999999994</c:v>
                </c:pt>
                <c:pt idx="107">
                  <c:v>61.7</c:v>
                </c:pt>
                <c:pt idx="108">
                  <c:v>60.4</c:v>
                </c:pt>
                <c:pt idx="109">
                  <c:v>57.2</c:v>
                </c:pt>
                <c:pt idx="110">
                  <c:v>58.4</c:v>
                </c:pt>
                <c:pt idx="111">
                  <c:v>57.5</c:v>
                </c:pt>
                <c:pt idx="112">
                  <c:v>56.4</c:v>
                </c:pt>
                <c:pt idx="113">
                  <c:v>56</c:v>
                </c:pt>
                <c:pt idx="114">
                  <c:v>56.4</c:v>
                </c:pt>
                <c:pt idx="115">
                  <c:v>56.1</c:v>
                </c:pt>
                <c:pt idx="116">
                  <c:v>55.9</c:v>
                </c:pt>
                <c:pt idx="117">
                  <c:v>54.5</c:v>
                </c:pt>
                <c:pt idx="118">
                  <c:v>55.5</c:v>
                </c:pt>
                <c:pt idx="119">
                  <c:v>49.2</c:v>
                </c:pt>
                <c:pt idx="120">
                  <c:v>55.2</c:v>
                </c:pt>
                <c:pt idx="121">
                  <c:v>55.1</c:v>
                </c:pt>
                <c:pt idx="122">
                  <c:v>51.2</c:v>
                </c:pt>
                <c:pt idx="123">
                  <c:v>51.9</c:v>
                </c:pt>
                <c:pt idx="124">
                  <c:v>50.3</c:v>
                </c:pt>
                <c:pt idx="125">
                  <c:v>53.9</c:v>
                </c:pt>
                <c:pt idx="126">
                  <c:v>52.7</c:v>
                </c:pt>
                <c:pt idx="127">
                  <c:v>54.5</c:v>
                </c:pt>
                <c:pt idx="128">
                  <c:v>53.6</c:v>
                </c:pt>
                <c:pt idx="129">
                  <c:v>51.8</c:v>
                </c:pt>
                <c:pt idx="130">
                  <c:v>52.7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E-4506-AE5E-A8C900B6F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EDAPlots!$M$1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EDAPlots!$M$5:$M$136</c:f>
              <c:numCache>
                <c:formatCode>General</c:formatCode>
                <c:ptCount val="132"/>
                <c:pt idx="0">
                  <c:v>102.104886945244</c:v>
                </c:pt>
                <c:pt idx="1">
                  <c:v>102.466543842927</c:v>
                </c:pt>
                <c:pt idx="2">
                  <c:v>103.120504604985</c:v>
                </c:pt>
                <c:pt idx="3">
                  <c:v>103.987817853802</c:v>
                </c:pt>
                <c:pt idx="4">
                  <c:v>104.17152959453</c:v>
                </c:pt>
                <c:pt idx="5">
                  <c:v>101.084858142607</c:v>
                </c:pt>
                <c:pt idx="6">
                  <c:v>105.107469900444</c:v>
                </c:pt>
                <c:pt idx="7">
                  <c:v>102.63489714367</c:v>
                </c:pt>
                <c:pt idx="8">
                  <c:v>104.988674024205</c:v>
                </c:pt>
                <c:pt idx="9">
                  <c:v>102.810947398183</c:v>
                </c:pt>
                <c:pt idx="10">
                  <c:v>105.467416228407</c:v>
                </c:pt>
                <c:pt idx="11">
                  <c:v>104.96715400947799</c:v>
                </c:pt>
                <c:pt idx="12">
                  <c:v>103.534170730464</c:v>
                </c:pt>
                <c:pt idx="13">
                  <c:v>104.601001915268</c:v>
                </c:pt>
                <c:pt idx="14">
                  <c:v>107.27907069739101</c:v>
                </c:pt>
                <c:pt idx="15">
                  <c:v>104.85901941741101</c:v>
                </c:pt>
                <c:pt idx="16">
                  <c:v>108.43551030933899</c:v>
                </c:pt>
                <c:pt idx="17">
                  <c:v>113.864425646711</c:v>
                </c:pt>
                <c:pt idx="18">
                  <c:v>110.201346990584</c:v>
                </c:pt>
                <c:pt idx="19">
                  <c:v>109.928919119041</c:v>
                </c:pt>
                <c:pt idx="20">
                  <c:v>108.17018289717601</c:v>
                </c:pt>
                <c:pt idx="21">
                  <c:v>105.58382371083</c:v>
                </c:pt>
                <c:pt idx="22">
                  <c:v>114.031023413866</c:v>
                </c:pt>
                <c:pt idx="23">
                  <c:v>112.225351484171</c:v>
                </c:pt>
                <c:pt idx="24">
                  <c:v>110.622823205269</c:v>
                </c:pt>
                <c:pt idx="25">
                  <c:v>113.891527421134</c:v>
                </c:pt>
                <c:pt idx="26">
                  <c:v>111.35056798381</c:v>
                </c:pt>
                <c:pt idx="27">
                  <c:v>112.636325355295</c:v>
                </c:pt>
                <c:pt idx="28">
                  <c:v>113.873657590555</c:v>
                </c:pt>
                <c:pt idx="29">
                  <c:v>108.74984672545899</c:v>
                </c:pt>
                <c:pt idx="30">
                  <c:v>108.95245693141899</c:v>
                </c:pt>
                <c:pt idx="31">
                  <c:v>103.199757081923</c:v>
                </c:pt>
                <c:pt idx="32">
                  <c:v>103.572225065532</c:v>
                </c:pt>
                <c:pt idx="33">
                  <c:v>109.935157139548</c:v>
                </c:pt>
                <c:pt idx="34">
                  <c:v>108.39850843669799</c:v>
                </c:pt>
                <c:pt idx="35">
                  <c:v>107.918632913735</c:v>
                </c:pt>
                <c:pt idx="36">
                  <c:v>105.983606353875</c:v>
                </c:pt>
                <c:pt idx="37">
                  <c:v>108.957379835266</c:v>
                </c:pt>
                <c:pt idx="38">
                  <c:v>114.450966062999</c:v>
                </c:pt>
                <c:pt idx="39">
                  <c:v>116.95829280899601</c:v>
                </c:pt>
                <c:pt idx="40">
                  <c:v>115.52380061268499</c:v>
                </c:pt>
                <c:pt idx="41">
                  <c:v>115.793856402836</c:v>
                </c:pt>
                <c:pt idx="42">
                  <c:v>117.654847614906</c:v>
                </c:pt>
                <c:pt idx="43">
                  <c:v>127.80686466642899</c:v>
                </c:pt>
                <c:pt idx="44">
                  <c:v>115.417896329613</c:v>
                </c:pt>
                <c:pt idx="45">
                  <c:v>118.475565543543</c:v>
                </c:pt>
                <c:pt idx="46">
                  <c:v>121.188118709573</c:v>
                </c:pt>
                <c:pt idx="47">
                  <c:v>124.961719449437</c:v>
                </c:pt>
                <c:pt idx="48">
                  <c:v>126.87245449526399</c:v>
                </c:pt>
                <c:pt idx="49">
                  <c:v>131.266561676175</c:v>
                </c:pt>
                <c:pt idx="50">
                  <c:v>128.460205950687</c:v>
                </c:pt>
                <c:pt idx="51">
                  <c:v>126.392693199682</c:v>
                </c:pt>
                <c:pt idx="52">
                  <c:v>128.02302888614</c:v>
                </c:pt>
                <c:pt idx="53">
                  <c:v>127.00156470186499</c:v>
                </c:pt>
                <c:pt idx="54">
                  <c:v>127.43768029816</c:v>
                </c:pt>
                <c:pt idx="55">
                  <c:v>124.83811960396299</c:v>
                </c:pt>
                <c:pt idx="56">
                  <c:v>133.70661863023</c:v>
                </c:pt>
                <c:pt idx="57">
                  <c:v>136.86667059572099</c:v>
                </c:pt>
                <c:pt idx="58">
                  <c:v>131.23830922647701</c:v>
                </c:pt>
                <c:pt idx="59">
                  <c:v>132.07053527415201</c:v>
                </c:pt>
                <c:pt idx="60">
                  <c:v>128.042999140988</c:v>
                </c:pt>
                <c:pt idx="61">
                  <c:v>112.81387297232899</c:v>
                </c:pt>
                <c:pt idx="62">
                  <c:v>114.08774755357599</c:v>
                </c:pt>
                <c:pt idx="63">
                  <c:v>113.220355835031</c:v>
                </c:pt>
                <c:pt idx="64">
                  <c:v>121.953280046694</c:v>
                </c:pt>
                <c:pt idx="65">
                  <c:v>122.256404199214</c:v>
                </c:pt>
                <c:pt idx="66">
                  <c:v>121.320512822723</c:v>
                </c:pt>
                <c:pt idx="67">
                  <c:v>129.75625240995399</c:v>
                </c:pt>
                <c:pt idx="68">
                  <c:v>138.369836960557</c:v>
                </c:pt>
                <c:pt idx="69">
                  <c:v>114.88687437901901</c:v>
                </c:pt>
                <c:pt idx="70">
                  <c:v>111.060318639877</c:v>
                </c:pt>
                <c:pt idx="71">
                  <c:v>109.692024402877</c:v>
                </c:pt>
                <c:pt idx="72">
                  <c:v>113.78089877599901</c:v>
                </c:pt>
                <c:pt idx="73">
                  <c:v>125.577429081415</c:v>
                </c:pt>
                <c:pt idx="74">
                  <c:v>129.520938021793</c:v>
                </c:pt>
                <c:pt idx="75">
                  <c:v>130.18463326642899</c:v>
                </c:pt>
                <c:pt idx="76">
                  <c:v>121.122501080408</c:v>
                </c:pt>
                <c:pt idx="77">
                  <c:v>130.31946117955101</c:v>
                </c:pt>
                <c:pt idx="78">
                  <c:v>141.07561946576701</c:v>
                </c:pt>
                <c:pt idx="79">
                  <c:v>125.123224524363</c:v>
                </c:pt>
                <c:pt idx="80">
                  <c:v>135.75796614900199</c:v>
                </c:pt>
                <c:pt idx="81">
                  <c:v>134.73955535790699</c:v>
                </c:pt>
                <c:pt idx="82">
                  <c:v>152.96000147570501</c:v>
                </c:pt>
                <c:pt idx="83">
                  <c:v>147.476035667736</c:v>
                </c:pt>
                <c:pt idx="84">
                  <c:v>137.949569024412</c:v>
                </c:pt>
                <c:pt idx="85">
                  <c:v>131.78855270195999</c:v>
                </c:pt>
                <c:pt idx="86">
                  <c:v>126.70297299400799</c:v>
                </c:pt>
                <c:pt idx="87">
                  <c:v>137.02460218136599</c:v>
                </c:pt>
                <c:pt idx="88">
                  <c:v>139.15014000247899</c:v>
                </c:pt>
                <c:pt idx="89">
                  <c:v>137.49695745454699</c:v>
                </c:pt>
                <c:pt idx="90">
                  <c:v>139.60806629631699</c:v>
                </c:pt>
                <c:pt idx="91">
                  <c:v>164.57215063566201</c:v>
                </c:pt>
                <c:pt idx="92">
                  <c:v>143.08287763751599</c:v>
                </c:pt>
                <c:pt idx="93">
                  <c:v>140.34585144000999</c:v>
                </c:pt>
                <c:pt idx="94">
                  <c:v>150.886339160977</c:v>
                </c:pt>
                <c:pt idx="95">
                  <c:v>157.15699249576701</c:v>
                </c:pt>
                <c:pt idx="96">
                  <c:v>151.030928915321</c:v>
                </c:pt>
                <c:pt idx="97">
                  <c:v>158.64528249515701</c:v>
                </c:pt>
                <c:pt idx="98">
                  <c:v>162.63239730463201</c:v>
                </c:pt>
                <c:pt idx="99">
                  <c:v>165.544407559663</c:v>
                </c:pt>
                <c:pt idx="100">
                  <c:v>154.074718360682</c:v>
                </c:pt>
                <c:pt idx="101">
                  <c:v>181.001225628442</c:v>
                </c:pt>
                <c:pt idx="102">
                  <c:v>167.90534205734301</c:v>
                </c:pt>
                <c:pt idx="103">
                  <c:v>182.007050402743</c:v>
                </c:pt>
                <c:pt idx="104">
                  <c:v>163.783784030509</c:v>
                </c:pt>
                <c:pt idx="105">
                  <c:v>164.75427025939999</c:v>
                </c:pt>
                <c:pt idx="106">
                  <c:v>178.01910846595101</c:v>
                </c:pt>
                <c:pt idx="107">
                  <c:v>159.88185913348801</c:v>
                </c:pt>
                <c:pt idx="108">
                  <c:v>154.460764093314</c:v>
                </c:pt>
                <c:pt idx="109">
                  <c:v>153.917707373783</c:v>
                </c:pt>
                <c:pt idx="110">
                  <c:v>163.337611924454</c:v>
                </c:pt>
                <c:pt idx="111">
                  <c:v>146.84251041710499</c:v>
                </c:pt>
                <c:pt idx="112">
                  <c:v>137.29571849388401</c:v>
                </c:pt>
                <c:pt idx="113">
                  <c:v>136.74503137985499</c:v>
                </c:pt>
                <c:pt idx="114">
                  <c:v>140.403816842287</c:v>
                </c:pt>
                <c:pt idx="115">
                  <c:v>139.623495650633</c:v>
                </c:pt>
                <c:pt idx="116">
                  <c:v>130.80375146610999</c:v>
                </c:pt>
                <c:pt idx="117">
                  <c:v>130.44142528996801</c:v>
                </c:pt>
                <c:pt idx="118">
                  <c:v>138.907066942462</c:v>
                </c:pt>
                <c:pt idx="119">
                  <c:v>139.2844837701</c:v>
                </c:pt>
                <c:pt idx="120">
                  <c:v>148.39104518390701</c:v>
                </c:pt>
                <c:pt idx="121">
                  <c:v>140.73283654757799</c:v>
                </c:pt>
                <c:pt idx="122">
                  <c:v>154.56410193108999</c:v>
                </c:pt>
                <c:pt idx="123">
                  <c:v>158.78842164003501</c:v>
                </c:pt>
                <c:pt idx="124">
                  <c:v>152.94095385761699</c:v>
                </c:pt>
                <c:pt idx="125">
                  <c:v>158.95669120120601</c:v>
                </c:pt>
                <c:pt idx="126">
                  <c:v>175.38859232780999</c:v>
                </c:pt>
                <c:pt idx="127">
                  <c:v>157.26566970463401</c:v>
                </c:pt>
                <c:pt idx="128">
                  <c:v>144.489925840404</c:v>
                </c:pt>
                <c:pt idx="129">
                  <c:v>155.25638762999799</c:v>
                </c:pt>
                <c:pt idx="130">
                  <c:v>157.06365493877101</c:v>
                </c:pt>
                <c:pt idx="131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FF-4284-8FA8-13CDA8C69849}"/>
            </c:ext>
          </c:extLst>
        </c:ser>
        <c:ser>
          <c:idx val="2"/>
          <c:order val="2"/>
          <c:tx>
            <c:strRef>
              <c:f>EDAPlots!$N$1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EDAPlots!$N$5:$N$136</c:f>
              <c:numCache>
                <c:formatCode>General</c:formatCode>
                <c:ptCount val="132"/>
                <c:pt idx="0">
                  <c:v>108.535285274004</c:v>
                </c:pt>
                <c:pt idx="1">
                  <c:v>109.022611620048</c:v>
                </c:pt>
                <c:pt idx="2">
                  <c:v>111.449991049066</c:v>
                </c:pt>
                <c:pt idx="3">
                  <c:v>113.46791442549601</c:v>
                </c:pt>
                <c:pt idx="4">
                  <c:v>115.03580315487</c:v>
                </c:pt>
                <c:pt idx="5">
                  <c:v>112.981159319615</c:v>
                </c:pt>
                <c:pt idx="6">
                  <c:v>116.422087899481</c:v>
                </c:pt>
                <c:pt idx="7">
                  <c:v>113.106851197737</c:v>
                </c:pt>
                <c:pt idx="8">
                  <c:v>115.65758470048399</c:v>
                </c:pt>
                <c:pt idx="9">
                  <c:v>118.955033907226</c:v>
                </c:pt>
                <c:pt idx="10">
                  <c:v>121.141296367641</c:v>
                </c:pt>
                <c:pt idx="11">
                  <c:v>123.44034778904</c:v>
                </c:pt>
                <c:pt idx="12">
                  <c:v>121.809558428012</c:v>
                </c:pt>
                <c:pt idx="13">
                  <c:v>127.528759030259</c:v>
                </c:pt>
                <c:pt idx="14">
                  <c:v>128.71530316817601</c:v>
                </c:pt>
                <c:pt idx="15">
                  <c:v>129.13150638468099</c:v>
                </c:pt>
                <c:pt idx="16">
                  <c:v>131.60107884745099</c:v>
                </c:pt>
                <c:pt idx="17">
                  <c:v>133.476878865749</c:v>
                </c:pt>
                <c:pt idx="18">
                  <c:v>131.56237762480299</c:v>
                </c:pt>
                <c:pt idx="19">
                  <c:v>135.75914961691899</c:v>
                </c:pt>
                <c:pt idx="20">
                  <c:v>134.368011462628</c:v>
                </c:pt>
                <c:pt idx="21">
                  <c:v>138.08174976560699</c:v>
                </c:pt>
                <c:pt idx="22">
                  <c:v>141.037305626929</c:v>
                </c:pt>
                <c:pt idx="23">
                  <c:v>141.63436687667601</c:v>
                </c:pt>
                <c:pt idx="24">
                  <c:v>139.47577556023001</c:v>
                </c:pt>
                <c:pt idx="25">
                  <c:v>143.30085804250299</c:v>
                </c:pt>
                <c:pt idx="26">
                  <c:v>141.44657893087501</c:v>
                </c:pt>
                <c:pt idx="27">
                  <c:v>142.50527635098399</c:v>
                </c:pt>
                <c:pt idx="28">
                  <c:v>142.64243222092099</c:v>
                </c:pt>
                <c:pt idx="29">
                  <c:v>140.05153118249299</c:v>
                </c:pt>
                <c:pt idx="30">
                  <c:v>141.94259867745001</c:v>
                </c:pt>
                <c:pt idx="31">
                  <c:v>135.947167591153</c:v>
                </c:pt>
                <c:pt idx="32">
                  <c:v>136.58241505764801</c:v>
                </c:pt>
                <c:pt idx="33">
                  <c:v>144.33658391332901</c:v>
                </c:pt>
                <c:pt idx="34">
                  <c:v>143.42772636107199</c:v>
                </c:pt>
                <c:pt idx="35">
                  <c:v>140.49736746356601</c:v>
                </c:pt>
                <c:pt idx="36">
                  <c:v>137.44497456834799</c:v>
                </c:pt>
                <c:pt idx="37">
                  <c:v>137.82723839082001</c:v>
                </c:pt>
                <c:pt idx="38">
                  <c:v>142.42149240801001</c:v>
                </c:pt>
                <c:pt idx="39">
                  <c:v>142.28071545158099</c:v>
                </c:pt>
                <c:pt idx="40">
                  <c:v>143.21599892322001</c:v>
                </c:pt>
                <c:pt idx="41">
                  <c:v>144.19740020551399</c:v>
                </c:pt>
                <c:pt idx="42">
                  <c:v>147.81371678766001</c:v>
                </c:pt>
                <c:pt idx="43">
                  <c:v>148.03398601555401</c:v>
                </c:pt>
                <c:pt idx="44">
                  <c:v>148.019960951857</c:v>
                </c:pt>
                <c:pt idx="45">
                  <c:v>146.145017060714</c:v>
                </c:pt>
                <c:pt idx="46">
                  <c:v>149.650371377358</c:v>
                </c:pt>
                <c:pt idx="47">
                  <c:v>152.486464752117</c:v>
                </c:pt>
                <c:pt idx="48">
                  <c:v>153.657293683234</c:v>
                </c:pt>
                <c:pt idx="49">
                  <c:v>158.33289737360801</c:v>
                </c:pt>
                <c:pt idx="50">
                  <c:v>157.03941319309101</c:v>
                </c:pt>
                <c:pt idx="51">
                  <c:v>158.60799994428999</c:v>
                </c:pt>
                <c:pt idx="52">
                  <c:v>160.35416529821899</c:v>
                </c:pt>
                <c:pt idx="53">
                  <c:v>160.180833146802</c:v>
                </c:pt>
                <c:pt idx="54">
                  <c:v>162.620144951051</c:v>
                </c:pt>
                <c:pt idx="55">
                  <c:v>162.98444033820101</c:v>
                </c:pt>
                <c:pt idx="56">
                  <c:v>165.09191877702401</c:v>
                </c:pt>
                <c:pt idx="57">
                  <c:v>167.459312407027</c:v>
                </c:pt>
                <c:pt idx="58">
                  <c:v>171.036021104334</c:v>
                </c:pt>
                <c:pt idx="59">
                  <c:v>172.94833686122499</c:v>
                </c:pt>
                <c:pt idx="60">
                  <c:v>178.92829282564099</c:v>
                </c:pt>
                <c:pt idx="61">
                  <c:v>173.795723208444</c:v>
                </c:pt>
                <c:pt idx="62">
                  <c:v>172.31532286414799</c:v>
                </c:pt>
                <c:pt idx="63">
                  <c:v>175.49888913583399</c:v>
                </c:pt>
                <c:pt idx="64">
                  <c:v>178.811248481543</c:v>
                </c:pt>
                <c:pt idx="65">
                  <c:v>178.35680831314099</c:v>
                </c:pt>
                <c:pt idx="66">
                  <c:v>183.126176488407</c:v>
                </c:pt>
                <c:pt idx="67">
                  <c:v>188.14894248659201</c:v>
                </c:pt>
                <c:pt idx="68">
                  <c:v>189.05005401572001</c:v>
                </c:pt>
                <c:pt idx="69">
                  <c:v>178.17160833966801</c:v>
                </c:pt>
                <c:pt idx="70">
                  <c:v>179.45507560807499</c:v>
                </c:pt>
                <c:pt idx="71">
                  <c:v>166.42684636737701</c:v>
                </c:pt>
                <c:pt idx="72">
                  <c:v>176.57726015359199</c:v>
                </c:pt>
                <c:pt idx="73">
                  <c:v>180.893530734969</c:v>
                </c:pt>
                <c:pt idx="74">
                  <c:v>183.49545202604699</c:v>
                </c:pt>
                <c:pt idx="75">
                  <c:v>187.637195448667</c:v>
                </c:pt>
                <c:pt idx="76">
                  <c:v>180.24693925755801</c:v>
                </c:pt>
                <c:pt idx="77">
                  <c:v>190.46818782695601</c:v>
                </c:pt>
                <c:pt idx="78">
                  <c:v>191.39129189331101</c:v>
                </c:pt>
                <c:pt idx="79">
                  <c:v>191.09347659302901</c:v>
                </c:pt>
                <c:pt idx="80">
                  <c:v>194.517494782412</c:v>
                </c:pt>
                <c:pt idx="81">
                  <c:v>199.634379951737</c:v>
                </c:pt>
                <c:pt idx="82">
                  <c:v>203.70976843708101</c:v>
                </c:pt>
                <c:pt idx="83">
                  <c:v>209.708143034805</c:v>
                </c:pt>
                <c:pt idx="84">
                  <c:v>208.92705675554299</c:v>
                </c:pt>
                <c:pt idx="85">
                  <c:v>195.70867518798499</c:v>
                </c:pt>
                <c:pt idx="86">
                  <c:v>171.29517587825401</c:v>
                </c:pt>
                <c:pt idx="87">
                  <c:v>194.67262396737399</c:v>
                </c:pt>
                <c:pt idx="88">
                  <c:v>206.103714660854</c:v>
                </c:pt>
                <c:pt idx="89">
                  <c:v>208.59715160689399</c:v>
                </c:pt>
                <c:pt idx="90">
                  <c:v>217.444734162191</c:v>
                </c:pt>
                <c:pt idx="91">
                  <c:v>227.50302660962799</c:v>
                </c:pt>
                <c:pt idx="92">
                  <c:v>219.05576531454099</c:v>
                </c:pt>
                <c:pt idx="93">
                  <c:v>213.403011675269</c:v>
                </c:pt>
                <c:pt idx="94">
                  <c:v>229.87788273338199</c:v>
                </c:pt>
                <c:pt idx="95">
                  <c:v>234.77619817462499</c:v>
                </c:pt>
                <c:pt idx="96">
                  <c:v>235.124276770368</c:v>
                </c:pt>
                <c:pt idx="97">
                  <c:v>236.41935815717201</c:v>
                </c:pt>
                <c:pt idx="98">
                  <c:v>239.85653529779299</c:v>
                </c:pt>
                <c:pt idx="99">
                  <c:v>248.15191808748901</c:v>
                </c:pt>
                <c:pt idx="100">
                  <c:v>249.10830139053499</c:v>
                </c:pt>
                <c:pt idx="101">
                  <c:v>254.260502074882</c:v>
                </c:pt>
                <c:pt idx="102">
                  <c:v>258.71384278343203</c:v>
                </c:pt>
                <c:pt idx="103">
                  <c:v>265.312908709412</c:v>
                </c:pt>
                <c:pt idx="104">
                  <c:v>254.53922063578199</c:v>
                </c:pt>
                <c:pt idx="105">
                  <c:v>266.46027850119702</c:v>
                </c:pt>
                <c:pt idx="106">
                  <c:v>264.451573046497</c:v>
                </c:pt>
                <c:pt idx="107">
                  <c:v>276.981581721429</c:v>
                </c:pt>
                <c:pt idx="108">
                  <c:v>262.877034986176</c:v>
                </c:pt>
                <c:pt idx="109">
                  <c:v>254.50069070882699</c:v>
                </c:pt>
                <c:pt idx="110">
                  <c:v>264.29489453913499</c:v>
                </c:pt>
                <c:pt idx="111">
                  <c:v>242.71568891386701</c:v>
                </c:pt>
                <c:pt idx="112">
                  <c:v>242.49317925973</c:v>
                </c:pt>
                <c:pt idx="113">
                  <c:v>226.934805225199</c:v>
                </c:pt>
                <c:pt idx="114">
                  <c:v>242.640265088451</c:v>
                </c:pt>
                <c:pt idx="115">
                  <c:v>233.605564684218</c:v>
                </c:pt>
                <c:pt idx="116">
                  <c:v>213.66779681016999</c:v>
                </c:pt>
                <c:pt idx="117">
                  <c:v>222.274351775334</c:v>
                </c:pt>
                <c:pt idx="118">
                  <c:v>234.76268530642099</c:v>
                </c:pt>
                <c:pt idx="119">
                  <c:v>222.95891704612799</c:v>
                </c:pt>
                <c:pt idx="120">
                  <c:v>236.43077898536299</c:v>
                </c:pt>
                <c:pt idx="121">
                  <c:v>228.13860773776801</c:v>
                </c:pt>
                <c:pt idx="122">
                  <c:v>237.174245624024</c:v>
                </c:pt>
                <c:pt idx="123">
                  <c:v>239.62536347891799</c:v>
                </c:pt>
                <c:pt idx="124">
                  <c:v>240.706257086541</c:v>
                </c:pt>
                <c:pt idx="125">
                  <c:v>251.49635887529701</c:v>
                </c:pt>
                <c:pt idx="126">
                  <c:v>258.25111660343998</c:v>
                </c:pt>
                <c:pt idx="127">
                  <c:v>255.31267419487901</c:v>
                </c:pt>
                <c:pt idx="128">
                  <c:v>243.837139270638</c:v>
                </c:pt>
                <c:pt idx="129">
                  <c:v>239.10572265501</c:v>
                </c:pt>
                <c:pt idx="130">
                  <c:v>256.51559960093402</c:v>
                </c:pt>
                <c:pt idx="131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FF-4284-8FA8-13CDA8C69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EDAPlots!$G$1</c:f>
              <c:strCache>
                <c:ptCount val="1"/>
                <c:pt idx="0">
                  <c:v>ISM PMI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EDAPlots!$G$5:$G$136</c:f>
              <c:numCache>
                <c:formatCode>General</c:formatCode>
                <c:ptCount val="132"/>
                <c:pt idx="0">
                  <c:v>53.3</c:v>
                </c:pt>
                <c:pt idx="1">
                  <c:v>54.2</c:v>
                </c:pt>
                <c:pt idx="2">
                  <c:v>51.9</c:v>
                </c:pt>
                <c:pt idx="3">
                  <c:v>51</c:v>
                </c:pt>
                <c:pt idx="4">
                  <c:v>50.8</c:v>
                </c:pt>
                <c:pt idx="5">
                  <c:v>51.1</c:v>
                </c:pt>
                <c:pt idx="6">
                  <c:v>53.8</c:v>
                </c:pt>
                <c:pt idx="7">
                  <c:v>54</c:v>
                </c:pt>
                <c:pt idx="8">
                  <c:v>54.6</c:v>
                </c:pt>
                <c:pt idx="9">
                  <c:v>54.6</c:v>
                </c:pt>
                <c:pt idx="10">
                  <c:v>55.5</c:v>
                </c:pt>
                <c:pt idx="11">
                  <c:v>56.5</c:v>
                </c:pt>
                <c:pt idx="12">
                  <c:v>52.5</c:v>
                </c:pt>
                <c:pt idx="13">
                  <c:v>55</c:v>
                </c:pt>
                <c:pt idx="14">
                  <c:v>55.9</c:v>
                </c:pt>
                <c:pt idx="15">
                  <c:v>56.6</c:v>
                </c:pt>
                <c:pt idx="16">
                  <c:v>55.7</c:v>
                </c:pt>
                <c:pt idx="17">
                  <c:v>55</c:v>
                </c:pt>
                <c:pt idx="18">
                  <c:v>55.1</c:v>
                </c:pt>
                <c:pt idx="19">
                  <c:v>56.3</c:v>
                </c:pt>
                <c:pt idx="20">
                  <c:v>55.7</c:v>
                </c:pt>
                <c:pt idx="21">
                  <c:v>56.2</c:v>
                </c:pt>
                <c:pt idx="22">
                  <c:v>56.3</c:v>
                </c:pt>
                <c:pt idx="23">
                  <c:v>55.7</c:v>
                </c:pt>
                <c:pt idx="24">
                  <c:v>53.9</c:v>
                </c:pt>
                <c:pt idx="25">
                  <c:v>53</c:v>
                </c:pt>
                <c:pt idx="26">
                  <c:v>52.1</c:v>
                </c:pt>
                <c:pt idx="27">
                  <c:v>51.9</c:v>
                </c:pt>
                <c:pt idx="28">
                  <c:v>52.9</c:v>
                </c:pt>
                <c:pt idx="29">
                  <c:v>52.5</c:v>
                </c:pt>
                <c:pt idx="30">
                  <c:v>52</c:v>
                </c:pt>
                <c:pt idx="31">
                  <c:v>50.2</c:v>
                </c:pt>
                <c:pt idx="32">
                  <c:v>50.1</c:v>
                </c:pt>
                <c:pt idx="33">
                  <c:v>49.1</c:v>
                </c:pt>
                <c:pt idx="34">
                  <c:v>49.1</c:v>
                </c:pt>
                <c:pt idx="35">
                  <c:v>48.7</c:v>
                </c:pt>
                <c:pt idx="36">
                  <c:v>47.6</c:v>
                </c:pt>
                <c:pt idx="37">
                  <c:v>49.2</c:v>
                </c:pt>
                <c:pt idx="38">
                  <c:v>51</c:v>
                </c:pt>
                <c:pt idx="39">
                  <c:v>51.3</c:v>
                </c:pt>
                <c:pt idx="40">
                  <c:v>51.4</c:v>
                </c:pt>
                <c:pt idx="41">
                  <c:v>52.2</c:v>
                </c:pt>
                <c:pt idx="42">
                  <c:v>52.7</c:v>
                </c:pt>
                <c:pt idx="43">
                  <c:v>49.8</c:v>
                </c:pt>
                <c:pt idx="44">
                  <c:v>51.1</c:v>
                </c:pt>
                <c:pt idx="45">
                  <c:v>51.8</c:v>
                </c:pt>
                <c:pt idx="46">
                  <c:v>53.2</c:v>
                </c:pt>
                <c:pt idx="47">
                  <c:v>54.4</c:v>
                </c:pt>
                <c:pt idx="48">
                  <c:v>55.7</c:v>
                </c:pt>
                <c:pt idx="49">
                  <c:v>57.7</c:v>
                </c:pt>
                <c:pt idx="50">
                  <c:v>56.5</c:v>
                </c:pt>
                <c:pt idx="51">
                  <c:v>55.8</c:v>
                </c:pt>
                <c:pt idx="52">
                  <c:v>56.4</c:v>
                </c:pt>
                <c:pt idx="53">
                  <c:v>56.2</c:v>
                </c:pt>
                <c:pt idx="54">
                  <c:v>56.5</c:v>
                </c:pt>
                <c:pt idx="55">
                  <c:v>58.4</c:v>
                </c:pt>
                <c:pt idx="56">
                  <c:v>60</c:v>
                </c:pt>
                <c:pt idx="57">
                  <c:v>58.6</c:v>
                </c:pt>
                <c:pt idx="58">
                  <c:v>57.6</c:v>
                </c:pt>
                <c:pt idx="59">
                  <c:v>59.7</c:v>
                </c:pt>
                <c:pt idx="60">
                  <c:v>59.4</c:v>
                </c:pt>
                <c:pt idx="61">
                  <c:v>60.9</c:v>
                </c:pt>
                <c:pt idx="62">
                  <c:v>58.8</c:v>
                </c:pt>
                <c:pt idx="63">
                  <c:v>58.6</c:v>
                </c:pt>
                <c:pt idx="64">
                  <c:v>59</c:v>
                </c:pt>
                <c:pt idx="65">
                  <c:v>59.9</c:v>
                </c:pt>
                <c:pt idx="66">
                  <c:v>58.1</c:v>
                </c:pt>
                <c:pt idx="67">
                  <c:v>60.5</c:v>
                </c:pt>
                <c:pt idx="68">
                  <c:v>59.3</c:v>
                </c:pt>
                <c:pt idx="69">
                  <c:v>58.1</c:v>
                </c:pt>
                <c:pt idx="70">
                  <c:v>58.6</c:v>
                </c:pt>
                <c:pt idx="71">
                  <c:v>54.9</c:v>
                </c:pt>
                <c:pt idx="72">
                  <c:v>55.7</c:v>
                </c:pt>
                <c:pt idx="73">
                  <c:v>54.4</c:v>
                </c:pt>
                <c:pt idx="74">
                  <c:v>54.9</c:v>
                </c:pt>
                <c:pt idx="75">
                  <c:v>53.6</c:v>
                </c:pt>
                <c:pt idx="76">
                  <c:v>52.6</c:v>
                </c:pt>
                <c:pt idx="77">
                  <c:v>51.5</c:v>
                </c:pt>
                <c:pt idx="78">
                  <c:v>51</c:v>
                </c:pt>
                <c:pt idx="79">
                  <c:v>48.5</c:v>
                </c:pt>
                <c:pt idx="80">
                  <c:v>48.1</c:v>
                </c:pt>
                <c:pt idx="81">
                  <c:v>48.1</c:v>
                </c:pt>
                <c:pt idx="82">
                  <c:v>48.1</c:v>
                </c:pt>
                <c:pt idx="83">
                  <c:v>47.9</c:v>
                </c:pt>
                <c:pt idx="84">
                  <c:v>51.4</c:v>
                </c:pt>
                <c:pt idx="85">
                  <c:v>50.1</c:v>
                </c:pt>
                <c:pt idx="86">
                  <c:v>49</c:v>
                </c:pt>
                <c:pt idx="87">
                  <c:v>41.8</c:v>
                </c:pt>
                <c:pt idx="88">
                  <c:v>43.5</c:v>
                </c:pt>
                <c:pt idx="89">
                  <c:v>52.6</c:v>
                </c:pt>
                <c:pt idx="90">
                  <c:v>53.8</c:v>
                </c:pt>
                <c:pt idx="91">
                  <c:v>55.4</c:v>
                </c:pt>
                <c:pt idx="92">
                  <c:v>55.5</c:v>
                </c:pt>
                <c:pt idx="93">
                  <c:v>58.7</c:v>
                </c:pt>
                <c:pt idx="94">
                  <c:v>57.3</c:v>
                </c:pt>
                <c:pt idx="95">
                  <c:v>60.2</c:v>
                </c:pt>
                <c:pt idx="96">
                  <c:v>59.3</c:v>
                </c:pt>
                <c:pt idx="97">
                  <c:v>60.8</c:v>
                </c:pt>
                <c:pt idx="98">
                  <c:v>63.8</c:v>
                </c:pt>
                <c:pt idx="99">
                  <c:v>61</c:v>
                </c:pt>
                <c:pt idx="100">
                  <c:v>61.9</c:v>
                </c:pt>
                <c:pt idx="101">
                  <c:v>61.1</c:v>
                </c:pt>
                <c:pt idx="102">
                  <c:v>60</c:v>
                </c:pt>
                <c:pt idx="103">
                  <c:v>59.6</c:v>
                </c:pt>
                <c:pt idx="104">
                  <c:v>60.7</c:v>
                </c:pt>
                <c:pt idx="105">
                  <c:v>60.4</c:v>
                </c:pt>
                <c:pt idx="106">
                  <c:v>60.8</c:v>
                </c:pt>
                <c:pt idx="107">
                  <c:v>58.6</c:v>
                </c:pt>
                <c:pt idx="108">
                  <c:v>57.6</c:v>
                </c:pt>
                <c:pt idx="109">
                  <c:v>58.4</c:v>
                </c:pt>
                <c:pt idx="110">
                  <c:v>57</c:v>
                </c:pt>
                <c:pt idx="111">
                  <c:v>55.9</c:v>
                </c:pt>
                <c:pt idx="112">
                  <c:v>56.1</c:v>
                </c:pt>
                <c:pt idx="113">
                  <c:v>53.1</c:v>
                </c:pt>
                <c:pt idx="114">
                  <c:v>52.7</c:v>
                </c:pt>
                <c:pt idx="115">
                  <c:v>52.9</c:v>
                </c:pt>
                <c:pt idx="116">
                  <c:v>51</c:v>
                </c:pt>
                <c:pt idx="117">
                  <c:v>50</c:v>
                </c:pt>
                <c:pt idx="118">
                  <c:v>49</c:v>
                </c:pt>
                <c:pt idx="119">
                  <c:v>48.4</c:v>
                </c:pt>
                <c:pt idx="120">
                  <c:v>47.4</c:v>
                </c:pt>
                <c:pt idx="121">
                  <c:v>47.7</c:v>
                </c:pt>
                <c:pt idx="122">
                  <c:v>46.3</c:v>
                </c:pt>
                <c:pt idx="123">
                  <c:v>47.1</c:v>
                </c:pt>
                <c:pt idx="124">
                  <c:v>46.9</c:v>
                </c:pt>
                <c:pt idx="125">
                  <c:v>46</c:v>
                </c:pt>
                <c:pt idx="126">
                  <c:v>46.4</c:v>
                </c:pt>
                <c:pt idx="127">
                  <c:v>47.6</c:v>
                </c:pt>
                <c:pt idx="128">
                  <c:v>49</c:v>
                </c:pt>
                <c:pt idx="129">
                  <c:v>46.7</c:v>
                </c:pt>
                <c:pt idx="130">
                  <c:v>46.7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FF-4284-8FA8-13CDA8C69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EDAPlots!$L$1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EDAPlots!$L$5:$L$136</c:f>
              <c:numCache>
                <c:formatCode>General</c:formatCode>
                <c:ptCount val="132"/>
                <c:pt idx="0">
                  <c:v>106.04553243409001</c:v>
                </c:pt>
                <c:pt idx="1">
                  <c:v>107.192360799765</c:v>
                </c:pt>
                <c:pt idx="2">
                  <c:v>107.36733161447199</c:v>
                </c:pt>
                <c:pt idx="3">
                  <c:v>109.480360886694</c:v>
                </c:pt>
                <c:pt idx="4">
                  <c:v>105.91046399576599</c:v>
                </c:pt>
                <c:pt idx="5">
                  <c:v>102.760352155943</c:v>
                </c:pt>
                <c:pt idx="6">
                  <c:v>103.458133797778</c:v>
                </c:pt>
                <c:pt idx="7">
                  <c:v>102.691356068221</c:v>
                </c:pt>
                <c:pt idx="8">
                  <c:v>104.58241375267301</c:v>
                </c:pt>
                <c:pt idx="9">
                  <c:v>105.889682106644</c:v>
                </c:pt>
                <c:pt idx="10">
                  <c:v>105.91974416108</c:v>
                </c:pt>
                <c:pt idx="11">
                  <c:v>105.70845031821401</c:v>
                </c:pt>
                <c:pt idx="12">
                  <c:v>107.634525262887</c:v>
                </c:pt>
                <c:pt idx="13">
                  <c:v>108.397881871736</c:v>
                </c:pt>
                <c:pt idx="14">
                  <c:v>108.118002254354</c:v>
                </c:pt>
                <c:pt idx="15">
                  <c:v>109.291627510354</c:v>
                </c:pt>
                <c:pt idx="16">
                  <c:v>110.54166167170899</c:v>
                </c:pt>
                <c:pt idx="17">
                  <c:v>111.106486587861</c:v>
                </c:pt>
                <c:pt idx="18">
                  <c:v>111.261462356537</c:v>
                </c:pt>
                <c:pt idx="19">
                  <c:v>112.47465074970501</c:v>
                </c:pt>
                <c:pt idx="20">
                  <c:v>111.512459406095</c:v>
                </c:pt>
                <c:pt idx="21">
                  <c:v>112.06943442651</c:v>
                </c:pt>
                <c:pt idx="22">
                  <c:v>113.215681114303</c:v>
                </c:pt>
                <c:pt idx="23">
                  <c:v>113.383515096154</c:v>
                </c:pt>
                <c:pt idx="24">
                  <c:v>116.415313854085</c:v>
                </c:pt>
                <c:pt idx="25">
                  <c:v>115.15357071776999</c:v>
                </c:pt>
                <c:pt idx="26">
                  <c:v>116.10688273045599</c:v>
                </c:pt>
                <c:pt idx="27">
                  <c:v>115.539070290179</c:v>
                </c:pt>
                <c:pt idx="28">
                  <c:v>115.140259237451</c:v>
                </c:pt>
                <c:pt idx="29">
                  <c:v>114.176579633351</c:v>
                </c:pt>
                <c:pt idx="30">
                  <c:v>114.755477163241</c:v>
                </c:pt>
                <c:pt idx="31">
                  <c:v>113.528776247227</c:v>
                </c:pt>
                <c:pt idx="32">
                  <c:v>114.927885519423</c:v>
                </c:pt>
                <c:pt idx="33">
                  <c:v>115.33290706646299</c:v>
                </c:pt>
                <c:pt idx="34">
                  <c:v>115.54997085514</c:v>
                </c:pt>
                <c:pt idx="35">
                  <c:v>114.250192528022</c:v>
                </c:pt>
                <c:pt idx="36">
                  <c:v>114.629991739977</c:v>
                </c:pt>
                <c:pt idx="37">
                  <c:v>116.226224923838</c:v>
                </c:pt>
                <c:pt idx="38">
                  <c:v>119.089406636213</c:v>
                </c:pt>
                <c:pt idx="39">
                  <c:v>120.090522593082</c:v>
                </c:pt>
                <c:pt idx="40">
                  <c:v>119.925780081179</c:v>
                </c:pt>
                <c:pt idx="41">
                  <c:v>122.922858778152</c:v>
                </c:pt>
                <c:pt idx="42">
                  <c:v>123.899694955614</c:v>
                </c:pt>
                <c:pt idx="43">
                  <c:v>124.02415336395499</c:v>
                </c:pt>
                <c:pt idx="44">
                  <c:v>124.107303598117</c:v>
                </c:pt>
                <c:pt idx="45">
                  <c:v>123.17539023017</c:v>
                </c:pt>
                <c:pt idx="46">
                  <c:v>119.57523146319799</c:v>
                </c:pt>
                <c:pt idx="47">
                  <c:v>120.588447764205</c:v>
                </c:pt>
                <c:pt idx="48">
                  <c:v>121.13775534984801</c:v>
                </c:pt>
                <c:pt idx="49">
                  <c:v>122.566845695647</c:v>
                </c:pt>
                <c:pt idx="50">
                  <c:v>123.065515397578</c:v>
                </c:pt>
                <c:pt idx="51">
                  <c:v>123.99034286729</c:v>
                </c:pt>
                <c:pt idx="52">
                  <c:v>125.447334297198</c:v>
                </c:pt>
                <c:pt idx="53">
                  <c:v>125.375777330587</c:v>
                </c:pt>
                <c:pt idx="54">
                  <c:v>126.800218417869</c:v>
                </c:pt>
                <c:pt idx="55">
                  <c:v>127.491152544201</c:v>
                </c:pt>
                <c:pt idx="56">
                  <c:v>127.288715094455</c:v>
                </c:pt>
                <c:pt idx="57">
                  <c:v>127.57880858127599</c:v>
                </c:pt>
                <c:pt idx="58">
                  <c:v>127.229752433421</c:v>
                </c:pt>
                <c:pt idx="59">
                  <c:v>127.586812403249</c:v>
                </c:pt>
                <c:pt idx="60">
                  <c:v>126.430576294663</c:v>
                </c:pt>
                <c:pt idx="61">
                  <c:v>125.00132996286101</c:v>
                </c:pt>
                <c:pt idx="62">
                  <c:v>125.22273220174699</c:v>
                </c:pt>
                <c:pt idx="63">
                  <c:v>123.904767573277</c:v>
                </c:pt>
                <c:pt idx="64">
                  <c:v>124.826995721107</c:v>
                </c:pt>
                <c:pt idx="65">
                  <c:v>124.85693206112499</c:v>
                </c:pt>
                <c:pt idx="66">
                  <c:v>125.906889300627</c:v>
                </c:pt>
                <c:pt idx="67">
                  <c:v>126.84130350929399</c:v>
                </c:pt>
                <c:pt idx="68">
                  <c:v>126.417556147697</c:v>
                </c:pt>
                <c:pt idx="69">
                  <c:v>125.339558680707</c:v>
                </c:pt>
                <c:pt idx="70">
                  <c:v>124.868091281915</c:v>
                </c:pt>
                <c:pt idx="71">
                  <c:v>126.506250150775</c:v>
                </c:pt>
                <c:pt idx="72">
                  <c:v>129.84535829926699</c:v>
                </c:pt>
                <c:pt idx="73">
                  <c:v>130.50523875900399</c:v>
                </c:pt>
                <c:pt idx="74">
                  <c:v>133.83293461701999</c:v>
                </c:pt>
                <c:pt idx="75">
                  <c:v>134.96556865260399</c:v>
                </c:pt>
                <c:pt idx="76">
                  <c:v>137.224886418154</c:v>
                </c:pt>
                <c:pt idx="77">
                  <c:v>140.014319278654</c:v>
                </c:pt>
                <c:pt idx="78">
                  <c:v>140.27977442683201</c:v>
                </c:pt>
                <c:pt idx="79">
                  <c:v>142.892219152092</c:v>
                </c:pt>
                <c:pt idx="80">
                  <c:v>142.206388637716</c:v>
                </c:pt>
                <c:pt idx="81">
                  <c:v>142.830169813867</c:v>
                </c:pt>
                <c:pt idx="82">
                  <c:v>142.87710691069501</c:v>
                </c:pt>
                <c:pt idx="83">
                  <c:v>143.92337944626601</c:v>
                </c:pt>
                <c:pt idx="84">
                  <c:v>146.89787074561801</c:v>
                </c:pt>
                <c:pt idx="85">
                  <c:v>148.71413627701</c:v>
                </c:pt>
                <c:pt idx="86">
                  <c:v>138.13475619975</c:v>
                </c:pt>
                <c:pt idx="87">
                  <c:v>146.30273506933599</c:v>
                </c:pt>
                <c:pt idx="88">
                  <c:v>150.799138575954</c:v>
                </c:pt>
                <c:pt idx="89">
                  <c:v>153.65778967920599</c:v>
                </c:pt>
                <c:pt idx="90">
                  <c:v>156.42011881464401</c:v>
                </c:pt>
                <c:pt idx="91">
                  <c:v>155.77371416459999</c:v>
                </c:pt>
                <c:pt idx="92">
                  <c:v>154.80418807261901</c:v>
                </c:pt>
                <c:pt idx="93">
                  <c:v>154.17433967068499</c:v>
                </c:pt>
                <c:pt idx="94">
                  <c:v>156.952556455126</c:v>
                </c:pt>
                <c:pt idx="95">
                  <c:v>158.26681593180999</c:v>
                </c:pt>
                <c:pt idx="96">
                  <c:v>157.07599276788201</c:v>
                </c:pt>
                <c:pt idx="97">
                  <c:v>154.30257530549801</c:v>
                </c:pt>
                <c:pt idx="98">
                  <c:v>151.645563033841</c:v>
                </c:pt>
                <c:pt idx="99">
                  <c:v>152.752689048706</c:v>
                </c:pt>
                <c:pt idx="100">
                  <c:v>153.355131166169</c:v>
                </c:pt>
                <c:pt idx="101">
                  <c:v>154.985360187558</c:v>
                </c:pt>
                <c:pt idx="102">
                  <c:v>157.04464962316899</c:v>
                </c:pt>
                <c:pt idx="103">
                  <c:v>156.14613702190499</c:v>
                </c:pt>
                <c:pt idx="104">
                  <c:v>154.38011562206299</c:v>
                </c:pt>
                <c:pt idx="105">
                  <c:v>153.10813162562499</c:v>
                </c:pt>
                <c:pt idx="106">
                  <c:v>152.73203172411399</c:v>
                </c:pt>
                <c:pt idx="107">
                  <c:v>153.187472180089</c:v>
                </c:pt>
                <c:pt idx="108">
                  <c:v>150.345467325236</c:v>
                </c:pt>
                <c:pt idx="109">
                  <c:v>148.04915253758</c:v>
                </c:pt>
                <c:pt idx="110">
                  <c:v>142.82034695030299</c:v>
                </c:pt>
                <c:pt idx="111">
                  <c:v>135.92184062675301</c:v>
                </c:pt>
                <c:pt idx="112">
                  <c:v>138.32086778770201</c:v>
                </c:pt>
                <c:pt idx="113">
                  <c:v>135.24478353892999</c:v>
                </c:pt>
                <c:pt idx="114">
                  <c:v>139.032313984806</c:v>
                </c:pt>
                <c:pt idx="115">
                  <c:v>133.85496113001801</c:v>
                </c:pt>
                <c:pt idx="116">
                  <c:v>128.002790579975</c:v>
                </c:pt>
                <c:pt idx="117">
                  <c:v>125.793541503966</c:v>
                </c:pt>
                <c:pt idx="118">
                  <c:v>131.53502760526101</c:v>
                </c:pt>
                <c:pt idx="119">
                  <c:v>129.203624631949</c:v>
                </c:pt>
                <c:pt idx="120">
                  <c:v>134.03135063845099</c:v>
                </c:pt>
                <c:pt idx="121">
                  <c:v>128.65160856017499</c:v>
                </c:pt>
                <c:pt idx="122">
                  <c:v>133.56323783653099</c:v>
                </c:pt>
                <c:pt idx="123">
                  <c:v>133.696034091206</c:v>
                </c:pt>
                <c:pt idx="124">
                  <c:v>133.510749313274</c:v>
                </c:pt>
                <c:pt idx="125">
                  <c:v>133.14012816109999</c:v>
                </c:pt>
                <c:pt idx="126">
                  <c:v>133.918925707499</c:v>
                </c:pt>
                <c:pt idx="127">
                  <c:v>133.86763022070301</c:v>
                </c:pt>
                <c:pt idx="128">
                  <c:v>130.904290273817</c:v>
                </c:pt>
                <c:pt idx="129">
                  <c:v>129.684960418896</c:v>
                </c:pt>
                <c:pt idx="130">
                  <c:v>135.83820334402299</c:v>
                </c:pt>
                <c:pt idx="131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0B-4FCF-BE39-13D2F20B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EDAPlots!$F$1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EDAPlots!$F$5:$F$136</c:f>
              <c:numCache>
                <c:formatCode>General</c:formatCode>
                <c:ptCount val="132"/>
                <c:pt idx="0">
                  <c:v>55.9</c:v>
                </c:pt>
                <c:pt idx="1">
                  <c:v>56.6</c:v>
                </c:pt>
                <c:pt idx="2">
                  <c:v>55.9</c:v>
                </c:pt>
                <c:pt idx="3">
                  <c:v>54.3</c:v>
                </c:pt>
                <c:pt idx="4">
                  <c:v>54.8</c:v>
                </c:pt>
                <c:pt idx="5">
                  <c:v>53.6</c:v>
                </c:pt>
                <c:pt idx="6">
                  <c:v>55.2</c:v>
                </c:pt>
                <c:pt idx="7">
                  <c:v>55.3</c:v>
                </c:pt>
                <c:pt idx="8">
                  <c:v>53.6</c:v>
                </c:pt>
                <c:pt idx="9">
                  <c:v>53.9</c:v>
                </c:pt>
                <c:pt idx="10">
                  <c:v>53.1</c:v>
                </c:pt>
                <c:pt idx="11">
                  <c:v>53.5</c:v>
                </c:pt>
                <c:pt idx="12">
                  <c:v>55.2</c:v>
                </c:pt>
                <c:pt idx="13">
                  <c:v>53.4</c:v>
                </c:pt>
                <c:pt idx="14">
                  <c:v>54.9</c:v>
                </c:pt>
                <c:pt idx="15">
                  <c:v>55.7</c:v>
                </c:pt>
                <c:pt idx="16">
                  <c:v>56</c:v>
                </c:pt>
                <c:pt idx="17">
                  <c:v>56.8</c:v>
                </c:pt>
                <c:pt idx="18">
                  <c:v>56.9</c:v>
                </c:pt>
                <c:pt idx="19">
                  <c:v>58</c:v>
                </c:pt>
                <c:pt idx="20">
                  <c:v>57.3</c:v>
                </c:pt>
                <c:pt idx="21">
                  <c:v>55.8</c:v>
                </c:pt>
                <c:pt idx="22">
                  <c:v>58.2</c:v>
                </c:pt>
                <c:pt idx="23">
                  <c:v>57.2</c:v>
                </c:pt>
                <c:pt idx="24">
                  <c:v>56.2</c:v>
                </c:pt>
                <c:pt idx="25">
                  <c:v>57.6</c:v>
                </c:pt>
                <c:pt idx="26">
                  <c:v>58.4</c:v>
                </c:pt>
                <c:pt idx="27">
                  <c:v>57.5</c:v>
                </c:pt>
                <c:pt idx="28">
                  <c:v>56.7</c:v>
                </c:pt>
                <c:pt idx="29">
                  <c:v>55.7</c:v>
                </c:pt>
                <c:pt idx="30">
                  <c:v>60.1</c:v>
                </c:pt>
                <c:pt idx="31">
                  <c:v>58.6</c:v>
                </c:pt>
                <c:pt idx="32">
                  <c:v>56.1</c:v>
                </c:pt>
                <c:pt idx="33">
                  <c:v>56.9</c:v>
                </c:pt>
                <c:pt idx="34">
                  <c:v>56.1</c:v>
                </c:pt>
                <c:pt idx="35">
                  <c:v>55.3</c:v>
                </c:pt>
                <c:pt idx="36">
                  <c:v>53.8</c:v>
                </c:pt>
                <c:pt idx="37">
                  <c:v>52.8</c:v>
                </c:pt>
                <c:pt idx="38">
                  <c:v>55.4</c:v>
                </c:pt>
                <c:pt idx="39">
                  <c:v>55.2</c:v>
                </c:pt>
                <c:pt idx="40">
                  <c:v>54.1</c:v>
                </c:pt>
                <c:pt idx="41">
                  <c:v>55.8</c:v>
                </c:pt>
                <c:pt idx="42">
                  <c:v>56.2</c:v>
                </c:pt>
                <c:pt idx="43">
                  <c:v>52.6</c:v>
                </c:pt>
                <c:pt idx="44">
                  <c:v>55.4</c:v>
                </c:pt>
                <c:pt idx="45">
                  <c:v>54.3</c:v>
                </c:pt>
                <c:pt idx="46">
                  <c:v>56.4</c:v>
                </c:pt>
                <c:pt idx="47">
                  <c:v>55.8</c:v>
                </c:pt>
                <c:pt idx="48">
                  <c:v>57</c:v>
                </c:pt>
                <c:pt idx="49">
                  <c:v>56.6</c:v>
                </c:pt>
                <c:pt idx="50">
                  <c:v>56.2</c:v>
                </c:pt>
                <c:pt idx="51">
                  <c:v>57.2</c:v>
                </c:pt>
                <c:pt idx="52">
                  <c:v>57.4</c:v>
                </c:pt>
                <c:pt idx="53">
                  <c:v>56.8</c:v>
                </c:pt>
                <c:pt idx="54">
                  <c:v>55.4</c:v>
                </c:pt>
                <c:pt idx="55">
                  <c:v>55.8</c:v>
                </c:pt>
                <c:pt idx="56">
                  <c:v>58.1</c:v>
                </c:pt>
                <c:pt idx="57">
                  <c:v>60.4</c:v>
                </c:pt>
                <c:pt idx="58">
                  <c:v>57.1</c:v>
                </c:pt>
                <c:pt idx="59">
                  <c:v>56.3</c:v>
                </c:pt>
                <c:pt idx="60">
                  <c:v>60</c:v>
                </c:pt>
                <c:pt idx="61">
                  <c:v>58.5</c:v>
                </c:pt>
                <c:pt idx="62">
                  <c:v>58.2</c:v>
                </c:pt>
                <c:pt idx="63">
                  <c:v>57.6</c:v>
                </c:pt>
                <c:pt idx="64">
                  <c:v>58</c:v>
                </c:pt>
                <c:pt idx="65">
                  <c:v>58.5</c:v>
                </c:pt>
                <c:pt idx="66">
                  <c:v>57.5</c:v>
                </c:pt>
                <c:pt idx="67">
                  <c:v>59.5</c:v>
                </c:pt>
                <c:pt idx="68">
                  <c:v>60.4</c:v>
                </c:pt>
                <c:pt idx="69">
                  <c:v>60.8</c:v>
                </c:pt>
                <c:pt idx="70">
                  <c:v>60.1</c:v>
                </c:pt>
                <c:pt idx="71">
                  <c:v>58.1</c:v>
                </c:pt>
                <c:pt idx="72">
                  <c:v>56.5</c:v>
                </c:pt>
                <c:pt idx="73">
                  <c:v>59.1</c:v>
                </c:pt>
                <c:pt idx="74">
                  <c:v>56.5</c:v>
                </c:pt>
                <c:pt idx="75">
                  <c:v>55.3</c:v>
                </c:pt>
                <c:pt idx="76">
                  <c:v>56.1</c:v>
                </c:pt>
                <c:pt idx="77">
                  <c:v>55.2</c:v>
                </c:pt>
                <c:pt idx="78">
                  <c:v>54.4</c:v>
                </c:pt>
                <c:pt idx="79">
                  <c:v>56</c:v>
                </c:pt>
                <c:pt idx="80">
                  <c:v>53.2</c:v>
                </c:pt>
                <c:pt idx="81">
                  <c:v>54.8</c:v>
                </c:pt>
                <c:pt idx="82">
                  <c:v>53.6</c:v>
                </c:pt>
                <c:pt idx="83">
                  <c:v>55.7</c:v>
                </c:pt>
                <c:pt idx="84">
                  <c:v>56</c:v>
                </c:pt>
                <c:pt idx="85">
                  <c:v>57.5</c:v>
                </c:pt>
                <c:pt idx="86">
                  <c:v>52.9</c:v>
                </c:pt>
                <c:pt idx="87">
                  <c:v>41.7</c:v>
                </c:pt>
                <c:pt idx="88">
                  <c:v>45.4</c:v>
                </c:pt>
                <c:pt idx="89">
                  <c:v>57.3</c:v>
                </c:pt>
                <c:pt idx="90">
                  <c:v>56.7</c:v>
                </c:pt>
                <c:pt idx="91">
                  <c:v>57.1</c:v>
                </c:pt>
                <c:pt idx="92">
                  <c:v>57.1</c:v>
                </c:pt>
                <c:pt idx="93">
                  <c:v>56.1</c:v>
                </c:pt>
                <c:pt idx="94">
                  <c:v>56.1</c:v>
                </c:pt>
                <c:pt idx="95">
                  <c:v>57.5</c:v>
                </c:pt>
                <c:pt idx="96">
                  <c:v>58.7</c:v>
                </c:pt>
                <c:pt idx="97">
                  <c:v>56.4</c:v>
                </c:pt>
                <c:pt idx="98">
                  <c:v>62.3</c:v>
                </c:pt>
                <c:pt idx="99">
                  <c:v>63</c:v>
                </c:pt>
                <c:pt idx="100">
                  <c:v>63.9</c:v>
                </c:pt>
                <c:pt idx="101">
                  <c:v>61.2</c:v>
                </c:pt>
                <c:pt idx="102">
                  <c:v>64</c:v>
                </c:pt>
                <c:pt idx="103">
                  <c:v>61.7</c:v>
                </c:pt>
                <c:pt idx="104">
                  <c:v>62.1</c:v>
                </c:pt>
                <c:pt idx="105">
                  <c:v>66.599999999999994</c:v>
                </c:pt>
                <c:pt idx="106">
                  <c:v>67.599999999999994</c:v>
                </c:pt>
                <c:pt idx="107">
                  <c:v>61.7</c:v>
                </c:pt>
                <c:pt idx="108">
                  <c:v>60.4</c:v>
                </c:pt>
                <c:pt idx="109">
                  <c:v>57.2</c:v>
                </c:pt>
                <c:pt idx="110">
                  <c:v>58.4</c:v>
                </c:pt>
                <c:pt idx="111">
                  <c:v>57.5</c:v>
                </c:pt>
                <c:pt idx="112">
                  <c:v>56.4</c:v>
                </c:pt>
                <c:pt idx="113">
                  <c:v>56</c:v>
                </c:pt>
                <c:pt idx="114">
                  <c:v>56.4</c:v>
                </c:pt>
                <c:pt idx="115">
                  <c:v>56.1</c:v>
                </c:pt>
                <c:pt idx="116">
                  <c:v>55.9</c:v>
                </c:pt>
                <c:pt idx="117">
                  <c:v>54.5</c:v>
                </c:pt>
                <c:pt idx="118">
                  <c:v>55.5</c:v>
                </c:pt>
                <c:pt idx="119">
                  <c:v>49.2</c:v>
                </c:pt>
                <c:pt idx="120">
                  <c:v>55.2</c:v>
                </c:pt>
                <c:pt idx="121">
                  <c:v>55.1</c:v>
                </c:pt>
                <c:pt idx="122">
                  <c:v>51.2</c:v>
                </c:pt>
                <c:pt idx="123">
                  <c:v>51.9</c:v>
                </c:pt>
                <c:pt idx="124">
                  <c:v>50.3</c:v>
                </c:pt>
                <c:pt idx="125">
                  <c:v>53.9</c:v>
                </c:pt>
                <c:pt idx="126">
                  <c:v>52.7</c:v>
                </c:pt>
                <c:pt idx="127">
                  <c:v>54.5</c:v>
                </c:pt>
                <c:pt idx="128">
                  <c:v>53.6</c:v>
                </c:pt>
                <c:pt idx="129">
                  <c:v>51.8</c:v>
                </c:pt>
                <c:pt idx="130">
                  <c:v>52.7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B-4FCF-BE39-13D2F20B1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EDAPlots!$L$1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EDAPlots!$L$5:$L$136</c:f>
              <c:numCache>
                <c:formatCode>General</c:formatCode>
                <c:ptCount val="132"/>
                <c:pt idx="0">
                  <c:v>106.04553243409001</c:v>
                </c:pt>
                <c:pt idx="1">
                  <c:v>107.192360799765</c:v>
                </c:pt>
                <c:pt idx="2">
                  <c:v>107.36733161447199</c:v>
                </c:pt>
                <c:pt idx="3">
                  <c:v>109.480360886694</c:v>
                </c:pt>
                <c:pt idx="4">
                  <c:v>105.91046399576599</c:v>
                </c:pt>
                <c:pt idx="5">
                  <c:v>102.760352155943</c:v>
                </c:pt>
                <c:pt idx="6">
                  <c:v>103.458133797778</c:v>
                </c:pt>
                <c:pt idx="7">
                  <c:v>102.691356068221</c:v>
                </c:pt>
                <c:pt idx="8">
                  <c:v>104.58241375267301</c:v>
                </c:pt>
                <c:pt idx="9">
                  <c:v>105.889682106644</c:v>
                </c:pt>
                <c:pt idx="10">
                  <c:v>105.91974416108</c:v>
                </c:pt>
                <c:pt idx="11">
                  <c:v>105.70845031821401</c:v>
                </c:pt>
                <c:pt idx="12">
                  <c:v>107.634525262887</c:v>
                </c:pt>
                <c:pt idx="13">
                  <c:v>108.397881871736</c:v>
                </c:pt>
                <c:pt idx="14">
                  <c:v>108.118002254354</c:v>
                </c:pt>
                <c:pt idx="15">
                  <c:v>109.291627510354</c:v>
                </c:pt>
                <c:pt idx="16">
                  <c:v>110.54166167170899</c:v>
                </c:pt>
                <c:pt idx="17">
                  <c:v>111.106486587861</c:v>
                </c:pt>
                <c:pt idx="18">
                  <c:v>111.261462356537</c:v>
                </c:pt>
                <c:pt idx="19">
                  <c:v>112.47465074970501</c:v>
                </c:pt>
                <c:pt idx="20">
                  <c:v>111.512459406095</c:v>
                </c:pt>
                <c:pt idx="21">
                  <c:v>112.06943442651</c:v>
                </c:pt>
                <c:pt idx="22">
                  <c:v>113.215681114303</c:v>
                </c:pt>
                <c:pt idx="23">
                  <c:v>113.383515096154</c:v>
                </c:pt>
                <c:pt idx="24">
                  <c:v>116.415313854085</c:v>
                </c:pt>
                <c:pt idx="25">
                  <c:v>115.15357071776999</c:v>
                </c:pt>
                <c:pt idx="26">
                  <c:v>116.10688273045599</c:v>
                </c:pt>
                <c:pt idx="27">
                  <c:v>115.539070290179</c:v>
                </c:pt>
                <c:pt idx="28">
                  <c:v>115.140259237451</c:v>
                </c:pt>
                <c:pt idx="29">
                  <c:v>114.176579633351</c:v>
                </c:pt>
                <c:pt idx="30">
                  <c:v>114.755477163241</c:v>
                </c:pt>
                <c:pt idx="31">
                  <c:v>113.528776247227</c:v>
                </c:pt>
                <c:pt idx="32">
                  <c:v>114.927885519423</c:v>
                </c:pt>
                <c:pt idx="33">
                  <c:v>115.33290706646299</c:v>
                </c:pt>
                <c:pt idx="34">
                  <c:v>115.54997085514</c:v>
                </c:pt>
                <c:pt idx="35">
                  <c:v>114.250192528022</c:v>
                </c:pt>
                <c:pt idx="36">
                  <c:v>114.629991739977</c:v>
                </c:pt>
                <c:pt idx="37">
                  <c:v>116.226224923838</c:v>
                </c:pt>
                <c:pt idx="38">
                  <c:v>119.089406636213</c:v>
                </c:pt>
                <c:pt idx="39">
                  <c:v>120.090522593082</c:v>
                </c:pt>
                <c:pt idx="40">
                  <c:v>119.925780081179</c:v>
                </c:pt>
                <c:pt idx="41">
                  <c:v>122.922858778152</c:v>
                </c:pt>
                <c:pt idx="42">
                  <c:v>123.899694955614</c:v>
                </c:pt>
                <c:pt idx="43">
                  <c:v>124.02415336395499</c:v>
                </c:pt>
                <c:pt idx="44">
                  <c:v>124.107303598117</c:v>
                </c:pt>
                <c:pt idx="45">
                  <c:v>123.17539023017</c:v>
                </c:pt>
                <c:pt idx="46">
                  <c:v>119.57523146319799</c:v>
                </c:pt>
                <c:pt idx="47">
                  <c:v>120.588447764205</c:v>
                </c:pt>
                <c:pt idx="48">
                  <c:v>121.13775534984801</c:v>
                </c:pt>
                <c:pt idx="49">
                  <c:v>122.566845695647</c:v>
                </c:pt>
                <c:pt idx="50">
                  <c:v>123.065515397578</c:v>
                </c:pt>
                <c:pt idx="51">
                  <c:v>123.99034286729</c:v>
                </c:pt>
                <c:pt idx="52">
                  <c:v>125.447334297198</c:v>
                </c:pt>
                <c:pt idx="53">
                  <c:v>125.375777330587</c:v>
                </c:pt>
                <c:pt idx="54">
                  <c:v>126.800218417869</c:v>
                </c:pt>
                <c:pt idx="55">
                  <c:v>127.491152544201</c:v>
                </c:pt>
                <c:pt idx="56">
                  <c:v>127.288715094455</c:v>
                </c:pt>
                <c:pt idx="57">
                  <c:v>127.57880858127599</c:v>
                </c:pt>
                <c:pt idx="58">
                  <c:v>127.229752433421</c:v>
                </c:pt>
                <c:pt idx="59">
                  <c:v>127.586812403249</c:v>
                </c:pt>
                <c:pt idx="60">
                  <c:v>126.430576294663</c:v>
                </c:pt>
                <c:pt idx="61">
                  <c:v>125.00132996286101</c:v>
                </c:pt>
                <c:pt idx="62">
                  <c:v>125.22273220174699</c:v>
                </c:pt>
                <c:pt idx="63">
                  <c:v>123.904767573277</c:v>
                </c:pt>
                <c:pt idx="64">
                  <c:v>124.826995721107</c:v>
                </c:pt>
                <c:pt idx="65">
                  <c:v>124.85693206112499</c:v>
                </c:pt>
                <c:pt idx="66">
                  <c:v>125.906889300627</c:v>
                </c:pt>
                <c:pt idx="67">
                  <c:v>126.84130350929399</c:v>
                </c:pt>
                <c:pt idx="68">
                  <c:v>126.417556147697</c:v>
                </c:pt>
                <c:pt idx="69">
                  <c:v>125.339558680707</c:v>
                </c:pt>
                <c:pt idx="70">
                  <c:v>124.868091281915</c:v>
                </c:pt>
                <c:pt idx="71">
                  <c:v>126.506250150775</c:v>
                </c:pt>
                <c:pt idx="72">
                  <c:v>129.84535829926699</c:v>
                </c:pt>
                <c:pt idx="73">
                  <c:v>130.50523875900399</c:v>
                </c:pt>
                <c:pt idx="74">
                  <c:v>133.83293461701999</c:v>
                </c:pt>
                <c:pt idx="75">
                  <c:v>134.96556865260399</c:v>
                </c:pt>
                <c:pt idx="76">
                  <c:v>137.224886418154</c:v>
                </c:pt>
                <c:pt idx="77">
                  <c:v>140.014319278654</c:v>
                </c:pt>
                <c:pt idx="78">
                  <c:v>140.27977442683201</c:v>
                </c:pt>
                <c:pt idx="79">
                  <c:v>142.892219152092</c:v>
                </c:pt>
                <c:pt idx="80">
                  <c:v>142.206388637716</c:v>
                </c:pt>
                <c:pt idx="81">
                  <c:v>142.830169813867</c:v>
                </c:pt>
                <c:pt idx="82">
                  <c:v>142.87710691069501</c:v>
                </c:pt>
                <c:pt idx="83">
                  <c:v>143.92337944626601</c:v>
                </c:pt>
                <c:pt idx="84">
                  <c:v>146.89787074561801</c:v>
                </c:pt>
                <c:pt idx="85">
                  <c:v>148.71413627701</c:v>
                </c:pt>
                <c:pt idx="86">
                  <c:v>138.13475619975</c:v>
                </c:pt>
                <c:pt idx="87">
                  <c:v>146.30273506933599</c:v>
                </c:pt>
                <c:pt idx="88">
                  <c:v>150.799138575954</c:v>
                </c:pt>
                <c:pt idx="89">
                  <c:v>153.65778967920599</c:v>
                </c:pt>
                <c:pt idx="90">
                  <c:v>156.42011881464401</c:v>
                </c:pt>
                <c:pt idx="91">
                  <c:v>155.77371416459999</c:v>
                </c:pt>
                <c:pt idx="92">
                  <c:v>154.80418807261901</c:v>
                </c:pt>
                <c:pt idx="93">
                  <c:v>154.17433967068499</c:v>
                </c:pt>
                <c:pt idx="94">
                  <c:v>156.952556455126</c:v>
                </c:pt>
                <c:pt idx="95">
                  <c:v>158.26681593180999</c:v>
                </c:pt>
                <c:pt idx="96">
                  <c:v>157.07599276788201</c:v>
                </c:pt>
                <c:pt idx="97">
                  <c:v>154.30257530549801</c:v>
                </c:pt>
                <c:pt idx="98">
                  <c:v>151.645563033841</c:v>
                </c:pt>
                <c:pt idx="99">
                  <c:v>152.752689048706</c:v>
                </c:pt>
                <c:pt idx="100">
                  <c:v>153.355131166169</c:v>
                </c:pt>
                <c:pt idx="101">
                  <c:v>154.985360187558</c:v>
                </c:pt>
                <c:pt idx="102">
                  <c:v>157.04464962316899</c:v>
                </c:pt>
                <c:pt idx="103">
                  <c:v>156.14613702190499</c:v>
                </c:pt>
                <c:pt idx="104">
                  <c:v>154.38011562206299</c:v>
                </c:pt>
                <c:pt idx="105">
                  <c:v>153.10813162562499</c:v>
                </c:pt>
                <c:pt idx="106">
                  <c:v>152.73203172411399</c:v>
                </c:pt>
                <c:pt idx="107">
                  <c:v>153.187472180089</c:v>
                </c:pt>
                <c:pt idx="108">
                  <c:v>150.345467325236</c:v>
                </c:pt>
                <c:pt idx="109">
                  <c:v>148.04915253758</c:v>
                </c:pt>
                <c:pt idx="110">
                  <c:v>142.82034695030299</c:v>
                </c:pt>
                <c:pt idx="111">
                  <c:v>135.92184062675301</c:v>
                </c:pt>
                <c:pt idx="112">
                  <c:v>138.32086778770201</c:v>
                </c:pt>
                <c:pt idx="113">
                  <c:v>135.24478353892999</c:v>
                </c:pt>
                <c:pt idx="114">
                  <c:v>139.032313984806</c:v>
                </c:pt>
                <c:pt idx="115">
                  <c:v>133.85496113001801</c:v>
                </c:pt>
                <c:pt idx="116">
                  <c:v>128.002790579975</c:v>
                </c:pt>
                <c:pt idx="117">
                  <c:v>125.793541503966</c:v>
                </c:pt>
                <c:pt idx="118">
                  <c:v>131.53502760526101</c:v>
                </c:pt>
                <c:pt idx="119">
                  <c:v>129.203624631949</c:v>
                </c:pt>
                <c:pt idx="120">
                  <c:v>134.03135063845099</c:v>
                </c:pt>
                <c:pt idx="121">
                  <c:v>128.65160856017499</c:v>
                </c:pt>
                <c:pt idx="122">
                  <c:v>133.56323783653099</c:v>
                </c:pt>
                <c:pt idx="123">
                  <c:v>133.696034091206</c:v>
                </c:pt>
                <c:pt idx="124">
                  <c:v>133.510749313274</c:v>
                </c:pt>
                <c:pt idx="125">
                  <c:v>133.14012816109999</c:v>
                </c:pt>
                <c:pt idx="126">
                  <c:v>133.918925707499</c:v>
                </c:pt>
                <c:pt idx="127">
                  <c:v>133.86763022070301</c:v>
                </c:pt>
                <c:pt idx="128">
                  <c:v>130.904290273817</c:v>
                </c:pt>
                <c:pt idx="129">
                  <c:v>129.684960418896</c:v>
                </c:pt>
                <c:pt idx="130">
                  <c:v>135.83820334402299</c:v>
                </c:pt>
                <c:pt idx="131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C-43A1-899B-A272FC3E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EDAPlots!$F$1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EDAPlots!$F$5:$F$136</c:f>
              <c:numCache>
                <c:formatCode>General</c:formatCode>
                <c:ptCount val="132"/>
                <c:pt idx="0">
                  <c:v>55.9</c:v>
                </c:pt>
                <c:pt idx="1">
                  <c:v>56.6</c:v>
                </c:pt>
                <c:pt idx="2">
                  <c:v>55.9</c:v>
                </c:pt>
                <c:pt idx="3">
                  <c:v>54.3</c:v>
                </c:pt>
                <c:pt idx="4">
                  <c:v>54.8</c:v>
                </c:pt>
                <c:pt idx="5">
                  <c:v>53.6</c:v>
                </c:pt>
                <c:pt idx="6">
                  <c:v>55.2</c:v>
                </c:pt>
                <c:pt idx="7">
                  <c:v>55.3</c:v>
                </c:pt>
                <c:pt idx="8">
                  <c:v>53.6</c:v>
                </c:pt>
                <c:pt idx="9">
                  <c:v>53.9</c:v>
                </c:pt>
                <c:pt idx="10">
                  <c:v>53.1</c:v>
                </c:pt>
                <c:pt idx="11">
                  <c:v>53.5</c:v>
                </c:pt>
                <c:pt idx="12">
                  <c:v>55.2</c:v>
                </c:pt>
                <c:pt idx="13">
                  <c:v>53.4</c:v>
                </c:pt>
                <c:pt idx="14">
                  <c:v>54.9</c:v>
                </c:pt>
                <c:pt idx="15">
                  <c:v>55.7</c:v>
                </c:pt>
                <c:pt idx="16">
                  <c:v>56</c:v>
                </c:pt>
                <c:pt idx="17">
                  <c:v>56.8</c:v>
                </c:pt>
                <c:pt idx="18">
                  <c:v>56.9</c:v>
                </c:pt>
                <c:pt idx="19">
                  <c:v>58</c:v>
                </c:pt>
                <c:pt idx="20">
                  <c:v>57.3</c:v>
                </c:pt>
                <c:pt idx="21">
                  <c:v>55.8</c:v>
                </c:pt>
                <c:pt idx="22">
                  <c:v>58.2</c:v>
                </c:pt>
                <c:pt idx="23">
                  <c:v>57.2</c:v>
                </c:pt>
                <c:pt idx="24">
                  <c:v>56.2</c:v>
                </c:pt>
                <c:pt idx="25">
                  <c:v>57.6</c:v>
                </c:pt>
                <c:pt idx="26">
                  <c:v>58.4</c:v>
                </c:pt>
                <c:pt idx="27">
                  <c:v>57.5</c:v>
                </c:pt>
                <c:pt idx="28">
                  <c:v>56.7</c:v>
                </c:pt>
                <c:pt idx="29">
                  <c:v>55.7</c:v>
                </c:pt>
                <c:pt idx="30">
                  <c:v>60.1</c:v>
                </c:pt>
                <c:pt idx="31">
                  <c:v>58.6</c:v>
                </c:pt>
                <c:pt idx="32">
                  <c:v>56.1</c:v>
                </c:pt>
                <c:pt idx="33">
                  <c:v>56.9</c:v>
                </c:pt>
                <c:pt idx="34">
                  <c:v>56.1</c:v>
                </c:pt>
                <c:pt idx="35">
                  <c:v>55.3</c:v>
                </c:pt>
                <c:pt idx="36">
                  <c:v>53.8</c:v>
                </c:pt>
                <c:pt idx="37">
                  <c:v>52.8</c:v>
                </c:pt>
                <c:pt idx="38">
                  <c:v>55.4</c:v>
                </c:pt>
                <c:pt idx="39">
                  <c:v>55.2</c:v>
                </c:pt>
                <c:pt idx="40">
                  <c:v>54.1</c:v>
                </c:pt>
                <c:pt idx="41">
                  <c:v>55.8</c:v>
                </c:pt>
                <c:pt idx="42">
                  <c:v>56.2</c:v>
                </c:pt>
                <c:pt idx="43">
                  <c:v>52.6</c:v>
                </c:pt>
                <c:pt idx="44">
                  <c:v>55.4</c:v>
                </c:pt>
                <c:pt idx="45">
                  <c:v>54.3</c:v>
                </c:pt>
                <c:pt idx="46">
                  <c:v>56.4</c:v>
                </c:pt>
                <c:pt idx="47">
                  <c:v>55.8</c:v>
                </c:pt>
                <c:pt idx="48">
                  <c:v>57</c:v>
                </c:pt>
                <c:pt idx="49">
                  <c:v>56.6</c:v>
                </c:pt>
                <c:pt idx="50">
                  <c:v>56.2</c:v>
                </c:pt>
                <c:pt idx="51">
                  <c:v>57.2</c:v>
                </c:pt>
                <c:pt idx="52">
                  <c:v>57.4</c:v>
                </c:pt>
                <c:pt idx="53">
                  <c:v>56.8</c:v>
                </c:pt>
                <c:pt idx="54">
                  <c:v>55.4</c:v>
                </c:pt>
                <c:pt idx="55">
                  <c:v>55.8</c:v>
                </c:pt>
                <c:pt idx="56">
                  <c:v>58.1</c:v>
                </c:pt>
                <c:pt idx="57">
                  <c:v>60.4</c:v>
                </c:pt>
                <c:pt idx="58">
                  <c:v>57.1</c:v>
                </c:pt>
                <c:pt idx="59">
                  <c:v>56.3</c:v>
                </c:pt>
                <c:pt idx="60">
                  <c:v>60</c:v>
                </c:pt>
                <c:pt idx="61">
                  <c:v>58.5</c:v>
                </c:pt>
                <c:pt idx="62">
                  <c:v>58.2</c:v>
                </c:pt>
                <c:pt idx="63">
                  <c:v>57.6</c:v>
                </c:pt>
                <c:pt idx="64">
                  <c:v>58</c:v>
                </c:pt>
                <c:pt idx="65">
                  <c:v>58.5</c:v>
                </c:pt>
                <c:pt idx="66">
                  <c:v>57.5</c:v>
                </c:pt>
                <c:pt idx="67">
                  <c:v>59.5</c:v>
                </c:pt>
                <c:pt idx="68">
                  <c:v>60.4</c:v>
                </c:pt>
                <c:pt idx="69">
                  <c:v>60.8</c:v>
                </c:pt>
                <c:pt idx="70">
                  <c:v>60.1</c:v>
                </c:pt>
                <c:pt idx="71">
                  <c:v>58.1</c:v>
                </c:pt>
                <c:pt idx="72">
                  <c:v>56.5</c:v>
                </c:pt>
                <c:pt idx="73">
                  <c:v>59.1</c:v>
                </c:pt>
                <c:pt idx="74">
                  <c:v>56.5</c:v>
                </c:pt>
                <c:pt idx="75">
                  <c:v>55.3</c:v>
                </c:pt>
                <c:pt idx="76">
                  <c:v>56.1</c:v>
                </c:pt>
                <c:pt idx="77">
                  <c:v>55.2</c:v>
                </c:pt>
                <c:pt idx="78">
                  <c:v>54.4</c:v>
                </c:pt>
                <c:pt idx="79">
                  <c:v>56</c:v>
                </c:pt>
                <c:pt idx="80">
                  <c:v>53.2</c:v>
                </c:pt>
                <c:pt idx="81">
                  <c:v>54.8</c:v>
                </c:pt>
                <c:pt idx="82">
                  <c:v>53.6</c:v>
                </c:pt>
                <c:pt idx="83">
                  <c:v>55.7</c:v>
                </c:pt>
                <c:pt idx="84">
                  <c:v>56</c:v>
                </c:pt>
                <c:pt idx="85">
                  <c:v>57.5</c:v>
                </c:pt>
                <c:pt idx="86">
                  <c:v>52.9</c:v>
                </c:pt>
                <c:pt idx="87">
                  <c:v>41.7</c:v>
                </c:pt>
                <c:pt idx="88">
                  <c:v>45.4</c:v>
                </c:pt>
                <c:pt idx="89">
                  <c:v>57.3</c:v>
                </c:pt>
                <c:pt idx="90">
                  <c:v>56.7</c:v>
                </c:pt>
                <c:pt idx="91">
                  <c:v>57.1</c:v>
                </c:pt>
                <c:pt idx="92">
                  <c:v>57.1</c:v>
                </c:pt>
                <c:pt idx="93">
                  <c:v>56.1</c:v>
                </c:pt>
                <c:pt idx="94">
                  <c:v>56.1</c:v>
                </c:pt>
                <c:pt idx="95">
                  <c:v>57.5</c:v>
                </c:pt>
                <c:pt idx="96">
                  <c:v>58.7</c:v>
                </c:pt>
                <c:pt idx="97">
                  <c:v>56.4</c:v>
                </c:pt>
                <c:pt idx="98">
                  <c:v>62.3</c:v>
                </c:pt>
                <c:pt idx="99">
                  <c:v>63</c:v>
                </c:pt>
                <c:pt idx="100">
                  <c:v>63.9</c:v>
                </c:pt>
                <c:pt idx="101">
                  <c:v>61.2</c:v>
                </c:pt>
                <c:pt idx="102">
                  <c:v>64</c:v>
                </c:pt>
                <c:pt idx="103">
                  <c:v>61.7</c:v>
                </c:pt>
                <c:pt idx="104">
                  <c:v>62.1</c:v>
                </c:pt>
                <c:pt idx="105">
                  <c:v>66.599999999999994</c:v>
                </c:pt>
                <c:pt idx="106">
                  <c:v>67.599999999999994</c:v>
                </c:pt>
                <c:pt idx="107">
                  <c:v>61.7</c:v>
                </c:pt>
                <c:pt idx="108">
                  <c:v>60.4</c:v>
                </c:pt>
                <c:pt idx="109">
                  <c:v>57.2</c:v>
                </c:pt>
                <c:pt idx="110">
                  <c:v>58.4</c:v>
                </c:pt>
                <c:pt idx="111">
                  <c:v>57.5</c:v>
                </c:pt>
                <c:pt idx="112">
                  <c:v>56.4</c:v>
                </c:pt>
                <c:pt idx="113">
                  <c:v>56</c:v>
                </c:pt>
                <c:pt idx="114">
                  <c:v>56.4</c:v>
                </c:pt>
                <c:pt idx="115">
                  <c:v>56.1</c:v>
                </c:pt>
                <c:pt idx="116">
                  <c:v>55.9</c:v>
                </c:pt>
                <c:pt idx="117">
                  <c:v>54.5</c:v>
                </c:pt>
                <c:pt idx="118">
                  <c:v>55.5</c:v>
                </c:pt>
                <c:pt idx="119">
                  <c:v>49.2</c:v>
                </c:pt>
                <c:pt idx="120">
                  <c:v>55.2</c:v>
                </c:pt>
                <c:pt idx="121">
                  <c:v>55.1</c:v>
                </c:pt>
                <c:pt idx="122">
                  <c:v>51.2</c:v>
                </c:pt>
                <c:pt idx="123">
                  <c:v>51.9</c:v>
                </c:pt>
                <c:pt idx="124">
                  <c:v>50.3</c:v>
                </c:pt>
                <c:pt idx="125">
                  <c:v>53.9</c:v>
                </c:pt>
                <c:pt idx="126">
                  <c:v>52.7</c:v>
                </c:pt>
                <c:pt idx="127">
                  <c:v>54.5</c:v>
                </c:pt>
                <c:pt idx="128">
                  <c:v>53.6</c:v>
                </c:pt>
                <c:pt idx="129">
                  <c:v>51.8</c:v>
                </c:pt>
                <c:pt idx="130">
                  <c:v>52.7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C-43A1-899B-A272FC3E2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EDAPlots!$P$1</c:f>
              <c:strCache>
                <c:ptCount val="1"/>
                <c:pt idx="0">
                  <c:v>VCIT Model L/O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EDAPlots!$P$41:$P$136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9-466D-A9DD-A1D496300385}"/>
            </c:ext>
          </c:extLst>
        </c:ser>
        <c:ser>
          <c:idx val="2"/>
          <c:order val="2"/>
          <c:tx>
            <c:strRef>
              <c:f>EDAPlots!$Q$1</c:f>
              <c:strCache>
                <c:ptCount val="1"/>
                <c:pt idx="0">
                  <c:v>VCIT Model L/S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EDAPlots!$Q$41:$Q$136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9-466D-A9DD-A1D496300385}"/>
            </c:ext>
          </c:extLst>
        </c:ser>
        <c:ser>
          <c:idx val="3"/>
          <c:order val="3"/>
          <c:tx>
            <c:strRef>
              <c:f>EDAPlots!$L$1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EDAPlots!$L$41:$L$136</c:f>
              <c:numCache>
                <c:formatCode>General</c:formatCode>
                <c:ptCount val="96"/>
                <c:pt idx="0">
                  <c:v>114.629991739977</c:v>
                </c:pt>
                <c:pt idx="1">
                  <c:v>116.226224923838</c:v>
                </c:pt>
                <c:pt idx="2">
                  <c:v>119.089406636213</c:v>
                </c:pt>
                <c:pt idx="3">
                  <c:v>120.090522593082</c:v>
                </c:pt>
                <c:pt idx="4">
                  <c:v>119.925780081179</c:v>
                </c:pt>
                <c:pt idx="5">
                  <c:v>122.922858778152</c:v>
                </c:pt>
                <c:pt idx="6">
                  <c:v>123.899694955614</c:v>
                </c:pt>
                <c:pt idx="7">
                  <c:v>124.02415336395499</c:v>
                </c:pt>
                <c:pt idx="8">
                  <c:v>124.107303598117</c:v>
                </c:pt>
                <c:pt idx="9">
                  <c:v>123.17539023017</c:v>
                </c:pt>
                <c:pt idx="10">
                  <c:v>119.57523146319799</c:v>
                </c:pt>
                <c:pt idx="11">
                  <c:v>120.588447764205</c:v>
                </c:pt>
                <c:pt idx="12">
                  <c:v>121.13775534984801</c:v>
                </c:pt>
                <c:pt idx="13">
                  <c:v>122.566845695647</c:v>
                </c:pt>
                <c:pt idx="14">
                  <c:v>123.065515397578</c:v>
                </c:pt>
                <c:pt idx="15">
                  <c:v>123.99034286729</c:v>
                </c:pt>
                <c:pt idx="16">
                  <c:v>125.447334297198</c:v>
                </c:pt>
                <c:pt idx="17">
                  <c:v>125.375777330587</c:v>
                </c:pt>
                <c:pt idx="18">
                  <c:v>126.800218417869</c:v>
                </c:pt>
                <c:pt idx="19">
                  <c:v>127.491152544201</c:v>
                </c:pt>
                <c:pt idx="20">
                  <c:v>127.288715094455</c:v>
                </c:pt>
                <c:pt idx="21">
                  <c:v>127.57880858127599</c:v>
                </c:pt>
                <c:pt idx="22">
                  <c:v>127.229752433421</c:v>
                </c:pt>
                <c:pt idx="23">
                  <c:v>127.586812403249</c:v>
                </c:pt>
                <c:pt idx="24">
                  <c:v>126.430576294663</c:v>
                </c:pt>
                <c:pt idx="25">
                  <c:v>125.00132996286101</c:v>
                </c:pt>
                <c:pt idx="26">
                  <c:v>125.22273220174699</c:v>
                </c:pt>
                <c:pt idx="27">
                  <c:v>123.904767573277</c:v>
                </c:pt>
                <c:pt idx="28">
                  <c:v>124.826995721107</c:v>
                </c:pt>
                <c:pt idx="29">
                  <c:v>124.85693206112499</c:v>
                </c:pt>
                <c:pt idx="30">
                  <c:v>125.906889300627</c:v>
                </c:pt>
                <c:pt idx="31">
                  <c:v>126.84130350929399</c:v>
                </c:pt>
                <c:pt idx="32">
                  <c:v>126.417556147697</c:v>
                </c:pt>
                <c:pt idx="33">
                  <c:v>125.339558680707</c:v>
                </c:pt>
                <c:pt idx="34">
                  <c:v>124.868091281915</c:v>
                </c:pt>
                <c:pt idx="35">
                  <c:v>126.506250150775</c:v>
                </c:pt>
                <c:pt idx="36">
                  <c:v>129.84535829926699</c:v>
                </c:pt>
                <c:pt idx="37">
                  <c:v>130.50523875900399</c:v>
                </c:pt>
                <c:pt idx="38">
                  <c:v>133.83293461701999</c:v>
                </c:pt>
                <c:pt idx="39">
                  <c:v>134.96556865260399</c:v>
                </c:pt>
                <c:pt idx="40">
                  <c:v>137.224886418154</c:v>
                </c:pt>
                <c:pt idx="41">
                  <c:v>140.014319278654</c:v>
                </c:pt>
                <c:pt idx="42">
                  <c:v>140.27977442683201</c:v>
                </c:pt>
                <c:pt idx="43">
                  <c:v>142.892219152092</c:v>
                </c:pt>
                <c:pt idx="44">
                  <c:v>142.206388637716</c:v>
                </c:pt>
                <c:pt idx="45">
                  <c:v>142.830169813867</c:v>
                </c:pt>
                <c:pt idx="46">
                  <c:v>142.87710691069501</c:v>
                </c:pt>
                <c:pt idx="47">
                  <c:v>143.92337944626601</c:v>
                </c:pt>
                <c:pt idx="48">
                  <c:v>146.89787074561801</c:v>
                </c:pt>
                <c:pt idx="49">
                  <c:v>148.71413627701</c:v>
                </c:pt>
                <c:pt idx="50">
                  <c:v>138.13475619975</c:v>
                </c:pt>
                <c:pt idx="51">
                  <c:v>146.30273506933599</c:v>
                </c:pt>
                <c:pt idx="52">
                  <c:v>150.799138575954</c:v>
                </c:pt>
                <c:pt idx="53">
                  <c:v>153.65778967920599</c:v>
                </c:pt>
                <c:pt idx="54">
                  <c:v>156.42011881464401</c:v>
                </c:pt>
                <c:pt idx="55">
                  <c:v>155.77371416459999</c:v>
                </c:pt>
                <c:pt idx="56">
                  <c:v>154.80418807261901</c:v>
                </c:pt>
                <c:pt idx="57">
                  <c:v>154.17433967068499</c:v>
                </c:pt>
                <c:pt idx="58">
                  <c:v>156.952556455126</c:v>
                </c:pt>
                <c:pt idx="59">
                  <c:v>158.26681593180999</c:v>
                </c:pt>
                <c:pt idx="60">
                  <c:v>157.07599276788201</c:v>
                </c:pt>
                <c:pt idx="61">
                  <c:v>154.30257530549801</c:v>
                </c:pt>
                <c:pt idx="62">
                  <c:v>151.645563033841</c:v>
                </c:pt>
                <c:pt idx="63">
                  <c:v>152.752689048706</c:v>
                </c:pt>
                <c:pt idx="64">
                  <c:v>153.355131166169</c:v>
                </c:pt>
                <c:pt idx="65">
                  <c:v>154.985360187558</c:v>
                </c:pt>
                <c:pt idx="66">
                  <c:v>157.04464962316899</c:v>
                </c:pt>
                <c:pt idx="67">
                  <c:v>156.14613702190499</c:v>
                </c:pt>
                <c:pt idx="68">
                  <c:v>154.38011562206299</c:v>
                </c:pt>
                <c:pt idx="69">
                  <c:v>153.10813162562499</c:v>
                </c:pt>
                <c:pt idx="70">
                  <c:v>152.73203172411399</c:v>
                </c:pt>
                <c:pt idx="71">
                  <c:v>153.187472180089</c:v>
                </c:pt>
                <c:pt idx="72">
                  <c:v>150.345467325236</c:v>
                </c:pt>
                <c:pt idx="73">
                  <c:v>148.04915253758</c:v>
                </c:pt>
                <c:pt idx="74">
                  <c:v>142.82034695030299</c:v>
                </c:pt>
                <c:pt idx="75">
                  <c:v>135.92184062675301</c:v>
                </c:pt>
                <c:pt idx="76">
                  <c:v>138.32086778770201</c:v>
                </c:pt>
                <c:pt idx="77">
                  <c:v>135.24478353892999</c:v>
                </c:pt>
                <c:pt idx="78">
                  <c:v>139.032313984806</c:v>
                </c:pt>
                <c:pt idx="79">
                  <c:v>133.85496113001801</c:v>
                </c:pt>
                <c:pt idx="80">
                  <c:v>128.002790579975</c:v>
                </c:pt>
                <c:pt idx="81">
                  <c:v>125.793541503966</c:v>
                </c:pt>
                <c:pt idx="82">
                  <c:v>131.53502760526101</c:v>
                </c:pt>
                <c:pt idx="83">
                  <c:v>129.203624631949</c:v>
                </c:pt>
                <c:pt idx="84">
                  <c:v>134.03135063845099</c:v>
                </c:pt>
                <c:pt idx="85">
                  <c:v>128.65160856017499</c:v>
                </c:pt>
                <c:pt idx="86">
                  <c:v>133.56323783653099</c:v>
                </c:pt>
                <c:pt idx="87">
                  <c:v>133.696034091206</c:v>
                </c:pt>
                <c:pt idx="88">
                  <c:v>133.510749313274</c:v>
                </c:pt>
                <c:pt idx="89">
                  <c:v>133.14012816109999</c:v>
                </c:pt>
                <c:pt idx="90">
                  <c:v>133.918925707499</c:v>
                </c:pt>
                <c:pt idx="91">
                  <c:v>133.86763022070301</c:v>
                </c:pt>
                <c:pt idx="92">
                  <c:v>130.904290273817</c:v>
                </c:pt>
                <c:pt idx="93">
                  <c:v>129.684960418896</c:v>
                </c:pt>
                <c:pt idx="94">
                  <c:v>135.83820334402299</c:v>
                </c:pt>
                <c:pt idx="95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09-466D-A9DD-A1D496300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EDAPlots!$E$41:$E$136</c:f>
              <c:numCache>
                <c:formatCode>General</c:formatCode>
                <c:ptCount val="96"/>
                <c:pt idx="0">
                  <c:v>1.4</c:v>
                </c:pt>
                <c:pt idx="1">
                  <c:v>1</c:v>
                </c:pt>
                <c:pt idx="2">
                  <c:v>0.9</c:v>
                </c:pt>
                <c:pt idx="3">
                  <c:v>1.1000000000000001</c:v>
                </c:pt>
                <c:pt idx="4">
                  <c:v>1</c:v>
                </c:pt>
                <c:pt idx="5">
                  <c:v>1</c:v>
                </c:pt>
                <c:pt idx="6">
                  <c:v>0.8</c:v>
                </c:pt>
                <c:pt idx="7">
                  <c:v>1.1000000000000001</c:v>
                </c:pt>
                <c:pt idx="8">
                  <c:v>1.5</c:v>
                </c:pt>
                <c:pt idx="9">
                  <c:v>1.6</c:v>
                </c:pt>
                <c:pt idx="10">
                  <c:v>1.7</c:v>
                </c:pt>
                <c:pt idx="11">
                  <c:v>2.1</c:v>
                </c:pt>
                <c:pt idx="12">
                  <c:v>2.5</c:v>
                </c:pt>
                <c:pt idx="13">
                  <c:v>2.7</c:v>
                </c:pt>
                <c:pt idx="14">
                  <c:v>2.4</c:v>
                </c:pt>
                <c:pt idx="15">
                  <c:v>2.2000000000000002</c:v>
                </c:pt>
                <c:pt idx="16">
                  <c:v>1.9</c:v>
                </c:pt>
                <c:pt idx="17">
                  <c:v>1.6</c:v>
                </c:pt>
                <c:pt idx="18">
                  <c:v>1.7</c:v>
                </c:pt>
                <c:pt idx="19">
                  <c:v>1.9</c:v>
                </c:pt>
                <c:pt idx="20">
                  <c:v>2.2000000000000002</c:v>
                </c:pt>
                <c:pt idx="21">
                  <c:v>2</c:v>
                </c:pt>
                <c:pt idx="22">
                  <c:v>2.2000000000000002</c:v>
                </c:pt>
                <c:pt idx="23">
                  <c:v>2.1</c:v>
                </c:pt>
                <c:pt idx="24">
                  <c:v>2.1</c:v>
                </c:pt>
                <c:pt idx="25">
                  <c:v>2.2000000000000002</c:v>
                </c:pt>
                <c:pt idx="26">
                  <c:v>2.4</c:v>
                </c:pt>
                <c:pt idx="27">
                  <c:v>2.5</c:v>
                </c:pt>
                <c:pt idx="28">
                  <c:v>2.8</c:v>
                </c:pt>
                <c:pt idx="29">
                  <c:v>2.9</c:v>
                </c:pt>
                <c:pt idx="30">
                  <c:v>2.9</c:v>
                </c:pt>
                <c:pt idx="31">
                  <c:v>2.7</c:v>
                </c:pt>
                <c:pt idx="32">
                  <c:v>2.2999999999999998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1.9</c:v>
                </c:pt>
                <c:pt idx="36">
                  <c:v>1.6</c:v>
                </c:pt>
                <c:pt idx="37">
                  <c:v>1.5</c:v>
                </c:pt>
                <c:pt idx="38">
                  <c:v>1.9</c:v>
                </c:pt>
                <c:pt idx="39">
                  <c:v>2</c:v>
                </c:pt>
                <c:pt idx="40">
                  <c:v>1.8</c:v>
                </c:pt>
                <c:pt idx="41">
                  <c:v>1.6</c:v>
                </c:pt>
                <c:pt idx="42">
                  <c:v>1.8</c:v>
                </c:pt>
                <c:pt idx="43">
                  <c:v>1.7</c:v>
                </c:pt>
                <c:pt idx="44">
                  <c:v>1.7</c:v>
                </c:pt>
                <c:pt idx="45">
                  <c:v>1.8</c:v>
                </c:pt>
                <c:pt idx="46">
                  <c:v>2.1</c:v>
                </c:pt>
                <c:pt idx="47">
                  <c:v>2.2999999999999998</c:v>
                </c:pt>
                <c:pt idx="48">
                  <c:v>2.5</c:v>
                </c:pt>
                <c:pt idx="49">
                  <c:v>2.2999999999999998</c:v>
                </c:pt>
                <c:pt idx="50">
                  <c:v>1.5</c:v>
                </c:pt>
                <c:pt idx="51">
                  <c:v>0.3</c:v>
                </c:pt>
                <c:pt idx="52">
                  <c:v>0.1</c:v>
                </c:pt>
                <c:pt idx="53">
                  <c:v>0.6</c:v>
                </c:pt>
                <c:pt idx="54">
                  <c:v>1</c:v>
                </c:pt>
                <c:pt idx="55">
                  <c:v>1.3</c:v>
                </c:pt>
                <c:pt idx="56">
                  <c:v>1.4</c:v>
                </c:pt>
                <c:pt idx="57">
                  <c:v>1.2</c:v>
                </c:pt>
                <c:pt idx="58">
                  <c:v>1.2</c:v>
                </c:pt>
                <c:pt idx="59">
                  <c:v>1.4</c:v>
                </c:pt>
                <c:pt idx="60">
                  <c:v>1.4</c:v>
                </c:pt>
                <c:pt idx="61">
                  <c:v>1.7</c:v>
                </c:pt>
                <c:pt idx="62">
                  <c:v>2.6</c:v>
                </c:pt>
                <c:pt idx="63">
                  <c:v>4.2</c:v>
                </c:pt>
                <c:pt idx="64">
                  <c:v>5</c:v>
                </c:pt>
                <c:pt idx="65">
                  <c:v>5.4</c:v>
                </c:pt>
                <c:pt idx="66">
                  <c:v>5.4</c:v>
                </c:pt>
                <c:pt idx="67">
                  <c:v>5.3</c:v>
                </c:pt>
                <c:pt idx="68">
                  <c:v>5.4</c:v>
                </c:pt>
                <c:pt idx="69">
                  <c:v>6.2</c:v>
                </c:pt>
                <c:pt idx="70">
                  <c:v>6.8</c:v>
                </c:pt>
                <c:pt idx="71">
                  <c:v>7</c:v>
                </c:pt>
                <c:pt idx="72">
                  <c:v>7.5</c:v>
                </c:pt>
                <c:pt idx="73">
                  <c:v>7.9</c:v>
                </c:pt>
                <c:pt idx="74">
                  <c:v>8.5</c:v>
                </c:pt>
                <c:pt idx="75">
                  <c:v>8.3000000000000007</c:v>
                </c:pt>
                <c:pt idx="76">
                  <c:v>8.6</c:v>
                </c:pt>
                <c:pt idx="77">
                  <c:v>9.1</c:v>
                </c:pt>
                <c:pt idx="78">
                  <c:v>8.5</c:v>
                </c:pt>
                <c:pt idx="79">
                  <c:v>8.3000000000000007</c:v>
                </c:pt>
                <c:pt idx="80">
                  <c:v>8.1999999999999993</c:v>
                </c:pt>
                <c:pt idx="81">
                  <c:v>7.7</c:v>
                </c:pt>
                <c:pt idx="82">
                  <c:v>7.1</c:v>
                </c:pt>
                <c:pt idx="83">
                  <c:v>6.5</c:v>
                </c:pt>
                <c:pt idx="84">
                  <c:v>6.4</c:v>
                </c:pt>
                <c:pt idx="85">
                  <c:v>6</c:v>
                </c:pt>
                <c:pt idx="86">
                  <c:v>5</c:v>
                </c:pt>
                <c:pt idx="87">
                  <c:v>4.9000000000000004</c:v>
                </c:pt>
                <c:pt idx="88">
                  <c:v>4</c:v>
                </c:pt>
                <c:pt idx="89">
                  <c:v>3</c:v>
                </c:pt>
                <c:pt idx="90">
                  <c:v>3.2</c:v>
                </c:pt>
                <c:pt idx="91">
                  <c:v>3.7</c:v>
                </c:pt>
                <c:pt idx="92">
                  <c:v>3.7</c:v>
                </c:pt>
                <c:pt idx="93">
                  <c:v>3.2</c:v>
                </c:pt>
                <c:pt idx="94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09-466D-A9DD-A1D496300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EDAPlots!$M$1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EDAPlots!$M$41:$M$136</c:f>
              <c:numCache>
                <c:formatCode>General</c:formatCode>
                <c:ptCount val="96"/>
                <c:pt idx="0">
                  <c:v>105.983606353875</c:v>
                </c:pt>
                <c:pt idx="1">
                  <c:v>108.957379835266</c:v>
                </c:pt>
                <c:pt idx="2">
                  <c:v>114.450966062999</c:v>
                </c:pt>
                <c:pt idx="3">
                  <c:v>116.95829280899601</c:v>
                </c:pt>
                <c:pt idx="4">
                  <c:v>115.52380061268499</c:v>
                </c:pt>
                <c:pt idx="5">
                  <c:v>115.793856402836</c:v>
                </c:pt>
                <c:pt idx="6">
                  <c:v>117.654847614906</c:v>
                </c:pt>
                <c:pt idx="7">
                  <c:v>127.80686466642899</c:v>
                </c:pt>
                <c:pt idx="8">
                  <c:v>115.417896329613</c:v>
                </c:pt>
                <c:pt idx="9">
                  <c:v>118.475565543543</c:v>
                </c:pt>
                <c:pt idx="10">
                  <c:v>121.188118709573</c:v>
                </c:pt>
                <c:pt idx="11">
                  <c:v>124.961719449437</c:v>
                </c:pt>
                <c:pt idx="12">
                  <c:v>126.87245449526399</c:v>
                </c:pt>
                <c:pt idx="13">
                  <c:v>131.266561676175</c:v>
                </c:pt>
                <c:pt idx="14">
                  <c:v>128.460205950687</c:v>
                </c:pt>
                <c:pt idx="15">
                  <c:v>126.392693199682</c:v>
                </c:pt>
                <c:pt idx="16">
                  <c:v>128.02302888614</c:v>
                </c:pt>
                <c:pt idx="17">
                  <c:v>127.00156470186499</c:v>
                </c:pt>
                <c:pt idx="18">
                  <c:v>127.43768029816</c:v>
                </c:pt>
                <c:pt idx="19">
                  <c:v>124.83811960396299</c:v>
                </c:pt>
                <c:pt idx="20">
                  <c:v>133.70661863023</c:v>
                </c:pt>
                <c:pt idx="21">
                  <c:v>136.86667059572099</c:v>
                </c:pt>
                <c:pt idx="22">
                  <c:v>131.23830922647701</c:v>
                </c:pt>
                <c:pt idx="23">
                  <c:v>132.07053527415201</c:v>
                </c:pt>
                <c:pt idx="24">
                  <c:v>128.042999140988</c:v>
                </c:pt>
                <c:pt idx="25">
                  <c:v>112.81387297232899</c:v>
                </c:pt>
                <c:pt idx="26">
                  <c:v>114.08774755357599</c:v>
                </c:pt>
                <c:pt idx="27">
                  <c:v>113.220355835031</c:v>
                </c:pt>
                <c:pt idx="28">
                  <c:v>121.953280046694</c:v>
                </c:pt>
                <c:pt idx="29">
                  <c:v>122.256404199214</c:v>
                </c:pt>
                <c:pt idx="30">
                  <c:v>121.320512822723</c:v>
                </c:pt>
                <c:pt idx="31">
                  <c:v>129.75625240995399</c:v>
                </c:pt>
                <c:pt idx="32">
                  <c:v>138.369836960557</c:v>
                </c:pt>
                <c:pt idx="33">
                  <c:v>114.88687437901901</c:v>
                </c:pt>
                <c:pt idx="34">
                  <c:v>111.060318639877</c:v>
                </c:pt>
                <c:pt idx="35">
                  <c:v>109.692024402877</c:v>
                </c:pt>
                <c:pt idx="36">
                  <c:v>113.78089877599901</c:v>
                </c:pt>
                <c:pt idx="37">
                  <c:v>125.577429081415</c:v>
                </c:pt>
                <c:pt idx="38">
                  <c:v>129.520938021793</c:v>
                </c:pt>
                <c:pt idx="39">
                  <c:v>130.18463326642899</c:v>
                </c:pt>
                <c:pt idx="40">
                  <c:v>121.122501080408</c:v>
                </c:pt>
                <c:pt idx="41">
                  <c:v>130.31946117955101</c:v>
                </c:pt>
                <c:pt idx="42">
                  <c:v>141.07561946576701</c:v>
                </c:pt>
                <c:pt idx="43">
                  <c:v>125.123224524363</c:v>
                </c:pt>
                <c:pt idx="44">
                  <c:v>135.75796614900199</c:v>
                </c:pt>
                <c:pt idx="45">
                  <c:v>134.73955535790699</c:v>
                </c:pt>
                <c:pt idx="46">
                  <c:v>152.96000147570501</c:v>
                </c:pt>
                <c:pt idx="47">
                  <c:v>147.476035667736</c:v>
                </c:pt>
                <c:pt idx="48">
                  <c:v>137.949569024412</c:v>
                </c:pt>
                <c:pt idx="49">
                  <c:v>131.78855270195999</c:v>
                </c:pt>
                <c:pt idx="50">
                  <c:v>126.70297299400799</c:v>
                </c:pt>
                <c:pt idx="51">
                  <c:v>137.02460218136599</c:v>
                </c:pt>
                <c:pt idx="52">
                  <c:v>139.15014000247899</c:v>
                </c:pt>
                <c:pt idx="53">
                  <c:v>137.49695745454699</c:v>
                </c:pt>
                <c:pt idx="54">
                  <c:v>139.60806629631699</c:v>
                </c:pt>
                <c:pt idx="55">
                  <c:v>164.57215063566201</c:v>
                </c:pt>
                <c:pt idx="56">
                  <c:v>143.08287763751599</c:v>
                </c:pt>
                <c:pt idx="57">
                  <c:v>140.34585144000999</c:v>
                </c:pt>
                <c:pt idx="58">
                  <c:v>150.886339160977</c:v>
                </c:pt>
                <c:pt idx="59">
                  <c:v>157.15699249576701</c:v>
                </c:pt>
                <c:pt idx="60">
                  <c:v>151.030928915321</c:v>
                </c:pt>
                <c:pt idx="61">
                  <c:v>158.64528249515701</c:v>
                </c:pt>
                <c:pt idx="62">
                  <c:v>162.63239730463201</c:v>
                </c:pt>
                <c:pt idx="63">
                  <c:v>165.544407559663</c:v>
                </c:pt>
                <c:pt idx="64">
                  <c:v>154.074718360682</c:v>
                </c:pt>
                <c:pt idx="65">
                  <c:v>181.001225628442</c:v>
                </c:pt>
                <c:pt idx="66">
                  <c:v>167.90534205734301</c:v>
                </c:pt>
                <c:pt idx="67">
                  <c:v>182.007050402743</c:v>
                </c:pt>
                <c:pt idx="68">
                  <c:v>163.783784030509</c:v>
                </c:pt>
                <c:pt idx="69">
                  <c:v>164.75427025939999</c:v>
                </c:pt>
                <c:pt idx="70">
                  <c:v>178.01910846595101</c:v>
                </c:pt>
                <c:pt idx="71">
                  <c:v>159.88185913348801</c:v>
                </c:pt>
                <c:pt idx="72">
                  <c:v>154.460764093314</c:v>
                </c:pt>
                <c:pt idx="73">
                  <c:v>153.917707373783</c:v>
                </c:pt>
                <c:pt idx="74">
                  <c:v>163.337611924454</c:v>
                </c:pt>
                <c:pt idx="75">
                  <c:v>146.84251041710499</c:v>
                </c:pt>
                <c:pt idx="76">
                  <c:v>137.29571849388401</c:v>
                </c:pt>
                <c:pt idx="77">
                  <c:v>136.74503137985499</c:v>
                </c:pt>
                <c:pt idx="78">
                  <c:v>140.403816842287</c:v>
                </c:pt>
                <c:pt idx="79">
                  <c:v>139.623495650633</c:v>
                </c:pt>
                <c:pt idx="80">
                  <c:v>130.80375146610999</c:v>
                </c:pt>
                <c:pt idx="81">
                  <c:v>130.44142528996801</c:v>
                </c:pt>
                <c:pt idx="82">
                  <c:v>138.907066942462</c:v>
                </c:pt>
                <c:pt idx="83">
                  <c:v>139.2844837701</c:v>
                </c:pt>
                <c:pt idx="84">
                  <c:v>148.39104518390701</c:v>
                </c:pt>
                <c:pt idx="85">
                  <c:v>140.73283654757799</c:v>
                </c:pt>
                <c:pt idx="86">
                  <c:v>154.56410193108999</c:v>
                </c:pt>
                <c:pt idx="87">
                  <c:v>158.78842164003501</c:v>
                </c:pt>
                <c:pt idx="88">
                  <c:v>152.94095385761699</c:v>
                </c:pt>
                <c:pt idx="89">
                  <c:v>158.95669120120601</c:v>
                </c:pt>
                <c:pt idx="90">
                  <c:v>175.38859232780999</c:v>
                </c:pt>
                <c:pt idx="91">
                  <c:v>157.26566970463401</c:v>
                </c:pt>
                <c:pt idx="92">
                  <c:v>144.489925840404</c:v>
                </c:pt>
                <c:pt idx="93">
                  <c:v>155.25638762999799</c:v>
                </c:pt>
                <c:pt idx="94">
                  <c:v>157.06365493877101</c:v>
                </c:pt>
                <c:pt idx="95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2-4E3A-B9C2-91CF1D7CC70A}"/>
            </c:ext>
          </c:extLst>
        </c:ser>
        <c:ser>
          <c:idx val="2"/>
          <c:order val="2"/>
          <c:tx>
            <c:strRef>
              <c:f>EDAPlots!$N$1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EDAPlots!$N$41:$N$136</c:f>
              <c:numCache>
                <c:formatCode>General</c:formatCode>
                <c:ptCount val="96"/>
                <c:pt idx="0">
                  <c:v>137.44497456834799</c:v>
                </c:pt>
                <c:pt idx="1">
                  <c:v>137.82723839082001</c:v>
                </c:pt>
                <c:pt idx="2">
                  <c:v>142.42149240801001</c:v>
                </c:pt>
                <c:pt idx="3">
                  <c:v>142.28071545158099</c:v>
                </c:pt>
                <c:pt idx="4">
                  <c:v>143.21599892322001</c:v>
                </c:pt>
                <c:pt idx="5">
                  <c:v>144.19740020551399</c:v>
                </c:pt>
                <c:pt idx="6">
                  <c:v>147.81371678766001</c:v>
                </c:pt>
                <c:pt idx="7">
                  <c:v>148.03398601555401</c:v>
                </c:pt>
                <c:pt idx="8">
                  <c:v>148.019960951857</c:v>
                </c:pt>
                <c:pt idx="9">
                  <c:v>146.145017060714</c:v>
                </c:pt>
                <c:pt idx="10">
                  <c:v>149.650371377358</c:v>
                </c:pt>
                <c:pt idx="11">
                  <c:v>152.486464752117</c:v>
                </c:pt>
                <c:pt idx="12">
                  <c:v>153.657293683234</c:v>
                </c:pt>
                <c:pt idx="13">
                  <c:v>158.33289737360801</c:v>
                </c:pt>
                <c:pt idx="14">
                  <c:v>157.03941319309101</c:v>
                </c:pt>
                <c:pt idx="15">
                  <c:v>158.60799994428999</c:v>
                </c:pt>
                <c:pt idx="16">
                  <c:v>160.35416529821899</c:v>
                </c:pt>
                <c:pt idx="17">
                  <c:v>160.180833146802</c:v>
                </c:pt>
                <c:pt idx="18">
                  <c:v>162.620144951051</c:v>
                </c:pt>
                <c:pt idx="19">
                  <c:v>162.98444033820101</c:v>
                </c:pt>
                <c:pt idx="20">
                  <c:v>165.09191877702401</c:v>
                </c:pt>
                <c:pt idx="21">
                  <c:v>167.459312407027</c:v>
                </c:pt>
                <c:pt idx="22">
                  <c:v>171.036021104334</c:v>
                </c:pt>
                <c:pt idx="23">
                  <c:v>172.94833686122499</c:v>
                </c:pt>
                <c:pt idx="24">
                  <c:v>178.92829282564099</c:v>
                </c:pt>
                <c:pt idx="25">
                  <c:v>173.795723208444</c:v>
                </c:pt>
                <c:pt idx="26">
                  <c:v>172.31532286414799</c:v>
                </c:pt>
                <c:pt idx="27">
                  <c:v>175.49888913583399</c:v>
                </c:pt>
                <c:pt idx="28">
                  <c:v>178.811248481543</c:v>
                </c:pt>
                <c:pt idx="29">
                  <c:v>178.35680831314099</c:v>
                </c:pt>
                <c:pt idx="30">
                  <c:v>183.126176488407</c:v>
                </c:pt>
                <c:pt idx="31">
                  <c:v>188.14894248659201</c:v>
                </c:pt>
                <c:pt idx="32">
                  <c:v>189.05005401572001</c:v>
                </c:pt>
                <c:pt idx="33">
                  <c:v>178.17160833966801</c:v>
                </c:pt>
                <c:pt idx="34">
                  <c:v>179.45507560807499</c:v>
                </c:pt>
                <c:pt idx="35">
                  <c:v>166.42684636737701</c:v>
                </c:pt>
                <c:pt idx="36">
                  <c:v>176.57726015359199</c:v>
                </c:pt>
                <c:pt idx="37">
                  <c:v>180.893530734969</c:v>
                </c:pt>
                <c:pt idx="38">
                  <c:v>183.49545202604699</c:v>
                </c:pt>
                <c:pt idx="39">
                  <c:v>187.637195448667</c:v>
                </c:pt>
                <c:pt idx="40">
                  <c:v>180.24693925755801</c:v>
                </c:pt>
                <c:pt idx="41">
                  <c:v>190.46818782695601</c:v>
                </c:pt>
                <c:pt idx="42">
                  <c:v>191.39129189331101</c:v>
                </c:pt>
                <c:pt idx="43">
                  <c:v>191.09347659302901</c:v>
                </c:pt>
                <c:pt idx="44">
                  <c:v>194.517494782412</c:v>
                </c:pt>
                <c:pt idx="45">
                  <c:v>199.634379951737</c:v>
                </c:pt>
                <c:pt idx="46">
                  <c:v>203.70976843708101</c:v>
                </c:pt>
                <c:pt idx="47">
                  <c:v>209.708143034805</c:v>
                </c:pt>
                <c:pt idx="48">
                  <c:v>208.92705675554299</c:v>
                </c:pt>
                <c:pt idx="49">
                  <c:v>195.70867518798499</c:v>
                </c:pt>
                <c:pt idx="50">
                  <c:v>171.29517587825401</c:v>
                </c:pt>
                <c:pt idx="51">
                  <c:v>194.67262396737399</c:v>
                </c:pt>
                <c:pt idx="52">
                  <c:v>206.103714660854</c:v>
                </c:pt>
                <c:pt idx="53">
                  <c:v>208.59715160689399</c:v>
                </c:pt>
                <c:pt idx="54">
                  <c:v>217.444734162191</c:v>
                </c:pt>
                <c:pt idx="55">
                  <c:v>227.50302660962799</c:v>
                </c:pt>
                <c:pt idx="56">
                  <c:v>219.05576531454099</c:v>
                </c:pt>
                <c:pt idx="57">
                  <c:v>213.403011675269</c:v>
                </c:pt>
                <c:pt idx="58">
                  <c:v>229.87788273338199</c:v>
                </c:pt>
                <c:pt idx="59">
                  <c:v>234.77619817462499</c:v>
                </c:pt>
                <c:pt idx="60">
                  <c:v>235.124276770368</c:v>
                </c:pt>
                <c:pt idx="61">
                  <c:v>236.41935815717201</c:v>
                </c:pt>
                <c:pt idx="62">
                  <c:v>239.85653529779299</c:v>
                </c:pt>
                <c:pt idx="63">
                  <c:v>248.15191808748901</c:v>
                </c:pt>
                <c:pt idx="64">
                  <c:v>249.10830139053499</c:v>
                </c:pt>
                <c:pt idx="65">
                  <c:v>254.260502074882</c:v>
                </c:pt>
                <c:pt idx="66">
                  <c:v>258.71384278343203</c:v>
                </c:pt>
                <c:pt idx="67">
                  <c:v>265.312908709412</c:v>
                </c:pt>
                <c:pt idx="68">
                  <c:v>254.53922063578199</c:v>
                </c:pt>
                <c:pt idx="69">
                  <c:v>266.46027850119702</c:v>
                </c:pt>
                <c:pt idx="70">
                  <c:v>264.451573046497</c:v>
                </c:pt>
                <c:pt idx="71">
                  <c:v>276.981581721429</c:v>
                </c:pt>
                <c:pt idx="72">
                  <c:v>262.877034986176</c:v>
                </c:pt>
                <c:pt idx="73">
                  <c:v>254.50069070882699</c:v>
                </c:pt>
                <c:pt idx="74">
                  <c:v>264.29489453913499</c:v>
                </c:pt>
                <c:pt idx="75">
                  <c:v>242.71568891386701</c:v>
                </c:pt>
                <c:pt idx="76">
                  <c:v>242.49317925973</c:v>
                </c:pt>
                <c:pt idx="77">
                  <c:v>226.934805225199</c:v>
                </c:pt>
                <c:pt idx="78">
                  <c:v>242.640265088451</c:v>
                </c:pt>
                <c:pt idx="79">
                  <c:v>233.605564684218</c:v>
                </c:pt>
                <c:pt idx="80">
                  <c:v>213.66779681016999</c:v>
                </c:pt>
                <c:pt idx="81">
                  <c:v>222.274351775334</c:v>
                </c:pt>
                <c:pt idx="82">
                  <c:v>234.76268530642099</c:v>
                </c:pt>
                <c:pt idx="83">
                  <c:v>222.95891704612799</c:v>
                </c:pt>
                <c:pt idx="84">
                  <c:v>236.43077898536299</c:v>
                </c:pt>
                <c:pt idx="85">
                  <c:v>228.13860773776801</c:v>
                </c:pt>
                <c:pt idx="86">
                  <c:v>237.174245624024</c:v>
                </c:pt>
                <c:pt idx="87">
                  <c:v>239.62536347891799</c:v>
                </c:pt>
                <c:pt idx="88">
                  <c:v>240.706257086541</c:v>
                </c:pt>
                <c:pt idx="89">
                  <c:v>251.49635887529701</c:v>
                </c:pt>
                <c:pt idx="90">
                  <c:v>258.25111660343998</c:v>
                </c:pt>
                <c:pt idx="91">
                  <c:v>255.31267419487901</c:v>
                </c:pt>
                <c:pt idx="92">
                  <c:v>243.837139270638</c:v>
                </c:pt>
                <c:pt idx="93">
                  <c:v>239.10572265501</c:v>
                </c:pt>
                <c:pt idx="94">
                  <c:v>256.51559960093402</c:v>
                </c:pt>
                <c:pt idx="95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2-4E3A-B9C2-91CF1D7C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EDAPlots!$D$41:$D$136</c:f>
              <c:numCache>
                <c:formatCode>m/d/yyyy</c:formatCode>
                <c:ptCount val="96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  <c:pt idx="54">
                  <c:v>44013</c:v>
                </c:pt>
                <c:pt idx="55">
                  <c:v>44044</c:v>
                </c:pt>
                <c:pt idx="56">
                  <c:v>44075</c:v>
                </c:pt>
                <c:pt idx="57">
                  <c:v>44105</c:v>
                </c:pt>
                <c:pt idx="58">
                  <c:v>44136</c:v>
                </c:pt>
                <c:pt idx="59">
                  <c:v>44166</c:v>
                </c:pt>
                <c:pt idx="60">
                  <c:v>44197</c:v>
                </c:pt>
                <c:pt idx="61">
                  <c:v>44228</c:v>
                </c:pt>
                <c:pt idx="62">
                  <c:v>44256</c:v>
                </c:pt>
                <c:pt idx="63">
                  <c:v>44287</c:v>
                </c:pt>
                <c:pt idx="64">
                  <c:v>44317</c:v>
                </c:pt>
                <c:pt idx="65">
                  <c:v>44348</c:v>
                </c:pt>
                <c:pt idx="66">
                  <c:v>44378</c:v>
                </c:pt>
                <c:pt idx="67">
                  <c:v>44409</c:v>
                </c:pt>
                <c:pt idx="68">
                  <c:v>44440</c:v>
                </c:pt>
                <c:pt idx="69">
                  <c:v>44470</c:v>
                </c:pt>
                <c:pt idx="70">
                  <c:v>44501</c:v>
                </c:pt>
                <c:pt idx="71">
                  <c:v>44531</c:v>
                </c:pt>
                <c:pt idx="72">
                  <c:v>44562</c:v>
                </c:pt>
                <c:pt idx="73">
                  <c:v>44593</c:v>
                </c:pt>
                <c:pt idx="74">
                  <c:v>44621</c:v>
                </c:pt>
                <c:pt idx="75">
                  <c:v>44652</c:v>
                </c:pt>
                <c:pt idx="76">
                  <c:v>44682</c:v>
                </c:pt>
                <c:pt idx="77">
                  <c:v>44713</c:v>
                </c:pt>
                <c:pt idx="78">
                  <c:v>44743</c:v>
                </c:pt>
                <c:pt idx="79">
                  <c:v>44774</c:v>
                </c:pt>
                <c:pt idx="80">
                  <c:v>44805</c:v>
                </c:pt>
                <c:pt idx="81">
                  <c:v>44835</c:v>
                </c:pt>
                <c:pt idx="82">
                  <c:v>44866</c:v>
                </c:pt>
                <c:pt idx="83">
                  <c:v>44896</c:v>
                </c:pt>
                <c:pt idx="84">
                  <c:v>44927</c:v>
                </c:pt>
                <c:pt idx="85">
                  <c:v>44958</c:v>
                </c:pt>
                <c:pt idx="86">
                  <c:v>44986</c:v>
                </c:pt>
                <c:pt idx="87">
                  <c:v>45017</c:v>
                </c:pt>
                <c:pt idx="88">
                  <c:v>45047</c:v>
                </c:pt>
                <c:pt idx="89">
                  <c:v>45078</c:v>
                </c:pt>
                <c:pt idx="90">
                  <c:v>45108</c:v>
                </c:pt>
                <c:pt idx="91">
                  <c:v>45139</c:v>
                </c:pt>
                <c:pt idx="92">
                  <c:v>45170</c:v>
                </c:pt>
                <c:pt idx="93">
                  <c:v>45200</c:v>
                </c:pt>
                <c:pt idx="94">
                  <c:v>45231</c:v>
                </c:pt>
                <c:pt idx="95">
                  <c:v>45261</c:v>
                </c:pt>
              </c:numCache>
            </c:numRef>
          </c:cat>
          <c:val>
            <c:numRef>
              <c:f>EDAPlots!$E$41:$E$136</c:f>
              <c:numCache>
                <c:formatCode>General</c:formatCode>
                <c:ptCount val="96"/>
                <c:pt idx="0">
                  <c:v>1.4</c:v>
                </c:pt>
                <c:pt idx="1">
                  <c:v>1</c:v>
                </c:pt>
                <c:pt idx="2">
                  <c:v>0.9</c:v>
                </c:pt>
                <c:pt idx="3">
                  <c:v>1.1000000000000001</c:v>
                </c:pt>
                <c:pt idx="4">
                  <c:v>1</c:v>
                </c:pt>
                <c:pt idx="5">
                  <c:v>1</c:v>
                </c:pt>
                <c:pt idx="6">
                  <c:v>0.8</c:v>
                </c:pt>
                <c:pt idx="7">
                  <c:v>1.1000000000000001</c:v>
                </c:pt>
                <c:pt idx="8">
                  <c:v>1.5</c:v>
                </c:pt>
                <c:pt idx="9">
                  <c:v>1.6</c:v>
                </c:pt>
                <c:pt idx="10">
                  <c:v>1.7</c:v>
                </c:pt>
                <c:pt idx="11">
                  <c:v>2.1</c:v>
                </c:pt>
                <c:pt idx="12">
                  <c:v>2.5</c:v>
                </c:pt>
                <c:pt idx="13">
                  <c:v>2.7</c:v>
                </c:pt>
                <c:pt idx="14">
                  <c:v>2.4</c:v>
                </c:pt>
                <c:pt idx="15">
                  <c:v>2.2000000000000002</c:v>
                </c:pt>
                <c:pt idx="16">
                  <c:v>1.9</c:v>
                </c:pt>
                <c:pt idx="17">
                  <c:v>1.6</c:v>
                </c:pt>
                <c:pt idx="18">
                  <c:v>1.7</c:v>
                </c:pt>
                <c:pt idx="19">
                  <c:v>1.9</c:v>
                </c:pt>
                <c:pt idx="20">
                  <c:v>2.2000000000000002</c:v>
                </c:pt>
                <c:pt idx="21">
                  <c:v>2</c:v>
                </c:pt>
                <c:pt idx="22">
                  <c:v>2.2000000000000002</c:v>
                </c:pt>
                <c:pt idx="23">
                  <c:v>2.1</c:v>
                </c:pt>
                <c:pt idx="24">
                  <c:v>2.1</c:v>
                </c:pt>
                <c:pt idx="25">
                  <c:v>2.2000000000000002</c:v>
                </c:pt>
                <c:pt idx="26">
                  <c:v>2.4</c:v>
                </c:pt>
                <c:pt idx="27">
                  <c:v>2.5</c:v>
                </c:pt>
                <c:pt idx="28">
                  <c:v>2.8</c:v>
                </c:pt>
                <c:pt idx="29">
                  <c:v>2.9</c:v>
                </c:pt>
                <c:pt idx="30">
                  <c:v>2.9</c:v>
                </c:pt>
                <c:pt idx="31">
                  <c:v>2.7</c:v>
                </c:pt>
                <c:pt idx="32">
                  <c:v>2.2999999999999998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1.9</c:v>
                </c:pt>
                <c:pt idx="36">
                  <c:v>1.6</c:v>
                </c:pt>
                <c:pt idx="37">
                  <c:v>1.5</c:v>
                </c:pt>
                <c:pt idx="38">
                  <c:v>1.9</c:v>
                </c:pt>
                <c:pt idx="39">
                  <c:v>2</c:v>
                </c:pt>
                <c:pt idx="40">
                  <c:v>1.8</c:v>
                </c:pt>
                <c:pt idx="41">
                  <c:v>1.6</c:v>
                </c:pt>
                <c:pt idx="42">
                  <c:v>1.8</c:v>
                </c:pt>
                <c:pt idx="43">
                  <c:v>1.7</c:v>
                </c:pt>
                <c:pt idx="44">
                  <c:v>1.7</c:v>
                </c:pt>
                <c:pt idx="45">
                  <c:v>1.8</c:v>
                </c:pt>
                <c:pt idx="46">
                  <c:v>2.1</c:v>
                </c:pt>
                <c:pt idx="47">
                  <c:v>2.2999999999999998</c:v>
                </c:pt>
                <c:pt idx="48">
                  <c:v>2.5</c:v>
                </c:pt>
                <c:pt idx="49">
                  <c:v>2.2999999999999998</c:v>
                </c:pt>
                <c:pt idx="50">
                  <c:v>1.5</c:v>
                </c:pt>
                <c:pt idx="51">
                  <c:v>0.3</c:v>
                </c:pt>
                <c:pt idx="52">
                  <c:v>0.1</c:v>
                </c:pt>
                <c:pt idx="53">
                  <c:v>0.6</c:v>
                </c:pt>
                <c:pt idx="54">
                  <c:v>1</c:v>
                </c:pt>
                <c:pt idx="55">
                  <c:v>1.3</c:v>
                </c:pt>
                <c:pt idx="56">
                  <c:v>1.4</c:v>
                </c:pt>
                <c:pt idx="57">
                  <c:v>1.2</c:v>
                </c:pt>
                <c:pt idx="58">
                  <c:v>1.2</c:v>
                </c:pt>
                <c:pt idx="59">
                  <c:v>1.4</c:v>
                </c:pt>
                <c:pt idx="60">
                  <c:v>1.4</c:v>
                </c:pt>
                <c:pt idx="61">
                  <c:v>1.7</c:v>
                </c:pt>
                <c:pt idx="62">
                  <c:v>2.6</c:v>
                </c:pt>
                <c:pt idx="63">
                  <c:v>4.2</c:v>
                </c:pt>
                <c:pt idx="64">
                  <c:v>5</c:v>
                </c:pt>
                <c:pt idx="65">
                  <c:v>5.4</c:v>
                </c:pt>
                <c:pt idx="66">
                  <c:v>5.4</c:v>
                </c:pt>
                <c:pt idx="67">
                  <c:v>5.3</c:v>
                </c:pt>
                <c:pt idx="68">
                  <c:v>5.4</c:v>
                </c:pt>
                <c:pt idx="69">
                  <c:v>6.2</c:v>
                </c:pt>
                <c:pt idx="70">
                  <c:v>6.8</c:v>
                </c:pt>
                <c:pt idx="71">
                  <c:v>7</c:v>
                </c:pt>
                <c:pt idx="72">
                  <c:v>7.5</c:v>
                </c:pt>
                <c:pt idx="73">
                  <c:v>7.9</c:v>
                </c:pt>
                <c:pt idx="74">
                  <c:v>8.5</c:v>
                </c:pt>
                <c:pt idx="75">
                  <c:v>8.3000000000000007</c:v>
                </c:pt>
                <c:pt idx="76">
                  <c:v>8.6</c:v>
                </c:pt>
                <c:pt idx="77">
                  <c:v>9.1</c:v>
                </c:pt>
                <c:pt idx="78">
                  <c:v>8.5</c:v>
                </c:pt>
                <c:pt idx="79">
                  <c:v>8.3000000000000007</c:v>
                </c:pt>
                <c:pt idx="80">
                  <c:v>8.1999999999999993</c:v>
                </c:pt>
                <c:pt idx="81">
                  <c:v>7.7</c:v>
                </c:pt>
                <c:pt idx="82">
                  <c:v>7.1</c:v>
                </c:pt>
                <c:pt idx="83">
                  <c:v>6.5</c:v>
                </c:pt>
                <c:pt idx="84">
                  <c:v>6.4</c:v>
                </c:pt>
                <c:pt idx="85">
                  <c:v>6</c:v>
                </c:pt>
                <c:pt idx="86">
                  <c:v>5</c:v>
                </c:pt>
                <c:pt idx="87">
                  <c:v>4.9000000000000004</c:v>
                </c:pt>
                <c:pt idx="88">
                  <c:v>4</c:v>
                </c:pt>
                <c:pt idx="89">
                  <c:v>3</c:v>
                </c:pt>
                <c:pt idx="90">
                  <c:v>3.2</c:v>
                </c:pt>
                <c:pt idx="91">
                  <c:v>3.7</c:v>
                </c:pt>
                <c:pt idx="92">
                  <c:v>3.7</c:v>
                </c:pt>
                <c:pt idx="93">
                  <c:v>3.2</c:v>
                </c:pt>
                <c:pt idx="94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2-4E3A-B9C2-91CF1D7C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B-4325-8BEB-F3FF27CC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B-4325-8BEB-F3FF27CC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m/d/yyyy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inorUnit val="3"/>
      </c:date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Sharpe Ratios - Fixed Income ETFs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SelectETFs!$H$5:$H$11</c:f>
              <c:numCache>
                <c:formatCode>0.0_);[Red]\(0.0\)</c:formatCode>
                <c:ptCount val="7"/>
                <c:pt idx="0">
                  <c:v>0.30588736747711565</c:v>
                </c:pt>
                <c:pt idx="1">
                  <c:v>0.43328966973092214</c:v>
                </c:pt>
                <c:pt idx="2">
                  <c:v>0.54899024852689837</c:v>
                </c:pt>
                <c:pt idx="3">
                  <c:v>0.67015410666859532</c:v>
                </c:pt>
                <c:pt idx="4">
                  <c:v>0.52004415669187343</c:v>
                </c:pt>
                <c:pt idx="5">
                  <c:v>0.32749280310512008</c:v>
                </c:pt>
                <c:pt idx="6">
                  <c:v>0.37574189683281134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D-47B0-A0F3-1623F544FAC4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SelectETFs!$I$5:$I$11</c:f>
              <c:numCache>
                <c:formatCode>0.0_);[Red]\(0.0\)</c:formatCode>
                <c:ptCount val="7"/>
                <c:pt idx="0">
                  <c:v>0.34685189014889151</c:v>
                </c:pt>
                <c:pt idx="1">
                  <c:v>0.65652343235625044</c:v>
                </c:pt>
                <c:pt idx="2">
                  <c:v>0.673450357831478</c:v>
                </c:pt>
                <c:pt idx="3">
                  <c:v>0.7498944993981832</c:v>
                </c:pt>
                <c:pt idx="4">
                  <c:v>0.60063212908922614</c:v>
                </c:pt>
                <c:pt idx="5">
                  <c:v>0.19840528656887979</c:v>
                </c:pt>
                <c:pt idx="6">
                  <c:v>0.13647392886345144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D-47B0-A0F3-1623F544FAC4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SelectETFs!$J$5:$J$11</c:f>
              <c:numCache>
                <c:formatCode>0.0_);[Red]\(0.0\)</c:formatCode>
                <c:ptCount val="7"/>
                <c:pt idx="0">
                  <c:v>0.50591463617537624</c:v>
                </c:pt>
                <c:pt idx="1">
                  <c:v>1.2811449620614535</c:v>
                </c:pt>
                <c:pt idx="2">
                  <c:v>1.152339479243057</c:v>
                </c:pt>
                <c:pt idx="3">
                  <c:v>1.2661327088562588</c:v>
                </c:pt>
                <c:pt idx="4">
                  <c:v>1.2037507105511691</c:v>
                </c:pt>
                <c:pt idx="5">
                  <c:v>3.542857090682297E-2</c:v>
                </c:pt>
                <c:pt idx="6">
                  <c:v>-0.15581902027814354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D-47B0-A0F3-1623F544F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SelectETFs!$E$5:$E$11</c:f>
              <c:numCache>
                <c:formatCode>0.0_);[Red]\(0.0\)</c:formatCode>
                <c:ptCount val="7"/>
                <c:pt idx="0">
                  <c:v>1.5294368373855782</c:v>
                </c:pt>
                <c:pt idx="1">
                  <c:v>3.0373605848137641</c:v>
                </c:pt>
                <c:pt idx="2">
                  <c:v>2.690052217781802</c:v>
                </c:pt>
                <c:pt idx="3">
                  <c:v>1.5346529042710833</c:v>
                </c:pt>
                <c:pt idx="4">
                  <c:v>4.6075912282899978</c:v>
                </c:pt>
                <c:pt idx="5">
                  <c:v>4.0379862622861307</c:v>
                </c:pt>
                <c:pt idx="6">
                  <c:v>3.2013209610155524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84-40A7-B93D-78FE5ADEC386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SelectETFs!$F$5:$F$11</c:f>
              <c:numCache>
                <c:formatCode>0.0_);[Red]\(0.0\)</c:formatCode>
                <c:ptCount val="7"/>
                <c:pt idx="0">
                  <c:v>1.7342594507444575</c:v>
                </c:pt>
                <c:pt idx="1">
                  <c:v>4.5300116832581283</c:v>
                </c:pt>
                <c:pt idx="2">
                  <c:v>3.2662342354826679</c:v>
                </c:pt>
                <c:pt idx="3">
                  <c:v>1.7097594586278575</c:v>
                </c:pt>
                <c:pt idx="4">
                  <c:v>5.3095880211487589</c:v>
                </c:pt>
                <c:pt idx="5">
                  <c:v>2.4582415005884206</c:v>
                </c:pt>
                <c:pt idx="6">
                  <c:v>1.1695815703597789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84-40A7-B93D-78FE5ADEC386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SelectETFs!$G$5:$G$11</c:f>
              <c:numCache>
                <c:formatCode>0.0_);[Red]\(0.0\)</c:formatCode>
                <c:ptCount val="7"/>
                <c:pt idx="0">
                  <c:v>1.7959969584225854</c:v>
                </c:pt>
                <c:pt idx="1">
                  <c:v>5.7010950811734684</c:v>
                </c:pt>
                <c:pt idx="2">
                  <c:v>3.687486333577783</c:v>
                </c:pt>
                <c:pt idx="3">
                  <c:v>1.8485537549301378</c:v>
                </c:pt>
                <c:pt idx="4">
                  <c:v>5.3085406335306562</c:v>
                </c:pt>
                <c:pt idx="5">
                  <c:v>0.36455999463120836</c:v>
                </c:pt>
                <c:pt idx="6">
                  <c:v>-1.0922913321497862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84-40A7-B93D-78FE5ADE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Sharpe Ratio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SelectETFs!$H$5:$H$11</c:f>
              <c:numCache>
                <c:formatCode>0.0_);[Red]\(0.0\)</c:formatCode>
                <c:ptCount val="7"/>
                <c:pt idx="0">
                  <c:v>0.30588736747711565</c:v>
                </c:pt>
                <c:pt idx="1">
                  <c:v>0.43328966973092214</c:v>
                </c:pt>
                <c:pt idx="2">
                  <c:v>0.54899024852689837</c:v>
                </c:pt>
                <c:pt idx="3">
                  <c:v>0.67015410666859532</c:v>
                </c:pt>
                <c:pt idx="4">
                  <c:v>0.52004415669187343</c:v>
                </c:pt>
                <c:pt idx="5">
                  <c:v>0.32749280310512008</c:v>
                </c:pt>
                <c:pt idx="6">
                  <c:v>0.37574189683281134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F-4615-AC37-75237805E9FC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SelectETFs!$I$5:$I$11</c:f>
              <c:numCache>
                <c:formatCode>0.0_);[Red]\(0.0\)</c:formatCode>
                <c:ptCount val="7"/>
                <c:pt idx="0">
                  <c:v>0.34685189014889151</c:v>
                </c:pt>
                <c:pt idx="1">
                  <c:v>0.65652343235625044</c:v>
                </c:pt>
                <c:pt idx="2">
                  <c:v>0.673450357831478</c:v>
                </c:pt>
                <c:pt idx="3">
                  <c:v>0.7498944993981832</c:v>
                </c:pt>
                <c:pt idx="4">
                  <c:v>0.60063212908922614</c:v>
                </c:pt>
                <c:pt idx="5">
                  <c:v>0.19840528656887979</c:v>
                </c:pt>
                <c:pt idx="6">
                  <c:v>0.13647392886345144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CF-4615-AC37-75237805E9FC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SelectETFs!$C$5:$C$11</c:f>
              <c:strCache>
                <c:ptCount val="7"/>
                <c:pt idx="0">
                  <c:v>AGG</c:v>
                </c:pt>
                <c:pt idx="1">
                  <c:v>VCIT</c:v>
                </c:pt>
                <c:pt idx="2">
                  <c:v>SPIB</c:v>
                </c:pt>
                <c:pt idx="3">
                  <c:v>BSV</c:v>
                </c:pt>
                <c:pt idx="4">
                  <c:v>JNK</c:v>
                </c:pt>
                <c:pt idx="5">
                  <c:v>VCLT</c:v>
                </c:pt>
                <c:pt idx="6">
                  <c:v>LQD</c:v>
                </c:pt>
              </c:strCache>
            </c:strRef>
          </c:cat>
          <c:val>
            <c:numRef>
              <c:f>SelectETFs!$J$5:$J$11</c:f>
              <c:numCache>
                <c:formatCode>0.0_);[Red]\(0.0\)</c:formatCode>
                <c:ptCount val="7"/>
                <c:pt idx="0">
                  <c:v>0.50591463617537624</c:v>
                </c:pt>
                <c:pt idx="1">
                  <c:v>1.2811449620614535</c:v>
                </c:pt>
                <c:pt idx="2">
                  <c:v>1.152339479243057</c:v>
                </c:pt>
                <c:pt idx="3">
                  <c:v>1.2661327088562588</c:v>
                </c:pt>
                <c:pt idx="4">
                  <c:v>1.2037507105511691</c:v>
                </c:pt>
                <c:pt idx="5">
                  <c:v>3.542857090682297E-2</c:v>
                </c:pt>
                <c:pt idx="6">
                  <c:v>-0.15581902027814354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CF-4615-AC37-75237805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SelectETFs!$E$15:$E$19</c:f>
              <c:numCache>
                <c:formatCode>0.0_);[Red]\(0.0\)</c:formatCode>
                <c:ptCount val="5"/>
                <c:pt idx="0">
                  <c:v>11.94432217470327</c:v>
                </c:pt>
                <c:pt idx="1">
                  <c:v>12.951181145381675</c:v>
                </c:pt>
                <c:pt idx="2">
                  <c:v>12.258885556562959</c:v>
                </c:pt>
                <c:pt idx="3">
                  <c:v>3.5871811642882445</c:v>
                </c:pt>
                <c:pt idx="4">
                  <c:v>7.5789775495616052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9-46F0-B989-A1CE20FC2D97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SelectETFs!$F$15:$F$19</c:f>
              <c:numCache>
                <c:formatCode>0.0_);[Red]\(0.0\)</c:formatCode>
                <c:ptCount val="5"/>
                <c:pt idx="0">
                  <c:v>7.2393985718868015</c:v>
                </c:pt>
                <c:pt idx="1">
                  <c:v>13.173448655121799</c:v>
                </c:pt>
                <c:pt idx="2">
                  <c:v>11.338596322059358</c:v>
                </c:pt>
                <c:pt idx="3">
                  <c:v>1.0505877602896341</c:v>
                </c:pt>
                <c:pt idx="4">
                  <c:v>3.1349747754632062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9-46F0-B989-A1CE20FC2D97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SelectETFs!$G$15:$G$19</c:f>
              <c:numCache>
                <c:formatCode>0.0_);[Red]\(0.0\)</c:formatCode>
                <c:ptCount val="5"/>
                <c:pt idx="0">
                  <c:v>0.39807164651197713</c:v>
                </c:pt>
                <c:pt idx="1">
                  <c:v>10.884615471189552</c:v>
                </c:pt>
                <c:pt idx="2">
                  <c:v>8.0168782111050838</c:v>
                </c:pt>
                <c:pt idx="3">
                  <c:v>-6.6183455797485857</c:v>
                </c:pt>
                <c:pt idx="4">
                  <c:v>-9.0116021606929877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9-46F0-B989-A1CE20FC2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Sharpe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SelectETFs!$H$15:$H$19</c:f>
              <c:numCache>
                <c:formatCode>0.0_);[Red]\(0.0\)</c:formatCode>
                <c:ptCount val="5"/>
                <c:pt idx="0">
                  <c:v>0.71309386117631468</c:v>
                </c:pt>
                <c:pt idx="1">
                  <c:v>0.70578643844041822</c:v>
                </c:pt>
                <c:pt idx="2">
                  <c:v>0.72709878745925027</c:v>
                </c:pt>
                <c:pt idx="3">
                  <c:v>0.12774861696183207</c:v>
                </c:pt>
                <c:pt idx="4">
                  <c:v>0.25561475715216209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4-424B-9EAC-0459D6462C37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SelectETFs!$I$15:$I$19</c:f>
              <c:numCache>
                <c:formatCode>0.0_);[Red]\(0.0\)</c:formatCode>
                <c:ptCount val="5"/>
                <c:pt idx="0">
                  <c:v>0.4243492715056742</c:v>
                </c:pt>
                <c:pt idx="1">
                  <c:v>0.71478288958881164</c:v>
                </c:pt>
                <c:pt idx="2">
                  <c:v>0.66580131074922821</c:v>
                </c:pt>
                <c:pt idx="3">
                  <c:v>3.7321057203894642E-2</c:v>
                </c:pt>
                <c:pt idx="4">
                  <c:v>0.10523580985106433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4-424B-9EAC-0459D6462C37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SelectETFs!$C$15:$C$19</c:f>
              <c:strCache>
                <c:ptCount val="5"/>
                <c:pt idx="0">
                  <c:v>SPY</c:v>
                </c:pt>
                <c:pt idx="1">
                  <c:v>SPYG</c:v>
                </c:pt>
                <c:pt idx="2">
                  <c:v>SPLG</c:v>
                </c:pt>
                <c:pt idx="3">
                  <c:v>KBE</c:v>
                </c:pt>
                <c:pt idx="4">
                  <c:v>XRT</c:v>
                </c:pt>
              </c:strCache>
            </c:strRef>
          </c:cat>
          <c:val>
            <c:numRef>
              <c:f>SelectETFs!$J$15:$J$19</c:f>
              <c:numCache>
                <c:formatCode>0.0_);[Red]\(0.0\)</c:formatCode>
                <c:ptCount val="5"/>
                <c:pt idx="0">
                  <c:v>4.2941925190073046E-2</c:v>
                </c:pt>
                <c:pt idx="1">
                  <c:v>0.91390558112422771</c:v>
                </c:pt>
                <c:pt idx="2">
                  <c:v>0.82733521270434307</c:v>
                </c:pt>
                <c:pt idx="3">
                  <c:v>-0.36626151520468098</c:v>
                </c:pt>
                <c:pt idx="4">
                  <c:v>-0.6730098701040319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4-424B-9EAC-0459D6462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CAGR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SelectETFs!$E$20:$E$23</c:f>
              <c:numCache>
                <c:formatCode>0.0_);[Red]\(0.0\)</c:formatCode>
                <c:ptCount val="4"/>
                <c:pt idx="0">
                  <c:v>8.339554314425035</c:v>
                </c:pt>
                <c:pt idx="1">
                  <c:v>5.2508378291487023</c:v>
                </c:pt>
                <c:pt idx="2">
                  <c:v>-14.900995657779026</c:v>
                </c:pt>
                <c:pt idx="3">
                  <c:v>0.20586704845120263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D2-49B1-BAB7-3E868BAAE39B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SelectETFs!$F$20:$F$23</c:f>
              <c:numCache>
                <c:formatCode>0.0_);[Red]\(0.0\)</c:formatCode>
                <c:ptCount val="4"/>
                <c:pt idx="0">
                  <c:v>6.8424154041313745</c:v>
                </c:pt>
                <c:pt idx="1">
                  <c:v>6.3556257299548502</c:v>
                </c:pt>
                <c:pt idx="2">
                  <c:v>-10.983146308611936</c:v>
                </c:pt>
                <c:pt idx="3">
                  <c:v>1.1228864407560879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D2-49B1-BAB7-3E868BAAE39B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SelectETFs!$G$20:$G$23</c:f>
              <c:numCache>
                <c:formatCode>0.0_);[Red]\(0.0\)</c:formatCode>
                <c:ptCount val="4"/>
                <c:pt idx="0">
                  <c:v>3.8840942851172011</c:v>
                </c:pt>
                <c:pt idx="1">
                  <c:v>4.0097996219862431</c:v>
                </c:pt>
                <c:pt idx="2">
                  <c:v>-20.226169819255414</c:v>
                </c:pt>
                <c:pt idx="3">
                  <c:v>-19.471895516786631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D2-49B1-BAB7-3E868BAAE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Sharpe Ratios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SelectETFs!$H$20:$H$23</c:f>
              <c:numCache>
                <c:formatCode>0.0_);[Red]\(0.0\)</c:formatCode>
                <c:ptCount val="4"/>
                <c:pt idx="0">
                  <c:v>0.50238279002560449</c:v>
                </c:pt>
                <c:pt idx="1">
                  <c:v>0.24053311173379308</c:v>
                </c:pt>
                <c:pt idx="2">
                  <c:v>-0.29945730823510908</c:v>
                </c:pt>
                <c:pt idx="3">
                  <c:v>4.3829475931701648E-3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F-43FF-8223-C8296C19A2AB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SelectETFs!$I$20:$I$23</c:f>
              <c:numCache>
                <c:formatCode>0.0_);[Red]\(0.0\)</c:formatCode>
                <c:ptCount val="4"/>
                <c:pt idx="0">
                  <c:v>0.40923537106048891</c:v>
                </c:pt>
                <c:pt idx="1">
                  <c:v>0.29074225663105446</c:v>
                </c:pt>
                <c:pt idx="2">
                  <c:v>-0.22094440371377863</c:v>
                </c:pt>
                <c:pt idx="3">
                  <c:v>2.3860740347558178E-2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F-43FF-8223-C8296C19A2AB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SelectETFs!$C$20:$C$23</c:f>
              <c:strCache>
                <c:ptCount val="4"/>
                <c:pt idx="0">
                  <c:v>DBC</c:v>
                </c:pt>
                <c:pt idx="1">
                  <c:v>GSG</c:v>
                </c:pt>
                <c:pt idx="2">
                  <c:v>UNG</c:v>
                </c:pt>
                <c:pt idx="3">
                  <c:v>XOP</c:v>
                </c:pt>
              </c:strCache>
            </c:strRef>
          </c:cat>
          <c:val>
            <c:numRef>
              <c:f>SelectETFs!$J$20:$J$23</c:f>
              <c:numCache>
                <c:formatCode>0.0_);[Red]\(0.0\)</c:formatCode>
                <c:ptCount val="4"/>
                <c:pt idx="0">
                  <c:v>0.31348622155909611</c:v>
                </c:pt>
                <c:pt idx="1">
                  <c:v>0.28641425871330306</c:v>
                </c:pt>
                <c:pt idx="2">
                  <c:v>-0.59576347037571176</c:v>
                </c:pt>
                <c:pt idx="3">
                  <c:v>-0.86773152926856645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2F-43FF-8223-C8296C19A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CAGR</a:t>
            </a:r>
            <a:endParaRPr lang="en-US" sz="900" i="1">
              <a:latin typeface="Raleway Light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SelectETFs!$E$12:$E$14</c:f>
              <c:numCache>
                <c:formatCode>0.0_);[Red]\(0.0\)</c:formatCode>
                <c:ptCount val="3"/>
                <c:pt idx="0">
                  <c:v>-5.2692479786000002</c:v>
                </c:pt>
                <c:pt idx="1">
                  <c:v>-9.8847715065358503</c:v>
                </c:pt>
                <c:pt idx="2">
                  <c:v>-12.319551750548818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F-49B0-9141-36950544F752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SelectETFs!$F$12:$F$14</c:f>
              <c:numCache>
                <c:formatCode>0.0_);[Red]\(0.0\)</c:formatCode>
                <c:ptCount val="3"/>
                <c:pt idx="0">
                  <c:v>1.7792985596477351</c:v>
                </c:pt>
                <c:pt idx="1">
                  <c:v>-1.1534399317988386</c:v>
                </c:pt>
                <c:pt idx="2">
                  <c:v>-8.8862417569700476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F-49B0-9141-36950544F752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SelectETFs!$G$12:$G$14</c:f>
              <c:numCache>
                <c:formatCode>0.0_);[Red]\(0.0\)</c:formatCode>
                <c:ptCount val="3"/>
                <c:pt idx="0">
                  <c:v>4.5814057738137848</c:v>
                </c:pt>
                <c:pt idx="1">
                  <c:v>-1.3568567312391422</c:v>
                </c:pt>
                <c:pt idx="2">
                  <c:v>-16.811672067806693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F-49B0-9141-36950544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9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Raleway Light" pitchFamily="2" charset="0"/>
                <a:ea typeface="+mn-ea"/>
                <a:cs typeface="+mn-cs"/>
              </a:defRPr>
            </a:pPr>
            <a:r>
              <a:rPr lang="en-US" sz="900">
                <a:latin typeface="Raleway Light" pitchFamily="2" charset="0"/>
              </a:rPr>
              <a:t>Sharpe Ratios</a:t>
            </a:r>
            <a:endParaRPr lang="en-US" sz="900" b="0" i="1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Raleway Light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9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Raleway Light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Baseline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SelectETFs!$H$12:$H$14</c:f>
              <c:numCache>
                <c:formatCode>0.0_);[Red]\(0.0\)</c:formatCode>
                <c:ptCount val="3"/>
                <c:pt idx="0">
                  <c:v>-0.19358001390889054</c:v>
                </c:pt>
                <c:pt idx="1">
                  <c:v>-0.24144532258270276</c:v>
                </c:pt>
                <c:pt idx="2">
                  <c:v>-0.31047257435858916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7-428C-8B36-10D516B42390}"/>
            </c:ext>
          </c:extLst>
        </c:ser>
        <c:ser>
          <c:idx val="1"/>
          <c:order val="1"/>
          <c:tx>
            <c:v>Model-Driven Long Only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SelectETFs!$I$12:$I$14</c:f>
              <c:numCache>
                <c:formatCode>0.0_);[Red]\(0.0\)</c:formatCode>
                <c:ptCount val="3"/>
                <c:pt idx="0">
                  <c:v>6.5584171015397541E-2</c:v>
                </c:pt>
                <c:pt idx="1">
                  <c:v>-2.8208362235236945E-2</c:v>
                </c:pt>
                <c:pt idx="2">
                  <c:v>-0.22428676822236365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B7-428C-8B36-10D516B42390}"/>
            </c:ext>
          </c:extLst>
        </c:ser>
        <c:ser>
          <c:idx val="2"/>
          <c:order val="2"/>
          <c:tx>
            <c:v>Model-Driven Long/Short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SelectETFs!$C$12:$C$14</c:f>
              <c:strCache>
                <c:ptCount val="3"/>
                <c:pt idx="0">
                  <c:v>TBT</c:v>
                </c:pt>
                <c:pt idx="1">
                  <c:v>TMV</c:v>
                </c:pt>
                <c:pt idx="2">
                  <c:v>TMF</c:v>
                </c:pt>
              </c:strCache>
            </c:strRef>
          </c:cat>
          <c:val>
            <c:numRef>
              <c:f>SelectETFs!$J$12:$J$14</c:f>
              <c:numCache>
                <c:formatCode>0.0_);[Red]\(0.0\)</c:formatCode>
                <c:ptCount val="3"/>
                <c:pt idx="0">
                  <c:v>0.24512604461282955</c:v>
                </c:pt>
                <c:pt idx="1">
                  <c:v>-4.6324914006116158E-2</c:v>
                </c:pt>
                <c:pt idx="2">
                  <c:v>-0.79002218363753252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B7-428C-8B36-10D516B42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5073904"/>
        <c:axId val="1000868720"/>
      </c:barChart>
      <c:catAx>
        <c:axId val="91507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000868720"/>
        <c:crosses val="autoZero"/>
        <c:auto val="1"/>
        <c:lblAlgn val="ctr"/>
        <c:lblOffset val="100"/>
        <c:noMultiLvlLbl val="0"/>
      </c:catAx>
      <c:valAx>
        <c:axId val="1000868720"/>
        <c:scaling>
          <c:orientation val="minMax"/>
        </c:scaling>
        <c:delete val="0"/>
        <c:axPos val="l"/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9150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E9-493A-B792-9758B369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E9-493A-B792-9758B369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ajorUnit val="1"/>
        <c:majorTimeUnit val="years"/>
        <c:minorUnit val="3"/>
      </c:dateAx>
      <c:valAx>
        <c:axId val="769473871"/>
        <c:scaling>
          <c:orientation val="minMax"/>
          <c:min val="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703007"/>
        <c:crossesAt val="41275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EDAPlots!$M$1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EDAPlots!$M$5:$M$136</c:f>
              <c:numCache>
                <c:formatCode>General</c:formatCode>
                <c:ptCount val="132"/>
                <c:pt idx="0">
                  <c:v>102.104886945244</c:v>
                </c:pt>
                <c:pt idx="1">
                  <c:v>102.466543842927</c:v>
                </c:pt>
                <c:pt idx="2">
                  <c:v>103.120504604985</c:v>
                </c:pt>
                <c:pt idx="3">
                  <c:v>103.987817853802</c:v>
                </c:pt>
                <c:pt idx="4">
                  <c:v>104.17152959453</c:v>
                </c:pt>
                <c:pt idx="5">
                  <c:v>101.084858142607</c:v>
                </c:pt>
                <c:pt idx="6">
                  <c:v>105.107469900444</c:v>
                </c:pt>
                <c:pt idx="7">
                  <c:v>102.63489714367</c:v>
                </c:pt>
                <c:pt idx="8">
                  <c:v>104.988674024205</c:v>
                </c:pt>
                <c:pt idx="9">
                  <c:v>102.810947398183</c:v>
                </c:pt>
                <c:pt idx="10">
                  <c:v>105.467416228407</c:v>
                </c:pt>
                <c:pt idx="11">
                  <c:v>104.96715400947799</c:v>
                </c:pt>
                <c:pt idx="12">
                  <c:v>103.534170730464</c:v>
                </c:pt>
                <c:pt idx="13">
                  <c:v>104.601001915268</c:v>
                </c:pt>
                <c:pt idx="14">
                  <c:v>107.27907069739101</c:v>
                </c:pt>
                <c:pt idx="15">
                  <c:v>104.85901941741101</c:v>
                </c:pt>
                <c:pt idx="16">
                  <c:v>108.43551030933899</c:v>
                </c:pt>
                <c:pt idx="17">
                  <c:v>113.864425646711</c:v>
                </c:pt>
                <c:pt idx="18">
                  <c:v>110.201346990584</c:v>
                </c:pt>
                <c:pt idx="19">
                  <c:v>109.928919119041</c:v>
                </c:pt>
                <c:pt idx="20">
                  <c:v>108.17018289717601</c:v>
                </c:pt>
                <c:pt idx="21">
                  <c:v>105.58382371083</c:v>
                </c:pt>
                <c:pt idx="22">
                  <c:v>114.031023413866</c:v>
                </c:pt>
                <c:pt idx="23">
                  <c:v>112.225351484171</c:v>
                </c:pt>
                <c:pt idx="24">
                  <c:v>110.622823205269</c:v>
                </c:pt>
                <c:pt idx="25">
                  <c:v>113.891527421134</c:v>
                </c:pt>
                <c:pt idx="26">
                  <c:v>111.35056798381</c:v>
                </c:pt>
                <c:pt idx="27">
                  <c:v>112.636325355295</c:v>
                </c:pt>
                <c:pt idx="28">
                  <c:v>113.873657590555</c:v>
                </c:pt>
                <c:pt idx="29">
                  <c:v>108.74984672545899</c:v>
                </c:pt>
                <c:pt idx="30">
                  <c:v>108.95245693141899</c:v>
                </c:pt>
                <c:pt idx="31">
                  <c:v>103.199757081923</c:v>
                </c:pt>
                <c:pt idx="32">
                  <c:v>103.572225065532</c:v>
                </c:pt>
                <c:pt idx="33">
                  <c:v>109.935157139548</c:v>
                </c:pt>
                <c:pt idx="34">
                  <c:v>108.39850843669799</c:v>
                </c:pt>
                <c:pt idx="35">
                  <c:v>107.918632913735</c:v>
                </c:pt>
                <c:pt idx="36">
                  <c:v>105.983606353875</c:v>
                </c:pt>
                <c:pt idx="37">
                  <c:v>108.957379835266</c:v>
                </c:pt>
                <c:pt idx="38">
                  <c:v>114.450966062999</c:v>
                </c:pt>
                <c:pt idx="39">
                  <c:v>116.95829280899601</c:v>
                </c:pt>
                <c:pt idx="40">
                  <c:v>115.52380061268499</c:v>
                </c:pt>
                <c:pt idx="41">
                  <c:v>115.793856402836</c:v>
                </c:pt>
                <c:pt idx="42">
                  <c:v>117.654847614906</c:v>
                </c:pt>
                <c:pt idx="43">
                  <c:v>127.80686466642899</c:v>
                </c:pt>
                <c:pt idx="44">
                  <c:v>115.417896329613</c:v>
                </c:pt>
                <c:pt idx="45">
                  <c:v>118.475565543543</c:v>
                </c:pt>
                <c:pt idx="46">
                  <c:v>121.188118709573</c:v>
                </c:pt>
                <c:pt idx="47">
                  <c:v>124.961719449437</c:v>
                </c:pt>
                <c:pt idx="48">
                  <c:v>126.87245449526399</c:v>
                </c:pt>
                <c:pt idx="49">
                  <c:v>131.266561676175</c:v>
                </c:pt>
                <c:pt idx="50">
                  <c:v>128.460205950687</c:v>
                </c:pt>
                <c:pt idx="51">
                  <c:v>126.392693199682</c:v>
                </c:pt>
                <c:pt idx="52">
                  <c:v>128.02302888614</c:v>
                </c:pt>
                <c:pt idx="53">
                  <c:v>127.00156470186499</c:v>
                </c:pt>
                <c:pt idx="54">
                  <c:v>127.43768029816</c:v>
                </c:pt>
                <c:pt idx="55">
                  <c:v>124.83811960396299</c:v>
                </c:pt>
                <c:pt idx="56">
                  <c:v>133.70661863023</c:v>
                </c:pt>
                <c:pt idx="57">
                  <c:v>136.86667059572099</c:v>
                </c:pt>
                <c:pt idx="58">
                  <c:v>131.23830922647701</c:v>
                </c:pt>
                <c:pt idx="59">
                  <c:v>132.07053527415201</c:v>
                </c:pt>
                <c:pt idx="60">
                  <c:v>128.042999140988</c:v>
                </c:pt>
                <c:pt idx="61">
                  <c:v>112.81387297232899</c:v>
                </c:pt>
                <c:pt idx="62">
                  <c:v>114.08774755357599</c:v>
                </c:pt>
                <c:pt idx="63">
                  <c:v>113.220355835031</c:v>
                </c:pt>
                <c:pt idx="64">
                  <c:v>121.953280046694</c:v>
                </c:pt>
                <c:pt idx="65">
                  <c:v>122.256404199214</c:v>
                </c:pt>
                <c:pt idx="66">
                  <c:v>121.320512822723</c:v>
                </c:pt>
                <c:pt idx="67">
                  <c:v>129.75625240995399</c:v>
                </c:pt>
                <c:pt idx="68">
                  <c:v>138.369836960557</c:v>
                </c:pt>
                <c:pt idx="69">
                  <c:v>114.88687437901901</c:v>
                </c:pt>
                <c:pt idx="70">
                  <c:v>111.060318639877</c:v>
                </c:pt>
                <c:pt idx="71">
                  <c:v>109.692024402877</c:v>
                </c:pt>
                <c:pt idx="72">
                  <c:v>113.78089877599901</c:v>
                </c:pt>
                <c:pt idx="73">
                  <c:v>125.577429081415</c:v>
                </c:pt>
                <c:pt idx="74">
                  <c:v>129.520938021793</c:v>
                </c:pt>
                <c:pt idx="75">
                  <c:v>130.18463326642899</c:v>
                </c:pt>
                <c:pt idx="76">
                  <c:v>121.122501080408</c:v>
                </c:pt>
                <c:pt idx="77">
                  <c:v>130.31946117955101</c:v>
                </c:pt>
                <c:pt idx="78">
                  <c:v>141.07561946576701</c:v>
                </c:pt>
                <c:pt idx="79">
                  <c:v>125.123224524363</c:v>
                </c:pt>
                <c:pt idx="80">
                  <c:v>135.75796614900199</c:v>
                </c:pt>
                <c:pt idx="81">
                  <c:v>134.73955535790699</c:v>
                </c:pt>
                <c:pt idx="82">
                  <c:v>152.96000147570501</c:v>
                </c:pt>
                <c:pt idx="83">
                  <c:v>147.476035667736</c:v>
                </c:pt>
                <c:pt idx="84">
                  <c:v>137.949569024412</c:v>
                </c:pt>
                <c:pt idx="85">
                  <c:v>131.78855270195999</c:v>
                </c:pt>
                <c:pt idx="86">
                  <c:v>126.70297299400799</c:v>
                </c:pt>
                <c:pt idx="87">
                  <c:v>137.02460218136599</c:v>
                </c:pt>
                <c:pt idx="88">
                  <c:v>139.15014000247899</c:v>
                </c:pt>
                <c:pt idx="89">
                  <c:v>137.49695745454699</c:v>
                </c:pt>
                <c:pt idx="90">
                  <c:v>139.60806629631699</c:v>
                </c:pt>
                <c:pt idx="91">
                  <c:v>164.57215063566201</c:v>
                </c:pt>
                <c:pt idx="92">
                  <c:v>143.08287763751599</c:v>
                </c:pt>
                <c:pt idx="93">
                  <c:v>140.34585144000999</c:v>
                </c:pt>
                <c:pt idx="94">
                  <c:v>150.886339160977</c:v>
                </c:pt>
                <c:pt idx="95">
                  <c:v>157.15699249576701</c:v>
                </c:pt>
                <c:pt idx="96">
                  <c:v>151.030928915321</c:v>
                </c:pt>
                <c:pt idx="97">
                  <c:v>158.64528249515701</c:v>
                </c:pt>
                <c:pt idx="98">
                  <c:v>162.63239730463201</c:v>
                </c:pt>
                <c:pt idx="99">
                  <c:v>165.544407559663</c:v>
                </c:pt>
                <c:pt idx="100">
                  <c:v>154.074718360682</c:v>
                </c:pt>
                <c:pt idx="101">
                  <c:v>181.001225628442</c:v>
                </c:pt>
                <c:pt idx="102">
                  <c:v>167.90534205734301</c:v>
                </c:pt>
                <c:pt idx="103">
                  <c:v>182.007050402743</c:v>
                </c:pt>
                <c:pt idx="104">
                  <c:v>163.783784030509</c:v>
                </c:pt>
                <c:pt idx="105">
                  <c:v>164.75427025939999</c:v>
                </c:pt>
                <c:pt idx="106">
                  <c:v>178.01910846595101</c:v>
                </c:pt>
                <c:pt idx="107">
                  <c:v>159.88185913348801</c:v>
                </c:pt>
                <c:pt idx="108">
                  <c:v>154.460764093314</c:v>
                </c:pt>
                <c:pt idx="109">
                  <c:v>153.917707373783</c:v>
                </c:pt>
                <c:pt idx="110">
                  <c:v>163.337611924454</c:v>
                </c:pt>
                <c:pt idx="111">
                  <c:v>146.84251041710499</c:v>
                </c:pt>
                <c:pt idx="112">
                  <c:v>137.29571849388401</c:v>
                </c:pt>
                <c:pt idx="113">
                  <c:v>136.74503137985499</c:v>
                </c:pt>
                <c:pt idx="114">
                  <c:v>140.403816842287</c:v>
                </c:pt>
                <c:pt idx="115">
                  <c:v>139.623495650633</c:v>
                </c:pt>
                <c:pt idx="116">
                  <c:v>130.80375146610999</c:v>
                </c:pt>
                <c:pt idx="117">
                  <c:v>130.44142528996801</c:v>
                </c:pt>
                <c:pt idx="118">
                  <c:v>138.907066942462</c:v>
                </c:pt>
                <c:pt idx="119">
                  <c:v>139.2844837701</c:v>
                </c:pt>
                <c:pt idx="120">
                  <c:v>148.39104518390701</c:v>
                </c:pt>
                <c:pt idx="121">
                  <c:v>140.73283654757799</c:v>
                </c:pt>
                <c:pt idx="122">
                  <c:v>154.56410193108999</c:v>
                </c:pt>
                <c:pt idx="123">
                  <c:v>158.78842164003501</c:v>
                </c:pt>
                <c:pt idx="124">
                  <c:v>152.94095385761699</c:v>
                </c:pt>
                <c:pt idx="125">
                  <c:v>158.95669120120601</c:v>
                </c:pt>
                <c:pt idx="126">
                  <c:v>175.38859232780999</c:v>
                </c:pt>
                <c:pt idx="127">
                  <c:v>157.26566970463401</c:v>
                </c:pt>
                <c:pt idx="128">
                  <c:v>144.489925840404</c:v>
                </c:pt>
                <c:pt idx="129">
                  <c:v>155.25638762999799</c:v>
                </c:pt>
                <c:pt idx="130">
                  <c:v>157.06365493877101</c:v>
                </c:pt>
                <c:pt idx="131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B-407D-AF3A-C1A79E492FC8}"/>
            </c:ext>
          </c:extLst>
        </c:ser>
        <c:ser>
          <c:idx val="2"/>
          <c:order val="2"/>
          <c:tx>
            <c:strRef>
              <c:f>EDAPlots!$N$1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EDAPlots!$N$5:$N$136</c:f>
              <c:numCache>
                <c:formatCode>General</c:formatCode>
                <c:ptCount val="132"/>
                <c:pt idx="0">
                  <c:v>108.535285274004</c:v>
                </c:pt>
                <c:pt idx="1">
                  <c:v>109.022611620048</c:v>
                </c:pt>
                <c:pt idx="2">
                  <c:v>111.449991049066</c:v>
                </c:pt>
                <c:pt idx="3">
                  <c:v>113.46791442549601</c:v>
                </c:pt>
                <c:pt idx="4">
                  <c:v>115.03580315487</c:v>
                </c:pt>
                <c:pt idx="5">
                  <c:v>112.981159319615</c:v>
                </c:pt>
                <c:pt idx="6">
                  <c:v>116.422087899481</c:v>
                </c:pt>
                <c:pt idx="7">
                  <c:v>113.106851197737</c:v>
                </c:pt>
                <c:pt idx="8">
                  <c:v>115.65758470048399</c:v>
                </c:pt>
                <c:pt idx="9">
                  <c:v>118.955033907226</c:v>
                </c:pt>
                <c:pt idx="10">
                  <c:v>121.141296367641</c:v>
                </c:pt>
                <c:pt idx="11">
                  <c:v>123.44034778904</c:v>
                </c:pt>
                <c:pt idx="12">
                  <c:v>121.809558428012</c:v>
                </c:pt>
                <c:pt idx="13">
                  <c:v>127.528759030259</c:v>
                </c:pt>
                <c:pt idx="14">
                  <c:v>128.71530316817601</c:v>
                </c:pt>
                <c:pt idx="15">
                  <c:v>129.13150638468099</c:v>
                </c:pt>
                <c:pt idx="16">
                  <c:v>131.60107884745099</c:v>
                </c:pt>
                <c:pt idx="17">
                  <c:v>133.476878865749</c:v>
                </c:pt>
                <c:pt idx="18">
                  <c:v>131.56237762480299</c:v>
                </c:pt>
                <c:pt idx="19">
                  <c:v>135.75914961691899</c:v>
                </c:pt>
                <c:pt idx="20">
                  <c:v>134.368011462628</c:v>
                </c:pt>
                <c:pt idx="21">
                  <c:v>138.08174976560699</c:v>
                </c:pt>
                <c:pt idx="22">
                  <c:v>141.037305626929</c:v>
                </c:pt>
                <c:pt idx="23">
                  <c:v>141.63436687667601</c:v>
                </c:pt>
                <c:pt idx="24">
                  <c:v>139.47577556023001</c:v>
                </c:pt>
                <c:pt idx="25">
                  <c:v>143.30085804250299</c:v>
                </c:pt>
                <c:pt idx="26">
                  <c:v>141.44657893087501</c:v>
                </c:pt>
                <c:pt idx="27">
                  <c:v>142.50527635098399</c:v>
                </c:pt>
                <c:pt idx="28">
                  <c:v>142.64243222092099</c:v>
                </c:pt>
                <c:pt idx="29">
                  <c:v>140.05153118249299</c:v>
                </c:pt>
                <c:pt idx="30">
                  <c:v>141.94259867745001</c:v>
                </c:pt>
                <c:pt idx="31">
                  <c:v>135.947167591153</c:v>
                </c:pt>
                <c:pt idx="32">
                  <c:v>136.58241505764801</c:v>
                </c:pt>
                <c:pt idx="33">
                  <c:v>144.33658391332901</c:v>
                </c:pt>
                <c:pt idx="34">
                  <c:v>143.42772636107199</c:v>
                </c:pt>
                <c:pt idx="35">
                  <c:v>140.49736746356601</c:v>
                </c:pt>
                <c:pt idx="36">
                  <c:v>137.44497456834799</c:v>
                </c:pt>
                <c:pt idx="37">
                  <c:v>137.82723839082001</c:v>
                </c:pt>
                <c:pt idx="38">
                  <c:v>142.42149240801001</c:v>
                </c:pt>
                <c:pt idx="39">
                  <c:v>142.28071545158099</c:v>
                </c:pt>
                <c:pt idx="40">
                  <c:v>143.21599892322001</c:v>
                </c:pt>
                <c:pt idx="41">
                  <c:v>144.19740020551399</c:v>
                </c:pt>
                <c:pt idx="42">
                  <c:v>147.81371678766001</c:v>
                </c:pt>
                <c:pt idx="43">
                  <c:v>148.03398601555401</c:v>
                </c:pt>
                <c:pt idx="44">
                  <c:v>148.019960951857</c:v>
                </c:pt>
                <c:pt idx="45">
                  <c:v>146.145017060714</c:v>
                </c:pt>
                <c:pt idx="46">
                  <c:v>149.650371377358</c:v>
                </c:pt>
                <c:pt idx="47">
                  <c:v>152.486464752117</c:v>
                </c:pt>
                <c:pt idx="48">
                  <c:v>153.657293683234</c:v>
                </c:pt>
                <c:pt idx="49">
                  <c:v>158.33289737360801</c:v>
                </c:pt>
                <c:pt idx="50">
                  <c:v>157.03941319309101</c:v>
                </c:pt>
                <c:pt idx="51">
                  <c:v>158.60799994428999</c:v>
                </c:pt>
                <c:pt idx="52">
                  <c:v>160.35416529821899</c:v>
                </c:pt>
                <c:pt idx="53">
                  <c:v>160.180833146802</c:v>
                </c:pt>
                <c:pt idx="54">
                  <c:v>162.620144951051</c:v>
                </c:pt>
                <c:pt idx="55">
                  <c:v>162.98444033820101</c:v>
                </c:pt>
                <c:pt idx="56">
                  <c:v>165.09191877702401</c:v>
                </c:pt>
                <c:pt idx="57">
                  <c:v>167.459312407027</c:v>
                </c:pt>
                <c:pt idx="58">
                  <c:v>171.036021104334</c:v>
                </c:pt>
                <c:pt idx="59">
                  <c:v>172.94833686122499</c:v>
                </c:pt>
                <c:pt idx="60">
                  <c:v>178.92829282564099</c:v>
                </c:pt>
                <c:pt idx="61">
                  <c:v>173.795723208444</c:v>
                </c:pt>
                <c:pt idx="62">
                  <c:v>172.31532286414799</c:v>
                </c:pt>
                <c:pt idx="63">
                  <c:v>175.49888913583399</c:v>
                </c:pt>
                <c:pt idx="64">
                  <c:v>178.811248481543</c:v>
                </c:pt>
                <c:pt idx="65">
                  <c:v>178.35680831314099</c:v>
                </c:pt>
                <c:pt idx="66">
                  <c:v>183.126176488407</c:v>
                </c:pt>
                <c:pt idx="67">
                  <c:v>188.14894248659201</c:v>
                </c:pt>
                <c:pt idx="68">
                  <c:v>189.05005401572001</c:v>
                </c:pt>
                <c:pt idx="69">
                  <c:v>178.17160833966801</c:v>
                </c:pt>
                <c:pt idx="70">
                  <c:v>179.45507560807499</c:v>
                </c:pt>
                <c:pt idx="71">
                  <c:v>166.42684636737701</c:v>
                </c:pt>
                <c:pt idx="72">
                  <c:v>176.57726015359199</c:v>
                </c:pt>
                <c:pt idx="73">
                  <c:v>180.893530734969</c:v>
                </c:pt>
                <c:pt idx="74">
                  <c:v>183.49545202604699</c:v>
                </c:pt>
                <c:pt idx="75">
                  <c:v>187.637195448667</c:v>
                </c:pt>
                <c:pt idx="76">
                  <c:v>180.24693925755801</c:v>
                </c:pt>
                <c:pt idx="77">
                  <c:v>190.46818782695601</c:v>
                </c:pt>
                <c:pt idx="78">
                  <c:v>191.39129189331101</c:v>
                </c:pt>
                <c:pt idx="79">
                  <c:v>191.09347659302901</c:v>
                </c:pt>
                <c:pt idx="80">
                  <c:v>194.517494782412</c:v>
                </c:pt>
                <c:pt idx="81">
                  <c:v>199.634379951737</c:v>
                </c:pt>
                <c:pt idx="82">
                  <c:v>203.70976843708101</c:v>
                </c:pt>
                <c:pt idx="83">
                  <c:v>209.708143034805</c:v>
                </c:pt>
                <c:pt idx="84">
                  <c:v>208.92705675554299</c:v>
                </c:pt>
                <c:pt idx="85">
                  <c:v>195.70867518798499</c:v>
                </c:pt>
                <c:pt idx="86">
                  <c:v>171.29517587825401</c:v>
                </c:pt>
                <c:pt idx="87">
                  <c:v>194.67262396737399</c:v>
                </c:pt>
                <c:pt idx="88">
                  <c:v>206.103714660854</c:v>
                </c:pt>
                <c:pt idx="89">
                  <c:v>208.59715160689399</c:v>
                </c:pt>
                <c:pt idx="90">
                  <c:v>217.444734162191</c:v>
                </c:pt>
                <c:pt idx="91">
                  <c:v>227.50302660962799</c:v>
                </c:pt>
                <c:pt idx="92">
                  <c:v>219.05576531454099</c:v>
                </c:pt>
                <c:pt idx="93">
                  <c:v>213.403011675269</c:v>
                </c:pt>
                <c:pt idx="94">
                  <c:v>229.87788273338199</c:v>
                </c:pt>
                <c:pt idx="95">
                  <c:v>234.77619817462499</c:v>
                </c:pt>
                <c:pt idx="96">
                  <c:v>235.124276770368</c:v>
                </c:pt>
                <c:pt idx="97">
                  <c:v>236.41935815717201</c:v>
                </c:pt>
                <c:pt idx="98">
                  <c:v>239.85653529779299</c:v>
                </c:pt>
                <c:pt idx="99">
                  <c:v>248.15191808748901</c:v>
                </c:pt>
                <c:pt idx="100">
                  <c:v>249.10830139053499</c:v>
                </c:pt>
                <c:pt idx="101">
                  <c:v>254.260502074882</c:v>
                </c:pt>
                <c:pt idx="102">
                  <c:v>258.71384278343203</c:v>
                </c:pt>
                <c:pt idx="103">
                  <c:v>265.312908709412</c:v>
                </c:pt>
                <c:pt idx="104">
                  <c:v>254.53922063578199</c:v>
                </c:pt>
                <c:pt idx="105">
                  <c:v>266.46027850119702</c:v>
                </c:pt>
                <c:pt idx="106">
                  <c:v>264.451573046497</c:v>
                </c:pt>
                <c:pt idx="107">
                  <c:v>276.981581721429</c:v>
                </c:pt>
                <c:pt idx="108">
                  <c:v>262.877034986176</c:v>
                </c:pt>
                <c:pt idx="109">
                  <c:v>254.50069070882699</c:v>
                </c:pt>
                <c:pt idx="110">
                  <c:v>264.29489453913499</c:v>
                </c:pt>
                <c:pt idx="111">
                  <c:v>242.71568891386701</c:v>
                </c:pt>
                <c:pt idx="112">
                  <c:v>242.49317925973</c:v>
                </c:pt>
                <c:pt idx="113">
                  <c:v>226.934805225199</c:v>
                </c:pt>
                <c:pt idx="114">
                  <c:v>242.640265088451</c:v>
                </c:pt>
                <c:pt idx="115">
                  <c:v>233.605564684218</c:v>
                </c:pt>
                <c:pt idx="116">
                  <c:v>213.66779681016999</c:v>
                </c:pt>
                <c:pt idx="117">
                  <c:v>222.274351775334</c:v>
                </c:pt>
                <c:pt idx="118">
                  <c:v>234.76268530642099</c:v>
                </c:pt>
                <c:pt idx="119">
                  <c:v>222.95891704612799</c:v>
                </c:pt>
                <c:pt idx="120">
                  <c:v>236.43077898536299</c:v>
                </c:pt>
                <c:pt idx="121">
                  <c:v>228.13860773776801</c:v>
                </c:pt>
                <c:pt idx="122">
                  <c:v>237.174245624024</c:v>
                </c:pt>
                <c:pt idx="123">
                  <c:v>239.62536347891799</c:v>
                </c:pt>
                <c:pt idx="124">
                  <c:v>240.706257086541</c:v>
                </c:pt>
                <c:pt idx="125">
                  <c:v>251.49635887529701</c:v>
                </c:pt>
                <c:pt idx="126">
                  <c:v>258.25111660343998</c:v>
                </c:pt>
                <c:pt idx="127">
                  <c:v>255.31267419487901</c:v>
                </c:pt>
                <c:pt idx="128">
                  <c:v>243.837139270638</c:v>
                </c:pt>
                <c:pt idx="129">
                  <c:v>239.10572265501</c:v>
                </c:pt>
                <c:pt idx="130">
                  <c:v>256.51559960093402</c:v>
                </c:pt>
                <c:pt idx="131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3B-407D-AF3A-C1A79E492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3B-407D-AF3A-C1A79E492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ajorUnit val="1"/>
        <c:majorTimeUnit val="years"/>
        <c:minorUnit val="3"/>
      </c:dateAx>
      <c:valAx>
        <c:axId val="769473871"/>
        <c:scaling>
          <c:orientation val="minMax"/>
          <c:min val="1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7-45CA-B0C3-C2259D56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EDAPlots!$E$1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EDAPlots!$E$5:$E$136</c:f>
              <c:numCache>
                <c:formatCode>General</c:formatCode>
                <c:ptCount val="132"/>
                <c:pt idx="0">
                  <c:v>1.6</c:v>
                </c:pt>
                <c:pt idx="1">
                  <c:v>2</c:v>
                </c:pt>
                <c:pt idx="2">
                  <c:v>1.5</c:v>
                </c:pt>
                <c:pt idx="3">
                  <c:v>1.1000000000000001</c:v>
                </c:pt>
                <c:pt idx="4">
                  <c:v>1.4</c:v>
                </c:pt>
                <c:pt idx="5">
                  <c:v>1.8</c:v>
                </c:pt>
                <c:pt idx="6">
                  <c:v>2</c:v>
                </c:pt>
                <c:pt idx="7">
                  <c:v>1.5</c:v>
                </c:pt>
                <c:pt idx="8">
                  <c:v>1.2</c:v>
                </c:pt>
                <c:pt idx="9">
                  <c:v>1</c:v>
                </c:pt>
                <c:pt idx="10">
                  <c:v>1.2</c:v>
                </c:pt>
                <c:pt idx="11">
                  <c:v>1.5</c:v>
                </c:pt>
                <c:pt idx="12">
                  <c:v>1.6</c:v>
                </c:pt>
                <c:pt idx="13">
                  <c:v>1.1000000000000001</c:v>
                </c:pt>
                <c:pt idx="14">
                  <c:v>1.5</c:v>
                </c:pt>
                <c:pt idx="15">
                  <c:v>2</c:v>
                </c:pt>
                <c:pt idx="16">
                  <c:v>2.1</c:v>
                </c:pt>
                <c:pt idx="17">
                  <c:v>2.1</c:v>
                </c:pt>
                <c:pt idx="18">
                  <c:v>2</c:v>
                </c:pt>
                <c:pt idx="19">
                  <c:v>1.7</c:v>
                </c:pt>
                <c:pt idx="20">
                  <c:v>1.7</c:v>
                </c:pt>
                <c:pt idx="21">
                  <c:v>1.7</c:v>
                </c:pt>
                <c:pt idx="22">
                  <c:v>1.3</c:v>
                </c:pt>
                <c:pt idx="23">
                  <c:v>0.8</c:v>
                </c:pt>
                <c:pt idx="24">
                  <c:v>-0.1</c:v>
                </c:pt>
                <c:pt idx="25">
                  <c:v>0</c:v>
                </c:pt>
                <c:pt idx="26">
                  <c:v>-0.1</c:v>
                </c:pt>
                <c:pt idx="27">
                  <c:v>-0.2</c:v>
                </c:pt>
                <c:pt idx="28">
                  <c:v>0</c:v>
                </c:pt>
                <c:pt idx="29">
                  <c:v>0.1</c:v>
                </c:pt>
                <c:pt idx="30">
                  <c:v>0.2</c:v>
                </c:pt>
                <c:pt idx="31">
                  <c:v>0.2</c:v>
                </c:pt>
                <c:pt idx="32">
                  <c:v>0</c:v>
                </c:pt>
                <c:pt idx="33">
                  <c:v>0.2</c:v>
                </c:pt>
                <c:pt idx="34">
                  <c:v>0.5</c:v>
                </c:pt>
                <c:pt idx="35">
                  <c:v>0.7</c:v>
                </c:pt>
                <c:pt idx="36">
                  <c:v>1.4</c:v>
                </c:pt>
                <c:pt idx="37">
                  <c:v>1</c:v>
                </c:pt>
                <c:pt idx="38">
                  <c:v>0.9</c:v>
                </c:pt>
                <c:pt idx="39">
                  <c:v>1.1000000000000001</c:v>
                </c:pt>
                <c:pt idx="40">
                  <c:v>1</c:v>
                </c:pt>
                <c:pt idx="41">
                  <c:v>1</c:v>
                </c:pt>
                <c:pt idx="42">
                  <c:v>0.8</c:v>
                </c:pt>
                <c:pt idx="43">
                  <c:v>1.1000000000000001</c:v>
                </c:pt>
                <c:pt idx="44">
                  <c:v>1.5</c:v>
                </c:pt>
                <c:pt idx="45">
                  <c:v>1.6</c:v>
                </c:pt>
                <c:pt idx="46">
                  <c:v>1.7</c:v>
                </c:pt>
                <c:pt idx="47">
                  <c:v>2.1</c:v>
                </c:pt>
                <c:pt idx="48">
                  <c:v>2.5</c:v>
                </c:pt>
                <c:pt idx="49">
                  <c:v>2.7</c:v>
                </c:pt>
                <c:pt idx="50">
                  <c:v>2.4</c:v>
                </c:pt>
                <c:pt idx="51">
                  <c:v>2.2000000000000002</c:v>
                </c:pt>
                <c:pt idx="52">
                  <c:v>1.9</c:v>
                </c:pt>
                <c:pt idx="53">
                  <c:v>1.6</c:v>
                </c:pt>
                <c:pt idx="54">
                  <c:v>1.7</c:v>
                </c:pt>
                <c:pt idx="55">
                  <c:v>1.9</c:v>
                </c:pt>
                <c:pt idx="56">
                  <c:v>2.2000000000000002</c:v>
                </c:pt>
                <c:pt idx="57">
                  <c:v>2</c:v>
                </c:pt>
                <c:pt idx="58">
                  <c:v>2.2000000000000002</c:v>
                </c:pt>
                <c:pt idx="59">
                  <c:v>2.1</c:v>
                </c:pt>
                <c:pt idx="60">
                  <c:v>2.1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2.5</c:v>
                </c:pt>
                <c:pt idx="64">
                  <c:v>2.8</c:v>
                </c:pt>
                <c:pt idx="65">
                  <c:v>2.9</c:v>
                </c:pt>
                <c:pt idx="66">
                  <c:v>2.9</c:v>
                </c:pt>
                <c:pt idx="67">
                  <c:v>2.7</c:v>
                </c:pt>
                <c:pt idx="68">
                  <c:v>2.2999999999999998</c:v>
                </c:pt>
                <c:pt idx="69">
                  <c:v>2.5</c:v>
                </c:pt>
                <c:pt idx="70">
                  <c:v>2.2000000000000002</c:v>
                </c:pt>
                <c:pt idx="71">
                  <c:v>1.9</c:v>
                </c:pt>
                <c:pt idx="72">
                  <c:v>1.6</c:v>
                </c:pt>
                <c:pt idx="73">
                  <c:v>1.5</c:v>
                </c:pt>
                <c:pt idx="74">
                  <c:v>1.9</c:v>
                </c:pt>
                <c:pt idx="75">
                  <c:v>2</c:v>
                </c:pt>
                <c:pt idx="76">
                  <c:v>1.8</c:v>
                </c:pt>
                <c:pt idx="77">
                  <c:v>1.6</c:v>
                </c:pt>
                <c:pt idx="78">
                  <c:v>1.8</c:v>
                </c:pt>
                <c:pt idx="79">
                  <c:v>1.7</c:v>
                </c:pt>
                <c:pt idx="80">
                  <c:v>1.7</c:v>
                </c:pt>
                <c:pt idx="81">
                  <c:v>1.8</c:v>
                </c:pt>
                <c:pt idx="82">
                  <c:v>2.1</c:v>
                </c:pt>
                <c:pt idx="83">
                  <c:v>2.2999999999999998</c:v>
                </c:pt>
                <c:pt idx="84">
                  <c:v>2.5</c:v>
                </c:pt>
                <c:pt idx="85">
                  <c:v>2.2999999999999998</c:v>
                </c:pt>
                <c:pt idx="86">
                  <c:v>1.5</c:v>
                </c:pt>
                <c:pt idx="87">
                  <c:v>0.3</c:v>
                </c:pt>
                <c:pt idx="88">
                  <c:v>0.1</c:v>
                </c:pt>
                <c:pt idx="89">
                  <c:v>0.6</c:v>
                </c:pt>
                <c:pt idx="90">
                  <c:v>1</c:v>
                </c:pt>
                <c:pt idx="91">
                  <c:v>1.3</c:v>
                </c:pt>
                <c:pt idx="92">
                  <c:v>1.4</c:v>
                </c:pt>
                <c:pt idx="93">
                  <c:v>1.2</c:v>
                </c:pt>
                <c:pt idx="94">
                  <c:v>1.2</c:v>
                </c:pt>
                <c:pt idx="95">
                  <c:v>1.4</c:v>
                </c:pt>
                <c:pt idx="96">
                  <c:v>1.4</c:v>
                </c:pt>
                <c:pt idx="97">
                  <c:v>1.7</c:v>
                </c:pt>
                <c:pt idx="98">
                  <c:v>2.6</c:v>
                </c:pt>
                <c:pt idx="99">
                  <c:v>4.2</c:v>
                </c:pt>
                <c:pt idx="100">
                  <c:v>5</c:v>
                </c:pt>
                <c:pt idx="101">
                  <c:v>5.4</c:v>
                </c:pt>
                <c:pt idx="102">
                  <c:v>5.4</c:v>
                </c:pt>
                <c:pt idx="103">
                  <c:v>5.3</c:v>
                </c:pt>
                <c:pt idx="104">
                  <c:v>5.4</c:v>
                </c:pt>
                <c:pt idx="105">
                  <c:v>6.2</c:v>
                </c:pt>
                <c:pt idx="106">
                  <c:v>6.8</c:v>
                </c:pt>
                <c:pt idx="107">
                  <c:v>7</c:v>
                </c:pt>
                <c:pt idx="108">
                  <c:v>7.5</c:v>
                </c:pt>
                <c:pt idx="109">
                  <c:v>7.9</c:v>
                </c:pt>
                <c:pt idx="110">
                  <c:v>8.5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9.1</c:v>
                </c:pt>
                <c:pt idx="114">
                  <c:v>8.5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7.7</c:v>
                </c:pt>
                <c:pt idx="118">
                  <c:v>7.1</c:v>
                </c:pt>
                <c:pt idx="119">
                  <c:v>6.5</c:v>
                </c:pt>
                <c:pt idx="120">
                  <c:v>6.4</c:v>
                </c:pt>
                <c:pt idx="121">
                  <c:v>6</c:v>
                </c:pt>
                <c:pt idx="122">
                  <c:v>5</c:v>
                </c:pt>
                <c:pt idx="123">
                  <c:v>4.9000000000000004</c:v>
                </c:pt>
                <c:pt idx="124">
                  <c:v>4</c:v>
                </c:pt>
                <c:pt idx="125">
                  <c:v>3</c:v>
                </c:pt>
                <c:pt idx="126">
                  <c:v>3.2</c:v>
                </c:pt>
                <c:pt idx="127">
                  <c:v>3.7</c:v>
                </c:pt>
                <c:pt idx="128">
                  <c:v>3.7</c:v>
                </c:pt>
                <c:pt idx="129">
                  <c:v>3.2</c:v>
                </c:pt>
                <c:pt idx="130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7-45CA-B0C3-C2259D56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ajorUnit val="1"/>
        <c:majorTimeUnit val="years"/>
        <c:minorUnit val="3"/>
      </c:dateAx>
      <c:valAx>
        <c:axId val="769473871"/>
        <c:scaling>
          <c:orientation val="minMax"/>
          <c:min val="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EDAPlots!$K$1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EDAPlots!$K$5:$K$136</c:f>
              <c:numCache>
                <c:formatCode>General</c:formatCode>
                <c:ptCount val="132"/>
                <c:pt idx="0">
                  <c:v>100.28386792652501</c:v>
                </c:pt>
                <c:pt idx="1">
                  <c:v>95.195989850243706</c:v>
                </c:pt>
                <c:pt idx="2">
                  <c:v>96.503428787005504</c:v>
                </c:pt>
                <c:pt idx="3">
                  <c:v>92.828457373843605</c:v>
                </c:pt>
                <c:pt idx="4">
                  <c:v>93.044345915786295</c:v>
                </c:pt>
                <c:pt idx="5">
                  <c:v>89.312619394572707</c:v>
                </c:pt>
                <c:pt idx="6">
                  <c:v>91.572796861532197</c:v>
                </c:pt>
                <c:pt idx="7">
                  <c:v>93.933466025214898</c:v>
                </c:pt>
                <c:pt idx="8">
                  <c:v>90.288282974599397</c:v>
                </c:pt>
                <c:pt idx="9">
                  <c:v>90.852805291132697</c:v>
                </c:pt>
                <c:pt idx="10">
                  <c:v>91.138614576065905</c:v>
                </c:pt>
                <c:pt idx="11">
                  <c:v>91.782446323871795</c:v>
                </c:pt>
                <c:pt idx="12">
                  <c:v>90.294465829558206</c:v>
                </c:pt>
                <c:pt idx="13">
                  <c:v>94.8309565130713</c:v>
                </c:pt>
                <c:pt idx="14">
                  <c:v>93.506405904708203</c:v>
                </c:pt>
                <c:pt idx="15">
                  <c:v>95.717216029470194</c:v>
                </c:pt>
                <c:pt idx="16">
                  <c:v>95.059872457623101</c:v>
                </c:pt>
                <c:pt idx="17">
                  <c:v>97.180445556230694</c:v>
                </c:pt>
                <c:pt idx="18">
                  <c:v>92.853171606907594</c:v>
                </c:pt>
                <c:pt idx="19">
                  <c:v>92.520495591077605</c:v>
                </c:pt>
                <c:pt idx="20">
                  <c:v>87.082520329758907</c:v>
                </c:pt>
                <c:pt idx="21">
                  <c:v>83.996619935119298</c:v>
                </c:pt>
                <c:pt idx="22">
                  <c:v>77.541176466871804</c:v>
                </c:pt>
                <c:pt idx="23">
                  <c:v>68.648502554612406</c:v>
                </c:pt>
                <c:pt idx="24">
                  <c:v>65.5229803131176</c:v>
                </c:pt>
                <c:pt idx="25">
                  <c:v>67.491637014907795</c:v>
                </c:pt>
                <c:pt idx="26">
                  <c:v>64.326205341006599</c:v>
                </c:pt>
                <c:pt idx="27">
                  <c:v>67.694259968257796</c:v>
                </c:pt>
                <c:pt idx="28">
                  <c:v>65.619343975750496</c:v>
                </c:pt>
                <c:pt idx="29">
                  <c:v>66.844845728019905</c:v>
                </c:pt>
                <c:pt idx="30">
                  <c:v>59.137762765888802</c:v>
                </c:pt>
                <c:pt idx="31">
                  <c:v>59.978766249234297</c:v>
                </c:pt>
                <c:pt idx="32">
                  <c:v>59.899695863897001</c:v>
                </c:pt>
                <c:pt idx="33">
                  <c:v>60.496701278872699</c:v>
                </c:pt>
                <c:pt idx="34">
                  <c:v>56.775674535809003</c:v>
                </c:pt>
                <c:pt idx="35">
                  <c:v>52.858745706996302</c:v>
                </c:pt>
                <c:pt idx="36">
                  <c:v>50.945302855956697</c:v>
                </c:pt>
                <c:pt idx="37">
                  <c:v>51.798457596308097</c:v>
                </c:pt>
                <c:pt idx="38">
                  <c:v>53.949969076461301</c:v>
                </c:pt>
                <c:pt idx="39">
                  <c:v>60.228985510034398</c:v>
                </c:pt>
                <c:pt idx="40">
                  <c:v>61.611150134126198</c:v>
                </c:pt>
                <c:pt idx="41">
                  <c:v>63.642744284859504</c:v>
                </c:pt>
                <c:pt idx="42">
                  <c:v>58.482520628573802</c:v>
                </c:pt>
                <c:pt idx="43">
                  <c:v>59.983143513831699</c:v>
                </c:pt>
                <c:pt idx="44">
                  <c:v>63.271051757092202</c:v>
                </c:pt>
                <c:pt idx="45">
                  <c:v>62.518816706093197</c:v>
                </c:pt>
                <c:pt idx="46">
                  <c:v>63.267548301203703</c:v>
                </c:pt>
                <c:pt idx="47">
                  <c:v>64.697093187168505</c:v>
                </c:pt>
                <c:pt idx="48">
                  <c:v>65.110500696641097</c:v>
                </c:pt>
                <c:pt idx="49">
                  <c:v>64.292531647652396</c:v>
                </c:pt>
                <c:pt idx="50">
                  <c:v>61.930936509047697</c:v>
                </c:pt>
                <c:pt idx="51">
                  <c:v>60.500188283777298</c:v>
                </c:pt>
                <c:pt idx="52">
                  <c:v>59.521088750692499</c:v>
                </c:pt>
                <c:pt idx="53">
                  <c:v>59.356777191826403</c:v>
                </c:pt>
                <c:pt idx="54">
                  <c:v>61.1456095304953</c:v>
                </c:pt>
                <c:pt idx="55">
                  <c:v>62.091370579900499</c:v>
                </c:pt>
                <c:pt idx="56">
                  <c:v>63.241208648645802</c:v>
                </c:pt>
                <c:pt idx="57">
                  <c:v>66.305937562805994</c:v>
                </c:pt>
                <c:pt idx="58">
                  <c:v>66.8853869941276</c:v>
                </c:pt>
                <c:pt idx="59">
                  <c:v>68.157455918022094</c:v>
                </c:pt>
                <c:pt idx="60">
                  <c:v>69.831799771953399</c:v>
                </c:pt>
                <c:pt idx="61">
                  <c:v>67.122624449086601</c:v>
                </c:pt>
                <c:pt idx="62">
                  <c:v>68.535320741327894</c:v>
                </c:pt>
                <c:pt idx="63">
                  <c:v>71.849568076490996</c:v>
                </c:pt>
                <c:pt idx="64">
                  <c:v>74.195174305262597</c:v>
                </c:pt>
                <c:pt idx="65">
                  <c:v>73.242370795122596</c:v>
                </c:pt>
                <c:pt idx="66">
                  <c:v>72.988496650270406</c:v>
                </c:pt>
                <c:pt idx="67">
                  <c:v>74.620009931530106</c:v>
                </c:pt>
                <c:pt idx="68">
                  <c:v>77.599614403368093</c:v>
                </c:pt>
                <c:pt idx="69">
                  <c:v>71.878171896285394</c:v>
                </c:pt>
                <c:pt idx="70">
                  <c:v>65.262306149591097</c:v>
                </c:pt>
                <c:pt idx="71">
                  <c:v>61.248948478561303</c:v>
                </c:pt>
                <c:pt idx="72">
                  <c:v>65.422143066681301</c:v>
                </c:pt>
                <c:pt idx="73">
                  <c:v>66.675440744730594</c:v>
                </c:pt>
                <c:pt idx="74">
                  <c:v>67.182478284072502</c:v>
                </c:pt>
                <c:pt idx="75">
                  <c:v>67.349915532617899</c:v>
                </c:pt>
                <c:pt idx="76">
                  <c:v>63.528933664192898</c:v>
                </c:pt>
                <c:pt idx="77">
                  <c:v>66.267249584699798</c:v>
                </c:pt>
                <c:pt idx="78">
                  <c:v>65.550623380837393</c:v>
                </c:pt>
                <c:pt idx="79">
                  <c:v>64.293369446006395</c:v>
                </c:pt>
                <c:pt idx="80">
                  <c:v>65.557442384756897</c:v>
                </c:pt>
                <c:pt idx="81">
                  <c:v>66.865973990807902</c:v>
                </c:pt>
                <c:pt idx="82">
                  <c:v>65.580913716432093</c:v>
                </c:pt>
                <c:pt idx="83">
                  <c:v>69.507645673115306</c:v>
                </c:pt>
                <c:pt idx="84">
                  <c:v>63.457819049165799</c:v>
                </c:pt>
                <c:pt idx="85">
                  <c:v>60.353661031524602</c:v>
                </c:pt>
                <c:pt idx="86">
                  <c:v>48.777204252910401</c:v>
                </c:pt>
                <c:pt idx="87">
                  <c:v>48.643323130809698</c:v>
                </c:pt>
                <c:pt idx="88">
                  <c:v>53.2544889129111</c:v>
                </c:pt>
                <c:pt idx="89">
                  <c:v>55.321750380315301</c:v>
                </c:pt>
                <c:pt idx="90">
                  <c:v>57.684400384686697</c:v>
                </c:pt>
                <c:pt idx="91">
                  <c:v>59.758744300362203</c:v>
                </c:pt>
                <c:pt idx="92">
                  <c:v>57.555254423272302</c:v>
                </c:pt>
                <c:pt idx="93">
                  <c:v>56.439837624481299</c:v>
                </c:pt>
                <c:pt idx="94">
                  <c:v>61.084728956664698</c:v>
                </c:pt>
                <c:pt idx="95">
                  <c:v>64.600392673201</c:v>
                </c:pt>
                <c:pt idx="96">
                  <c:v>67.119006862721903</c:v>
                </c:pt>
                <c:pt idx="97">
                  <c:v>72.538821312243201</c:v>
                </c:pt>
                <c:pt idx="98">
                  <c:v>72.626273361962404</c:v>
                </c:pt>
                <c:pt idx="99">
                  <c:v>77.012234415322993</c:v>
                </c:pt>
                <c:pt idx="100">
                  <c:v>79.095948343619895</c:v>
                </c:pt>
                <c:pt idx="101">
                  <c:v>80.433006634724293</c:v>
                </c:pt>
                <c:pt idx="102">
                  <c:v>81.182376356236105</c:v>
                </c:pt>
                <c:pt idx="103">
                  <c:v>80.719434785272995</c:v>
                </c:pt>
                <c:pt idx="104">
                  <c:v>85.328352026660099</c:v>
                </c:pt>
                <c:pt idx="105">
                  <c:v>89.083628559878406</c:v>
                </c:pt>
                <c:pt idx="106">
                  <c:v>80.676375715574295</c:v>
                </c:pt>
                <c:pt idx="107">
                  <c:v>86.8179850727267</c:v>
                </c:pt>
                <c:pt idx="108">
                  <c:v>93.310599738408598</c:v>
                </c:pt>
                <c:pt idx="109">
                  <c:v>98.948207683372502</c:v>
                </c:pt>
                <c:pt idx="110">
                  <c:v>103.84978918702301</c:v>
                </c:pt>
                <c:pt idx="111">
                  <c:v>108.996744798164</c:v>
                </c:pt>
                <c:pt idx="112">
                  <c:v>112.31148537515401</c:v>
                </c:pt>
                <c:pt idx="113">
                  <c:v>103.385549641983</c:v>
                </c:pt>
                <c:pt idx="114">
                  <c:v>100.836634378722</c:v>
                </c:pt>
                <c:pt idx="115">
                  <c:v>101.388512269231</c:v>
                </c:pt>
                <c:pt idx="116">
                  <c:v>96.313045224719801</c:v>
                </c:pt>
                <c:pt idx="117">
                  <c:v>98.952295656312899</c:v>
                </c:pt>
                <c:pt idx="118">
                  <c:v>98.9134855100545</c:v>
                </c:pt>
                <c:pt idx="119">
                  <c:v>96.724728289260995</c:v>
                </c:pt>
                <c:pt idx="120">
                  <c:v>99.981054193863599</c:v>
                </c:pt>
                <c:pt idx="121">
                  <c:v>97.358599130478595</c:v>
                </c:pt>
                <c:pt idx="122">
                  <c:v>95.626529175796605</c:v>
                </c:pt>
                <c:pt idx="123">
                  <c:v>93.367640093439206</c:v>
                </c:pt>
                <c:pt idx="124">
                  <c:v>88.131695205286803</c:v>
                </c:pt>
                <c:pt idx="125">
                  <c:v>89.272184677377297</c:v>
                </c:pt>
                <c:pt idx="126">
                  <c:v>97.058917607835994</c:v>
                </c:pt>
                <c:pt idx="127">
                  <c:v>97.217064423685798</c:v>
                </c:pt>
                <c:pt idx="128">
                  <c:v>97.529655714879695</c:v>
                </c:pt>
                <c:pt idx="129">
                  <c:v>96.505929575955903</c:v>
                </c:pt>
                <c:pt idx="130">
                  <c:v>93.990099312693502</c:v>
                </c:pt>
                <c:pt idx="131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4-4E58-BA3A-E00AEC8CB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EDAPlots!$G$1</c:f>
              <c:strCache>
                <c:ptCount val="1"/>
                <c:pt idx="0">
                  <c:v>ISM PMI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EDAPlots!$D$5:$D$136</c:f>
              <c:numCache>
                <c:formatCode>m/d/yyyy</c:formatCode>
                <c:ptCount val="132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  <c:pt idx="8">
                  <c:v>41518</c:v>
                </c:pt>
                <c:pt idx="9">
                  <c:v>41548</c:v>
                </c:pt>
                <c:pt idx="10">
                  <c:v>41579</c:v>
                </c:pt>
                <c:pt idx="11">
                  <c:v>41609</c:v>
                </c:pt>
                <c:pt idx="12">
                  <c:v>41640</c:v>
                </c:pt>
                <c:pt idx="13">
                  <c:v>41671</c:v>
                </c:pt>
                <c:pt idx="14">
                  <c:v>41699</c:v>
                </c:pt>
                <c:pt idx="15">
                  <c:v>41730</c:v>
                </c:pt>
                <c:pt idx="16">
                  <c:v>41760</c:v>
                </c:pt>
                <c:pt idx="17">
                  <c:v>41791</c:v>
                </c:pt>
                <c:pt idx="18">
                  <c:v>41821</c:v>
                </c:pt>
                <c:pt idx="19">
                  <c:v>41852</c:v>
                </c:pt>
                <c:pt idx="20">
                  <c:v>41883</c:v>
                </c:pt>
                <c:pt idx="21">
                  <c:v>41913</c:v>
                </c:pt>
                <c:pt idx="22">
                  <c:v>41944</c:v>
                </c:pt>
                <c:pt idx="23">
                  <c:v>41974</c:v>
                </c:pt>
                <c:pt idx="24">
                  <c:v>42005</c:v>
                </c:pt>
                <c:pt idx="25">
                  <c:v>42036</c:v>
                </c:pt>
                <c:pt idx="26">
                  <c:v>42064</c:v>
                </c:pt>
                <c:pt idx="27">
                  <c:v>42095</c:v>
                </c:pt>
                <c:pt idx="28">
                  <c:v>42125</c:v>
                </c:pt>
                <c:pt idx="29">
                  <c:v>42156</c:v>
                </c:pt>
                <c:pt idx="30">
                  <c:v>42186</c:v>
                </c:pt>
                <c:pt idx="31">
                  <c:v>42217</c:v>
                </c:pt>
                <c:pt idx="32">
                  <c:v>42248</c:v>
                </c:pt>
                <c:pt idx="33">
                  <c:v>42278</c:v>
                </c:pt>
                <c:pt idx="34">
                  <c:v>42309</c:v>
                </c:pt>
                <c:pt idx="35">
                  <c:v>42339</c:v>
                </c:pt>
                <c:pt idx="36">
                  <c:v>42370</c:v>
                </c:pt>
                <c:pt idx="37">
                  <c:v>42401</c:v>
                </c:pt>
                <c:pt idx="38">
                  <c:v>42430</c:v>
                </c:pt>
                <c:pt idx="39">
                  <c:v>42461</c:v>
                </c:pt>
                <c:pt idx="40">
                  <c:v>42491</c:v>
                </c:pt>
                <c:pt idx="41">
                  <c:v>42522</c:v>
                </c:pt>
                <c:pt idx="42">
                  <c:v>42552</c:v>
                </c:pt>
                <c:pt idx="43">
                  <c:v>42583</c:v>
                </c:pt>
                <c:pt idx="44">
                  <c:v>42614</c:v>
                </c:pt>
                <c:pt idx="45">
                  <c:v>42644</c:v>
                </c:pt>
                <c:pt idx="46">
                  <c:v>42675</c:v>
                </c:pt>
                <c:pt idx="47">
                  <c:v>42705</c:v>
                </c:pt>
                <c:pt idx="48">
                  <c:v>42736</c:v>
                </c:pt>
                <c:pt idx="49">
                  <c:v>42767</c:v>
                </c:pt>
                <c:pt idx="50">
                  <c:v>42795</c:v>
                </c:pt>
                <c:pt idx="51">
                  <c:v>42826</c:v>
                </c:pt>
                <c:pt idx="52">
                  <c:v>42856</c:v>
                </c:pt>
                <c:pt idx="53">
                  <c:v>42887</c:v>
                </c:pt>
                <c:pt idx="54">
                  <c:v>42917</c:v>
                </c:pt>
                <c:pt idx="55">
                  <c:v>42948</c:v>
                </c:pt>
                <c:pt idx="56">
                  <c:v>42979</c:v>
                </c:pt>
                <c:pt idx="57">
                  <c:v>43009</c:v>
                </c:pt>
                <c:pt idx="58">
                  <c:v>43040</c:v>
                </c:pt>
                <c:pt idx="59">
                  <c:v>43070</c:v>
                </c:pt>
                <c:pt idx="60">
                  <c:v>43101</c:v>
                </c:pt>
                <c:pt idx="61">
                  <c:v>43132</c:v>
                </c:pt>
                <c:pt idx="62">
                  <c:v>43160</c:v>
                </c:pt>
                <c:pt idx="63">
                  <c:v>43191</c:v>
                </c:pt>
                <c:pt idx="64">
                  <c:v>43221</c:v>
                </c:pt>
                <c:pt idx="65">
                  <c:v>43252</c:v>
                </c:pt>
                <c:pt idx="66">
                  <c:v>43282</c:v>
                </c:pt>
                <c:pt idx="67">
                  <c:v>43313</c:v>
                </c:pt>
                <c:pt idx="68">
                  <c:v>43344</c:v>
                </c:pt>
                <c:pt idx="69">
                  <c:v>43374</c:v>
                </c:pt>
                <c:pt idx="70">
                  <c:v>43405</c:v>
                </c:pt>
                <c:pt idx="71">
                  <c:v>43435</c:v>
                </c:pt>
                <c:pt idx="72">
                  <c:v>43466</c:v>
                </c:pt>
                <c:pt idx="73">
                  <c:v>43497</c:v>
                </c:pt>
                <c:pt idx="74">
                  <c:v>43525</c:v>
                </c:pt>
                <c:pt idx="75">
                  <c:v>43556</c:v>
                </c:pt>
                <c:pt idx="76">
                  <c:v>43586</c:v>
                </c:pt>
                <c:pt idx="77">
                  <c:v>43617</c:v>
                </c:pt>
                <c:pt idx="78">
                  <c:v>43647</c:v>
                </c:pt>
                <c:pt idx="79">
                  <c:v>43678</c:v>
                </c:pt>
                <c:pt idx="80">
                  <c:v>43709</c:v>
                </c:pt>
                <c:pt idx="81">
                  <c:v>43739</c:v>
                </c:pt>
                <c:pt idx="82">
                  <c:v>43770</c:v>
                </c:pt>
                <c:pt idx="83">
                  <c:v>43800</c:v>
                </c:pt>
                <c:pt idx="84">
                  <c:v>43831</c:v>
                </c:pt>
                <c:pt idx="85">
                  <c:v>43862</c:v>
                </c:pt>
                <c:pt idx="86">
                  <c:v>43891</c:v>
                </c:pt>
                <c:pt idx="87">
                  <c:v>43922</c:v>
                </c:pt>
                <c:pt idx="88">
                  <c:v>43952</c:v>
                </c:pt>
                <c:pt idx="89">
                  <c:v>43983</c:v>
                </c:pt>
                <c:pt idx="90">
                  <c:v>44013</c:v>
                </c:pt>
                <c:pt idx="91">
                  <c:v>44044</c:v>
                </c:pt>
                <c:pt idx="92">
                  <c:v>44075</c:v>
                </c:pt>
                <c:pt idx="93">
                  <c:v>44105</c:v>
                </c:pt>
                <c:pt idx="94">
                  <c:v>44136</c:v>
                </c:pt>
                <c:pt idx="95">
                  <c:v>44166</c:v>
                </c:pt>
                <c:pt idx="96">
                  <c:v>44197</c:v>
                </c:pt>
                <c:pt idx="97">
                  <c:v>44228</c:v>
                </c:pt>
                <c:pt idx="98">
                  <c:v>44256</c:v>
                </c:pt>
                <c:pt idx="99">
                  <c:v>44287</c:v>
                </c:pt>
                <c:pt idx="100">
                  <c:v>44317</c:v>
                </c:pt>
                <c:pt idx="101">
                  <c:v>44348</c:v>
                </c:pt>
                <c:pt idx="102">
                  <c:v>44378</c:v>
                </c:pt>
                <c:pt idx="103">
                  <c:v>44409</c:v>
                </c:pt>
                <c:pt idx="104">
                  <c:v>44440</c:v>
                </c:pt>
                <c:pt idx="105">
                  <c:v>44470</c:v>
                </c:pt>
                <c:pt idx="106">
                  <c:v>44501</c:v>
                </c:pt>
                <c:pt idx="107">
                  <c:v>44531</c:v>
                </c:pt>
                <c:pt idx="108">
                  <c:v>44562</c:v>
                </c:pt>
                <c:pt idx="109">
                  <c:v>44593</c:v>
                </c:pt>
                <c:pt idx="110">
                  <c:v>44621</c:v>
                </c:pt>
                <c:pt idx="111">
                  <c:v>44652</c:v>
                </c:pt>
                <c:pt idx="112">
                  <c:v>44682</c:v>
                </c:pt>
                <c:pt idx="113">
                  <c:v>44713</c:v>
                </c:pt>
                <c:pt idx="114">
                  <c:v>44743</c:v>
                </c:pt>
                <c:pt idx="115">
                  <c:v>44774</c:v>
                </c:pt>
                <c:pt idx="116">
                  <c:v>44805</c:v>
                </c:pt>
                <c:pt idx="117">
                  <c:v>44835</c:v>
                </c:pt>
                <c:pt idx="118">
                  <c:v>44866</c:v>
                </c:pt>
                <c:pt idx="119">
                  <c:v>44896</c:v>
                </c:pt>
                <c:pt idx="120">
                  <c:v>44927</c:v>
                </c:pt>
                <c:pt idx="121">
                  <c:v>44958</c:v>
                </c:pt>
                <c:pt idx="122">
                  <c:v>44986</c:v>
                </c:pt>
                <c:pt idx="123">
                  <c:v>45017</c:v>
                </c:pt>
                <c:pt idx="124">
                  <c:v>45047</c:v>
                </c:pt>
                <c:pt idx="125">
                  <c:v>45078</c:v>
                </c:pt>
                <c:pt idx="126">
                  <c:v>45108</c:v>
                </c:pt>
                <c:pt idx="127">
                  <c:v>45139</c:v>
                </c:pt>
                <c:pt idx="128">
                  <c:v>45170</c:v>
                </c:pt>
                <c:pt idx="129">
                  <c:v>45200</c:v>
                </c:pt>
                <c:pt idx="130">
                  <c:v>45231</c:v>
                </c:pt>
                <c:pt idx="131">
                  <c:v>45261</c:v>
                </c:pt>
              </c:numCache>
            </c:numRef>
          </c:cat>
          <c:val>
            <c:numRef>
              <c:f>EDAPlots!$G$5:$G$136</c:f>
              <c:numCache>
                <c:formatCode>General</c:formatCode>
                <c:ptCount val="132"/>
                <c:pt idx="0">
                  <c:v>53.3</c:v>
                </c:pt>
                <c:pt idx="1">
                  <c:v>54.2</c:v>
                </c:pt>
                <c:pt idx="2">
                  <c:v>51.9</c:v>
                </c:pt>
                <c:pt idx="3">
                  <c:v>51</c:v>
                </c:pt>
                <c:pt idx="4">
                  <c:v>50.8</c:v>
                </c:pt>
                <c:pt idx="5">
                  <c:v>51.1</c:v>
                </c:pt>
                <c:pt idx="6">
                  <c:v>53.8</c:v>
                </c:pt>
                <c:pt idx="7">
                  <c:v>54</c:v>
                </c:pt>
                <c:pt idx="8">
                  <c:v>54.6</c:v>
                </c:pt>
                <c:pt idx="9">
                  <c:v>54.6</c:v>
                </c:pt>
                <c:pt idx="10">
                  <c:v>55.5</c:v>
                </c:pt>
                <c:pt idx="11">
                  <c:v>56.5</c:v>
                </c:pt>
                <c:pt idx="12">
                  <c:v>52.5</c:v>
                </c:pt>
                <c:pt idx="13">
                  <c:v>55</c:v>
                </c:pt>
                <c:pt idx="14">
                  <c:v>55.9</c:v>
                </c:pt>
                <c:pt idx="15">
                  <c:v>56.6</c:v>
                </c:pt>
                <c:pt idx="16">
                  <c:v>55.7</c:v>
                </c:pt>
                <c:pt idx="17">
                  <c:v>55</c:v>
                </c:pt>
                <c:pt idx="18">
                  <c:v>55.1</c:v>
                </c:pt>
                <c:pt idx="19">
                  <c:v>56.3</c:v>
                </c:pt>
                <c:pt idx="20">
                  <c:v>55.7</c:v>
                </c:pt>
                <c:pt idx="21">
                  <c:v>56.2</c:v>
                </c:pt>
                <c:pt idx="22">
                  <c:v>56.3</c:v>
                </c:pt>
                <c:pt idx="23">
                  <c:v>55.7</c:v>
                </c:pt>
                <c:pt idx="24">
                  <c:v>53.9</c:v>
                </c:pt>
                <c:pt idx="25">
                  <c:v>53</c:v>
                </c:pt>
                <c:pt idx="26">
                  <c:v>52.1</c:v>
                </c:pt>
                <c:pt idx="27">
                  <c:v>51.9</c:v>
                </c:pt>
                <c:pt idx="28">
                  <c:v>52.9</c:v>
                </c:pt>
                <c:pt idx="29">
                  <c:v>52.5</c:v>
                </c:pt>
                <c:pt idx="30">
                  <c:v>52</c:v>
                </c:pt>
                <c:pt idx="31">
                  <c:v>50.2</c:v>
                </c:pt>
                <c:pt idx="32">
                  <c:v>50.1</c:v>
                </c:pt>
                <c:pt idx="33">
                  <c:v>49.1</c:v>
                </c:pt>
                <c:pt idx="34">
                  <c:v>49.1</c:v>
                </c:pt>
                <c:pt idx="35">
                  <c:v>48.7</c:v>
                </c:pt>
                <c:pt idx="36">
                  <c:v>47.6</c:v>
                </c:pt>
                <c:pt idx="37">
                  <c:v>49.2</c:v>
                </c:pt>
                <c:pt idx="38">
                  <c:v>51</c:v>
                </c:pt>
                <c:pt idx="39">
                  <c:v>51.3</c:v>
                </c:pt>
                <c:pt idx="40">
                  <c:v>51.4</c:v>
                </c:pt>
                <c:pt idx="41">
                  <c:v>52.2</c:v>
                </c:pt>
                <c:pt idx="42">
                  <c:v>52.7</c:v>
                </c:pt>
                <c:pt idx="43">
                  <c:v>49.8</c:v>
                </c:pt>
                <c:pt idx="44">
                  <c:v>51.1</c:v>
                </c:pt>
                <c:pt idx="45">
                  <c:v>51.8</c:v>
                </c:pt>
                <c:pt idx="46">
                  <c:v>53.2</c:v>
                </c:pt>
                <c:pt idx="47">
                  <c:v>54.4</c:v>
                </c:pt>
                <c:pt idx="48">
                  <c:v>55.7</c:v>
                </c:pt>
                <c:pt idx="49">
                  <c:v>57.7</c:v>
                </c:pt>
                <c:pt idx="50">
                  <c:v>56.5</c:v>
                </c:pt>
                <c:pt idx="51">
                  <c:v>55.8</c:v>
                </c:pt>
                <c:pt idx="52">
                  <c:v>56.4</c:v>
                </c:pt>
                <c:pt idx="53">
                  <c:v>56.2</c:v>
                </c:pt>
                <c:pt idx="54">
                  <c:v>56.5</c:v>
                </c:pt>
                <c:pt idx="55">
                  <c:v>58.4</c:v>
                </c:pt>
                <c:pt idx="56">
                  <c:v>60</c:v>
                </c:pt>
                <c:pt idx="57">
                  <c:v>58.6</c:v>
                </c:pt>
                <c:pt idx="58">
                  <c:v>57.6</c:v>
                </c:pt>
                <c:pt idx="59">
                  <c:v>59.7</c:v>
                </c:pt>
                <c:pt idx="60">
                  <c:v>59.4</c:v>
                </c:pt>
                <c:pt idx="61">
                  <c:v>60.9</c:v>
                </c:pt>
                <c:pt idx="62">
                  <c:v>58.8</c:v>
                </c:pt>
                <c:pt idx="63">
                  <c:v>58.6</c:v>
                </c:pt>
                <c:pt idx="64">
                  <c:v>59</c:v>
                </c:pt>
                <c:pt idx="65">
                  <c:v>59.9</c:v>
                </c:pt>
                <c:pt idx="66">
                  <c:v>58.1</c:v>
                </c:pt>
                <c:pt idx="67">
                  <c:v>60.5</c:v>
                </c:pt>
                <c:pt idx="68">
                  <c:v>59.3</c:v>
                </c:pt>
                <c:pt idx="69">
                  <c:v>58.1</c:v>
                </c:pt>
                <c:pt idx="70">
                  <c:v>58.6</c:v>
                </c:pt>
                <c:pt idx="71">
                  <c:v>54.9</c:v>
                </c:pt>
                <c:pt idx="72">
                  <c:v>55.7</c:v>
                </c:pt>
                <c:pt idx="73">
                  <c:v>54.4</c:v>
                </c:pt>
                <c:pt idx="74">
                  <c:v>54.9</c:v>
                </c:pt>
                <c:pt idx="75">
                  <c:v>53.6</c:v>
                </c:pt>
                <c:pt idx="76">
                  <c:v>52.6</c:v>
                </c:pt>
                <c:pt idx="77">
                  <c:v>51.5</c:v>
                </c:pt>
                <c:pt idx="78">
                  <c:v>51</c:v>
                </c:pt>
                <c:pt idx="79">
                  <c:v>48.5</c:v>
                </c:pt>
                <c:pt idx="80">
                  <c:v>48.1</c:v>
                </c:pt>
                <c:pt idx="81">
                  <c:v>48.1</c:v>
                </c:pt>
                <c:pt idx="82">
                  <c:v>48.1</c:v>
                </c:pt>
                <c:pt idx="83">
                  <c:v>47.9</c:v>
                </c:pt>
                <c:pt idx="84">
                  <c:v>51.4</c:v>
                </c:pt>
                <c:pt idx="85">
                  <c:v>50.1</c:v>
                </c:pt>
                <c:pt idx="86">
                  <c:v>49</c:v>
                </c:pt>
                <c:pt idx="87">
                  <c:v>41.8</c:v>
                </c:pt>
                <c:pt idx="88">
                  <c:v>43.5</c:v>
                </c:pt>
                <c:pt idx="89">
                  <c:v>52.6</c:v>
                </c:pt>
                <c:pt idx="90">
                  <c:v>53.8</c:v>
                </c:pt>
                <c:pt idx="91">
                  <c:v>55.4</c:v>
                </c:pt>
                <c:pt idx="92">
                  <c:v>55.5</c:v>
                </c:pt>
                <c:pt idx="93">
                  <c:v>58.7</c:v>
                </c:pt>
                <c:pt idx="94">
                  <c:v>57.3</c:v>
                </c:pt>
                <c:pt idx="95">
                  <c:v>60.2</c:v>
                </c:pt>
                <c:pt idx="96">
                  <c:v>59.3</c:v>
                </c:pt>
                <c:pt idx="97">
                  <c:v>60.8</c:v>
                </c:pt>
                <c:pt idx="98">
                  <c:v>63.8</c:v>
                </c:pt>
                <c:pt idx="99">
                  <c:v>61</c:v>
                </c:pt>
                <c:pt idx="100">
                  <c:v>61.9</c:v>
                </c:pt>
                <c:pt idx="101">
                  <c:v>61.1</c:v>
                </c:pt>
                <c:pt idx="102">
                  <c:v>60</c:v>
                </c:pt>
                <c:pt idx="103">
                  <c:v>59.6</c:v>
                </c:pt>
                <c:pt idx="104">
                  <c:v>60.7</c:v>
                </c:pt>
                <c:pt idx="105">
                  <c:v>60.4</c:v>
                </c:pt>
                <c:pt idx="106">
                  <c:v>60.8</c:v>
                </c:pt>
                <c:pt idx="107">
                  <c:v>58.6</c:v>
                </c:pt>
                <c:pt idx="108">
                  <c:v>57.6</c:v>
                </c:pt>
                <c:pt idx="109">
                  <c:v>58.4</c:v>
                </c:pt>
                <c:pt idx="110">
                  <c:v>57</c:v>
                </c:pt>
                <c:pt idx="111">
                  <c:v>55.9</c:v>
                </c:pt>
                <c:pt idx="112">
                  <c:v>56.1</c:v>
                </c:pt>
                <c:pt idx="113">
                  <c:v>53.1</c:v>
                </c:pt>
                <c:pt idx="114">
                  <c:v>52.7</c:v>
                </c:pt>
                <c:pt idx="115">
                  <c:v>52.9</c:v>
                </c:pt>
                <c:pt idx="116">
                  <c:v>51</c:v>
                </c:pt>
                <c:pt idx="117">
                  <c:v>50</c:v>
                </c:pt>
                <c:pt idx="118">
                  <c:v>49</c:v>
                </c:pt>
                <c:pt idx="119">
                  <c:v>48.4</c:v>
                </c:pt>
                <c:pt idx="120">
                  <c:v>47.4</c:v>
                </c:pt>
                <c:pt idx="121">
                  <c:v>47.7</c:v>
                </c:pt>
                <c:pt idx="122">
                  <c:v>46.3</c:v>
                </c:pt>
                <c:pt idx="123">
                  <c:v>47.1</c:v>
                </c:pt>
                <c:pt idx="124">
                  <c:v>46.9</c:v>
                </c:pt>
                <c:pt idx="125">
                  <c:v>46</c:v>
                </c:pt>
                <c:pt idx="126">
                  <c:v>46.4</c:v>
                </c:pt>
                <c:pt idx="127">
                  <c:v>47.6</c:v>
                </c:pt>
                <c:pt idx="128">
                  <c:v>49</c:v>
                </c:pt>
                <c:pt idx="129">
                  <c:v>46.7</c:v>
                </c:pt>
                <c:pt idx="130">
                  <c:v>46.7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4-4E58-BA3A-E00AEC8CB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dateAx>
        <c:axId val="1219703007"/>
        <c:scaling>
          <c:orientation val="minMax"/>
        </c:scaling>
        <c:delete val="0"/>
        <c:axPos val="b"/>
        <c:numFmt formatCode="yy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769473871"/>
        <c:crosses val="autoZero"/>
        <c:auto val="1"/>
        <c:lblOffset val="100"/>
        <c:baseTimeUnit val="months"/>
        <c:majorUnit val="1"/>
        <c:majorTimeUnit val="years"/>
        <c:minorUnit val="3"/>
      </c:dateAx>
      <c:valAx>
        <c:axId val="769473871"/>
        <c:scaling>
          <c:orientation val="minMax"/>
          <c:min val="4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Raleway Light"/>
                <a:ea typeface="Raleway Light"/>
                <a:cs typeface="Raleway Light"/>
              </a:defRPr>
            </a:pPr>
            <a:endParaRPr lang="en-US"/>
          </a:p>
        </c:txPr>
        <c:crossAx val="1219699167"/>
        <c:crosses val="max"/>
        <c:crossBetween val="between"/>
      </c:valAx>
      <c:dateAx>
        <c:axId val="121969916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18380143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aleway Light"/>
              <a:ea typeface="Raleway Light"/>
              <a:cs typeface="Raleway Light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EDAPlots_2019!$I$19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EDAPlots_2019!$I$23:$I$154</c:f>
              <c:numCache>
                <c:formatCode>General</c:formatCode>
                <c:ptCount val="132"/>
                <c:pt idx="0">
                  <c:v>65.422143066681301</c:v>
                </c:pt>
                <c:pt idx="1">
                  <c:v>66.675440744730594</c:v>
                </c:pt>
                <c:pt idx="2">
                  <c:v>67.182478284072502</c:v>
                </c:pt>
                <c:pt idx="3">
                  <c:v>67.349915532617899</c:v>
                </c:pt>
                <c:pt idx="4">
                  <c:v>63.528933664192898</c:v>
                </c:pt>
                <c:pt idx="5">
                  <c:v>66.267249584699798</c:v>
                </c:pt>
                <c:pt idx="6">
                  <c:v>65.550623380837393</c:v>
                </c:pt>
                <c:pt idx="7">
                  <c:v>64.293369446006395</c:v>
                </c:pt>
                <c:pt idx="8">
                  <c:v>65.557442384756897</c:v>
                </c:pt>
                <c:pt idx="9">
                  <c:v>66.865973990807902</c:v>
                </c:pt>
                <c:pt idx="10">
                  <c:v>65.580913716432093</c:v>
                </c:pt>
                <c:pt idx="11">
                  <c:v>69.507645673115306</c:v>
                </c:pt>
                <c:pt idx="12">
                  <c:v>63.457819049165799</c:v>
                </c:pt>
                <c:pt idx="13">
                  <c:v>60.353661031524602</c:v>
                </c:pt>
                <c:pt idx="14">
                  <c:v>48.777204252910401</c:v>
                </c:pt>
                <c:pt idx="15">
                  <c:v>48.643323130809698</c:v>
                </c:pt>
                <c:pt idx="16">
                  <c:v>53.2544889129111</c:v>
                </c:pt>
                <c:pt idx="17">
                  <c:v>55.321750380315301</c:v>
                </c:pt>
                <c:pt idx="18">
                  <c:v>57.684400384686697</c:v>
                </c:pt>
                <c:pt idx="19">
                  <c:v>59.758744300362203</c:v>
                </c:pt>
                <c:pt idx="20">
                  <c:v>57.555254423272302</c:v>
                </c:pt>
                <c:pt idx="21">
                  <c:v>56.439837624481299</c:v>
                </c:pt>
                <c:pt idx="22">
                  <c:v>61.084728956664698</c:v>
                </c:pt>
                <c:pt idx="23">
                  <c:v>64.600392673201</c:v>
                </c:pt>
                <c:pt idx="24">
                  <c:v>67.119006862721903</c:v>
                </c:pt>
                <c:pt idx="25">
                  <c:v>72.538821312243201</c:v>
                </c:pt>
                <c:pt idx="26">
                  <c:v>72.626273361962404</c:v>
                </c:pt>
                <c:pt idx="27">
                  <c:v>77.012234415322993</c:v>
                </c:pt>
                <c:pt idx="28">
                  <c:v>79.095948343619895</c:v>
                </c:pt>
                <c:pt idx="29">
                  <c:v>80.433006634724293</c:v>
                </c:pt>
                <c:pt idx="30">
                  <c:v>81.182376356236105</c:v>
                </c:pt>
                <c:pt idx="31">
                  <c:v>80.719434785272995</c:v>
                </c:pt>
                <c:pt idx="32">
                  <c:v>85.328352026660099</c:v>
                </c:pt>
                <c:pt idx="33">
                  <c:v>89.083628559878406</c:v>
                </c:pt>
                <c:pt idx="34">
                  <c:v>80.676375715574295</c:v>
                </c:pt>
                <c:pt idx="35">
                  <c:v>86.8179850727267</c:v>
                </c:pt>
                <c:pt idx="36">
                  <c:v>93.310599738408598</c:v>
                </c:pt>
                <c:pt idx="37">
                  <c:v>98.948207683372502</c:v>
                </c:pt>
                <c:pt idx="38">
                  <c:v>103.84978918702301</c:v>
                </c:pt>
                <c:pt idx="39">
                  <c:v>108.996744798164</c:v>
                </c:pt>
                <c:pt idx="40">
                  <c:v>112.31148537515401</c:v>
                </c:pt>
                <c:pt idx="41">
                  <c:v>103.385549641983</c:v>
                </c:pt>
                <c:pt idx="42">
                  <c:v>100.836634378722</c:v>
                </c:pt>
                <c:pt idx="43">
                  <c:v>101.388512269231</c:v>
                </c:pt>
                <c:pt idx="44">
                  <c:v>96.313045224719801</c:v>
                </c:pt>
                <c:pt idx="45">
                  <c:v>98.952295656312899</c:v>
                </c:pt>
                <c:pt idx="46">
                  <c:v>98.9134855100545</c:v>
                </c:pt>
                <c:pt idx="47">
                  <c:v>96.724728289260995</c:v>
                </c:pt>
                <c:pt idx="48">
                  <c:v>99.981054193863599</c:v>
                </c:pt>
                <c:pt idx="49">
                  <c:v>97.358599130478595</c:v>
                </c:pt>
                <c:pt idx="50">
                  <c:v>95.626529175796605</c:v>
                </c:pt>
                <c:pt idx="51">
                  <c:v>93.367640093439206</c:v>
                </c:pt>
                <c:pt idx="52">
                  <c:v>88.131695205286803</c:v>
                </c:pt>
                <c:pt idx="53">
                  <c:v>89.272184677377297</c:v>
                </c:pt>
                <c:pt idx="54">
                  <c:v>97.058917607835994</c:v>
                </c:pt>
                <c:pt idx="55">
                  <c:v>97.217064423685798</c:v>
                </c:pt>
                <c:pt idx="56">
                  <c:v>97.529655714879695</c:v>
                </c:pt>
                <c:pt idx="57">
                  <c:v>96.505929575955903</c:v>
                </c:pt>
                <c:pt idx="58">
                  <c:v>93.990099312693502</c:v>
                </c:pt>
                <c:pt idx="59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D-4AAF-978D-6C7164D5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EDAPlots_2019!$C$23:$C$154</c:f>
              <c:numCache>
                <c:formatCode>General</c:formatCode>
                <c:ptCount val="132"/>
                <c:pt idx="0">
                  <c:v>1.6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1.8</c:v>
                </c:pt>
                <c:pt idx="5">
                  <c:v>1.6</c:v>
                </c:pt>
                <c:pt idx="6">
                  <c:v>1.8</c:v>
                </c:pt>
                <c:pt idx="7">
                  <c:v>1.7</c:v>
                </c:pt>
                <c:pt idx="8">
                  <c:v>1.7</c:v>
                </c:pt>
                <c:pt idx="9">
                  <c:v>1.8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2.2999999999999998</c:v>
                </c:pt>
                <c:pt idx="14">
                  <c:v>1.5</c:v>
                </c:pt>
                <c:pt idx="15">
                  <c:v>0.3</c:v>
                </c:pt>
                <c:pt idx="16">
                  <c:v>0.1</c:v>
                </c:pt>
                <c:pt idx="17">
                  <c:v>0.6</c:v>
                </c:pt>
                <c:pt idx="18">
                  <c:v>1</c:v>
                </c:pt>
                <c:pt idx="19">
                  <c:v>1.3</c:v>
                </c:pt>
                <c:pt idx="20">
                  <c:v>1.4</c:v>
                </c:pt>
                <c:pt idx="21">
                  <c:v>1.2</c:v>
                </c:pt>
                <c:pt idx="22">
                  <c:v>1.2</c:v>
                </c:pt>
                <c:pt idx="23">
                  <c:v>1.4</c:v>
                </c:pt>
                <c:pt idx="24">
                  <c:v>1.4</c:v>
                </c:pt>
                <c:pt idx="25">
                  <c:v>1.7</c:v>
                </c:pt>
                <c:pt idx="26">
                  <c:v>2.6</c:v>
                </c:pt>
                <c:pt idx="27">
                  <c:v>4.2</c:v>
                </c:pt>
                <c:pt idx="28">
                  <c:v>5</c:v>
                </c:pt>
                <c:pt idx="29">
                  <c:v>5.4</c:v>
                </c:pt>
                <c:pt idx="30">
                  <c:v>5.4</c:v>
                </c:pt>
                <c:pt idx="31">
                  <c:v>5.3</c:v>
                </c:pt>
                <c:pt idx="32">
                  <c:v>5.4</c:v>
                </c:pt>
                <c:pt idx="33">
                  <c:v>6.2</c:v>
                </c:pt>
                <c:pt idx="34">
                  <c:v>6.8</c:v>
                </c:pt>
                <c:pt idx="35">
                  <c:v>7</c:v>
                </c:pt>
                <c:pt idx="36">
                  <c:v>7.5</c:v>
                </c:pt>
                <c:pt idx="37">
                  <c:v>7.9</c:v>
                </c:pt>
                <c:pt idx="38">
                  <c:v>8.5</c:v>
                </c:pt>
                <c:pt idx="39">
                  <c:v>8.3000000000000007</c:v>
                </c:pt>
                <c:pt idx="40">
                  <c:v>8.6</c:v>
                </c:pt>
                <c:pt idx="41">
                  <c:v>9.1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8.1999999999999993</c:v>
                </c:pt>
                <c:pt idx="45">
                  <c:v>7.7</c:v>
                </c:pt>
                <c:pt idx="46">
                  <c:v>7.1</c:v>
                </c:pt>
                <c:pt idx="47">
                  <c:v>6.5</c:v>
                </c:pt>
                <c:pt idx="48">
                  <c:v>6.4</c:v>
                </c:pt>
                <c:pt idx="49">
                  <c:v>6</c:v>
                </c:pt>
                <c:pt idx="50">
                  <c:v>5</c:v>
                </c:pt>
                <c:pt idx="51">
                  <c:v>4.9000000000000004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3.7</c:v>
                </c:pt>
                <c:pt idx="56">
                  <c:v>3.7</c:v>
                </c:pt>
                <c:pt idx="57">
                  <c:v>3.2</c:v>
                </c:pt>
                <c:pt idx="58">
                  <c:v>3.1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D-4AAF-978D-6C7164D5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EDAPlots_2019!$J$19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EDAPlots_2019!$J$23:$J$154</c:f>
              <c:numCache>
                <c:formatCode>General</c:formatCode>
                <c:ptCount val="132"/>
                <c:pt idx="0">
                  <c:v>129.84535829926699</c:v>
                </c:pt>
                <c:pt idx="1">
                  <c:v>130.50523875900399</c:v>
                </c:pt>
                <c:pt idx="2">
                  <c:v>133.83293461701999</c:v>
                </c:pt>
                <c:pt idx="3">
                  <c:v>134.96556865260399</c:v>
                </c:pt>
                <c:pt idx="4">
                  <c:v>137.224886418154</c:v>
                </c:pt>
                <c:pt idx="5">
                  <c:v>140.014319278654</c:v>
                </c:pt>
                <c:pt idx="6">
                  <c:v>140.27977442683201</c:v>
                </c:pt>
                <c:pt idx="7">
                  <c:v>142.892219152092</c:v>
                </c:pt>
                <c:pt idx="8">
                  <c:v>142.206388637716</c:v>
                </c:pt>
                <c:pt idx="9">
                  <c:v>142.830169813867</c:v>
                </c:pt>
                <c:pt idx="10">
                  <c:v>142.87710691069501</c:v>
                </c:pt>
                <c:pt idx="11">
                  <c:v>143.92337944626601</c:v>
                </c:pt>
                <c:pt idx="12">
                  <c:v>146.89787074561801</c:v>
                </c:pt>
                <c:pt idx="13">
                  <c:v>148.71413627701</c:v>
                </c:pt>
                <c:pt idx="14">
                  <c:v>138.13475619975</c:v>
                </c:pt>
                <c:pt idx="15">
                  <c:v>146.30273506933599</c:v>
                </c:pt>
                <c:pt idx="16">
                  <c:v>150.799138575954</c:v>
                </c:pt>
                <c:pt idx="17">
                  <c:v>153.65778967920599</c:v>
                </c:pt>
                <c:pt idx="18">
                  <c:v>156.42011881464401</c:v>
                </c:pt>
                <c:pt idx="19">
                  <c:v>155.77371416459999</c:v>
                </c:pt>
                <c:pt idx="20">
                  <c:v>154.80418807261901</c:v>
                </c:pt>
                <c:pt idx="21">
                  <c:v>154.17433967068499</c:v>
                </c:pt>
                <c:pt idx="22">
                  <c:v>156.952556455126</c:v>
                </c:pt>
                <c:pt idx="23">
                  <c:v>158.26681593180999</c:v>
                </c:pt>
                <c:pt idx="24">
                  <c:v>157.07599276788201</c:v>
                </c:pt>
                <c:pt idx="25">
                  <c:v>154.30257530549801</c:v>
                </c:pt>
                <c:pt idx="26">
                  <c:v>151.645563033841</c:v>
                </c:pt>
                <c:pt idx="27">
                  <c:v>152.752689048706</c:v>
                </c:pt>
                <c:pt idx="28">
                  <c:v>153.355131166169</c:v>
                </c:pt>
                <c:pt idx="29">
                  <c:v>154.985360187558</c:v>
                </c:pt>
                <c:pt idx="30">
                  <c:v>157.04464962316899</c:v>
                </c:pt>
                <c:pt idx="31">
                  <c:v>156.14613702190499</c:v>
                </c:pt>
                <c:pt idx="32">
                  <c:v>154.38011562206299</c:v>
                </c:pt>
                <c:pt idx="33">
                  <c:v>153.10813162562499</c:v>
                </c:pt>
                <c:pt idx="34">
                  <c:v>152.73203172411399</c:v>
                </c:pt>
                <c:pt idx="35">
                  <c:v>153.187472180089</c:v>
                </c:pt>
                <c:pt idx="36">
                  <c:v>150.345467325236</c:v>
                </c:pt>
                <c:pt idx="37">
                  <c:v>148.04915253758</c:v>
                </c:pt>
                <c:pt idx="38">
                  <c:v>142.82034695030299</c:v>
                </c:pt>
                <c:pt idx="39">
                  <c:v>135.92184062675301</c:v>
                </c:pt>
                <c:pt idx="40">
                  <c:v>138.32086778770201</c:v>
                </c:pt>
                <c:pt idx="41">
                  <c:v>135.24478353892999</c:v>
                </c:pt>
                <c:pt idx="42">
                  <c:v>139.032313984806</c:v>
                </c:pt>
                <c:pt idx="43">
                  <c:v>133.85496113001801</c:v>
                </c:pt>
                <c:pt idx="44">
                  <c:v>128.002790579975</c:v>
                </c:pt>
                <c:pt idx="45">
                  <c:v>125.793541503966</c:v>
                </c:pt>
                <c:pt idx="46">
                  <c:v>131.53502760526101</c:v>
                </c:pt>
                <c:pt idx="47">
                  <c:v>129.203624631949</c:v>
                </c:pt>
                <c:pt idx="48">
                  <c:v>134.03135063845099</c:v>
                </c:pt>
                <c:pt idx="49">
                  <c:v>128.65160856017499</c:v>
                </c:pt>
                <c:pt idx="50">
                  <c:v>133.56323783653099</c:v>
                </c:pt>
                <c:pt idx="51">
                  <c:v>133.696034091206</c:v>
                </c:pt>
                <c:pt idx="52">
                  <c:v>133.510749313274</c:v>
                </c:pt>
                <c:pt idx="53">
                  <c:v>133.14012816109999</c:v>
                </c:pt>
                <c:pt idx="54">
                  <c:v>133.918925707499</c:v>
                </c:pt>
                <c:pt idx="55">
                  <c:v>133.86763022070301</c:v>
                </c:pt>
                <c:pt idx="56">
                  <c:v>130.904290273817</c:v>
                </c:pt>
                <c:pt idx="57">
                  <c:v>129.684960418896</c:v>
                </c:pt>
                <c:pt idx="58">
                  <c:v>135.83820334402299</c:v>
                </c:pt>
                <c:pt idx="59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5-4ECE-AD82-222223C7A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EDAPlots_2019!$C$23:$C$154</c:f>
              <c:numCache>
                <c:formatCode>General</c:formatCode>
                <c:ptCount val="132"/>
                <c:pt idx="0">
                  <c:v>1.6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1.8</c:v>
                </c:pt>
                <c:pt idx="5">
                  <c:v>1.6</c:v>
                </c:pt>
                <c:pt idx="6">
                  <c:v>1.8</c:v>
                </c:pt>
                <c:pt idx="7">
                  <c:v>1.7</c:v>
                </c:pt>
                <c:pt idx="8">
                  <c:v>1.7</c:v>
                </c:pt>
                <c:pt idx="9">
                  <c:v>1.8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2.2999999999999998</c:v>
                </c:pt>
                <c:pt idx="14">
                  <c:v>1.5</c:v>
                </c:pt>
                <c:pt idx="15">
                  <c:v>0.3</c:v>
                </c:pt>
                <c:pt idx="16">
                  <c:v>0.1</c:v>
                </c:pt>
                <c:pt idx="17">
                  <c:v>0.6</c:v>
                </c:pt>
                <c:pt idx="18">
                  <c:v>1</c:v>
                </c:pt>
                <c:pt idx="19">
                  <c:v>1.3</c:v>
                </c:pt>
                <c:pt idx="20">
                  <c:v>1.4</c:v>
                </c:pt>
                <c:pt idx="21">
                  <c:v>1.2</c:v>
                </c:pt>
                <c:pt idx="22">
                  <c:v>1.2</c:v>
                </c:pt>
                <c:pt idx="23">
                  <c:v>1.4</c:v>
                </c:pt>
                <c:pt idx="24">
                  <c:v>1.4</c:v>
                </c:pt>
                <c:pt idx="25">
                  <c:v>1.7</c:v>
                </c:pt>
                <c:pt idx="26">
                  <c:v>2.6</c:v>
                </c:pt>
                <c:pt idx="27">
                  <c:v>4.2</c:v>
                </c:pt>
                <c:pt idx="28">
                  <c:v>5</c:v>
                </c:pt>
                <c:pt idx="29">
                  <c:v>5.4</c:v>
                </c:pt>
                <c:pt idx="30">
                  <c:v>5.4</c:v>
                </c:pt>
                <c:pt idx="31">
                  <c:v>5.3</c:v>
                </c:pt>
                <c:pt idx="32">
                  <c:v>5.4</c:v>
                </c:pt>
                <c:pt idx="33">
                  <c:v>6.2</c:v>
                </c:pt>
                <c:pt idx="34">
                  <c:v>6.8</c:v>
                </c:pt>
                <c:pt idx="35">
                  <c:v>7</c:v>
                </c:pt>
                <c:pt idx="36">
                  <c:v>7.5</c:v>
                </c:pt>
                <c:pt idx="37">
                  <c:v>7.9</c:v>
                </c:pt>
                <c:pt idx="38">
                  <c:v>8.5</c:v>
                </c:pt>
                <c:pt idx="39">
                  <c:v>8.3000000000000007</c:v>
                </c:pt>
                <c:pt idx="40">
                  <c:v>8.6</c:v>
                </c:pt>
                <c:pt idx="41">
                  <c:v>9.1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8.1999999999999993</c:v>
                </c:pt>
                <c:pt idx="45">
                  <c:v>7.7</c:v>
                </c:pt>
                <c:pt idx="46">
                  <c:v>7.1</c:v>
                </c:pt>
                <c:pt idx="47">
                  <c:v>6.5</c:v>
                </c:pt>
                <c:pt idx="48">
                  <c:v>6.4</c:v>
                </c:pt>
                <c:pt idx="49">
                  <c:v>6</c:v>
                </c:pt>
                <c:pt idx="50">
                  <c:v>5</c:v>
                </c:pt>
                <c:pt idx="51">
                  <c:v>4.9000000000000004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3.7</c:v>
                </c:pt>
                <c:pt idx="56">
                  <c:v>3.7</c:v>
                </c:pt>
                <c:pt idx="57">
                  <c:v>3.2</c:v>
                </c:pt>
                <c:pt idx="58">
                  <c:v>3.1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F5-4ECE-AD82-222223C7A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EDAPlots_2019!$K$19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EDAPlots_2019!$K$23:$K$154</c:f>
              <c:numCache>
                <c:formatCode>General</c:formatCode>
                <c:ptCount val="132"/>
                <c:pt idx="0">
                  <c:v>113.78089877599901</c:v>
                </c:pt>
                <c:pt idx="1">
                  <c:v>125.577429081415</c:v>
                </c:pt>
                <c:pt idx="2">
                  <c:v>129.520938021793</c:v>
                </c:pt>
                <c:pt idx="3">
                  <c:v>130.18463326642899</c:v>
                </c:pt>
                <c:pt idx="4">
                  <c:v>121.122501080408</c:v>
                </c:pt>
                <c:pt idx="5">
                  <c:v>130.31946117955101</c:v>
                </c:pt>
                <c:pt idx="6">
                  <c:v>141.07561946576701</c:v>
                </c:pt>
                <c:pt idx="7">
                  <c:v>125.123224524363</c:v>
                </c:pt>
                <c:pt idx="8">
                  <c:v>135.75796614900199</c:v>
                </c:pt>
                <c:pt idx="9">
                  <c:v>134.73955535790699</c:v>
                </c:pt>
                <c:pt idx="10">
                  <c:v>152.96000147570501</c:v>
                </c:pt>
                <c:pt idx="11">
                  <c:v>147.476035667736</c:v>
                </c:pt>
                <c:pt idx="12">
                  <c:v>137.949569024412</c:v>
                </c:pt>
                <c:pt idx="13">
                  <c:v>131.78855270195999</c:v>
                </c:pt>
                <c:pt idx="14">
                  <c:v>126.70297299400799</c:v>
                </c:pt>
                <c:pt idx="15">
                  <c:v>137.02460218136599</c:v>
                </c:pt>
                <c:pt idx="16">
                  <c:v>139.15014000247899</c:v>
                </c:pt>
                <c:pt idx="17">
                  <c:v>137.49695745454699</c:v>
                </c:pt>
                <c:pt idx="18">
                  <c:v>139.60806629631699</c:v>
                </c:pt>
                <c:pt idx="19">
                  <c:v>164.57215063566201</c:v>
                </c:pt>
                <c:pt idx="20">
                  <c:v>143.08287763751599</c:v>
                </c:pt>
                <c:pt idx="21">
                  <c:v>140.34585144000999</c:v>
                </c:pt>
                <c:pt idx="22">
                  <c:v>150.886339160977</c:v>
                </c:pt>
                <c:pt idx="23">
                  <c:v>157.15699249576701</c:v>
                </c:pt>
                <c:pt idx="24">
                  <c:v>151.030928915321</c:v>
                </c:pt>
                <c:pt idx="25">
                  <c:v>158.64528249515701</c:v>
                </c:pt>
                <c:pt idx="26">
                  <c:v>162.63239730463201</c:v>
                </c:pt>
                <c:pt idx="27">
                  <c:v>165.544407559663</c:v>
                </c:pt>
                <c:pt idx="28">
                  <c:v>154.074718360682</c:v>
                </c:pt>
                <c:pt idx="29">
                  <c:v>181.001225628442</c:v>
                </c:pt>
                <c:pt idx="30">
                  <c:v>167.90534205734301</c:v>
                </c:pt>
                <c:pt idx="31">
                  <c:v>182.007050402743</c:v>
                </c:pt>
                <c:pt idx="32">
                  <c:v>163.783784030509</c:v>
                </c:pt>
                <c:pt idx="33">
                  <c:v>164.75427025939999</c:v>
                </c:pt>
                <c:pt idx="34">
                  <c:v>178.01910846595101</c:v>
                </c:pt>
                <c:pt idx="35">
                  <c:v>159.88185913348801</c:v>
                </c:pt>
                <c:pt idx="36">
                  <c:v>154.460764093314</c:v>
                </c:pt>
                <c:pt idx="37">
                  <c:v>153.917707373783</c:v>
                </c:pt>
                <c:pt idx="38">
                  <c:v>163.337611924454</c:v>
                </c:pt>
                <c:pt idx="39">
                  <c:v>146.84251041710499</c:v>
                </c:pt>
                <c:pt idx="40">
                  <c:v>137.29571849388401</c:v>
                </c:pt>
                <c:pt idx="41">
                  <c:v>136.74503137985499</c:v>
                </c:pt>
                <c:pt idx="42">
                  <c:v>140.403816842287</c:v>
                </c:pt>
                <c:pt idx="43">
                  <c:v>139.623495650633</c:v>
                </c:pt>
                <c:pt idx="44">
                  <c:v>130.80375146610999</c:v>
                </c:pt>
                <c:pt idx="45">
                  <c:v>130.44142528996801</c:v>
                </c:pt>
                <c:pt idx="46">
                  <c:v>138.907066942462</c:v>
                </c:pt>
                <c:pt idx="47">
                  <c:v>139.2844837701</c:v>
                </c:pt>
                <c:pt idx="48">
                  <c:v>148.39104518390701</c:v>
                </c:pt>
                <c:pt idx="49">
                  <c:v>140.73283654757799</c:v>
                </c:pt>
                <c:pt idx="50">
                  <c:v>154.56410193108999</c:v>
                </c:pt>
                <c:pt idx="51">
                  <c:v>158.78842164003501</c:v>
                </c:pt>
                <c:pt idx="52">
                  <c:v>152.94095385761699</c:v>
                </c:pt>
                <c:pt idx="53">
                  <c:v>158.95669120120601</c:v>
                </c:pt>
                <c:pt idx="54">
                  <c:v>175.38859232780999</c:v>
                </c:pt>
                <c:pt idx="55">
                  <c:v>157.26566970463401</c:v>
                </c:pt>
                <c:pt idx="56">
                  <c:v>144.489925840404</c:v>
                </c:pt>
                <c:pt idx="57">
                  <c:v>155.25638762999799</c:v>
                </c:pt>
                <c:pt idx="58">
                  <c:v>157.06365493877101</c:v>
                </c:pt>
                <c:pt idx="59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F-4310-B567-52139778B6CC}"/>
            </c:ext>
          </c:extLst>
        </c:ser>
        <c:ser>
          <c:idx val="2"/>
          <c:order val="2"/>
          <c:tx>
            <c:strRef>
              <c:f>EDAPlots_2019!$L$19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EDAPlots_2019!$L$23:$L$154</c:f>
              <c:numCache>
                <c:formatCode>General</c:formatCode>
                <c:ptCount val="132"/>
                <c:pt idx="0">
                  <c:v>176.57726015359199</c:v>
                </c:pt>
                <c:pt idx="1">
                  <c:v>180.893530734969</c:v>
                </c:pt>
                <c:pt idx="2">
                  <c:v>183.49545202604699</c:v>
                </c:pt>
                <c:pt idx="3">
                  <c:v>187.637195448667</c:v>
                </c:pt>
                <c:pt idx="4">
                  <c:v>180.24693925755801</c:v>
                </c:pt>
                <c:pt idx="5">
                  <c:v>190.46818782695601</c:v>
                </c:pt>
                <c:pt idx="6">
                  <c:v>191.39129189331101</c:v>
                </c:pt>
                <c:pt idx="7">
                  <c:v>191.09347659302901</c:v>
                </c:pt>
                <c:pt idx="8">
                  <c:v>194.517494782412</c:v>
                </c:pt>
                <c:pt idx="9">
                  <c:v>199.634379951737</c:v>
                </c:pt>
                <c:pt idx="10">
                  <c:v>203.70976843708101</c:v>
                </c:pt>
                <c:pt idx="11">
                  <c:v>209.708143034805</c:v>
                </c:pt>
                <c:pt idx="12">
                  <c:v>208.92705675554299</c:v>
                </c:pt>
                <c:pt idx="13">
                  <c:v>195.70867518798499</c:v>
                </c:pt>
                <c:pt idx="14">
                  <c:v>171.29517587825401</c:v>
                </c:pt>
                <c:pt idx="15">
                  <c:v>194.67262396737399</c:v>
                </c:pt>
                <c:pt idx="16">
                  <c:v>206.103714660854</c:v>
                </c:pt>
                <c:pt idx="17">
                  <c:v>208.59715160689399</c:v>
                </c:pt>
                <c:pt idx="18">
                  <c:v>217.444734162191</c:v>
                </c:pt>
                <c:pt idx="19">
                  <c:v>227.50302660962799</c:v>
                </c:pt>
                <c:pt idx="20">
                  <c:v>219.05576531454099</c:v>
                </c:pt>
                <c:pt idx="21">
                  <c:v>213.403011675269</c:v>
                </c:pt>
                <c:pt idx="22">
                  <c:v>229.87788273338199</c:v>
                </c:pt>
                <c:pt idx="23">
                  <c:v>234.77619817462499</c:v>
                </c:pt>
                <c:pt idx="24">
                  <c:v>235.124276770368</c:v>
                </c:pt>
                <c:pt idx="25">
                  <c:v>236.41935815717201</c:v>
                </c:pt>
                <c:pt idx="26">
                  <c:v>239.85653529779299</c:v>
                </c:pt>
                <c:pt idx="27">
                  <c:v>248.15191808748901</c:v>
                </c:pt>
                <c:pt idx="28">
                  <c:v>249.10830139053499</c:v>
                </c:pt>
                <c:pt idx="29">
                  <c:v>254.260502074882</c:v>
                </c:pt>
                <c:pt idx="30">
                  <c:v>258.71384278343203</c:v>
                </c:pt>
                <c:pt idx="31">
                  <c:v>265.312908709412</c:v>
                </c:pt>
                <c:pt idx="32">
                  <c:v>254.53922063578199</c:v>
                </c:pt>
                <c:pt idx="33">
                  <c:v>266.46027850119702</c:v>
                </c:pt>
                <c:pt idx="34">
                  <c:v>264.451573046497</c:v>
                </c:pt>
                <c:pt idx="35">
                  <c:v>276.981581721429</c:v>
                </c:pt>
                <c:pt idx="36">
                  <c:v>262.877034986176</c:v>
                </c:pt>
                <c:pt idx="37">
                  <c:v>254.50069070882699</c:v>
                </c:pt>
                <c:pt idx="38">
                  <c:v>264.29489453913499</c:v>
                </c:pt>
                <c:pt idx="39">
                  <c:v>242.71568891386701</c:v>
                </c:pt>
                <c:pt idx="40">
                  <c:v>242.49317925973</c:v>
                </c:pt>
                <c:pt idx="41">
                  <c:v>226.934805225199</c:v>
                </c:pt>
                <c:pt idx="42">
                  <c:v>242.640265088451</c:v>
                </c:pt>
                <c:pt idx="43">
                  <c:v>233.605564684218</c:v>
                </c:pt>
                <c:pt idx="44">
                  <c:v>213.66779681016999</c:v>
                </c:pt>
                <c:pt idx="45">
                  <c:v>222.274351775334</c:v>
                </c:pt>
                <c:pt idx="46">
                  <c:v>234.76268530642099</c:v>
                </c:pt>
                <c:pt idx="47">
                  <c:v>222.95891704612799</c:v>
                </c:pt>
                <c:pt idx="48">
                  <c:v>236.43077898536299</c:v>
                </c:pt>
                <c:pt idx="49">
                  <c:v>228.13860773776801</c:v>
                </c:pt>
                <c:pt idx="50">
                  <c:v>237.174245624024</c:v>
                </c:pt>
                <c:pt idx="51">
                  <c:v>239.62536347891799</c:v>
                </c:pt>
                <c:pt idx="52">
                  <c:v>240.706257086541</c:v>
                </c:pt>
                <c:pt idx="53">
                  <c:v>251.49635887529701</c:v>
                </c:pt>
                <c:pt idx="54">
                  <c:v>258.25111660343998</c:v>
                </c:pt>
                <c:pt idx="55">
                  <c:v>255.31267419487901</c:v>
                </c:pt>
                <c:pt idx="56">
                  <c:v>243.837139270638</c:v>
                </c:pt>
                <c:pt idx="57">
                  <c:v>239.10572265501</c:v>
                </c:pt>
                <c:pt idx="58">
                  <c:v>256.51559960093402</c:v>
                </c:pt>
                <c:pt idx="59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CF-4310-B567-52139778B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EDAPlots_2019!$C$23:$C$154</c:f>
              <c:numCache>
                <c:formatCode>General</c:formatCode>
                <c:ptCount val="132"/>
                <c:pt idx="0">
                  <c:v>1.6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1.8</c:v>
                </c:pt>
                <c:pt idx="5">
                  <c:v>1.6</c:v>
                </c:pt>
                <c:pt idx="6">
                  <c:v>1.8</c:v>
                </c:pt>
                <c:pt idx="7">
                  <c:v>1.7</c:v>
                </c:pt>
                <c:pt idx="8">
                  <c:v>1.7</c:v>
                </c:pt>
                <c:pt idx="9">
                  <c:v>1.8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2.2999999999999998</c:v>
                </c:pt>
                <c:pt idx="14">
                  <c:v>1.5</c:v>
                </c:pt>
                <c:pt idx="15">
                  <c:v>0.3</c:v>
                </c:pt>
                <c:pt idx="16">
                  <c:v>0.1</c:v>
                </c:pt>
                <c:pt idx="17">
                  <c:v>0.6</c:v>
                </c:pt>
                <c:pt idx="18">
                  <c:v>1</c:v>
                </c:pt>
                <c:pt idx="19">
                  <c:v>1.3</c:v>
                </c:pt>
                <c:pt idx="20">
                  <c:v>1.4</c:v>
                </c:pt>
                <c:pt idx="21">
                  <c:v>1.2</c:v>
                </c:pt>
                <c:pt idx="22">
                  <c:v>1.2</c:v>
                </c:pt>
                <c:pt idx="23">
                  <c:v>1.4</c:v>
                </c:pt>
                <c:pt idx="24">
                  <c:v>1.4</c:v>
                </c:pt>
                <c:pt idx="25">
                  <c:v>1.7</c:v>
                </c:pt>
                <c:pt idx="26">
                  <c:v>2.6</c:v>
                </c:pt>
                <c:pt idx="27">
                  <c:v>4.2</c:v>
                </c:pt>
                <c:pt idx="28">
                  <c:v>5</c:v>
                </c:pt>
                <c:pt idx="29">
                  <c:v>5.4</c:v>
                </c:pt>
                <c:pt idx="30">
                  <c:v>5.4</c:v>
                </c:pt>
                <c:pt idx="31">
                  <c:v>5.3</c:v>
                </c:pt>
                <c:pt idx="32">
                  <c:v>5.4</c:v>
                </c:pt>
                <c:pt idx="33">
                  <c:v>6.2</c:v>
                </c:pt>
                <c:pt idx="34">
                  <c:v>6.8</c:v>
                </c:pt>
                <c:pt idx="35">
                  <c:v>7</c:v>
                </c:pt>
                <c:pt idx="36">
                  <c:v>7.5</c:v>
                </c:pt>
                <c:pt idx="37">
                  <c:v>7.9</c:v>
                </c:pt>
                <c:pt idx="38">
                  <c:v>8.5</c:v>
                </c:pt>
                <c:pt idx="39">
                  <c:v>8.3000000000000007</c:v>
                </c:pt>
                <c:pt idx="40">
                  <c:v>8.6</c:v>
                </c:pt>
                <c:pt idx="41">
                  <c:v>9.1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8.1999999999999993</c:v>
                </c:pt>
                <c:pt idx="45">
                  <c:v>7.7</c:v>
                </c:pt>
                <c:pt idx="46">
                  <c:v>7.1</c:v>
                </c:pt>
                <c:pt idx="47">
                  <c:v>6.5</c:v>
                </c:pt>
                <c:pt idx="48">
                  <c:v>6.4</c:v>
                </c:pt>
                <c:pt idx="49">
                  <c:v>6</c:v>
                </c:pt>
                <c:pt idx="50">
                  <c:v>5</c:v>
                </c:pt>
                <c:pt idx="51">
                  <c:v>4.9000000000000004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3.7</c:v>
                </c:pt>
                <c:pt idx="56">
                  <c:v>3.7</c:v>
                </c:pt>
                <c:pt idx="57">
                  <c:v>3.2</c:v>
                </c:pt>
                <c:pt idx="58">
                  <c:v>3.1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CF-4310-B567-52139778B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EDAPlots_2019!$I$19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EDAPlots_2019!$I$23:$I$154</c:f>
              <c:numCache>
                <c:formatCode>General</c:formatCode>
                <c:ptCount val="132"/>
                <c:pt idx="0">
                  <c:v>65.422143066681301</c:v>
                </c:pt>
                <c:pt idx="1">
                  <c:v>66.675440744730594</c:v>
                </c:pt>
                <c:pt idx="2">
                  <c:v>67.182478284072502</c:v>
                </c:pt>
                <c:pt idx="3">
                  <c:v>67.349915532617899</c:v>
                </c:pt>
                <c:pt idx="4">
                  <c:v>63.528933664192898</c:v>
                </c:pt>
                <c:pt idx="5">
                  <c:v>66.267249584699798</c:v>
                </c:pt>
                <c:pt idx="6">
                  <c:v>65.550623380837393</c:v>
                </c:pt>
                <c:pt idx="7">
                  <c:v>64.293369446006395</c:v>
                </c:pt>
                <c:pt idx="8">
                  <c:v>65.557442384756897</c:v>
                </c:pt>
                <c:pt idx="9">
                  <c:v>66.865973990807902</c:v>
                </c:pt>
                <c:pt idx="10">
                  <c:v>65.580913716432093</c:v>
                </c:pt>
                <c:pt idx="11">
                  <c:v>69.507645673115306</c:v>
                </c:pt>
                <c:pt idx="12">
                  <c:v>63.457819049165799</c:v>
                </c:pt>
                <c:pt idx="13">
                  <c:v>60.353661031524602</c:v>
                </c:pt>
                <c:pt idx="14">
                  <c:v>48.777204252910401</c:v>
                </c:pt>
                <c:pt idx="15">
                  <c:v>48.643323130809698</c:v>
                </c:pt>
                <c:pt idx="16">
                  <c:v>53.2544889129111</c:v>
                </c:pt>
                <c:pt idx="17">
                  <c:v>55.321750380315301</c:v>
                </c:pt>
                <c:pt idx="18">
                  <c:v>57.684400384686697</c:v>
                </c:pt>
                <c:pt idx="19">
                  <c:v>59.758744300362203</c:v>
                </c:pt>
                <c:pt idx="20">
                  <c:v>57.555254423272302</c:v>
                </c:pt>
                <c:pt idx="21">
                  <c:v>56.439837624481299</c:v>
                </c:pt>
                <c:pt idx="22">
                  <c:v>61.084728956664698</c:v>
                </c:pt>
                <c:pt idx="23">
                  <c:v>64.600392673201</c:v>
                </c:pt>
                <c:pt idx="24">
                  <c:v>67.119006862721903</c:v>
                </c:pt>
                <c:pt idx="25">
                  <c:v>72.538821312243201</c:v>
                </c:pt>
                <c:pt idx="26">
                  <c:v>72.626273361962404</c:v>
                </c:pt>
                <c:pt idx="27">
                  <c:v>77.012234415322993</c:v>
                </c:pt>
                <c:pt idx="28">
                  <c:v>79.095948343619895</c:v>
                </c:pt>
                <c:pt idx="29">
                  <c:v>80.433006634724293</c:v>
                </c:pt>
                <c:pt idx="30">
                  <c:v>81.182376356236105</c:v>
                </c:pt>
                <c:pt idx="31">
                  <c:v>80.719434785272995</c:v>
                </c:pt>
                <c:pt idx="32">
                  <c:v>85.328352026660099</c:v>
                </c:pt>
                <c:pt idx="33">
                  <c:v>89.083628559878406</c:v>
                </c:pt>
                <c:pt idx="34">
                  <c:v>80.676375715574295</c:v>
                </c:pt>
                <c:pt idx="35">
                  <c:v>86.8179850727267</c:v>
                </c:pt>
                <c:pt idx="36">
                  <c:v>93.310599738408598</c:v>
                </c:pt>
                <c:pt idx="37">
                  <c:v>98.948207683372502</c:v>
                </c:pt>
                <c:pt idx="38">
                  <c:v>103.84978918702301</c:v>
                </c:pt>
                <c:pt idx="39">
                  <c:v>108.996744798164</c:v>
                </c:pt>
                <c:pt idx="40">
                  <c:v>112.31148537515401</c:v>
                </c:pt>
                <c:pt idx="41">
                  <c:v>103.385549641983</c:v>
                </c:pt>
                <c:pt idx="42">
                  <c:v>100.836634378722</c:v>
                </c:pt>
                <c:pt idx="43">
                  <c:v>101.388512269231</c:v>
                </c:pt>
                <c:pt idx="44">
                  <c:v>96.313045224719801</c:v>
                </c:pt>
                <c:pt idx="45">
                  <c:v>98.952295656312899</c:v>
                </c:pt>
                <c:pt idx="46">
                  <c:v>98.9134855100545</c:v>
                </c:pt>
                <c:pt idx="47">
                  <c:v>96.724728289260995</c:v>
                </c:pt>
                <c:pt idx="48">
                  <c:v>99.981054193863599</c:v>
                </c:pt>
                <c:pt idx="49">
                  <c:v>97.358599130478595</c:v>
                </c:pt>
                <c:pt idx="50">
                  <c:v>95.626529175796605</c:v>
                </c:pt>
                <c:pt idx="51">
                  <c:v>93.367640093439206</c:v>
                </c:pt>
                <c:pt idx="52">
                  <c:v>88.131695205286803</c:v>
                </c:pt>
                <c:pt idx="53">
                  <c:v>89.272184677377297</c:v>
                </c:pt>
                <c:pt idx="54">
                  <c:v>97.058917607835994</c:v>
                </c:pt>
                <c:pt idx="55">
                  <c:v>97.217064423685798</c:v>
                </c:pt>
                <c:pt idx="56">
                  <c:v>97.529655714879695</c:v>
                </c:pt>
                <c:pt idx="57">
                  <c:v>96.505929575955903</c:v>
                </c:pt>
                <c:pt idx="58">
                  <c:v>93.990099312693502</c:v>
                </c:pt>
                <c:pt idx="59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B-41A5-98F5-0CD74F923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EDAPlots_2019!$D$19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EDAPlots_2019!$D$23:$D$154</c:f>
              <c:numCache>
                <c:formatCode>General</c:formatCode>
                <c:ptCount val="132"/>
                <c:pt idx="0">
                  <c:v>56.5</c:v>
                </c:pt>
                <c:pt idx="1">
                  <c:v>59.1</c:v>
                </c:pt>
                <c:pt idx="2">
                  <c:v>56.5</c:v>
                </c:pt>
                <c:pt idx="3">
                  <c:v>55.3</c:v>
                </c:pt>
                <c:pt idx="4">
                  <c:v>56.1</c:v>
                </c:pt>
                <c:pt idx="5">
                  <c:v>55.2</c:v>
                </c:pt>
                <c:pt idx="6">
                  <c:v>54.4</c:v>
                </c:pt>
                <c:pt idx="7">
                  <c:v>56</c:v>
                </c:pt>
                <c:pt idx="8">
                  <c:v>53.2</c:v>
                </c:pt>
                <c:pt idx="9">
                  <c:v>54.8</c:v>
                </c:pt>
                <c:pt idx="10">
                  <c:v>53.6</c:v>
                </c:pt>
                <c:pt idx="11">
                  <c:v>55.7</c:v>
                </c:pt>
                <c:pt idx="12">
                  <c:v>56</c:v>
                </c:pt>
                <c:pt idx="13">
                  <c:v>57.5</c:v>
                </c:pt>
                <c:pt idx="14">
                  <c:v>52.9</c:v>
                </c:pt>
                <c:pt idx="15">
                  <c:v>41.7</c:v>
                </c:pt>
                <c:pt idx="16">
                  <c:v>45.4</c:v>
                </c:pt>
                <c:pt idx="17">
                  <c:v>57.3</c:v>
                </c:pt>
                <c:pt idx="18">
                  <c:v>56.7</c:v>
                </c:pt>
                <c:pt idx="19">
                  <c:v>57.1</c:v>
                </c:pt>
                <c:pt idx="20">
                  <c:v>57.1</c:v>
                </c:pt>
                <c:pt idx="21">
                  <c:v>56.1</c:v>
                </c:pt>
                <c:pt idx="22">
                  <c:v>56.1</c:v>
                </c:pt>
                <c:pt idx="23">
                  <c:v>57.5</c:v>
                </c:pt>
                <c:pt idx="24">
                  <c:v>58.7</c:v>
                </c:pt>
                <c:pt idx="25">
                  <c:v>56.4</c:v>
                </c:pt>
                <c:pt idx="26">
                  <c:v>62.3</c:v>
                </c:pt>
                <c:pt idx="27">
                  <c:v>63</c:v>
                </c:pt>
                <c:pt idx="28">
                  <c:v>63.9</c:v>
                </c:pt>
                <c:pt idx="29">
                  <c:v>61.2</c:v>
                </c:pt>
                <c:pt idx="30">
                  <c:v>64</c:v>
                </c:pt>
                <c:pt idx="31">
                  <c:v>61.7</c:v>
                </c:pt>
                <c:pt idx="32">
                  <c:v>62.1</c:v>
                </c:pt>
                <c:pt idx="33">
                  <c:v>66.599999999999994</c:v>
                </c:pt>
                <c:pt idx="34">
                  <c:v>67.599999999999994</c:v>
                </c:pt>
                <c:pt idx="35">
                  <c:v>61.7</c:v>
                </c:pt>
                <c:pt idx="36">
                  <c:v>60.4</c:v>
                </c:pt>
                <c:pt idx="37">
                  <c:v>57.2</c:v>
                </c:pt>
                <c:pt idx="38">
                  <c:v>58.4</c:v>
                </c:pt>
                <c:pt idx="39">
                  <c:v>57.5</c:v>
                </c:pt>
                <c:pt idx="40">
                  <c:v>56.4</c:v>
                </c:pt>
                <c:pt idx="41">
                  <c:v>56</c:v>
                </c:pt>
                <c:pt idx="42">
                  <c:v>56.4</c:v>
                </c:pt>
                <c:pt idx="43">
                  <c:v>56.1</c:v>
                </c:pt>
                <c:pt idx="44">
                  <c:v>55.9</c:v>
                </c:pt>
                <c:pt idx="45">
                  <c:v>54.5</c:v>
                </c:pt>
                <c:pt idx="46">
                  <c:v>55.5</c:v>
                </c:pt>
                <c:pt idx="47">
                  <c:v>49.2</c:v>
                </c:pt>
                <c:pt idx="48">
                  <c:v>55.2</c:v>
                </c:pt>
                <c:pt idx="49">
                  <c:v>55.1</c:v>
                </c:pt>
                <c:pt idx="50">
                  <c:v>51.2</c:v>
                </c:pt>
                <c:pt idx="51">
                  <c:v>51.9</c:v>
                </c:pt>
                <c:pt idx="52">
                  <c:v>50.3</c:v>
                </c:pt>
                <c:pt idx="53">
                  <c:v>53.9</c:v>
                </c:pt>
                <c:pt idx="54">
                  <c:v>52.7</c:v>
                </c:pt>
                <c:pt idx="55">
                  <c:v>54.5</c:v>
                </c:pt>
                <c:pt idx="56">
                  <c:v>53.6</c:v>
                </c:pt>
                <c:pt idx="57">
                  <c:v>51.8</c:v>
                </c:pt>
                <c:pt idx="58">
                  <c:v>52.7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EB-41A5-98F5-0CD74F923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EDAPlots_2019!$I$19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EDAPlots_2019!$I$23:$I$154</c:f>
              <c:numCache>
                <c:formatCode>General</c:formatCode>
                <c:ptCount val="132"/>
                <c:pt idx="0">
                  <c:v>65.422143066681301</c:v>
                </c:pt>
                <c:pt idx="1">
                  <c:v>66.675440744730594</c:v>
                </c:pt>
                <c:pt idx="2">
                  <c:v>67.182478284072502</c:v>
                </c:pt>
                <c:pt idx="3">
                  <c:v>67.349915532617899</c:v>
                </c:pt>
                <c:pt idx="4">
                  <c:v>63.528933664192898</c:v>
                </c:pt>
                <c:pt idx="5">
                  <c:v>66.267249584699798</c:v>
                </c:pt>
                <c:pt idx="6">
                  <c:v>65.550623380837393</c:v>
                </c:pt>
                <c:pt idx="7">
                  <c:v>64.293369446006395</c:v>
                </c:pt>
                <c:pt idx="8">
                  <c:v>65.557442384756897</c:v>
                </c:pt>
                <c:pt idx="9">
                  <c:v>66.865973990807902</c:v>
                </c:pt>
                <c:pt idx="10">
                  <c:v>65.580913716432093</c:v>
                </c:pt>
                <c:pt idx="11">
                  <c:v>69.507645673115306</c:v>
                </c:pt>
                <c:pt idx="12">
                  <c:v>63.457819049165799</c:v>
                </c:pt>
                <c:pt idx="13">
                  <c:v>60.353661031524602</c:v>
                </c:pt>
                <c:pt idx="14">
                  <c:v>48.777204252910401</c:v>
                </c:pt>
                <c:pt idx="15">
                  <c:v>48.643323130809698</c:v>
                </c:pt>
                <c:pt idx="16">
                  <c:v>53.2544889129111</c:v>
                </c:pt>
                <c:pt idx="17">
                  <c:v>55.321750380315301</c:v>
                </c:pt>
                <c:pt idx="18">
                  <c:v>57.684400384686697</c:v>
                </c:pt>
                <c:pt idx="19">
                  <c:v>59.758744300362203</c:v>
                </c:pt>
                <c:pt idx="20">
                  <c:v>57.555254423272302</c:v>
                </c:pt>
                <c:pt idx="21">
                  <c:v>56.439837624481299</c:v>
                </c:pt>
                <c:pt idx="22">
                  <c:v>61.084728956664698</c:v>
                </c:pt>
                <c:pt idx="23">
                  <c:v>64.600392673201</c:v>
                </c:pt>
                <c:pt idx="24">
                  <c:v>67.119006862721903</c:v>
                </c:pt>
                <c:pt idx="25">
                  <c:v>72.538821312243201</c:v>
                </c:pt>
                <c:pt idx="26">
                  <c:v>72.626273361962404</c:v>
                </c:pt>
                <c:pt idx="27">
                  <c:v>77.012234415322993</c:v>
                </c:pt>
                <c:pt idx="28">
                  <c:v>79.095948343619895</c:v>
                </c:pt>
                <c:pt idx="29">
                  <c:v>80.433006634724293</c:v>
                </c:pt>
                <c:pt idx="30">
                  <c:v>81.182376356236105</c:v>
                </c:pt>
                <c:pt idx="31">
                  <c:v>80.719434785272995</c:v>
                </c:pt>
                <c:pt idx="32">
                  <c:v>85.328352026660099</c:v>
                </c:pt>
                <c:pt idx="33">
                  <c:v>89.083628559878406</c:v>
                </c:pt>
                <c:pt idx="34">
                  <c:v>80.676375715574295</c:v>
                </c:pt>
                <c:pt idx="35">
                  <c:v>86.8179850727267</c:v>
                </c:pt>
                <c:pt idx="36">
                  <c:v>93.310599738408598</c:v>
                </c:pt>
                <c:pt idx="37">
                  <c:v>98.948207683372502</c:v>
                </c:pt>
                <c:pt idx="38">
                  <c:v>103.84978918702301</c:v>
                </c:pt>
                <c:pt idx="39">
                  <c:v>108.996744798164</c:v>
                </c:pt>
                <c:pt idx="40">
                  <c:v>112.31148537515401</c:v>
                </c:pt>
                <c:pt idx="41">
                  <c:v>103.385549641983</c:v>
                </c:pt>
                <c:pt idx="42">
                  <c:v>100.836634378722</c:v>
                </c:pt>
                <c:pt idx="43">
                  <c:v>101.388512269231</c:v>
                </c:pt>
                <c:pt idx="44">
                  <c:v>96.313045224719801</c:v>
                </c:pt>
                <c:pt idx="45">
                  <c:v>98.952295656312899</c:v>
                </c:pt>
                <c:pt idx="46">
                  <c:v>98.9134855100545</c:v>
                </c:pt>
                <c:pt idx="47">
                  <c:v>96.724728289260995</c:v>
                </c:pt>
                <c:pt idx="48">
                  <c:v>99.981054193863599</c:v>
                </c:pt>
                <c:pt idx="49">
                  <c:v>97.358599130478595</c:v>
                </c:pt>
                <c:pt idx="50">
                  <c:v>95.626529175796605</c:v>
                </c:pt>
                <c:pt idx="51">
                  <c:v>93.367640093439206</c:v>
                </c:pt>
                <c:pt idx="52">
                  <c:v>88.131695205286803</c:v>
                </c:pt>
                <c:pt idx="53">
                  <c:v>89.272184677377297</c:v>
                </c:pt>
                <c:pt idx="54">
                  <c:v>97.058917607835994</c:v>
                </c:pt>
                <c:pt idx="55">
                  <c:v>97.217064423685798</c:v>
                </c:pt>
                <c:pt idx="56">
                  <c:v>97.529655714879695</c:v>
                </c:pt>
                <c:pt idx="57">
                  <c:v>96.505929575955903</c:v>
                </c:pt>
                <c:pt idx="58">
                  <c:v>93.990099312693502</c:v>
                </c:pt>
                <c:pt idx="59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3-4D1D-B591-24658F9CF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EDAPlots_2019!$E$19</c:f>
              <c:strCache>
                <c:ptCount val="1"/>
                <c:pt idx="0">
                  <c:v>ISM PMI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EDAPlots_2019!$E$23:$E$154</c:f>
              <c:numCache>
                <c:formatCode>General</c:formatCode>
                <c:ptCount val="132"/>
                <c:pt idx="0">
                  <c:v>55.7</c:v>
                </c:pt>
                <c:pt idx="1">
                  <c:v>54.4</c:v>
                </c:pt>
                <c:pt idx="2">
                  <c:v>54.9</c:v>
                </c:pt>
                <c:pt idx="3">
                  <c:v>53.6</c:v>
                </c:pt>
                <c:pt idx="4">
                  <c:v>52.6</c:v>
                </c:pt>
                <c:pt idx="5">
                  <c:v>51.5</c:v>
                </c:pt>
                <c:pt idx="6">
                  <c:v>51</c:v>
                </c:pt>
                <c:pt idx="7">
                  <c:v>48.5</c:v>
                </c:pt>
                <c:pt idx="8">
                  <c:v>48.1</c:v>
                </c:pt>
                <c:pt idx="9">
                  <c:v>48.1</c:v>
                </c:pt>
                <c:pt idx="10">
                  <c:v>48.1</c:v>
                </c:pt>
                <c:pt idx="11">
                  <c:v>47.9</c:v>
                </c:pt>
                <c:pt idx="12">
                  <c:v>51.4</c:v>
                </c:pt>
                <c:pt idx="13">
                  <c:v>50.1</c:v>
                </c:pt>
                <c:pt idx="14">
                  <c:v>49</c:v>
                </c:pt>
                <c:pt idx="15">
                  <c:v>41.8</c:v>
                </c:pt>
                <c:pt idx="16">
                  <c:v>43.5</c:v>
                </c:pt>
                <c:pt idx="17">
                  <c:v>52.6</c:v>
                </c:pt>
                <c:pt idx="18">
                  <c:v>53.8</c:v>
                </c:pt>
                <c:pt idx="19">
                  <c:v>55.4</c:v>
                </c:pt>
                <c:pt idx="20">
                  <c:v>55.5</c:v>
                </c:pt>
                <c:pt idx="21">
                  <c:v>58.7</c:v>
                </c:pt>
                <c:pt idx="22">
                  <c:v>57.3</c:v>
                </c:pt>
                <c:pt idx="23">
                  <c:v>60.2</c:v>
                </c:pt>
                <c:pt idx="24">
                  <c:v>59.3</c:v>
                </c:pt>
                <c:pt idx="25">
                  <c:v>60.8</c:v>
                </c:pt>
                <c:pt idx="26">
                  <c:v>63.8</c:v>
                </c:pt>
                <c:pt idx="27">
                  <c:v>61</c:v>
                </c:pt>
                <c:pt idx="28">
                  <c:v>61.9</c:v>
                </c:pt>
                <c:pt idx="29">
                  <c:v>61.1</c:v>
                </c:pt>
                <c:pt idx="30">
                  <c:v>60</c:v>
                </c:pt>
                <c:pt idx="31">
                  <c:v>59.6</c:v>
                </c:pt>
                <c:pt idx="32">
                  <c:v>60.7</c:v>
                </c:pt>
                <c:pt idx="33">
                  <c:v>60.4</c:v>
                </c:pt>
                <c:pt idx="34">
                  <c:v>60.8</c:v>
                </c:pt>
                <c:pt idx="35">
                  <c:v>58.6</c:v>
                </c:pt>
                <c:pt idx="36">
                  <c:v>57.6</c:v>
                </c:pt>
                <c:pt idx="37">
                  <c:v>58.4</c:v>
                </c:pt>
                <c:pt idx="38">
                  <c:v>57</c:v>
                </c:pt>
                <c:pt idx="39">
                  <c:v>55.9</c:v>
                </c:pt>
                <c:pt idx="40">
                  <c:v>56.1</c:v>
                </c:pt>
                <c:pt idx="41">
                  <c:v>53.1</c:v>
                </c:pt>
                <c:pt idx="42">
                  <c:v>52.7</c:v>
                </c:pt>
                <c:pt idx="43">
                  <c:v>52.9</c:v>
                </c:pt>
                <c:pt idx="44">
                  <c:v>51</c:v>
                </c:pt>
                <c:pt idx="45">
                  <c:v>50</c:v>
                </c:pt>
                <c:pt idx="46">
                  <c:v>49</c:v>
                </c:pt>
                <c:pt idx="47">
                  <c:v>48.4</c:v>
                </c:pt>
                <c:pt idx="48">
                  <c:v>47.4</c:v>
                </c:pt>
                <c:pt idx="49">
                  <c:v>47.7</c:v>
                </c:pt>
                <c:pt idx="50">
                  <c:v>46.3</c:v>
                </c:pt>
                <c:pt idx="51">
                  <c:v>47.1</c:v>
                </c:pt>
                <c:pt idx="52">
                  <c:v>46.9</c:v>
                </c:pt>
                <c:pt idx="53">
                  <c:v>46</c:v>
                </c:pt>
                <c:pt idx="54">
                  <c:v>46.4</c:v>
                </c:pt>
                <c:pt idx="55">
                  <c:v>47.6</c:v>
                </c:pt>
                <c:pt idx="56">
                  <c:v>49</c:v>
                </c:pt>
                <c:pt idx="57">
                  <c:v>46.7</c:v>
                </c:pt>
                <c:pt idx="58">
                  <c:v>46.7</c:v>
                </c:pt>
                <c:pt idx="59">
                  <c:v>47.4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3-4D1D-B591-24658F9CF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EDAPlots_2019!$K$19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EDAPlots_2019!$K$23:$K$154</c:f>
              <c:numCache>
                <c:formatCode>General</c:formatCode>
                <c:ptCount val="132"/>
                <c:pt idx="0">
                  <c:v>113.78089877599901</c:v>
                </c:pt>
                <c:pt idx="1">
                  <c:v>125.577429081415</c:v>
                </c:pt>
                <c:pt idx="2">
                  <c:v>129.520938021793</c:v>
                </c:pt>
                <c:pt idx="3">
                  <c:v>130.18463326642899</c:v>
                </c:pt>
                <c:pt idx="4">
                  <c:v>121.122501080408</c:v>
                </c:pt>
                <c:pt idx="5">
                  <c:v>130.31946117955101</c:v>
                </c:pt>
                <c:pt idx="6">
                  <c:v>141.07561946576701</c:v>
                </c:pt>
                <c:pt idx="7">
                  <c:v>125.123224524363</c:v>
                </c:pt>
                <c:pt idx="8">
                  <c:v>135.75796614900199</c:v>
                </c:pt>
                <c:pt idx="9">
                  <c:v>134.73955535790699</c:v>
                </c:pt>
                <c:pt idx="10">
                  <c:v>152.96000147570501</c:v>
                </c:pt>
                <c:pt idx="11">
                  <c:v>147.476035667736</c:v>
                </c:pt>
                <c:pt idx="12">
                  <c:v>137.949569024412</c:v>
                </c:pt>
                <c:pt idx="13">
                  <c:v>131.78855270195999</c:v>
                </c:pt>
                <c:pt idx="14">
                  <c:v>126.70297299400799</c:v>
                </c:pt>
                <c:pt idx="15">
                  <c:v>137.02460218136599</c:v>
                </c:pt>
                <c:pt idx="16">
                  <c:v>139.15014000247899</c:v>
                </c:pt>
                <c:pt idx="17">
                  <c:v>137.49695745454699</c:v>
                </c:pt>
                <c:pt idx="18">
                  <c:v>139.60806629631699</c:v>
                </c:pt>
                <c:pt idx="19">
                  <c:v>164.57215063566201</c:v>
                </c:pt>
                <c:pt idx="20">
                  <c:v>143.08287763751599</c:v>
                </c:pt>
                <c:pt idx="21">
                  <c:v>140.34585144000999</c:v>
                </c:pt>
                <c:pt idx="22">
                  <c:v>150.886339160977</c:v>
                </c:pt>
                <c:pt idx="23">
                  <c:v>157.15699249576701</c:v>
                </c:pt>
                <c:pt idx="24">
                  <c:v>151.030928915321</c:v>
                </c:pt>
                <c:pt idx="25">
                  <c:v>158.64528249515701</c:v>
                </c:pt>
                <c:pt idx="26">
                  <c:v>162.63239730463201</c:v>
                </c:pt>
                <c:pt idx="27">
                  <c:v>165.544407559663</c:v>
                </c:pt>
                <c:pt idx="28">
                  <c:v>154.074718360682</c:v>
                </c:pt>
                <c:pt idx="29">
                  <c:v>181.001225628442</c:v>
                </c:pt>
                <c:pt idx="30">
                  <c:v>167.90534205734301</c:v>
                </c:pt>
                <c:pt idx="31">
                  <c:v>182.007050402743</c:v>
                </c:pt>
                <c:pt idx="32">
                  <c:v>163.783784030509</c:v>
                </c:pt>
                <c:pt idx="33">
                  <c:v>164.75427025939999</c:v>
                </c:pt>
                <c:pt idx="34">
                  <c:v>178.01910846595101</c:v>
                </c:pt>
                <c:pt idx="35">
                  <c:v>159.88185913348801</c:v>
                </c:pt>
                <c:pt idx="36">
                  <c:v>154.460764093314</c:v>
                </c:pt>
                <c:pt idx="37">
                  <c:v>153.917707373783</c:v>
                </c:pt>
                <c:pt idx="38">
                  <c:v>163.337611924454</c:v>
                </c:pt>
                <c:pt idx="39">
                  <c:v>146.84251041710499</c:v>
                </c:pt>
                <c:pt idx="40">
                  <c:v>137.29571849388401</c:v>
                </c:pt>
                <c:pt idx="41">
                  <c:v>136.74503137985499</c:v>
                </c:pt>
                <c:pt idx="42">
                  <c:v>140.403816842287</c:v>
                </c:pt>
                <c:pt idx="43">
                  <c:v>139.623495650633</c:v>
                </c:pt>
                <c:pt idx="44">
                  <c:v>130.80375146610999</c:v>
                </c:pt>
                <c:pt idx="45">
                  <c:v>130.44142528996801</c:v>
                </c:pt>
                <c:pt idx="46">
                  <c:v>138.907066942462</c:v>
                </c:pt>
                <c:pt idx="47">
                  <c:v>139.2844837701</c:v>
                </c:pt>
                <c:pt idx="48">
                  <c:v>148.39104518390701</c:v>
                </c:pt>
                <c:pt idx="49">
                  <c:v>140.73283654757799</c:v>
                </c:pt>
                <c:pt idx="50">
                  <c:v>154.56410193108999</c:v>
                </c:pt>
                <c:pt idx="51">
                  <c:v>158.78842164003501</c:v>
                </c:pt>
                <c:pt idx="52">
                  <c:v>152.94095385761699</c:v>
                </c:pt>
                <c:pt idx="53">
                  <c:v>158.95669120120601</c:v>
                </c:pt>
                <c:pt idx="54">
                  <c:v>175.38859232780999</c:v>
                </c:pt>
                <c:pt idx="55">
                  <c:v>157.26566970463401</c:v>
                </c:pt>
                <c:pt idx="56">
                  <c:v>144.489925840404</c:v>
                </c:pt>
                <c:pt idx="57">
                  <c:v>155.25638762999799</c:v>
                </c:pt>
                <c:pt idx="58">
                  <c:v>157.06365493877101</c:v>
                </c:pt>
                <c:pt idx="59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6E-4F82-B040-6BAA48FEF4FA}"/>
            </c:ext>
          </c:extLst>
        </c:ser>
        <c:ser>
          <c:idx val="2"/>
          <c:order val="2"/>
          <c:tx>
            <c:strRef>
              <c:f>EDAPlots_2019!$L$19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EDAPlots_2019!$L$23:$L$154</c:f>
              <c:numCache>
                <c:formatCode>General</c:formatCode>
                <c:ptCount val="132"/>
                <c:pt idx="0">
                  <c:v>176.57726015359199</c:v>
                </c:pt>
                <c:pt idx="1">
                  <c:v>180.893530734969</c:v>
                </c:pt>
                <c:pt idx="2">
                  <c:v>183.49545202604699</c:v>
                </c:pt>
                <c:pt idx="3">
                  <c:v>187.637195448667</c:v>
                </c:pt>
                <c:pt idx="4">
                  <c:v>180.24693925755801</c:v>
                </c:pt>
                <c:pt idx="5">
                  <c:v>190.46818782695601</c:v>
                </c:pt>
                <c:pt idx="6">
                  <c:v>191.39129189331101</c:v>
                </c:pt>
                <c:pt idx="7">
                  <c:v>191.09347659302901</c:v>
                </c:pt>
                <c:pt idx="8">
                  <c:v>194.517494782412</c:v>
                </c:pt>
                <c:pt idx="9">
                  <c:v>199.634379951737</c:v>
                </c:pt>
                <c:pt idx="10">
                  <c:v>203.70976843708101</c:v>
                </c:pt>
                <c:pt idx="11">
                  <c:v>209.708143034805</c:v>
                </c:pt>
                <c:pt idx="12">
                  <c:v>208.92705675554299</c:v>
                </c:pt>
                <c:pt idx="13">
                  <c:v>195.70867518798499</c:v>
                </c:pt>
                <c:pt idx="14">
                  <c:v>171.29517587825401</c:v>
                </c:pt>
                <c:pt idx="15">
                  <c:v>194.67262396737399</c:v>
                </c:pt>
                <c:pt idx="16">
                  <c:v>206.103714660854</c:v>
                </c:pt>
                <c:pt idx="17">
                  <c:v>208.59715160689399</c:v>
                </c:pt>
                <c:pt idx="18">
                  <c:v>217.444734162191</c:v>
                </c:pt>
                <c:pt idx="19">
                  <c:v>227.50302660962799</c:v>
                </c:pt>
                <c:pt idx="20">
                  <c:v>219.05576531454099</c:v>
                </c:pt>
                <c:pt idx="21">
                  <c:v>213.403011675269</c:v>
                </c:pt>
                <c:pt idx="22">
                  <c:v>229.87788273338199</c:v>
                </c:pt>
                <c:pt idx="23">
                  <c:v>234.77619817462499</c:v>
                </c:pt>
                <c:pt idx="24">
                  <c:v>235.124276770368</c:v>
                </c:pt>
                <c:pt idx="25">
                  <c:v>236.41935815717201</c:v>
                </c:pt>
                <c:pt idx="26">
                  <c:v>239.85653529779299</c:v>
                </c:pt>
                <c:pt idx="27">
                  <c:v>248.15191808748901</c:v>
                </c:pt>
                <c:pt idx="28">
                  <c:v>249.10830139053499</c:v>
                </c:pt>
                <c:pt idx="29">
                  <c:v>254.260502074882</c:v>
                </c:pt>
                <c:pt idx="30">
                  <c:v>258.71384278343203</c:v>
                </c:pt>
                <c:pt idx="31">
                  <c:v>265.312908709412</c:v>
                </c:pt>
                <c:pt idx="32">
                  <c:v>254.53922063578199</c:v>
                </c:pt>
                <c:pt idx="33">
                  <c:v>266.46027850119702</c:v>
                </c:pt>
                <c:pt idx="34">
                  <c:v>264.451573046497</c:v>
                </c:pt>
                <c:pt idx="35">
                  <c:v>276.981581721429</c:v>
                </c:pt>
                <c:pt idx="36">
                  <c:v>262.877034986176</c:v>
                </c:pt>
                <c:pt idx="37">
                  <c:v>254.50069070882699</c:v>
                </c:pt>
                <c:pt idx="38">
                  <c:v>264.29489453913499</c:v>
                </c:pt>
                <c:pt idx="39">
                  <c:v>242.71568891386701</c:v>
                </c:pt>
                <c:pt idx="40">
                  <c:v>242.49317925973</c:v>
                </c:pt>
                <c:pt idx="41">
                  <c:v>226.934805225199</c:v>
                </c:pt>
                <c:pt idx="42">
                  <c:v>242.640265088451</c:v>
                </c:pt>
                <c:pt idx="43">
                  <c:v>233.605564684218</c:v>
                </c:pt>
                <c:pt idx="44">
                  <c:v>213.66779681016999</c:v>
                </c:pt>
                <c:pt idx="45">
                  <c:v>222.274351775334</c:v>
                </c:pt>
                <c:pt idx="46">
                  <c:v>234.76268530642099</c:v>
                </c:pt>
                <c:pt idx="47">
                  <c:v>222.95891704612799</c:v>
                </c:pt>
                <c:pt idx="48">
                  <c:v>236.43077898536299</c:v>
                </c:pt>
                <c:pt idx="49">
                  <c:v>228.13860773776801</c:v>
                </c:pt>
                <c:pt idx="50">
                  <c:v>237.174245624024</c:v>
                </c:pt>
                <c:pt idx="51">
                  <c:v>239.62536347891799</c:v>
                </c:pt>
                <c:pt idx="52">
                  <c:v>240.706257086541</c:v>
                </c:pt>
                <c:pt idx="53">
                  <c:v>251.49635887529701</c:v>
                </c:pt>
                <c:pt idx="54">
                  <c:v>258.25111660343998</c:v>
                </c:pt>
                <c:pt idx="55">
                  <c:v>255.31267419487901</c:v>
                </c:pt>
                <c:pt idx="56">
                  <c:v>243.837139270638</c:v>
                </c:pt>
                <c:pt idx="57">
                  <c:v>239.10572265501</c:v>
                </c:pt>
                <c:pt idx="58">
                  <c:v>256.51559960093402</c:v>
                </c:pt>
                <c:pt idx="59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6E-4F82-B040-6BAA48FEF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EDAPlots_2019!$D$19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EDAPlots_2019!$D$23:$D$154</c:f>
              <c:numCache>
                <c:formatCode>General</c:formatCode>
                <c:ptCount val="132"/>
                <c:pt idx="0">
                  <c:v>56.5</c:v>
                </c:pt>
                <c:pt idx="1">
                  <c:v>59.1</c:v>
                </c:pt>
                <c:pt idx="2">
                  <c:v>56.5</c:v>
                </c:pt>
                <c:pt idx="3">
                  <c:v>55.3</c:v>
                </c:pt>
                <c:pt idx="4">
                  <c:v>56.1</c:v>
                </c:pt>
                <c:pt idx="5">
                  <c:v>55.2</c:v>
                </c:pt>
                <c:pt idx="6">
                  <c:v>54.4</c:v>
                </c:pt>
                <c:pt idx="7">
                  <c:v>56</c:v>
                </c:pt>
                <c:pt idx="8">
                  <c:v>53.2</c:v>
                </c:pt>
                <c:pt idx="9">
                  <c:v>54.8</c:v>
                </c:pt>
                <c:pt idx="10">
                  <c:v>53.6</c:v>
                </c:pt>
                <c:pt idx="11">
                  <c:v>55.7</c:v>
                </c:pt>
                <c:pt idx="12">
                  <c:v>56</c:v>
                </c:pt>
                <c:pt idx="13">
                  <c:v>57.5</c:v>
                </c:pt>
                <c:pt idx="14">
                  <c:v>52.9</c:v>
                </c:pt>
                <c:pt idx="15">
                  <c:v>41.7</c:v>
                </c:pt>
                <c:pt idx="16">
                  <c:v>45.4</c:v>
                </c:pt>
                <c:pt idx="17">
                  <c:v>57.3</c:v>
                </c:pt>
                <c:pt idx="18">
                  <c:v>56.7</c:v>
                </c:pt>
                <c:pt idx="19">
                  <c:v>57.1</c:v>
                </c:pt>
                <c:pt idx="20">
                  <c:v>57.1</c:v>
                </c:pt>
                <c:pt idx="21">
                  <c:v>56.1</c:v>
                </c:pt>
                <c:pt idx="22">
                  <c:v>56.1</c:v>
                </c:pt>
                <c:pt idx="23">
                  <c:v>57.5</c:v>
                </c:pt>
                <c:pt idx="24">
                  <c:v>58.7</c:v>
                </c:pt>
                <c:pt idx="25">
                  <c:v>56.4</c:v>
                </c:pt>
                <c:pt idx="26">
                  <c:v>62.3</c:v>
                </c:pt>
                <c:pt idx="27">
                  <c:v>63</c:v>
                </c:pt>
                <c:pt idx="28">
                  <c:v>63.9</c:v>
                </c:pt>
                <c:pt idx="29">
                  <c:v>61.2</c:v>
                </c:pt>
                <c:pt idx="30">
                  <c:v>64</c:v>
                </c:pt>
                <c:pt idx="31">
                  <c:v>61.7</c:v>
                </c:pt>
                <c:pt idx="32">
                  <c:v>62.1</c:v>
                </c:pt>
                <c:pt idx="33">
                  <c:v>66.599999999999994</c:v>
                </c:pt>
                <c:pt idx="34">
                  <c:v>67.599999999999994</c:v>
                </c:pt>
                <c:pt idx="35">
                  <c:v>61.7</c:v>
                </c:pt>
                <c:pt idx="36">
                  <c:v>60.4</c:v>
                </c:pt>
                <c:pt idx="37">
                  <c:v>57.2</c:v>
                </c:pt>
                <c:pt idx="38">
                  <c:v>58.4</c:v>
                </c:pt>
                <c:pt idx="39">
                  <c:v>57.5</c:v>
                </c:pt>
                <c:pt idx="40">
                  <c:v>56.4</c:v>
                </c:pt>
                <c:pt idx="41">
                  <c:v>56</c:v>
                </c:pt>
                <c:pt idx="42">
                  <c:v>56.4</c:v>
                </c:pt>
                <c:pt idx="43">
                  <c:v>56.1</c:v>
                </c:pt>
                <c:pt idx="44">
                  <c:v>55.9</c:v>
                </c:pt>
                <c:pt idx="45">
                  <c:v>54.5</c:v>
                </c:pt>
                <c:pt idx="46">
                  <c:v>55.5</c:v>
                </c:pt>
                <c:pt idx="47">
                  <c:v>49.2</c:v>
                </c:pt>
                <c:pt idx="48">
                  <c:v>55.2</c:v>
                </c:pt>
                <c:pt idx="49">
                  <c:v>55.1</c:v>
                </c:pt>
                <c:pt idx="50">
                  <c:v>51.2</c:v>
                </c:pt>
                <c:pt idx="51">
                  <c:v>51.9</c:v>
                </c:pt>
                <c:pt idx="52">
                  <c:v>50.3</c:v>
                </c:pt>
                <c:pt idx="53">
                  <c:v>53.9</c:v>
                </c:pt>
                <c:pt idx="54">
                  <c:v>52.7</c:v>
                </c:pt>
                <c:pt idx="55">
                  <c:v>54.5</c:v>
                </c:pt>
                <c:pt idx="56">
                  <c:v>53.6</c:v>
                </c:pt>
                <c:pt idx="57">
                  <c:v>51.8</c:v>
                </c:pt>
                <c:pt idx="58">
                  <c:v>52.7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6E-4F82-B040-6BAA48FEF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EDAPlots_2019!$K$19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EDAPlots_2019!$K$23:$K$154</c:f>
              <c:numCache>
                <c:formatCode>General</c:formatCode>
                <c:ptCount val="132"/>
                <c:pt idx="0">
                  <c:v>113.78089877599901</c:v>
                </c:pt>
                <c:pt idx="1">
                  <c:v>125.577429081415</c:v>
                </c:pt>
                <c:pt idx="2">
                  <c:v>129.520938021793</c:v>
                </c:pt>
                <c:pt idx="3">
                  <c:v>130.18463326642899</c:v>
                </c:pt>
                <c:pt idx="4">
                  <c:v>121.122501080408</c:v>
                </c:pt>
                <c:pt idx="5">
                  <c:v>130.31946117955101</c:v>
                </c:pt>
                <c:pt idx="6">
                  <c:v>141.07561946576701</c:v>
                </c:pt>
                <c:pt idx="7">
                  <c:v>125.123224524363</c:v>
                </c:pt>
                <c:pt idx="8">
                  <c:v>135.75796614900199</c:v>
                </c:pt>
                <c:pt idx="9">
                  <c:v>134.73955535790699</c:v>
                </c:pt>
                <c:pt idx="10">
                  <c:v>152.96000147570501</c:v>
                </c:pt>
                <c:pt idx="11">
                  <c:v>147.476035667736</c:v>
                </c:pt>
                <c:pt idx="12">
                  <c:v>137.949569024412</c:v>
                </c:pt>
                <c:pt idx="13">
                  <c:v>131.78855270195999</c:v>
                </c:pt>
                <c:pt idx="14">
                  <c:v>126.70297299400799</c:v>
                </c:pt>
                <c:pt idx="15">
                  <c:v>137.02460218136599</c:v>
                </c:pt>
                <c:pt idx="16">
                  <c:v>139.15014000247899</c:v>
                </c:pt>
                <c:pt idx="17">
                  <c:v>137.49695745454699</c:v>
                </c:pt>
                <c:pt idx="18">
                  <c:v>139.60806629631699</c:v>
                </c:pt>
                <c:pt idx="19">
                  <c:v>164.57215063566201</c:v>
                </c:pt>
                <c:pt idx="20">
                  <c:v>143.08287763751599</c:v>
                </c:pt>
                <c:pt idx="21">
                  <c:v>140.34585144000999</c:v>
                </c:pt>
                <c:pt idx="22">
                  <c:v>150.886339160977</c:v>
                </c:pt>
                <c:pt idx="23">
                  <c:v>157.15699249576701</c:v>
                </c:pt>
                <c:pt idx="24">
                  <c:v>151.030928915321</c:v>
                </c:pt>
                <c:pt idx="25">
                  <c:v>158.64528249515701</c:v>
                </c:pt>
                <c:pt idx="26">
                  <c:v>162.63239730463201</c:v>
                </c:pt>
                <c:pt idx="27">
                  <c:v>165.544407559663</c:v>
                </c:pt>
                <c:pt idx="28">
                  <c:v>154.074718360682</c:v>
                </c:pt>
                <c:pt idx="29">
                  <c:v>181.001225628442</c:v>
                </c:pt>
                <c:pt idx="30">
                  <c:v>167.90534205734301</c:v>
                </c:pt>
                <c:pt idx="31">
                  <c:v>182.007050402743</c:v>
                </c:pt>
                <c:pt idx="32">
                  <c:v>163.783784030509</c:v>
                </c:pt>
                <c:pt idx="33">
                  <c:v>164.75427025939999</c:v>
                </c:pt>
                <c:pt idx="34">
                  <c:v>178.01910846595101</c:v>
                </c:pt>
                <c:pt idx="35">
                  <c:v>159.88185913348801</c:v>
                </c:pt>
                <c:pt idx="36">
                  <c:v>154.460764093314</c:v>
                </c:pt>
                <c:pt idx="37">
                  <c:v>153.917707373783</c:v>
                </c:pt>
                <c:pt idx="38">
                  <c:v>163.337611924454</c:v>
                </c:pt>
                <c:pt idx="39">
                  <c:v>146.84251041710499</c:v>
                </c:pt>
                <c:pt idx="40">
                  <c:v>137.29571849388401</c:v>
                </c:pt>
                <c:pt idx="41">
                  <c:v>136.74503137985499</c:v>
                </c:pt>
                <c:pt idx="42">
                  <c:v>140.403816842287</c:v>
                </c:pt>
                <c:pt idx="43">
                  <c:v>139.623495650633</c:v>
                </c:pt>
                <c:pt idx="44">
                  <c:v>130.80375146610999</c:v>
                </c:pt>
                <c:pt idx="45">
                  <c:v>130.44142528996801</c:v>
                </c:pt>
                <c:pt idx="46">
                  <c:v>138.907066942462</c:v>
                </c:pt>
                <c:pt idx="47">
                  <c:v>139.2844837701</c:v>
                </c:pt>
                <c:pt idx="48">
                  <c:v>148.39104518390701</c:v>
                </c:pt>
                <c:pt idx="49">
                  <c:v>140.73283654757799</c:v>
                </c:pt>
                <c:pt idx="50">
                  <c:v>154.56410193108999</c:v>
                </c:pt>
                <c:pt idx="51">
                  <c:v>158.78842164003501</c:v>
                </c:pt>
                <c:pt idx="52">
                  <c:v>152.94095385761699</c:v>
                </c:pt>
                <c:pt idx="53">
                  <c:v>158.95669120120601</c:v>
                </c:pt>
                <c:pt idx="54">
                  <c:v>175.38859232780999</c:v>
                </c:pt>
                <c:pt idx="55">
                  <c:v>157.26566970463401</c:v>
                </c:pt>
                <c:pt idx="56">
                  <c:v>144.489925840404</c:v>
                </c:pt>
                <c:pt idx="57">
                  <c:v>155.25638762999799</c:v>
                </c:pt>
                <c:pt idx="58">
                  <c:v>157.06365493877101</c:v>
                </c:pt>
                <c:pt idx="59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E-4C23-89E6-166B6E2F9DA6}"/>
            </c:ext>
          </c:extLst>
        </c:ser>
        <c:ser>
          <c:idx val="2"/>
          <c:order val="2"/>
          <c:tx>
            <c:strRef>
              <c:f>EDAPlots_2019!$L$19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EDAPlots_2019!$L$23:$L$154</c:f>
              <c:numCache>
                <c:formatCode>General</c:formatCode>
                <c:ptCount val="132"/>
                <c:pt idx="0">
                  <c:v>176.57726015359199</c:v>
                </c:pt>
                <c:pt idx="1">
                  <c:v>180.893530734969</c:v>
                </c:pt>
                <c:pt idx="2">
                  <c:v>183.49545202604699</c:v>
                </c:pt>
                <c:pt idx="3">
                  <c:v>187.637195448667</c:v>
                </c:pt>
                <c:pt idx="4">
                  <c:v>180.24693925755801</c:v>
                </c:pt>
                <c:pt idx="5">
                  <c:v>190.46818782695601</c:v>
                </c:pt>
                <c:pt idx="6">
                  <c:v>191.39129189331101</c:v>
                </c:pt>
                <c:pt idx="7">
                  <c:v>191.09347659302901</c:v>
                </c:pt>
                <c:pt idx="8">
                  <c:v>194.517494782412</c:v>
                </c:pt>
                <c:pt idx="9">
                  <c:v>199.634379951737</c:v>
                </c:pt>
                <c:pt idx="10">
                  <c:v>203.70976843708101</c:v>
                </c:pt>
                <c:pt idx="11">
                  <c:v>209.708143034805</c:v>
                </c:pt>
                <c:pt idx="12">
                  <c:v>208.92705675554299</c:v>
                </c:pt>
                <c:pt idx="13">
                  <c:v>195.70867518798499</c:v>
                </c:pt>
                <c:pt idx="14">
                  <c:v>171.29517587825401</c:v>
                </c:pt>
                <c:pt idx="15">
                  <c:v>194.67262396737399</c:v>
                </c:pt>
                <c:pt idx="16">
                  <c:v>206.103714660854</c:v>
                </c:pt>
                <c:pt idx="17">
                  <c:v>208.59715160689399</c:v>
                </c:pt>
                <c:pt idx="18">
                  <c:v>217.444734162191</c:v>
                </c:pt>
                <c:pt idx="19">
                  <c:v>227.50302660962799</c:v>
                </c:pt>
                <c:pt idx="20">
                  <c:v>219.05576531454099</c:v>
                </c:pt>
                <c:pt idx="21">
                  <c:v>213.403011675269</c:v>
                </c:pt>
                <c:pt idx="22">
                  <c:v>229.87788273338199</c:v>
                </c:pt>
                <c:pt idx="23">
                  <c:v>234.77619817462499</c:v>
                </c:pt>
                <c:pt idx="24">
                  <c:v>235.124276770368</c:v>
                </c:pt>
                <c:pt idx="25">
                  <c:v>236.41935815717201</c:v>
                </c:pt>
                <c:pt idx="26">
                  <c:v>239.85653529779299</c:v>
                </c:pt>
                <c:pt idx="27">
                  <c:v>248.15191808748901</c:v>
                </c:pt>
                <c:pt idx="28">
                  <c:v>249.10830139053499</c:v>
                </c:pt>
                <c:pt idx="29">
                  <c:v>254.260502074882</c:v>
                </c:pt>
                <c:pt idx="30">
                  <c:v>258.71384278343203</c:v>
                </c:pt>
                <c:pt idx="31">
                  <c:v>265.312908709412</c:v>
                </c:pt>
                <c:pt idx="32">
                  <c:v>254.53922063578199</c:v>
                </c:pt>
                <c:pt idx="33">
                  <c:v>266.46027850119702</c:v>
                </c:pt>
                <c:pt idx="34">
                  <c:v>264.451573046497</c:v>
                </c:pt>
                <c:pt idx="35">
                  <c:v>276.981581721429</c:v>
                </c:pt>
                <c:pt idx="36">
                  <c:v>262.877034986176</c:v>
                </c:pt>
                <c:pt idx="37">
                  <c:v>254.50069070882699</c:v>
                </c:pt>
                <c:pt idx="38">
                  <c:v>264.29489453913499</c:v>
                </c:pt>
                <c:pt idx="39">
                  <c:v>242.71568891386701</c:v>
                </c:pt>
                <c:pt idx="40">
                  <c:v>242.49317925973</c:v>
                </c:pt>
                <c:pt idx="41">
                  <c:v>226.934805225199</c:v>
                </c:pt>
                <c:pt idx="42">
                  <c:v>242.640265088451</c:v>
                </c:pt>
                <c:pt idx="43">
                  <c:v>233.605564684218</c:v>
                </c:pt>
                <c:pt idx="44">
                  <c:v>213.66779681016999</c:v>
                </c:pt>
                <c:pt idx="45">
                  <c:v>222.274351775334</c:v>
                </c:pt>
                <c:pt idx="46">
                  <c:v>234.76268530642099</c:v>
                </c:pt>
                <c:pt idx="47">
                  <c:v>222.95891704612799</c:v>
                </c:pt>
                <c:pt idx="48">
                  <c:v>236.43077898536299</c:v>
                </c:pt>
                <c:pt idx="49">
                  <c:v>228.13860773776801</c:v>
                </c:pt>
                <c:pt idx="50">
                  <c:v>237.174245624024</c:v>
                </c:pt>
                <c:pt idx="51">
                  <c:v>239.62536347891799</c:v>
                </c:pt>
                <c:pt idx="52">
                  <c:v>240.706257086541</c:v>
                </c:pt>
                <c:pt idx="53">
                  <c:v>251.49635887529701</c:v>
                </c:pt>
                <c:pt idx="54">
                  <c:v>258.25111660343998</c:v>
                </c:pt>
                <c:pt idx="55">
                  <c:v>255.31267419487901</c:v>
                </c:pt>
                <c:pt idx="56">
                  <c:v>243.837139270638</c:v>
                </c:pt>
                <c:pt idx="57">
                  <c:v>239.10572265501</c:v>
                </c:pt>
                <c:pt idx="58">
                  <c:v>256.51559960093402</c:v>
                </c:pt>
                <c:pt idx="59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E-4C23-89E6-166B6E2F9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EDAPlots_2019!$E$19</c:f>
              <c:strCache>
                <c:ptCount val="1"/>
                <c:pt idx="0">
                  <c:v>ISM PMI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EDAPlots_2019!$E$23:$E$154</c:f>
              <c:numCache>
                <c:formatCode>General</c:formatCode>
                <c:ptCount val="132"/>
                <c:pt idx="0">
                  <c:v>55.7</c:v>
                </c:pt>
                <c:pt idx="1">
                  <c:v>54.4</c:v>
                </c:pt>
                <c:pt idx="2">
                  <c:v>54.9</c:v>
                </c:pt>
                <c:pt idx="3">
                  <c:v>53.6</c:v>
                </c:pt>
                <c:pt idx="4">
                  <c:v>52.6</c:v>
                </c:pt>
                <c:pt idx="5">
                  <c:v>51.5</c:v>
                </c:pt>
                <c:pt idx="6">
                  <c:v>51</c:v>
                </c:pt>
                <c:pt idx="7">
                  <c:v>48.5</c:v>
                </c:pt>
                <c:pt idx="8">
                  <c:v>48.1</c:v>
                </c:pt>
                <c:pt idx="9">
                  <c:v>48.1</c:v>
                </c:pt>
                <c:pt idx="10">
                  <c:v>48.1</c:v>
                </c:pt>
                <c:pt idx="11">
                  <c:v>47.9</c:v>
                </c:pt>
                <c:pt idx="12">
                  <c:v>51.4</c:v>
                </c:pt>
                <c:pt idx="13">
                  <c:v>50.1</c:v>
                </c:pt>
                <c:pt idx="14">
                  <c:v>49</c:v>
                </c:pt>
                <c:pt idx="15">
                  <c:v>41.8</c:v>
                </c:pt>
                <c:pt idx="16">
                  <c:v>43.5</c:v>
                </c:pt>
                <c:pt idx="17">
                  <c:v>52.6</c:v>
                </c:pt>
                <c:pt idx="18">
                  <c:v>53.8</c:v>
                </c:pt>
                <c:pt idx="19">
                  <c:v>55.4</c:v>
                </c:pt>
                <c:pt idx="20">
                  <c:v>55.5</c:v>
                </c:pt>
                <c:pt idx="21">
                  <c:v>58.7</c:v>
                </c:pt>
                <c:pt idx="22">
                  <c:v>57.3</c:v>
                </c:pt>
                <c:pt idx="23">
                  <c:v>60.2</c:v>
                </c:pt>
                <c:pt idx="24">
                  <c:v>59.3</c:v>
                </c:pt>
                <c:pt idx="25">
                  <c:v>60.8</c:v>
                </c:pt>
                <c:pt idx="26">
                  <c:v>63.8</c:v>
                </c:pt>
                <c:pt idx="27">
                  <c:v>61</c:v>
                </c:pt>
                <c:pt idx="28">
                  <c:v>61.9</c:v>
                </c:pt>
                <c:pt idx="29">
                  <c:v>61.1</c:v>
                </c:pt>
                <c:pt idx="30">
                  <c:v>60</c:v>
                </c:pt>
                <c:pt idx="31">
                  <c:v>59.6</c:v>
                </c:pt>
                <c:pt idx="32">
                  <c:v>60.7</c:v>
                </c:pt>
                <c:pt idx="33">
                  <c:v>60.4</c:v>
                </c:pt>
                <c:pt idx="34">
                  <c:v>60.8</c:v>
                </c:pt>
                <c:pt idx="35">
                  <c:v>58.6</c:v>
                </c:pt>
                <c:pt idx="36">
                  <c:v>57.6</c:v>
                </c:pt>
                <c:pt idx="37">
                  <c:v>58.4</c:v>
                </c:pt>
                <c:pt idx="38">
                  <c:v>57</c:v>
                </c:pt>
                <c:pt idx="39">
                  <c:v>55.9</c:v>
                </c:pt>
                <c:pt idx="40">
                  <c:v>56.1</c:v>
                </c:pt>
                <c:pt idx="41">
                  <c:v>53.1</c:v>
                </c:pt>
                <c:pt idx="42">
                  <c:v>52.7</c:v>
                </c:pt>
                <c:pt idx="43">
                  <c:v>52.9</c:v>
                </c:pt>
                <c:pt idx="44">
                  <c:v>51</c:v>
                </c:pt>
                <c:pt idx="45">
                  <c:v>50</c:v>
                </c:pt>
                <c:pt idx="46">
                  <c:v>49</c:v>
                </c:pt>
                <c:pt idx="47">
                  <c:v>48.4</c:v>
                </c:pt>
                <c:pt idx="48">
                  <c:v>47.4</c:v>
                </c:pt>
                <c:pt idx="49">
                  <c:v>47.7</c:v>
                </c:pt>
                <c:pt idx="50">
                  <c:v>46.3</c:v>
                </c:pt>
                <c:pt idx="51">
                  <c:v>47.1</c:v>
                </c:pt>
                <c:pt idx="52">
                  <c:v>46.9</c:v>
                </c:pt>
                <c:pt idx="53">
                  <c:v>46</c:v>
                </c:pt>
                <c:pt idx="54">
                  <c:v>46.4</c:v>
                </c:pt>
                <c:pt idx="55">
                  <c:v>47.6</c:v>
                </c:pt>
                <c:pt idx="56">
                  <c:v>49</c:v>
                </c:pt>
                <c:pt idx="57">
                  <c:v>46.7</c:v>
                </c:pt>
                <c:pt idx="58">
                  <c:v>46.7</c:v>
                </c:pt>
                <c:pt idx="59">
                  <c:v>47.4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E-4C23-89E6-166B6E2F9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ax val="80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EDAPlots_2019!$J$19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EDAPlots_2019!$J$23:$J$154</c:f>
              <c:numCache>
                <c:formatCode>General</c:formatCode>
                <c:ptCount val="132"/>
                <c:pt idx="0">
                  <c:v>129.84535829926699</c:v>
                </c:pt>
                <c:pt idx="1">
                  <c:v>130.50523875900399</c:v>
                </c:pt>
                <c:pt idx="2">
                  <c:v>133.83293461701999</c:v>
                </c:pt>
                <c:pt idx="3">
                  <c:v>134.96556865260399</c:v>
                </c:pt>
                <c:pt idx="4">
                  <c:v>137.224886418154</c:v>
                </c:pt>
                <c:pt idx="5">
                  <c:v>140.014319278654</c:v>
                </c:pt>
                <c:pt idx="6">
                  <c:v>140.27977442683201</c:v>
                </c:pt>
                <c:pt idx="7">
                  <c:v>142.892219152092</c:v>
                </c:pt>
                <c:pt idx="8">
                  <c:v>142.206388637716</c:v>
                </c:pt>
                <c:pt idx="9">
                  <c:v>142.830169813867</c:v>
                </c:pt>
                <c:pt idx="10">
                  <c:v>142.87710691069501</c:v>
                </c:pt>
                <c:pt idx="11">
                  <c:v>143.92337944626601</c:v>
                </c:pt>
                <c:pt idx="12">
                  <c:v>146.89787074561801</c:v>
                </c:pt>
                <c:pt idx="13">
                  <c:v>148.71413627701</c:v>
                </c:pt>
                <c:pt idx="14">
                  <c:v>138.13475619975</c:v>
                </c:pt>
                <c:pt idx="15">
                  <c:v>146.30273506933599</c:v>
                </c:pt>
                <c:pt idx="16">
                  <c:v>150.799138575954</c:v>
                </c:pt>
                <c:pt idx="17">
                  <c:v>153.65778967920599</c:v>
                </c:pt>
                <c:pt idx="18">
                  <c:v>156.42011881464401</c:v>
                </c:pt>
                <c:pt idx="19">
                  <c:v>155.77371416459999</c:v>
                </c:pt>
                <c:pt idx="20">
                  <c:v>154.80418807261901</c:v>
                </c:pt>
                <c:pt idx="21">
                  <c:v>154.17433967068499</c:v>
                </c:pt>
                <c:pt idx="22">
                  <c:v>156.952556455126</c:v>
                </c:pt>
                <c:pt idx="23">
                  <c:v>158.26681593180999</c:v>
                </c:pt>
                <c:pt idx="24">
                  <c:v>157.07599276788201</c:v>
                </c:pt>
                <c:pt idx="25">
                  <c:v>154.30257530549801</c:v>
                </c:pt>
                <c:pt idx="26">
                  <c:v>151.645563033841</c:v>
                </c:pt>
                <c:pt idx="27">
                  <c:v>152.752689048706</c:v>
                </c:pt>
                <c:pt idx="28">
                  <c:v>153.355131166169</c:v>
                </c:pt>
                <c:pt idx="29">
                  <c:v>154.985360187558</c:v>
                </c:pt>
                <c:pt idx="30">
                  <c:v>157.04464962316899</c:v>
                </c:pt>
                <c:pt idx="31">
                  <c:v>156.14613702190499</c:v>
                </c:pt>
                <c:pt idx="32">
                  <c:v>154.38011562206299</c:v>
                </c:pt>
                <c:pt idx="33">
                  <c:v>153.10813162562499</c:v>
                </c:pt>
                <c:pt idx="34">
                  <c:v>152.73203172411399</c:v>
                </c:pt>
                <c:pt idx="35">
                  <c:v>153.187472180089</c:v>
                </c:pt>
                <c:pt idx="36">
                  <c:v>150.345467325236</c:v>
                </c:pt>
                <c:pt idx="37">
                  <c:v>148.04915253758</c:v>
                </c:pt>
                <c:pt idx="38">
                  <c:v>142.82034695030299</c:v>
                </c:pt>
                <c:pt idx="39">
                  <c:v>135.92184062675301</c:v>
                </c:pt>
                <c:pt idx="40">
                  <c:v>138.32086778770201</c:v>
                </c:pt>
                <c:pt idx="41">
                  <c:v>135.24478353892999</c:v>
                </c:pt>
                <c:pt idx="42">
                  <c:v>139.032313984806</c:v>
                </c:pt>
                <c:pt idx="43">
                  <c:v>133.85496113001801</c:v>
                </c:pt>
                <c:pt idx="44">
                  <c:v>128.002790579975</c:v>
                </c:pt>
                <c:pt idx="45">
                  <c:v>125.793541503966</c:v>
                </c:pt>
                <c:pt idx="46">
                  <c:v>131.53502760526101</c:v>
                </c:pt>
                <c:pt idx="47">
                  <c:v>129.203624631949</c:v>
                </c:pt>
                <c:pt idx="48">
                  <c:v>134.03135063845099</c:v>
                </c:pt>
                <c:pt idx="49">
                  <c:v>128.65160856017499</c:v>
                </c:pt>
                <c:pt idx="50">
                  <c:v>133.56323783653099</c:v>
                </c:pt>
                <c:pt idx="51">
                  <c:v>133.696034091206</c:v>
                </c:pt>
                <c:pt idx="52">
                  <c:v>133.510749313274</c:v>
                </c:pt>
                <c:pt idx="53">
                  <c:v>133.14012816109999</c:v>
                </c:pt>
                <c:pt idx="54">
                  <c:v>133.918925707499</c:v>
                </c:pt>
                <c:pt idx="55">
                  <c:v>133.86763022070301</c:v>
                </c:pt>
                <c:pt idx="56">
                  <c:v>130.904290273817</c:v>
                </c:pt>
                <c:pt idx="57">
                  <c:v>129.684960418896</c:v>
                </c:pt>
                <c:pt idx="58">
                  <c:v>135.83820334402299</c:v>
                </c:pt>
                <c:pt idx="59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E-4B55-8100-4BD7D108D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EDAPlots_2019!$D$19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EDAPlots_2019!$D$23:$D$154</c:f>
              <c:numCache>
                <c:formatCode>General</c:formatCode>
                <c:ptCount val="132"/>
                <c:pt idx="0">
                  <c:v>56.5</c:v>
                </c:pt>
                <c:pt idx="1">
                  <c:v>59.1</c:v>
                </c:pt>
                <c:pt idx="2">
                  <c:v>56.5</c:v>
                </c:pt>
                <c:pt idx="3">
                  <c:v>55.3</c:v>
                </c:pt>
                <c:pt idx="4">
                  <c:v>56.1</c:v>
                </c:pt>
                <c:pt idx="5">
                  <c:v>55.2</c:v>
                </c:pt>
                <c:pt idx="6">
                  <c:v>54.4</c:v>
                </c:pt>
                <c:pt idx="7">
                  <c:v>56</c:v>
                </c:pt>
                <c:pt idx="8">
                  <c:v>53.2</c:v>
                </c:pt>
                <c:pt idx="9">
                  <c:v>54.8</c:v>
                </c:pt>
                <c:pt idx="10">
                  <c:v>53.6</c:v>
                </c:pt>
                <c:pt idx="11">
                  <c:v>55.7</c:v>
                </c:pt>
                <c:pt idx="12">
                  <c:v>56</c:v>
                </c:pt>
                <c:pt idx="13">
                  <c:v>57.5</c:v>
                </c:pt>
                <c:pt idx="14">
                  <c:v>52.9</c:v>
                </c:pt>
                <c:pt idx="15">
                  <c:v>41.7</c:v>
                </c:pt>
                <c:pt idx="16">
                  <c:v>45.4</c:v>
                </c:pt>
                <c:pt idx="17">
                  <c:v>57.3</c:v>
                </c:pt>
                <c:pt idx="18">
                  <c:v>56.7</c:v>
                </c:pt>
                <c:pt idx="19">
                  <c:v>57.1</c:v>
                </c:pt>
                <c:pt idx="20">
                  <c:v>57.1</c:v>
                </c:pt>
                <c:pt idx="21">
                  <c:v>56.1</c:v>
                </c:pt>
                <c:pt idx="22">
                  <c:v>56.1</c:v>
                </c:pt>
                <c:pt idx="23">
                  <c:v>57.5</c:v>
                </c:pt>
                <c:pt idx="24">
                  <c:v>58.7</c:v>
                </c:pt>
                <c:pt idx="25">
                  <c:v>56.4</c:v>
                </c:pt>
                <c:pt idx="26">
                  <c:v>62.3</c:v>
                </c:pt>
                <c:pt idx="27">
                  <c:v>63</c:v>
                </c:pt>
                <c:pt idx="28">
                  <c:v>63.9</c:v>
                </c:pt>
                <c:pt idx="29">
                  <c:v>61.2</c:v>
                </c:pt>
                <c:pt idx="30">
                  <c:v>64</c:v>
                </c:pt>
                <c:pt idx="31">
                  <c:v>61.7</c:v>
                </c:pt>
                <c:pt idx="32">
                  <c:v>62.1</c:v>
                </c:pt>
                <c:pt idx="33">
                  <c:v>66.599999999999994</c:v>
                </c:pt>
                <c:pt idx="34">
                  <c:v>67.599999999999994</c:v>
                </c:pt>
                <c:pt idx="35">
                  <c:v>61.7</c:v>
                </c:pt>
                <c:pt idx="36">
                  <c:v>60.4</c:v>
                </c:pt>
                <c:pt idx="37">
                  <c:v>57.2</c:v>
                </c:pt>
                <c:pt idx="38">
                  <c:v>58.4</c:v>
                </c:pt>
                <c:pt idx="39">
                  <c:v>57.5</c:v>
                </c:pt>
                <c:pt idx="40">
                  <c:v>56.4</c:v>
                </c:pt>
                <c:pt idx="41">
                  <c:v>56</c:v>
                </c:pt>
                <c:pt idx="42">
                  <c:v>56.4</c:v>
                </c:pt>
                <c:pt idx="43">
                  <c:v>56.1</c:v>
                </c:pt>
                <c:pt idx="44">
                  <c:v>55.9</c:v>
                </c:pt>
                <c:pt idx="45">
                  <c:v>54.5</c:v>
                </c:pt>
                <c:pt idx="46">
                  <c:v>55.5</c:v>
                </c:pt>
                <c:pt idx="47">
                  <c:v>49.2</c:v>
                </c:pt>
                <c:pt idx="48">
                  <c:v>55.2</c:v>
                </c:pt>
                <c:pt idx="49">
                  <c:v>55.1</c:v>
                </c:pt>
                <c:pt idx="50">
                  <c:v>51.2</c:v>
                </c:pt>
                <c:pt idx="51">
                  <c:v>51.9</c:v>
                </c:pt>
                <c:pt idx="52">
                  <c:v>50.3</c:v>
                </c:pt>
                <c:pt idx="53">
                  <c:v>53.9</c:v>
                </c:pt>
                <c:pt idx="54">
                  <c:v>52.7</c:v>
                </c:pt>
                <c:pt idx="55">
                  <c:v>54.5</c:v>
                </c:pt>
                <c:pt idx="56">
                  <c:v>53.6</c:v>
                </c:pt>
                <c:pt idx="57">
                  <c:v>51.8</c:v>
                </c:pt>
                <c:pt idx="58">
                  <c:v>52.7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1E-4B55-8100-4BD7D108D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EDAPlots_2019!$J$19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EDAPlots_2019!$J$23:$J$154</c:f>
              <c:numCache>
                <c:formatCode>General</c:formatCode>
                <c:ptCount val="132"/>
                <c:pt idx="0">
                  <c:v>129.84535829926699</c:v>
                </c:pt>
                <c:pt idx="1">
                  <c:v>130.50523875900399</c:v>
                </c:pt>
                <c:pt idx="2">
                  <c:v>133.83293461701999</c:v>
                </c:pt>
                <c:pt idx="3">
                  <c:v>134.96556865260399</c:v>
                </c:pt>
                <c:pt idx="4">
                  <c:v>137.224886418154</c:v>
                </c:pt>
                <c:pt idx="5">
                  <c:v>140.014319278654</c:v>
                </c:pt>
                <c:pt idx="6">
                  <c:v>140.27977442683201</c:v>
                </c:pt>
                <c:pt idx="7">
                  <c:v>142.892219152092</c:v>
                </c:pt>
                <c:pt idx="8">
                  <c:v>142.206388637716</c:v>
                </c:pt>
                <c:pt idx="9">
                  <c:v>142.830169813867</c:v>
                </c:pt>
                <c:pt idx="10">
                  <c:v>142.87710691069501</c:v>
                </c:pt>
                <c:pt idx="11">
                  <c:v>143.92337944626601</c:v>
                </c:pt>
                <c:pt idx="12">
                  <c:v>146.89787074561801</c:v>
                </c:pt>
                <c:pt idx="13">
                  <c:v>148.71413627701</c:v>
                </c:pt>
                <c:pt idx="14">
                  <c:v>138.13475619975</c:v>
                </c:pt>
                <c:pt idx="15">
                  <c:v>146.30273506933599</c:v>
                </c:pt>
                <c:pt idx="16">
                  <c:v>150.799138575954</c:v>
                </c:pt>
                <c:pt idx="17">
                  <c:v>153.65778967920599</c:v>
                </c:pt>
                <c:pt idx="18">
                  <c:v>156.42011881464401</c:v>
                </c:pt>
                <c:pt idx="19">
                  <c:v>155.77371416459999</c:v>
                </c:pt>
                <c:pt idx="20">
                  <c:v>154.80418807261901</c:v>
                </c:pt>
                <c:pt idx="21">
                  <c:v>154.17433967068499</c:v>
                </c:pt>
                <c:pt idx="22">
                  <c:v>156.952556455126</c:v>
                </c:pt>
                <c:pt idx="23">
                  <c:v>158.26681593180999</c:v>
                </c:pt>
                <c:pt idx="24">
                  <c:v>157.07599276788201</c:v>
                </c:pt>
                <c:pt idx="25">
                  <c:v>154.30257530549801</c:v>
                </c:pt>
                <c:pt idx="26">
                  <c:v>151.645563033841</c:v>
                </c:pt>
                <c:pt idx="27">
                  <c:v>152.752689048706</c:v>
                </c:pt>
                <c:pt idx="28">
                  <c:v>153.355131166169</c:v>
                </c:pt>
                <c:pt idx="29">
                  <c:v>154.985360187558</c:v>
                </c:pt>
                <c:pt idx="30">
                  <c:v>157.04464962316899</c:v>
                </c:pt>
                <c:pt idx="31">
                  <c:v>156.14613702190499</c:v>
                </c:pt>
                <c:pt idx="32">
                  <c:v>154.38011562206299</c:v>
                </c:pt>
                <c:pt idx="33">
                  <c:v>153.10813162562499</c:v>
                </c:pt>
                <c:pt idx="34">
                  <c:v>152.73203172411399</c:v>
                </c:pt>
                <c:pt idx="35">
                  <c:v>153.187472180089</c:v>
                </c:pt>
                <c:pt idx="36">
                  <c:v>150.345467325236</c:v>
                </c:pt>
                <c:pt idx="37">
                  <c:v>148.04915253758</c:v>
                </c:pt>
                <c:pt idx="38">
                  <c:v>142.82034695030299</c:v>
                </c:pt>
                <c:pt idx="39">
                  <c:v>135.92184062675301</c:v>
                </c:pt>
                <c:pt idx="40">
                  <c:v>138.32086778770201</c:v>
                </c:pt>
                <c:pt idx="41">
                  <c:v>135.24478353892999</c:v>
                </c:pt>
                <c:pt idx="42">
                  <c:v>139.032313984806</c:v>
                </c:pt>
                <c:pt idx="43">
                  <c:v>133.85496113001801</c:v>
                </c:pt>
                <c:pt idx="44">
                  <c:v>128.002790579975</c:v>
                </c:pt>
                <c:pt idx="45">
                  <c:v>125.793541503966</c:v>
                </c:pt>
                <c:pt idx="46">
                  <c:v>131.53502760526101</c:v>
                </c:pt>
                <c:pt idx="47">
                  <c:v>129.203624631949</c:v>
                </c:pt>
                <c:pt idx="48">
                  <c:v>134.03135063845099</c:v>
                </c:pt>
                <c:pt idx="49">
                  <c:v>128.65160856017499</c:v>
                </c:pt>
                <c:pt idx="50">
                  <c:v>133.56323783653099</c:v>
                </c:pt>
                <c:pt idx="51">
                  <c:v>133.696034091206</c:v>
                </c:pt>
                <c:pt idx="52">
                  <c:v>133.510749313274</c:v>
                </c:pt>
                <c:pt idx="53">
                  <c:v>133.14012816109999</c:v>
                </c:pt>
                <c:pt idx="54">
                  <c:v>133.918925707499</c:v>
                </c:pt>
                <c:pt idx="55">
                  <c:v>133.86763022070301</c:v>
                </c:pt>
                <c:pt idx="56">
                  <c:v>130.904290273817</c:v>
                </c:pt>
                <c:pt idx="57">
                  <c:v>129.684960418896</c:v>
                </c:pt>
                <c:pt idx="58">
                  <c:v>135.83820334402299</c:v>
                </c:pt>
                <c:pt idx="59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4-4122-ABD7-BA40EF49F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EDAPlots_2019!$D$19</c:f>
              <c:strCache>
                <c:ptCount val="1"/>
                <c:pt idx="0">
                  <c:v>ISM NMI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EDAPlots_2019!$D$23:$D$154</c:f>
              <c:numCache>
                <c:formatCode>General</c:formatCode>
                <c:ptCount val="132"/>
                <c:pt idx="0">
                  <c:v>56.5</c:v>
                </c:pt>
                <c:pt idx="1">
                  <c:v>59.1</c:v>
                </c:pt>
                <c:pt idx="2">
                  <c:v>56.5</c:v>
                </c:pt>
                <c:pt idx="3">
                  <c:v>55.3</c:v>
                </c:pt>
                <c:pt idx="4">
                  <c:v>56.1</c:v>
                </c:pt>
                <c:pt idx="5">
                  <c:v>55.2</c:v>
                </c:pt>
                <c:pt idx="6">
                  <c:v>54.4</c:v>
                </c:pt>
                <c:pt idx="7">
                  <c:v>56</c:v>
                </c:pt>
                <c:pt idx="8">
                  <c:v>53.2</c:v>
                </c:pt>
                <c:pt idx="9">
                  <c:v>54.8</c:v>
                </c:pt>
                <c:pt idx="10">
                  <c:v>53.6</c:v>
                </c:pt>
                <c:pt idx="11">
                  <c:v>55.7</c:v>
                </c:pt>
                <c:pt idx="12">
                  <c:v>56</c:v>
                </c:pt>
                <c:pt idx="13">
                  <c:v>57.5</c:v>
                </c:pt>
                <c:pt idx="14">
                  <c:v>52.9</c:v>
                </c:pt>
                <c:pt idx="15">
                  <c:v>41.7</c:v>
                </c:pt>
                <c:pt idx="16">
                  <c:v>45.4</c:v>
                </c:pt>
                <c:pt idx="17">
                  <c:v>57.3</c:v>
                </c:pt>
                <c:pt idx="18">
                  <c:v>56.7</c:v>
                </c:pt>
                <c:pt idx="19">
                  <c:v>57.1</c:v>
                </c:pt>
                <c:pt idx="20">
                  <c:v>57.1</c:v>
                </c:pt>
                <c:pt idx="21">
                  <c:v>56.1</c:v>
                </c:pt>
                <c:pt idx="22">
                  <c:v>56.1</c:v>
                </c:pt>
                <c:pt idx="23">
                  <c:v>57.5</c:v>
                </c:pt>
                <c:pt idx="24">
                  <c:v>58.7</c:v>
                </c:pt>
                <c:pt idx="25">
                  <c:v>56.4</c:v>
                </c:pt>
                <c:pt idx="26">
                  <c:v>62.3</c:v>
                </c:pt>
                <c:pt idx="27">
                  <c:v>63</c:v>
                </c:pt>
                <c:pt idx="28">
                  <c:v>63.9</c:v>
                </c:pt>
                <c:pt idx="29">
                  <c:v>61.2</c:v>
                </c:pt>
                <c:pt idx="30">
                  <c:v>64</c:v>
                </c:pt>
                <c:pt idx="31">
                  <c:v>61.7</c:v>
                </c:pt>
                <c:pt idx="32">
                  <c:v>62.1</c:v>
                </c:pt>
                <c:pt idx="33">
                  <c:v>66.599999999999994</c:v>
                </c:pt>
                <c:pt idx="34">
                  <c:v>67.599999999999994</c:v>
                </c:pt>
                <c:pt idx="35">
                  <c:v>61.7</c:v>
                </c:pt>
                <c:pt idx="36">
                  <c:v>60.4</c:v>
                </c:pt>
                <c:pt idx="37">
                  <c:v>57.2</c:v>
                </c:pt>
                <c:pt idx="38">
                  <c:v>58.4</c:v>
                </c:pt>
                <c:pt idx="39">
                  <c:v>57.5</c:v>
                </c:pt>
                <c:pt idx="40">
                  <c:v>56.4</c:v>
                </c:pt>
                <c:pt idx="41">
                  <c:v>56</c:v>
                </c:pt>
                <c:pt idx="42">
                  <c:v>56.4</c:v>
                </c:pt>
                <c:pt idx="43">
                  <c:v>56.1</c:v>
                </c:pt>
                <c:pt idx="44">
                  <c:v>55.9</c:v>
                </c:pt>
                <c:pt idx="45">
                  <c:v>54.5</c:v>
                </c:pt>
                <c:pt idx="46">
                  <c:v>55.5</c:v>
                </c:pt>
                <c:pt idx="47">
                  <c:v>49.2</c:v>
                </c:pt>
                <c:pt idx="48">
                  <c:v>55.2</c:v>
                </c:pt>
                <c:pt idx="49">
                  <c:v>55.1</c:v>
                </c:pt>
                <c:pt idx="50">
                  <c:v>51.2</c:v>
                </c:pt>
                <c:pt idx="51">
                  <c:v>51.9</c:v>
                </c:pt>
                <c:pt idx="52">
                  <c:v>50.3</c:v>
                </c:pt>
                <c:pt idx="53">
                  <c:v>53.9</c:v>
                </c:pt>
                <c:pt idx="54">
                  <c:v>52.7</c:v>
                </c:pt>
                <c:pt idx="55">
                  <c:v>54.5</c:v>
                </c:pt>
                <c:pt idx="56">
                  <c:v>53.6</c:v>
                </c:pt>
                <c:pt idx="57">
                  <c:v>51.8</c:v>
                </c:pt>
                <c:pt idx="58">
                  <c:v>52.7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84-4122-ABD7-BA40EF49F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  <c:min val="4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EDAPlots_2019!$N$19</c:f>
              <c:strCache>
                <c:ptCount val="1"/>
                <c:pt idx="0">
                  <c:v>DBC Model L/O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EDAPlots_2019!$N$59:$N$154</c:f>
              <c:numCache>
                <c:formatCode>General</c:formatCode>
                <c:ptCount val="96"/>
                <c:pt idx="0">
                  <c:v>147.839396174889</c:v>
                </c:pt>
                <c:pt idx="1">
                  <c:v>156.771506318761</c:v>
                </c:pt>
                <c:pt idx="2">
                  <c:v>164.53747129844501</c:v>
                </c:pt>
                <c:pt idx="3">
                  <c:v>172.69220197023699</c:v>
                </c:pt>
                <c:pt idx="4">
                  <c:v>177.94400880410601</c:v>
                </c:pt>
                <c:pt idx="5">
                  <c:v>163.80193970598199</c:v>
                </c:pt>
                <c:pt idx="6">
                  <c:v>159.76349075722499</c:v>
                </c:pt>
                <c:pt idx="7">
                  <c:v>159.76349075722499</c:v>
                </c:pt>
                <c:pt idx="8">
                  <c:v>159.76349075722499</c:v>
                </c:pt>
                <c:pt idx="9">
                  <c:v>159.76349075722499</c:v>
                </c:pt>
                <c:pt idx="10">
                  <c:v>159.76349075722499</c:v>
                </c:pt>
                <c:pt idx="11">
                  <c:v>159.76349075722499</c:v>
                </c:pt>
                <c:pt idx="12">
                  <c:v>159.76349075722499</c:v>
                </c:pt>
                <c:pt idx="13">
                  <c:v>159.76349075722499</c:v>
                </c:pt>
                <c:pt idx="14">
                  <c:v>156.921199016515</c:v>
                </c:pt>
                <c:pt idx="15">
                  <c:v>153.21440774944699</c:v>
                </c:pt>
                <c:pt idx="16">
                  <c:v>153.21440774944699</c:v>
                </c:pt>
                <c:pt idx="17">
                  <c:v>153.21440774944699</c:v>
                </c:pt>
                <c:pt idx="18">
                  <c:v>166.57847717997501</c:v>
                </c:pt>
                <c:pt idx="19">
                  <c:v>166.84989846103201</c:v>
                </c:pt>
                <c:pt idx="20">
                  <c:v>167.38638683891801</c:v>
                </c:pt>
                <c:pt idx="21">
                  <c:v>165.629405147032</c:v>
                </c:pt>
                <c:pt idx="22">
                  <c:v>161.31158269004899</c:v>
                </c:pt>
                <c:pt idx="23">
                  <c:v>158.92775526581701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0-46A5-9AED-824A604D6796}"/>
            </c:ext>
          </c:extLst>
        </c:ser>
        <c:ser>
          <c:idx val="2"/>
          <c:order val="2"/>
          <c:tx>
            <c:strRef>
              <c:f>EDAPlots_2019!$O$19</c:f>
              <c:strCache>
                <c:ptCount val="1"/>
                <c:pt idx="0">
                  <c:v>DBC Model L/S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EDAPlots_2019!$O$59:$O$154</c:f>
              <c:numCache>
                <c:formatCode>General</c:formatCode>
                <c:ptCount val="96"/>
                <c:pt idx="0">
                  <c:v>113.129800661698</c:v>
                </c:pt>
                <c:pt idx="1">
                  <c:v>119.96483831883999</c:v>
                </c:pt>
                <c:pt idx="2">
                  <c:v>125.90751728553499</c:v>
                </c:pt>
                <c:pt idx="3">
                  <c:v>132.14768789782801</c:v>
                </c:pt>
                <c:pt idx="4">
                  <c:v>136.166480422701</c:v>
                </c:pt>
                <c:pt idx="5">
                  <c:v>125.344673114166</c:v>
                </c:pt>
                <c:pt idx="6">
                  <c:v>122.254367442092</c:v>
                </c:pt>
                <c:pt idx="7">
                  <c:v>121.585270512934</c:v>
                </c:pt>
                <c:pt idx="8">
                  <c:v>127.671778932623</c:v>
                </c:pt>
                <c:pt idx="9">
                  <c:v>124.173210313346</c:v>
                </c:pt>
                <c:pt idx="10">
                  <c:v>124.221912371461</c:v>
                </c:pt>
                <c:pt idx="11">
                  <c:v>126.970694362933</c:v>
                </c:pt>
                <c:pt idx="12">
                  <c:v>122.696110515637</c:v>
                </c:pt>
                <c:pt idx="13">
                  <c:v>125.914370603748</c:v>
                </c:pt>
                <c:pt idx="14">
                  <c:v>123.674275736594</c:v>
                </c:pt>
                <c:pt idx="15">
                  <c:v>120.75284301664</c:v>
                </c:pt>
                <c:pt idx="16">
                  <c:v>127.524517126536</c:v>
                </c:pt>
                <c:pt idx="17">
                  <c:v>125.874255335049</c:v>
                </c:pt>
                <c:pt idx="18">
                  <c:v>136.85359019345501</c:v>
                </c:pt>
                <c:pt idx="19">
                  <c:v>137.076578045166</c:v>
                </c:pt>
                <c:pt idx="20">
                  <c:v>137.51733342877699</c:v>
                </c:pt>
                <c:pt idx="21">
                  <c:v>136.07387412653401</c:v>
                </c:pt>
                <c:pt idx="22">
                  <c:v>132.52654007078101</c:v>
                </c:pt>
                <c:pt idx="23">
                  <c:v>130.56809173501401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B0-46A5-9AED-824A604D6796}"/>
            </c:ext>
          </c:extLst>
        </c:ser>
        <c:ser>
          <c:idx val="3"/>
          <c:order val="3"/>
          <c:tx>
            <c:strRef>
              <c:f>EDAPlots_2019!$J$19</c:f>
              <c:strCache>
                <c:ptCount val="1"/>
                <c:pt idx="0">
                  <c:v>VCIT TR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EDAPlots_2019!$J$59:$J$154</c:f>
              <c:numCache>
                <c:formatCode>General</c:formatCode>
                <c:ptCount val="96"/>
                <c:pt idx="0">
                  <c:v>150.345467325236</c:v>
                </c:pt>
                <c:pt idx="1">
                  <c:v>148.04915253758</c:v>
                </c:pt>
                <c:pt idx="2">
                  <c:v>142.82034695030299</c:v>
                </c:pt>
                <c:pt idx="3">
                  <c:v>135.92184062675301</c:v>
                </c:pt>
                <c:pt idx="4">
                  <c:v>138.32086778770201</c:v>
                </c:pt>
                <c:pt idx="5">
                  <c:v>135.24478353892999</c:v>
                </c:pt>
                <c:pt idx="6">
                  <c:v>139.032313984806</c:v>
                </c:pt>
                <c:pt idx="7">
                  <c:v>133.85496113001801</c:v>
                </c:pt>
                <c:pt idx="8">
                  <c:v>128.002790579975</c:v>
                </c:pt>
                <c:pt idx="9">
                  <c:v>125.793541503966</c:v>
                </c:pt>
                <c:pt idx="10">
                  <c:v>131.53502760526101</c:v>
                </c:pt>
                <c:pt idx="11">
                  <c:v>129.203624631949</c:v>
                </c:pt>
                <c:pt idx="12">
                  <c:v>134.03135063845099</c:v>
                </c:pt>
                <c:pt idx="13">
                  <c:v>128.65160856017499</c:v>
                </c:pt>
                <c:pt idx="14">
                  <c:v>133.56323783653099</c:v>
                </c:pt>
                <c:pt idx="15">
                  <c:v>133.696034091206</c:v>
                </c:pt>
                <c:pt idx="16">
                  <c:v>133.510749313274</c:v>
                </c:pt>
                <c:pt idx="17">
                  <c:v>133.14012816109999</c:v>
                </c:pt>
                <c:pt idx="18">
                  <c:v>133.918925707499</c:v>
                </c:pt>
                <c:pt idx="19">
                  <c:v>133.86763022070301</c:v>
                </c:pt>
                <c:pt idx="20">
                  <c:v>130.904290273817</c:v>
                </c:pt>
                <c:pt idx="21">
                  <c:v>129.684960418896</c:v>
                </c:pt>
                <c:pt idx="22">
                  <c:v>135.83820334402299</c:v>
                </c:pt>
                <c:pt idx="23">
                  <c:v>140.872476693723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B0-46A5-9AED-824A604D6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EDAPlots_2019!$C$59:$C$154</c:f>
              <c:numCache>
                <c:formatCode>General</c:formatCode>
                <c:ptCount val="96"/>
                <c:pt idx="0">
                  <c:v>7.5</c:v>
                </c:pt>
                <c:pt idx="1">
                  <c:v>7.9</c:v>
                </c:pt>
                <c:pt idx="2">
                  <c:v>8.5</c:v>
                </c:pt>
                <c:pt idx="3">
                  <c:v>8.3000000000000007</c:v>
                </c:pt>
                <c:pt idx="4">
                  <c:v>8.6</c:v>
                </c:pt>
                <c:pt idx="5">
                  <c:v>9.1</c:v>
                </c:pt>
                <c:pt idx="6">
                  <c:v>8.5</c:v>
                </c:pt>
                <c:pt idx="7">
                  <c:v>8.3000000000000007</c:v>
                </c:pt>
                <c:pt idx="8">
                  <c:v>8.1999999999999993</c:v>
                </c:pt>
                <c:pt idx="9">
                  <c:v>7.7</c:v>
                </c:pt>
                <c:pt idx="10">
                  <c:v>7.1</c:v>
                </c:pt>
                <c:pt idx="11">
                  <c:v>6.5</c:v>
                </c:pt>
                <c:pt idx="12">
                  <c:v>6.4</c:v>
                </c:pt>
                <c:pt idx="13">
                  <c:v>6</c:v>
                </c:pt>
                <c:pt idx="14">
                  <c:v>5</c:v>
                </c:pt>
                <c:pt idx="15">
                  <c:v>4.9000000000000004</c:v>
                </c:pt>
                <c:pt idx="16">
                  <c:v>4</c:v>
                </c:pt>
                <c:pt idx="17">
                  <c:v>3</c:v>
                </c:pt>
                <c:pt idx="18">
                  <c:v>3.2</c:v>
                </c:pt>
                <c:pt idx="19">
                  <c:v>3.7</c:v>
                </c:pt>
                <c:pt idx="20">
                  <c:v>3.7</c:v>
                </c:pt>
                <c:pt idx="21">
                  <c:v>3.2</c:v>
                </c:pt>
                <c:pt idx="22">
                  <c:v>3.1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B0-46A5-9AED-824A604D6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EDAPlots_2019!$K$19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EDAPlots_2019!$K$59:$K$154</c:f>
              <c:numCache>
                <c:formatCode>General</c:formatCode>
                <c:ptCount val="96"/>
                <c:pt idx="0">
                  <c:v>154.460764093314</c:v>
                </c:pt>
                <c:pt idx="1">
                  <c:v>153.917707373783</c:v>
                </c:pt>
                <c:pt idx="2">
                  <c:v>163.337611924454</c:v>
                </c:pt>
                <c:pt idx="3">
                  <c:v>146.84251041710499</c:v>
                </c:pt>
                <c:pt idx="4">
                  <c:v>137.29571849388401</c:v>
                </c:pt>
                <c:pt idx="5">
                  <c:v>136.74503137985499</c:v>
                </c:pt>
                <c:pt idx="6">
                  <c:v>140.403816842287</c:v>
                </c:pt>
                <c:pt idx="7">
                  <c:v>139.623495650633</c:v>
                </c:pt>
                <c:pt idx="8">
                  <c:v>130.80375146610999</c:v>
                </c:pt>
                <c:pt idx="9">
                  <c:v>130.44142528996801</c:v>
                </c:pt>
                <c:pt idx="10">
                  <c:v>138.907066942462</c:v>
                </c:pt>
                <c:pt idx="11">
                  <c:v>139.2844837701</c:v>
                </c:pt>
                <c:pt idx="12">
                  <c:v>148.39104518390701</c:v>
                </c:pt>
                <c:pt idx="13">
                  <c:v>140.73283654757799</c:v>
                </c:pt>
                <c:pt idx="14">
                  <c:v>154.56410193108999</c:v>
                </c:pt>
                <c:pt idx="15">
                  <c:v>158.78842164003501</c:v>
                </c:pt>
                <c:pt idx="16">
                  <c:v>152.94095385761699</c:v>
                </c:pt>
                <c:pt idx="17">
                  <c:v>158.95669120120601</c:v>
                </c:pt>
                <c:pt idx="18">
                  <c:v>175.38859232780999</c:v>
                </c:pt>
                <c:pt idx="19">
                  <c:v>157.26566970463401</c:v>
                </c:pt>
                <c:pt idx="20">
                  <c:v>144.489925840404</c:v>
                </c:pt>
                <c:pt idx="21">
                  <c:v>155.25638762999799</c:v>
                </c:pt>
                <c:pt idx="22">
                  <c:v>157.06365493877101</c:v>
                </c:pt>
                <c:pt idx="23">
                  <c:v>183.35877230303899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B-4D54-BBFB-C8EB5D66878B}"/>
            </c:ext>
          </c:extLst>
        </c:ser>
        <c:ser>
          <c:idx val="2"/>
          <c:order val="2"/>
          <c:tx>
            <c:strRef>
              <c:f>EDAPlots_2019!$L$19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EDAPlots_2019!$L$59:$L$154</c:f>
              <c:numCache>
                <c:formatCode>General</c:formatCode>
                <c:ptCount val="96"/>
                <c:pt idx="0">
                  <c:v>262.877034986176</c:v>
                </c:pt>
                <c:pt idx="1">
                  <c:v>254.50069070882699</c:v>
                </c:pt>
                <c:pt idx="2">
                  <c:v>264.29489453913499</c:v>
                </c:pt>
                <c:pt idx="3">
                  <c:v>242.71568891386701</c:v>
                </c:pt>
                <c:pt idx="4">
                  <c:v>242.49317925973</c:v>
                </c:pt>
                <c:pt idx="5">
                  <c:v>226.934805225199</c:v>
                </c:pt>
                <c:pt idx="6">
                  <c:v>242.640265088451</c:v>
                </c:pt>
                <c:pt idx="7">
                  <c:v>233.605564684218</c:v>
                </c:pt>
                <c:pt idx="8">
                  <c:v>213.66779681016999</c:v>
                </c:pt>
                <c:pt idx="9">
                  <c:v>222.274351775334</c:v>
                </c:pt>
                <c:pt idx="10">
                  <c:v>234.76268530642099</c:v>
                </c:pt>
                <c:pt idx="11">
                  <c:v>222.95891704612799</c:v>
                </c:pt>
                <c:pt idx="12">
                  <c:v>236.43077898536299</c:v>
                </c:pt>
                <c:pt idx="13">
                  <c:v>228.13860773776801</c:v>
                </c:pt>
                <c:pt idx="14">
                  <c:v>237.174245624024</c:v>
                </c:pt>
                <c:pt idx="15">
                  <c:v>239.62536347891799</c:v>
                </c:pt>
                <c:pt idx="16">
                  <c:v>240.706257086541</c:v>
                </c:pt>
                <c:pt idx="17">
                  <c:v>251.49635887529701</c:v>
                </c:pt>
                <c:pt idx="18">
                  <c:v>258.25111660343998</c:v>
                </c:pt>
                <c:pt idx="19">
                  <c:v>255.31267419487901</c:v>
                </c:pt>
                <c:pt idx="20">
                  <c:v>243.837139270638</c:v>
                </c:pt>
                <c:pt idx="21">
                  <c:v>239.10572265501</c:v>
                </c:pt>
                <c:pt idx="22">
                  <c:v>256.51559960093402</c:v>
                </c:pt>
                <c:pt idx="23">
                  <c:v>266.94098441789498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5B-4D54-BBFB-C8EB5D668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EDAPlots_2019!$B$59:$B$154</c:f>
              <c:strCache>
                <c:ptCount val="24"/>
                <c:pt idx="0">
                  <c:v>JAN.2022</c:v>
                </c:pt>
                <c:pt idx="1">
                  <c:v>FEB.2022</c:v>
                </c:pt>
                <c:pt idx="2">
                  <c:v>MAR.2022</c:v>
                </c:pt>
                <c:pt idx="3">
                  <c:v>APR.2022</c:v>
                </c:pt>
                <c:pt idx="4">
                  <c:v>MAY.2022</c:v>
                </c:pt>
                <c:pt idx="5">
                  <c:v>JUN.2022</c:v>
                </c:pt>
                <c:pt idx="6">
                  <c:v>JUL.2022</c:v>
                </c:pt>
                <c:pt idx="7">
                  <c:v>AUG.2022</c:v>
                </c:pt>
                <c:pt idx="8">
                  <c:v>SEP.2022</c:v>
                </c:pt>
                <c:pt idx="9">
                  <c:v>OCT.2022</c:v>
                </c:pt>
                <c:pt idx="10">
                  <c:v>NOV.2022</c:v>
                </c:pt>
                <c:pt idx="11">
                  <c:v>DEC.2022</c:v>
                </c:pt>
                <c:pt idx="12">
                  <c:v>JAN.2023</c:v>
                </c:pt>
                <c:pt idx="13">
                  <c:v>FEB.2023</c:v>
                </c:pt>
                <c:pt idx="14">
                  <c:v>MAR.2023</c:v>
                </c:pt>
                <c:pt idx="15">
                  <c:v>APR.2023</c:v>
                </c:pt>
                <c:pt idx="16">
                  <c:v>MAY.2023</c:v>
                </c:pt>
                <c:pt idx="17">
                  <c:v>JUN.2023</c:v>
                </c:pt>
                <c:pt idx="18">
                  <c:v>JUL.2023</c:v>
                </c:pt>
                <c:pt idx="19">
                  <c:v>AUG.2023</c:v>
                </c:pt>
                <c:pt idx="20">
                  <c:v>SEP.2023</c:v>
                </c:pt>
                <c:pt idx="21">
                  <c:v>OCT.2023</c:v>
                </c:pt>
                <c:pt idx="22">
                  <c:v>NOV.2023</c:v>
                </c:pt>
                <c:pt idx="23">
                  <c:v>DEC.2023</c:v>
                </c:pt>
              </c:strCache>
            </c:strRef>
          </c:cat>
          <c:val>
            <c:numRef>
              <c:f>EDAPlots_2019!$C$59:$C$154</c:f>
              <c:numCache>
                <c:formatCode>General</c:formatCode>
                <c:ptCount val="96"/>
                <c:pt idx="0">
                  <c:v>7.5</c:v>
                </c:pt>
                <c:pt idx="1">
                  <c:v>7.9</c:v>
                </c:pt>
                <c:pt idx="2">
                  <c:v>8.5</c:v>
                </c:pt>
                <c:pt idx="3">
                  <c:v>8.3000000000000007</c:v>
                </c:pt>
                <c:pt idx="4">
                  <c:v>8.6</c:v>
                </c:pt>
                <c:pt idx="5">
                  <c:v>9.1</c:v>
                </c:pt>
                <c:pt idx="6">
                  <c:v>8.5</c:v>
                </c:pt>
                <c:pt idx="7">
                  <c:v>8.3000000000000007</c:v>
                </c:pt>
                <c:pt idx="8">
                  <c:v>8.1999999999999993</c:v>
                </c:pt>
                <c:pt idx="9">
                  <c:v>7.7</c:v>
                </c:pt>
                <c:pt idx="10">
                  <c:v>7.1</c:v>
                </c:pt>
                <c:pt idx="11">
                  <c:v>6.5</c:v>
                </c:pt>
                <c:pt idx="12">
                  <c:v>6.4</c:v>
                </c:pt>
                <c:pt idx="13">
                  <c:v>6</c:v>
                </c:pt>
                <c:pt idx="14">
                  <c:v>5</c:v>
                </c:pt>
                <c:pt idx="15">
                  <c:v>4.9000000000000004</c:v>
                </c:pt>
                <c:pt idx="16">
                  <c:v>4</c:v>
                </c:pt>
                <c:pt idx="17">
                  <c:v>3</c:v>
                </c:pt>
                <c:pt idx="18">
                  <c:v>3.2</c:v>
                </c:pt>
                <c:pt idx="19">
                  <c:v>3.7</c:v>
                </c:pt>
                <c:pt idx="20">
                  <c:v>3.7</c:v>
                </c:pt>
                <c:pt idx="21">
                  <c:v>3.2</c:v>
                </c:pt>
                <c:pt idx="22">
                  <c:v>3.1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5B-4D54-BBFB-C8EB5D668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EDAPlots_2019!$I$19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EDAPlots_2019!$I$23:$I$154</c:f>
              <c:numCache>
                <c:formatCode>General</c:formatCode>
                <c:ptCount val="132"/>
                <c:pt idx="0">
                  <c:v>65.422143066681301</c:v>
                </c:pt>
                <c:pt idx="1">
                  <c:v>66.675440744730594</c:v>
                </c:pt>
                <c:pt idx="2">
                  <c:v>67.182478284072502</c:v>
                </c:pt>
                <c:pt idx="3">
                  <c:v>67.349915532617899</c:v>
                </c:pt>
                <c:pt idx="4">
                  <c:v>63.528933664192898</c:v>
                </c:pt>
                <c:pt idx="5">
                  <c:v>66.267249584699798</c:v>
                </c:pt>
                <c:pt idx="6">
                  <c:v>65.550623380837393</c:v>
                </c:pt>
                <c:pt idx="7">
                  <c:v>64.293369446006395</c:v>
                </c:pt>
                <c:pt idx="8">
                  <c:v>65.557442384756897</c:v>
                </c:pt>
                <c:pt idx="9">
                  <c:v>66.865973990807902</c:v>
                </c:pt>
                <c:pt idx="10">
                  <c:v>65.580913716432093</c:v>
                </c:pt>
                <c:pt idx="11">
                  <c:v>69.507645673115306</c:v>
                </c:pt>
                <c:pt idx="12">
                  <c:v>63.457819049165799</c:v>
                </c:pt>
                <c:pt idx="13">
                  <c:v>60.353661031524602</c:v>
                </c:pt>
                <c:pt idx="14">
                  <c:v>48.777204252910401</c:v>
                </c:pt>
                <c:pt idx="15">
                  <c:v>48.643323130809698</c:v>
                </c:pt>
                <c:pt idx="16">
                  <c:v>53.2544889129111</c:v>
                </c:pt>
                <c:pt idx="17">
                  <c:v>55.321750380315301</c:v>
                </c:pt>
                <c:pt idx="18">
                  <c:v>57.684400384686697</c:v>
                </c:pt>
                <c:pt idx="19">
                  <c:v>59.758744300362203</c:v>
                </c:pt>
                <c:pt idx="20">
                  <c:v>57.555254423272302</c:v>
                </c:pt>
                <c:pt idx="21">
                  <c:v>56.439837624481299</c:v>
                </c:pt>
                <c:pt idx="22">
                  <c:v>61.084728956664698</c:v>
                </c:pt>
                <c:pt idx="23">
                  <c:v>64.600392673201</c:v>
                </c:pt>
                <c:pt idx="24">
                  <c:v>67.119006862721903</c:v>
                </c:pt>
                <c:pt idx="25">
                  <c:v>72.538821312243201</c:v>
                </c:pt>
                <c:pt idx="26">
                  <c:v>72.626273361962404</c:v>
                </c:pt>
                <c:pt idx="27">
                  <c:v>77.012234415322993</c:v>
                </c:pt>
                <c:pt idx="28">
                  <c:v>79.095948343619895</c:v>
                </c:pt>
                <c:pt idx="29">
                  <c:v>80.433006634724293</c:v>
                </c:pt>
                <c:pt idx="30">
                  <c:v>81.182376356236105</c:v>
                </c:pt>
                <c:pt idx="31">
                  <c:v>80.719434785272995</c:v>
                </c:pt>
                <c:pt idx="32">
                  <c:v>85.328352026660099</c:v>
                </c:pt>
                <c:pt idx="33">
                  <c:v>89.083628559878406</c:v>
                </c:pt>
                <c:pt idx="34">
                  <c:v>80.676375715574295</c:v>
                </c:pt>
                <c:pt idx="35">
                  <c:v>86.8179850727267</c:v>
                </c:pt>
                <c:pt idx="36">
                  <c:v>93.310599738408598</c:v>
                </c:pt>
                <c:pt idx="37">
                  <c:v>98.948207683372502</c:v>
                </c:pt>
                <c:pt idx="38">
                  <c:v>103.84978918702301</c:v>
                </c:pt>
                <c:pt idx="39">
                  <c:v>108.996744798164</c:v>
                </c:pt>
                <c:pt idx="40">
                  <c:v>112.31148537515401</c:v>
                </c:pt>
                <c:pt idx="41">
                  <c:v>103.385549641983</c:v>
                </c:pt>
                <c:pt idx="42">
                  <c:v>100.836634378722</c:v>
                </c:pt>
                <c:pt idx="43">
                  <c:v>101.388512269231</c:v>
                </c:pt>
                <c:pt idx="44">
                  <c:v>96.313045224719801</c:v>
                </c:pt>
                <c:pt idx="45">
                  <c:v>98.952295656312899</c:v>
                </c:pt>
                <c:pt idx="46">
                  <c:v>98.9134855100545</c:v>
                </c:pt>
                <c:pt idx="47">
                  <c:v>96.724728289260995</c:v>
                </c:pt>
                <c:pt idx="48">
                  <c:v>99.981054193863599</c:v>
                </c:pt>
                <c:pt idx="49">
                  <c:v>97.358599130478595</c:v>
                </c:pt>
                <c:pt idx="50">
                  <c:v>95.626529175796605</c:v>
                </c:pt>
                <c:pt idx="51">
                  <c:v>93.367640093439206</c:v>
                </c:pt>
                <c:pt idx="52">
                  <c:v>88.131695205286803</c:v>
                </c:pt>
                <c:pt idx="53">
                  <c:v>89.272184677377297</c:v>
                </c:pt>
                <c:pt idx="54">
                  <c:v>97.058917607835994</c:v>
                </c:pt>
                <c:pt idx="55">
                  <c:v>97.217064423685798</c:v>
                </c:pt>
                <c:pt idx="56">
                  <c:v>97.529655714879695</c:v>
                </c:pt>
                <c:pt idx="57">
                  <c:v>96.505929575955903</c:v>
                </c:pt>
                <c:pt idx="58">
                  <c:v>93.990099312693502</c:v>
                </c:pt>
                <c:pt idx="59">
                  <c:v>92.601134102561105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61-43CA-9C21-45356F02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703007"/>
        <c:axId val="769473871"/>
      </c:lineChart>
      <c:lineChart>
        <c:grouping val="standard"/>
        <c:varyColors val="0"/>
        <c:ser>
          <c:idx val="0"/>
          <c:order val="0"/>
          <c:tx>
            <c:strRef>
              <c:f>EDAPlots_2019!$C$19</c:f>
              <c:strCache>
                <c:ptCount val="1"/>
                <c:pt idx="0">
                  <c:v>CPI YoY (RHS)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EDAPlots_2019!$B$23:$B$154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EDAPlots_2019!$C$23:$C$154</c:f>
              <c:numCache>
                <c:formatCode>General</c:formatCode>
                <c:ptCount val="132"/>
                <c:pt idx="0">
                  <c:v>1.6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1.8</c:v>
                </c:pt>
                <c:pt idx="5">
                  <c:v>1.6</c:v>
                </c:pt>
                <c:pt idx="6">
                  <c:v>1.8</c:v>
                </c:pt>
                <c:pt idx="7">
                  <c:v>1.7</c:v>
                </c:pt>
                <c:pt idx="8">
                  <c:v>1.7</c:v>
                </c:pt>
                <c:pt idx="9">
                  <c:v>1.8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2.2999999999999998</c:v>
                </c:pt>
                <c:pt idx="14">
                  <c:v>1.5</c:v>
                </c:pt>
                <c:pt idx="15">
                  <c:v>0.3</c:v>
                </c:pt>
                <c:pt idx="16">
                  <c:v>0.1</c:v>
                </c:pt>
                <c:pt idx="17">
                  <c:v>0.6</c:v>
                </c:pt>
                <c:pt idx="18">
                  <c:v>1</c:v>
                </c:pt>
                <c:pt idx="19">
                  <c:v>1.3</c:v>
                </c:pt>
                <c:pt idx="20">
                  <c:v>1.4</c:v>
                </c:pt>
                <c:pt idx="21">
                  <c:v>1.2</c:v>
                </c:pt>
                <c:pt idx="22">
                  <c:v>1.2</c:v>
                </c:pt>
                <c:pt idx="23">
                  <c:v>1.4</c:v>
                </c:pt>
                <c:pt idx="24">
                  <c:v>1.4</c:v>
                </c:pt>
                <c:pt idx="25">
                  <c:v>1.7</c:v>
                </c:pt>
                <c:pt idx="26">
                  <c:v>2.6</c:v>
                </c:pt>
                <c:pt idx="27">
                  <c:v>4.2</c:v>
                </c:pt>
                <c:pt idx="28">
                  <c:v>5</c:v>
                </c:pt>
                <c:pt idx="29">
                  <c:v>5.4</c:v>
                </c:pt>
                <c:pt idx="30">
                  <c:v>5.4</c:v>
                </c:pt>
                <c:pt idx="31">
                  <c:v>5.3</c:v>
                </c:pt>
                <c:pt idx="32">
                  <c:v>5.4</c:v>
                </c:pt>
                <c:pt idx="33">
                  <c:v>6.2</c:v>
                </c:pt>
                <c:pt idx="34">
                  <c:v>6.8</c:v>
                </c:pt>
                <c:pt idx="35">
                  <c:v>7</c:v>
                </c:pt>
                <c:pt idx="36">
                  <c:v>7.5</c:v>
                </c:pt>
                <c:pt idx="37">
                  <c:v>7.9</c:v>
                </c:pt>
                <c:pt idx="38">
                  <c:v>8.5</c:v>
                </c:pt>
                <c:pt idx="39">
                  <c:v>8.3000000000000007</c:v>
                </c:pt>
                <c:pt idx="40">
                  <c:v>8.6</c:v>
                </c:pt>
                <c:pt idx="41">
                  <c:v>9.1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8.1999999999999993</c:v>
                </c:pt>
                <c:pt idx="45">
                  <c:v>7.7</c:v>
                </c:pt>
                <c:pt idx="46">
                  <c:v>7.1</c:v>
                </c:pt>
                <c:pt idx="47">
                  <c:v>6.5</c:v>
                </c:pt>
                <c:pt idx="48">
                  <c:v>6.4</c:v>
                </c:pt>
                <c:pt idx="49">
                  <c:v>6</c:v>
                </c:pt>
                <c:pt idx="50">
                  <c:v>5</c:v>
                </c:pt>
                <c:pt idx="51">
                  <c:v>4.9000000000000004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3.7</c:v>
                </c:pt>
                <c:pt idx="56">
                  <c:v>3.7</c:v>
                </c:pt>
                <c:pt idx="57">
                  <c:v>3.2</c:v>
                </c:pt>
                <c:pt idx="58">
                  <c:v>3.1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61-43CA-9C21-45356F02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699167"/>
        <c:axId val="818380143"/>
      </c:lineChart>
      <c:catAx>
        <c:axId val="1219703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473871"/>
        <c:crosses val="autoZero"/>
        <c:auto val="1"/>
        <c:lblAlgn val="ctr"/>
        <c:lblOffset val="100"/>
        <c:tickMarkSkip val="3"/>
        <c:noMultiLvlLbl val="0"/>
      </c:catAx>
      <c:valAx>
        <c:axId val="769473871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703007"/>
        <c:crosses val="autoZero"/>
        <c:crossBetween val="midCat"/>
      </c:valAx>
      <c:valAx>
        <c:axId val="81838014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699167"/>
        <c:crosses val="max"/>
        <c:crossBetween val="between"/>
      </c:valAx>
      <c:catAx>
        <c:axId val="12196991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1838014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EDAPlots_2019!$Q$22</c:f>
              <c:strCache>
                <c:ptCount val="1"/>
                <c:pt idx="0">
                  <c:v>DBC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EDAPlots_2019!$B$23:$B$82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EDAPlots_2019!$Q$23:$Q$82</c:f>
              <c:numCache>
                <c:formatCode>General</c:formatCode>
                <c:ptCount val="60"/>
                <c:pt idx="0">
                  <c:v>100</c:v>
                </c:pt>
                <c:pt idx="1">
                  <c:v>101.91570868715181</c:v>
                </c:pt>
                <c:pt idx="2">
                  <c:v>102.69073303758482</c:v>
                </c:pt>
                <c:pt idx="3">
                  <c:v>102.94666664155547</c:v>
                </c:pt>
                <c:pt idx="4">
                  <c:v>97.106164191902494</c:v>
                </c:pt>
                <c:pt idx="5">
                  <c:v>101.29177443355398</c:v>
                </c:pt>
                <c:pt idx="6">
                  <c:v>100.19638658737477</c:v>
                </c:pt>
                <c:pt idx="7">
                  <c:v>98.274630625407056</c:v>
                </c:pt>
                <c:pt idx="8">
                  <c:v>100.20680966983564</c:v>
                </c:pt>
                <c:pt idx="9">
                  <c:v>102.20694531919412</c:v>
                </c:pt>
                <c:pt idx="10">
                  <c:v>100.2426864090786</c:v>
                </c:pt>
                <c:pt idx="11">
                  <c:v>106.2448315125811</c:v>
                </c:pt>
                <c:pt idx="12">
                  <c:v>96.997463052359251</c:v>
                </c:pt>
                <c:pt idx="13">
                  <c:v>92.252650559015379</c:v>
                </c:pt>
                <c:pt idx="14">
                  <c:v>74.5576374702284</c:v>
                </c:pt>
                <c:pt idx="15">
                  <c:v>74.352995561808726</c:v>
                </c:pt>
                <c:pt idx="16">
                  <c:v>81.401321351750354</c:v>
                </c:pt>
                <c:pt idx="17">
                  <c:v>84.561201738574667</c:v>
                </c:pt>
                <c:pt idx="18">
                  <c:v>88.172593682680301</c:v>
                </c:pt>
                <c:pt idx="19">
                  <c:v>91.343299835734996</c:v>
                </c:pt>
                <c:pt idx="20">
                  <c:v>87.975189630534288</c:v>
                </c:pt>
                <c:pt idx="21">
                  <c:v>86.270236618441558</c:v>
                </c:pt>
                <c:pt idx="22">
                  <c:v>93.370113073801804</c:v>
                </c:pt>
                <c:pt idx="23">
                  <c:v>98.743926207610301</c:v>
                </c:pt>
                <c:pt idx="24">
                  <c:v>102.59371478294605</c:v>
                </c:pt>
                <c:pt idx="25">
                  <c:v>110.87808792553353</c:v>
                </c:pt>
                <c:pt idx="26">
                  <c:v>111.01176139696058</c:v>
                </c:pt>
                <c:pt idx="27">
                  <c:v>117.7158539988954</c:v>
                </c:pt>
                <c:pt idx="28">
                  <c:v>120.9008825391147</c:v>
                </c:pt>
                <c:pt idx="29">
                  <c:v>122.94462220955259</c:v>
                </c:pt>
                <c:pt idx="30">
                  <c:v>124.09005965073824</c:v>
                </c:pt>
                <c:pt idx="31">
                  <c:v>123.3824375074354</c:v>
                </c:pt>
                <c:pt idx="32">
                  <c:v>130.42732632541478</c:v>
                </c:pt>
                <c:pt idx="33">
                  <c:v>136.16739590612349</c:v>
                </c:pt>
                <c:pt idx="34">
                  <c:v>123.31662023566732</c:v>
                </c:pt>
                <c:pt idx="35">
                  <c:v>132.70428176624816</c:v>
                </c:pt>
                <c:pt idx="36">
                  <c:v>142.62846700589142</c:v>
                </c:pt>
                <c:pt idx="37">
                  <c:v>151.24574501101239</c:v>
                </c:pt>
                <c:pt idx="38">
                  <c:v>158.73798123851506</c:v>
                </c:pt>
                <c:pt idx="39">
                  <c:v>166.60528024444181</c:v>
                </c:pt>
                <c:pt idx="40">
                  <c:v>171.67197543602467</c:v>
                </c:pt>
                <c:pt idx="41">
                  <c:v>158.02837509710994</c:v>
                </c:pt>
                <c:pt idx="42">
                  <c:v>154.13227028644511</c:v>
                </c:pt>
                <c:pt idx="43">
                  <c:v>154.97583465875022</c:v>
                </c:pt>
                <c:pt idx="44">
                  <c:v>147.2178083902771</c:v>
                </c:pt>
                <c:pt idx="45">
                  <c:v>151.25199361851557</c:v>
                </c:pt>
                <c:pt idx="46">
                  <c:v>151.19267097263582</c:v>
                </c:pt>
                <c:pt idx="47">
                  <c:v>147.84708014024346</c:v>
                </c:pt>
                <c:pt idx="48">
                  <c:v>152.82448649222374</c:v>
                </c:pt>
                <c:pt idx="49">
                  <c:v>148.81597356302777</c:v>
                </c:pt>
                <c:pt idx="50">
                  <c:v>146.16844495346115</c:v>
                </c:pt>
                <c:pt idx="51">
                  <c:v>142.71565515405786</c:v>
                </c:pt>
                <c:pt idx="52">
                  <c:v>134.712332971818</c:v>
                </c:pt>
                <c:pt idx="53">
                  <c:v>136.45561042900565</c:v>
                </c:pt>
                <c:pt idx="54">
                  <c:v>148.35790002921348</c:v>
                </c:pt>
                <c:pt idx="55">
                  <c:v>148.59963288667831</c:v>
                </c:pt>
                <c:pt idx="56">
                  <c:v>149.07743944656934</c:v>
                </c:pt>
                <c:pt idx="57">
                  <c:v>147.51263876756931</c:v>
                </c:pt>
                <c:pt idx="58">
                  <c:v>143.66710551944848</c:v>
                </c:pt>
                <c:pt idx="59">
                  <c:v>141.54402433466262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E7-4BA8-93EB-1AB1715CD748}"/>
            </c:ext>
          </c:extLst>
        </c:ser>
        <c:ser>
          <c:idx val="1"/>
          <c:order val="1"/>
          <c:tx>
            <c:strRef>
              <c:f>EDAPlots_2019!$R$22</c:f>
              <c:strCache>
                <c:ptCount val="1"/>
                <c:pt idx="0">
                  <c:v>DBC Model L/O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EDAPlots_2019!$B$23:$B$82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EDAPlots_2019!$R$23:$R$82</c:f>
              <c:numCache>
                <c:formatCode>General</c:formatCode>
                <c:ptCount val="60"/>
                <c:pt idx="0">
                  <c:v>100</c:v>
                </c:pt>
                <c:pt idx="1">
                  <c:v>101.91570868715185</c:v>
                </c:pt>
                <c:pt idx="2">
                  <c:v>102.69073303758493</c:v>
                </c:pt>
                <c:pt idx="3">
                  <c:v>102.94666664155592</c:v>
                </c:pt>
                <c:pt idx="4">
                  <c:v>97.106164191902849</c:v>
                </c:pt>
                <c:pt idx="5">
                  <c:v>101.29177443355393</c:v>
                </c:pt>
                <c:pt idx="6">
                  <c:v>100.19638658737482</c:v>
                </c:pt>
                <c:pt idx="7">
                  <c:v>98.274630625407625</c:v>
                </c:pt>
                <c:pt idx="8">
                  <c:v>98.274630625407625</c:v>
                </c:pt>
                <c:pt idx="9">
                  <c:v>98.274630625407625</c:v>
                </c:pt>
                <c:pt idx="10">
                  <c:v>98.274630625407625</c:v>
                </c:pt>
                <c:pt idx="11">
                  <c:v>104.15893614570926</c:v>
                </c:pt>
                <c:pt idx="12">
                  <c:v>95.093120451417278</c:v>
                </c:pt>
                <c:pt idx="13">
                  <c:v>90.441462441502949</c:v>
                </c:pt>
                <c:pt idx="14">
                  <c:v>90.441462441502949</c:v>
                </c:pt>
                <c:pt idx="15">
                  <c:v>90.441462441502949</c:v>
                </c:pt>
                <c:pt idx="16">
                  <c:v>90.441462441502949</c:v>
                </c:pt>
                <c:pt idx="17">
                  <c:v>93.952267899925673</c:v>
                </c:pt>
                <c:pt idx="18">
                  <c:v>93.952267899925673</c:v>
                </c:pt>
                <c:pt idx="19">
                  <c:v>93.952267899925673</c:v>
                </c:pt>
                <c:pt idx="20">
                  <c:v>93.952267899925673</c:v>
                </c:pt>
                <c:pt idx="21">
                  <c:v>92.131479529686374</c:v>
                </c:pt>
                <c:pt idx="22">
                  <c:v>92.131479529686374</c:v>
                </c:pt>
                <c:pt idx="23">
                  <c:v>92.131479529686374</c:v>
                </c:pt>
                <c:pt idx="24">
                  <c:v>95.723464687096694</c:v>
                </c:pt>
                <c:pt idx="25">
                  <c:v>103.45306977691079</c:v>
                </c:pt>
                <c:pt idx="26">
                  <c:v>103.57779172356048</c:v>
                </c:pt>
                <c:pt idx="27">
                  <c:v>109.83294071390618</c:v>
                </c:pt>
                <c:pt idx="28">
                  <c:v>112.80468189358848</c:v>
                </c:pt>
                <c:pt idx="29">
                  <c:v>114.71156130220247</c:v>
                </c:pt>
                <c:pt idx="30">
                  <c:v>115.78029383308511</c:v>
                </c:pt>
                <c:pt idx="31">
                  <c:v>115.12005803414171</c:v>
                </c:pt>
                <c:pt idx="32">
                  <c:v>121.69318161602105</c:v>
                </c:pt>
                <c:pt idx="33">
                  <c:v>127.04886396920351</c:v>
                </c:pt>
                <c:pt idx="34">
                  <c:v>115.05864825574304</c:v>
                </c:pt>
                <c:pt idx="35">
                  <c:v>123.81765936006015</c:v>
                </c:pt>
                <c:pt idx="36">
                  <c:v>123.81765936006015</c:v>
                </c:pt>
                <c:pt idx="37">
                  <c:v>131.29843241362548</c:v>
                </c:pt>
                <c:pt idx="38">
                  <c:v>137.80254181433742</c:v>
                </c:pt>
                <c:pt idx="39">
                  <c:v>144.63224817554666</c:v>
                </c:pt>
                <c:pt idx="40">
                  <c:v>149.03071331004699</c:v>
                </c:pt>
                <c:pt idx="41">
                  <c:v>137.18652333401019</c:v>
                </c:pt>
                <c:pt idx="42">
                  <c:v>133.80426319755327</c:v>
                </c:pt>
                <c:pt idx="43">
                  <c:v>133.80426319755327</c:v>
                </c:pt>
                <c:pt idx="44">
                  <c:v>133.80426319755327</c:v>
                </c:pt>
                <c:pt idx="45">
                  <c:v>133.80426319755327</c:v>
                </c:pt>
                <c:pt idx="46">
                  <c:v>133.80426319755327</c:v>
                </c:pt>
                <c:pt idx="47">
                  <c:v>133.80426319755327</c:v>
                </c:pt>
                <c:pt idx="48">
                  <c:v>133.80426319755327</c:v>
                </c:pt>
                <c:pt idx="49">
                  <c:v>133.80426319755327</c:v>
                </c:pt>
                <c:pt idx="50">
                  <c:v>131.42380224019908</c:v>
                </c:pt>
                <c:pt idx="51">
                  <c:v>128.31931026918392</c:v>
                </c:pt>
                <c:pt idx="52">
                  <c:v>128.31931026918392</c:v>
                </c:pt>
                <c:pt idx="53">
                  <c:v>128.31931026918392</c:v>
                </c:pt>
                <c:pt idx="54">
                  <c:v>139.51191413003738</c:v>
                </c:pt>
                <c:pt idx="55">
                  <c:v>139.73923342780586</c:v>
                </c:pt>
                <c:pt idx="56">
                  <c:v>140.18855030099667</c:v>
                </c:pt>
                <c:pt idx="57">
                  <c:v>138.71705240357252</c:v>
                </c:pt>
                <c:pt idx="58">
                  <c:v>135.10081286263514</c:v>
                </c:pt>
                <c:pt idx="59">
                  <c:v>133.10432248440361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E7-4BA8-93EB-1AB1715CD748}"/>
            </c:ext>
          </c:extLst>
        </c:ser>
        <c:ser>
          <c:idx val="2"/>
          <c:order val="2"/>
          <c:tx>
            <c:strRef>
              <c:f>EDAPlots_2019!$S$22</c:f>
              <c:strCache>
                <c:ptCount val="1"/>
                <c:pt idx="0">
                  <c:v>DBC Model L/S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EDAPlots_2019!$B$23:$B$82</c:f>
              <c:strCache>
                <c:ptCount val="60"/>
                <c:pt idx="0">
                  <c:v>JAN.2019</c:v>
                </c:pt>
                <c:pt idx="1">
                  <c:v>FEB.2019</c:v>
                </c:pt>
                <c:pt idx="2">
                  <c:v>MAR.2019</c:v>
                </c:pt>
                <c:pt idx="3">
                  <c:v>APR.2019</c:v>
                </c:pt>
                <c:pt idx="4">
                  <c:v>MAY.2019</c:v>
                </c:pt>
                <c:pt idx="5">
                  <c:v>JUN.2019</c:v>
                </c:pt>
                <c:pt idx="6">
                  <c:v>JUL.2019</c:v>
                </c:pt>
                <c:pt idx="7">
                  <c:v>AUG.2019</c:v>
                </c:pt>
                <c:pt idx="8">
                  <c:v>SEP.2019</c:v>
                </c:pt>
                <c:pt idx="9">
                  <c:v>OCT.2019</c:v>
                </c:pt>
                <c:pt idx="10">
                  <c:v>NOV.2019</c:v>
                </c:pt>
                <c:pt idx="11">
                  <c:v>DEC.2019</c:v>
                </c:pt>
                <c:pt idx="12">
                  <c:v>JAN.2020</c:v>
                </c:pt>
                <c:pt idx="13">
                  <c:v>FEB.2020</c:v>
                </c:pt>
                <c:pt idx="14">
                  <c:v>MAR.2020</c:v>
                </c:pt>
                <c:pt idx="15">
                  <c:v>APR.2020</c:v>
                </c:pt>
                <c:pt idx="16">
                  <c:v>MAY.2020</c:v>
                </c:pt>
                <c:pt idx="17">
                  <c:v>JUN.2020</c:v>
                </c:pt>
                <c:pt idx="18">
                  <c:v>JUL.2020</c:v>
                </c:pt>
                <c:pt idx="19">
                  <c:v>AUG.2020</c:v>
                </c:pt>
                <c:pt idx="20">
                  <c:v>SEP.2020</c:v>
                </c:pt>
                <c:pt idx="21">
                  <c:v>OCT.2020</c:v>
                </c:pt>
                <c:pt idx="22">
                  <c:v>NOV.2020</c:v>
                </c:pt>
                <c:pt idx="23">
                  <c:v>DEC.2020</c:v>
                </c:pt>
                <c:pt idx="24">
                  <c:v>JAN.2021</c:v>
                </c:pt>
                <c:pt idx="25">
                  <c:v>FEB.2021</c:v>
                </c:pt>
                <c:pt idx="26">
                  <c:v>MAR.2021</c:v>
                </c:pt>
                <c:pt idx="27">
                  <c:v>APR.2021</c:v>
                </c:pt>
                <c:pt idx="28">
                  <c:v>MAY.2021</c:v>
                </c:pt>
                <c:pt idx="29">
                  <c:v>JUN.2021</c:v>
                </c:pt>
                <c:pt idx="30">
                  <c:v>JUL.2021</c:v>
                </c:pt>
                <c:pt idx="31">
                  <c:v>AUG.2021</c:v>
                </c:pt>
                <c:pt idx="32">
                  <c:v>SEP.2021</c:v>
                </c:pt>
                <c:pt idx="33">
                  <c:v>OCT.2021</c:v>
                </c:pt>
                <c:pt idx="34">
                  <c:v>NOV.2021</c:v>
                </c:pt>
                <c:pt idx="35">
                  <c:v>DEC.2021</c:v>
                </c:pt>
                <c:pt idx="36">
                  <c:v>JAN.2022</c:v>
                </c:pt>
                <c:pt idx="37">
                  <c:v>FEB.2022</c:v>
                </c:pt>
                <c:pt idx="38">
                  <c:v>MAR.2022</c:v>
                </c:pt>
                <c:pt idx="39">
                  <c:v>APR.2022</c:v>
                </c:pt>
                <c:pt idx="40">
                  <c:v>MAY.2022</c:v>
                </c:pt>
                <c:pt idx="41">
                  <c:v>JUN.2022</c:v>
                </c:pt>
                <c:pt idx="42">
                  <c:v>JUL.2022</c:v>
                </c:pt>
                <c:pt idx="43">
                  <c:v>AUG.2022</c:v>
                </c:pt>
                <c:pt idx="44">
                  <c:v>SEP.2022</c:v>
                </c:pt>
                <c:pt idx="45">
                  <c:v>OCT.2022</c:v>
                </c:pt>
                <c:pt idx="46">
                  <c:v>NOV.2022</c:v>
                </c:pt>
                <c:pt idx="47">
                  <c:v>DEC.2022</c:v>
                </c:pt>
                <c:pt idx="48">
                  <c:v>JAN.2023</c:v>
                </c:pt>
                <c:pt idx="49">
                  <c:v>FEB.2023</c:v>
                </c:pt>
                <c:pt idx="50">
                  <c:v>MAR.2023</c:v>
                </c:pt>
                <c:pt idx="51">
                  <c:v>APR.2023</c:v>
                </c:pt>
                <c:pt idx="52">
                  <c:v>MAY.2023</c:v>
                </c:pt>
                <c:pt idx="53">
                  <c:v>JUN.2023</c:v>
                </c:pt>
                <c:pt idx="54">
                  <c:v>JUL.2023</c:v>
                </c:pt>
                <c:pt idx="55">
                  <c:v>AUG.2023</c:v>
                </c:pt>
                <c:pt idx="56">
                  <c:v>SEP.2023</c:v>
                </c:pt>
                <c:pt idx="57">
                  <c:v>OCT.2023</c:v>
                </c:pt>
                <c:pt idx="58">
                  <c:v>NOV.2023</c:v>
                </c:pt>
                <c:pt idx="59">
                  <c:v>DEC.2023</c:v>
                </c:pt>
              </c:strCache>
            </c:strRef>
          </c:cat>
          <c:val>
            <c:numRef>
              <c:f>EDAPlots_2019!$S$23:$S$82</c:f>
              <c:numCache>
                <c:formatCode>General</c:formatCode>
                <c:ptCount val="60"/>
                <c:pt idx="0">
                  <c:v>100</c:v>
                </c:pt>
                <c:pt idx="1">
                  <c:v>101.91570868715205</c:v>
                </c:pt>
                <c:pt idx="2">
                  <c:v>102.69073303758482</c:v>
                </c:pt>
                <c:pt idx="3">
                  <c:v>102.94666664155595</c:v>
                </c:pt>
                <c:pt idx="4">
                  <c:v>97.106164191902536</c:v>
                </c:pt>
                <c:pt idx="5">
                  <c:v>101.29177443355411</c:v>
                </c:pt>
                <c:pt idx="6">
                  <c:v>100.19638658737472</c:v>
                </c:pt>
                <c:pt idx="7">
                  <c:v>98.274630625407056</c:v>
                </c:pt>
                <c:pt idx="8">
                  <c:v>96.342451580978846</c:v>
                </c:pt>
                <c:pt idx="9">
                  <c:v>94.419448817108588</c:v>
                </c:pt>
                <c:pt idx="10">
                  <c:v>96.234044127123838</c:v>
                </c:pt>
                <c:pt idx="11">
                  <c:v>101.99616720501805</c:v>
                </c:pt>
                <c:pt idx="12">
                  <c:v>93.118595221071786</c:v>
                </c:pt>
                <c:pt idx="13">
                  <c:v>88.563524809291522</c:v>
                </c:pt>
                <c:pt idx="14">
                  <c:v>105.55092540096261</c:v>
                </c:pt>
                <c:pt idx="15">
                  <c:v>105.84063606699813</c:v>
                </c:pt>
                <c:pt idx="16">
                  <c:v>95.807425176460654</c:v>
                </c:pt>
                <c:pt idx="17">
                  <c:v>99.526529469854395</c:v>
                </c:pt>
                <c:pt idx="18">
                  <c:v>95.276006779041452</c:v>
                </c:pt>
                <c:pt idx="19">
                  <c:v>91.8498603052291</c:v>
                </c:pt>
                <c:pt idx="20">
                  <c:v>95.236648962926566</c:v>
                </c:pt>
                <c:pt idx="21">
                  <c:v>93.390969377660568</c:v>
                </c:pt>
                <c:pt idx="22">
                  <c:v>85.705070154266807</c:v>
                </c:pt>
                <c:pt idx="23">
                  <c:v>80.772410050653818</c:v>
                </c:pt>
                <c:pt idx="24">
                  <c:v>83.921532364886531</c:v>
                </c:pt>
                <c:pt idx="25">
                  <c:v>90.698139394657531</c:v>
                </c:pt>
                <c:pt idx="26">
                  <c:v>90.807484129687339</c:v>
                </c:pt>
                <c:pt idx="27">
                  <c:v>96.29142362306429</c:v>
                </c:pt>
                <c:pt idx="28">
                  <c:v>98.896773047116383</c:v>
                </c:pt>
                <c:pt idx="29">
                  <c:v>100.56854958099996</c:v>
                </c:pt>
                <c:pt idx="30">
                  <c:v>101.5055159974689</c:v>
                </c:pt>
                <c:pt idx="31">
                  <c:v>100.92668195556936</c:v>
                </c:pt>
                <c:pt idx="32">
                  <c:v>106.68939233403536</c:v>
                </c:pt>
                <c:pt idx="33">
                  <c:v>111.38476218308838</c:v>
                </c:pt>
                <c:pt idx="34">
                  <c:v>100.87284350830635</c:v>
                </c:pt>
                <c:pt idx="35">
                  <c:v>108.5519390809354</c:v>
                </c:pt>
                <c:pt idx="36">
                  <c:v>100.43396777493574</c:v>
                </c:pt>
                <c:pt idx="37">
                  <c:v>106.50195293695933</c:v>
                </c:pt>
                <c:pt idx="38">
                  <c:v>111.77772310845143</c:v>
                </c:pt>
                <c:pt idx="39">
                  <c:v>117.31759934370875</c:v>
                </c:pt>
                <c:pt idx="40">
                  <c:v>120.88538852548444</c:v>
                </c:pt>
                <c:pt idx="41">
                  <c:v>111.27804333319375</c:v>
                </c:pt>
                <c:pt idx="42">
                  <c:v>108.53454287205608</c:v>
                </c:pt>
                <c:pt idx="43">
                  <c:v>107.94053440542476</c:v>
                </c:pt>
                <c:pt idx="44">
                  <c:v>113.34399297168636</c:v>
                </c:pt>
                <c:pt idx="45">
                  <c:v>110.23804629882325</c:v>
                </c:pt>
                <c:pt idx="46">
                  <c:v>110.2812828369121</c:v>
                </c:pt>
                <c:pt idx="47">
                  <c:v>112.72158663252631</c:v>
                </c:pt>
                <c:pt idx="48">
                  <c:v>108.9267119499977</c:v>
                </c:pt>
                <c:pt idx="49">
                  <c:v>111.7838073226596</c:v>
                </c:pt>
                <c:pt idx="50">
                  <c:v>109.79510395374511</c:v>
                </c:pt>
                <c:pt idx="51">
                  <c:v>107.20152491500964</c:v>
                </c:pt>
                <c:pt idx="52">
                  <c:v>113.21325741482586</c:v>
                </c:pt>
                <c:pt idx="53">
                  <c:v>111.7481939336124</c:v>
                </c:pt>
                <c:pt idx="54">
                  <c:v>121.49538836787887</c:v>
                </c:pt>
                <c:pt idx="55">
                  <c:v>121.69335172131848</c:v>
                </c:pt>
                <c:pt idx="56">
                  <c:v>122.08464395144087</c:v>
                </c:pt>
                <c:pt idx="57">
                  <c:v>120.803174840756</c:v>
                </c:pt>
                <c:pt idx="58">
                  <c:v>117.65393536399051</c:v>
                </c:pt>
                <c:pt idx="59">
                  <c:v>115.91527114030383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E7-4BA8-93EB-1AB1715CD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28639"/>
        <c:axId val="2034606783"/>
      </c:lineChart>
      <c:lineChart>
        <c:grouping val="standard"/>
        <c:varyColors val="0"/>
        <c:ser>
          <c:idx val="3"/>
          <c:order val="3"/>
          <c:tx>
            <c:v>CPI YoY (RHS)</c:v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EDAPlots_2019!$C$23:$C$82</c:f>
              <c:numCache>
                <c:formatCode>General</c:formatCode>
                <c:ptCount val="60"/>
                <c:pt idx="0">
                  <c:v>1.6</c:v>
                </c:pt>
                <c:pt idx="1">
                  <c:v>1.5</c:v>
                </c:pt>
                <c:pt idx="2">
                  <c:v>1.9</c:v>
                </c:pt>
                <c:pt idx="3">
                  <c:v>2</c:v>
                </c:pt>
                <c:pt idx="4">
                  <c:v>1.8</c:v>
                </c:pt>
                <c:pt idx="5">
                  <c:v>1.6</c:v>
                </c:pt>
                <c:pt idx="6">
                  <c:v>1.8</c:v>
                </c:pt>
                <c:pt idx="7">
                  <c:v>1.7</c:v>
                </c:pt>
                <c:pt idx="8">
                  <c:v>1.7</c:v>
                </c:pt>
                <c:pt idx="9">
                  <c:v>1.8</c:v>
                </c:pt>
                <c:pt idx="10">
                  <c:v>2.1</c:v>
                </c:pt>
                <c:pt idx="11">
                  <c:v>2.2999999999999998</c:v>
                </c:pt>
                <c:pt idx="12">
                  <c:v>2.5</c:v>
                </c:pt>
                <c:pt idx="13">
                  <c:v>2.2999999999999998</c:v>
                </c:pt>
                <c:pt idx="14">
                  <c:v>1.5</c:v>
                </c:pt>
                <c:pt idx="15">
                  <c:v>0.3</c:v>
                </c:pt>
                <c:pt idx="16">
                  <c:v>0.1</c:v>
                </c:pt>
                <c:pt idx="17">
                  <c:v>0.6</c:v>
                </c:pt>
                <c:pt idx="18">
                  <c:v>1</c:v>
                </c:pt>
                <c:pt idx="19">
                  <c:v>1.3</c:v>
                </c:pt>
                <c:pt idx="20">
                  <c:v>1.4</c:v>
                </c:pt>
                <c:pt idx="21">
                  <c:v>1.2</c:v>
                </c:pt>
                <c:pt idx="22">
                  <c:v>1.2</c:v>
                </c:pt>
                <c:pt idx="23">
                  <c:v>1.4</c:v>
                </c:pt>
                <c:pt idx="24">
                  <c:v>1.4</c:v>
                </c:pt>
                <c:pt idx="25">
                  <c:v>1.7</c:v>
                </c:pt>
                <c:pt idx="26">
                  <c:v>2.6</c:v>
                </c:pt>
                <c:pt idx="27">
                  <c:v>4.2</c:v>
                </c:pt>
                <c:pt idx="28">
                  <c:v>5</c:v>
                </c:pt>
                <c:pt idx="29">
                  <c:v>5.4</c:v>
                </c:pt>
                <c:pt idx="30">
                  <c:v>5.4</c:v>
                </c:pt>
                <c:pt idx="31">
                  <c:v>5.3</c:v>
                </c:pt>
                <c:pt idx="32">
                  <c:v>5.4</c:v>
                </c:pt>
                <c:pt idx="33">
                  <c:v>6.2</c:v>
                </c:pt>
                <c:pt idx="34">
                  <c:v>6.8</c:v>
                </c:pt>
                <c:pt idx="35">
                  <c:v>7</c:v>
                </c:pt>
                <c:pt idx="36">
                  <c:v>7.5</c:v>
                </c:pt>
                <c:pt idx="37">
                  <c:v>7.9</c:v>
                </c:pt>
                <c:pt idx="38">
                  <c:v>8.5</c:v>
                </c:pt>
                <c:pt idx="39">
                  <c:v>8.3000000000000007</c:v>
                </c:pt>
                <c:pt idx="40">
                  <c:v>8.6</c:v>
                </c:pt>
                <c:pt idx="41">
                  <c:v>9.1</c:v>
                </c:pt>
                <c:pt idx="42">
                  <c:v>8.5</c:v>
                </c:pt>
                <c:pt idx="43">
                  <c:v>8.3000000000000007</c:v>
                </c:pt>
                <c:pt idx="44">
                  <c:v>8.1999999999999993</c:v>
                </c:pt>
                <c:pt idx="45">
                  <c:v>7.7</c:v>
                </c:pt>
                <c:pt idx="46">
                  <c:v>7.1</c:v>
                </c:pt>
                <c:pt idx="47">
                  <c:v>6.5</c:v>
                </c:pt>
                <c:pt idx="48">
                  <c:v>6.4</c:v>
                </c:pt>
                <c:pt idx="49">
                  <c:v>6</c:v>
                </c:pt>
                <c:pt idx="50">
                  <c:v>5</c:v>
                </c:pt>
                <c:pt idx="51">
                  <c:v>4.9000000000000004</c:v>
                </c:pt>
                <c:pt idx="52">
                  <c:v>4</c:v>
                </c:pt>
                <c:pt idx="53">
                  <c:v>3</c:v>
                </c:pt>
                <c:pt idx="54">
                  <c:v>3.2</c:v>
                </c:pt>
                <c:pt idx="55">
                  <c:v>3.7</c:v>
                </c:pt>
                <c:pt idx="56">
                  <c:v>3.7</c:v>
                </c:pt>
                <c:pt idx="57">
                  <c:v>3.2</c:v>
                </c:pt>
                <c:pt idx="58">
                  <c:v>3.1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E7-4BA8-93EB-1AB1715CD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806559"/>
        <c:axId val="2034595871"/>
      </c:lineChart>
      <c:catAx>
        <c:axId val="155682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606783"/>
        <c:crosses val="autoZero"/>
        <c:auto val="1"/>
        <c:lblAlgn val="ctr"/>
        <c:lblOffset val="100"/>
        <c:noMultiLvlLbl val="0"/>
      </c:catAx>
      <c:valAx>
        <c:axId val="2034606783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28639"/>
        <c:crosses val="autoZero"/>
        <c:crossBetween val="between"/>
      </c:valAx>
      <c:valAx>
        <c:axId val="203459587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6806559"/>
        <c:crosses val="max"/>
        <c:crossBetween val="between"/>
      </c:valAx>
      <c:catAx>
        <c:axId val="1556806559"/>
        <c:scaling>
          <c:orientation val="minMax"/>
        </c:scaling>
        <c:delete val="1"/>
        <c:axPos val="b"/>
        <c:majorTickMark val="out"/>
        <c:minorTickMark val="none"/>
        <c:tickLblPos val="nextTo"/>
        <c:crossAx val="2034595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Total Returns - Reference Strategies vs Model Strategies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PortfolioPlots!$AP$8</c:f>
              <c:strCache>
                <c:ptCount val="1"/>
                <c:pt idx="0">
                  <c:v>NAIVEVOL 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PortfolioPlots!$A$9:$A$104</c:f>
              <c:strCache>
                <c:ptCount val="96"/>
                <c:pt idx="0">
                  <c:v>JAN.2016</c:v>
                </c:pt>
                <c:pt idx="1">
                  <c:v>FEB.2016</c:v>
                </c:pt>
                <c:pt idx="2">
                  <c:v>MAR.2016</c:v>
                </c:pt>
                <c:pt idx="3">
                  <c:v>APR.2016</c:v>
                </c:pt>
                <c:pt idx="4">
                  <c:v>MAY.2016</c:v>
                </c:pt>
                <c:pt idx="5">
                  <c:v>JUN.2016</c:v>
                </c:pt>
                <c:pt idx="6">
                  <c:v>JUL.2016</c:v>
                </c:pt>
                <c:pt idx="7">
                  <c:v>AUG.2016</c:v>
                </c:pt>
                <c:pt idx="8">
                  <c:v>SEP.2016</c:v>
                </c:pt>
                <c:pt idx="9">
                  <c:v>OCT.2016</c:v>
                </c:pt>
                <c:pt idx="10">
                  <c:v>NOV.2016</c:v>
                </c:pt>
                <c:pt idx="11">
                  <c:v>DEC.2016</c:v>
                </c:pt>
                <c:pt idx="12">
                  <c:v>JAN.2017</c:v>
                </c:pt>
                <c:pt idx="13">
                  <c:v>FEB.2017</c:v>
                </c:pt>
                <c:pt idx="14">
                  <c:v>MAR.2017</c:v>
                </c:pt>
                <c:pt idx="15">
                  <c:v>APR.2017</c:v>
                </c:pt>
                <c:pt idx="16">
                  <c:v>MAY.2017</c:v>
                </c:pt>
                <c:pt idx="17">
                  <c:v>JUN.2017</c:v>
                </c:pt>
                <c:pt idx="18">
                  <c:v>JUL.2017</c:v>
                </c:pt>
                <c:pt idx="19">
                  <c:v>AUG.2017</c:v>
                </c:pt>
                <c:pt idx="20">
                  <c:v>SEP.2017</c:v>
                </c:pt>
                <c:pt idx="21">
                  <c:v>OCT.2017</c:v>
                </c:pt>
                <c:pt idx="22">
                  <c:v>NOV.2017</c:v>
                </c:pt>
                <c:pt idx="23">
                  <c:v>DEC.2017</c:v>
                </c:pt>
                <c:pt idx="24">
                  <c:v>JAN.2018</c:v>
                </c:pt>
                <c:pt idx="25">
                  <c:v>FEB.2018</c:v>
                </c:pt>
                <c:pt idx="26">
                  <c:v>MAR.2018</c:v>
                </c:pt>
                <c:pt idx="27">
                  <c:v>APR.2018</c:v>
                </c:pt>
                <c:pt idx="28">
                  <c:v>MAY.2018</c:v>
                </c:pt>
                <c:pt idx="29">
                  <c:v>JUN.2018</c:v>
                </c:pt>
                <c:pt idx="30">
                  <c:v>JUL.2018</c:v>
                </c:pt>
                <c:pt idx="31">
                  <c:v>AUG.2018</c:v>
                </c:pt>
                <c:pt idx="32">
                  <c:v>SEP.2018</c:v>
                </c:pt>
                <c:pt idx="33">
                  <c:v>OCT.2018</c:v>
                </c:pt>
                <c:pt idx="34">
                  <c:v>NOV.2018</c:v>
                </c:pt>
                <c:pt idx="35">
                  <c:v>DEC.2018</c:v>
                </c:pt>
                <c:pt idx="36">
                  <c:v>JAN.2019</c:v>
                </c:pt>
                <c:pt idx="37">
                  <c:v>FEB.2019</c:v>
                </c:pt>
                <c:pt idx="38">
                  <c:v>MAR.2019</c:v>
                </c:pt>
                <c:pt idx="39">
                  <c:v>APR.2019</c:v>
                </c:pt>
                <c:pt idx="40">
                  <c:v>MAY.2019</c:v>
                </c:pt>
                <c:pt idx="41">
                  <c:v>JUN.2019</c:v>
                </c:pt>
                <c:pt idx="42">
                  <c:v>JUL.2019</c:v>
                </c:pt>
                <c:pt idx="43">
                  <c:v>AUG.2019</c:v>
                </c:pt>
                <c:pt idx="44">
                  <c:v>SEP.2019</c:v>
                </c:pt>
                <c:pt idx="45">
                  <c:v>OCT.2019</c:v>
                </c:pt>
                <c:pt idx="46">
                  <c:v>NOV.2019</c:v>
                </c:pt>
                <c:pt idx="47">
                  <c:v>DEC.2019</c:v>
                </c:pt>
                <c:pt idx="48">
                  <c:v>JAN.2020</c:v>
                </c:pt>
                <c:pt idx="49">
                  <c:v>FEB.2020</c:v>
                </c:pt>
                <c:pt idx="50">
                  <c:v>MAR.2020</c:v>
                </c:pt>
                <c:pt idx="51">
                  <c:v>APR.2020</c:v>
                </c:pt>
                <c:pt idx="52">
                  <c:v>MAY.2020</c:v>
                </c:pt>
                <c:pt idx="53">
                  <c:v>JUN.2020</c:v>
                </c:pt>
                <c:pt idx="54">
                  <c:v>JUL.2020</c:v>
                </c:pt>
                <c:pt idx="55">
                  <c:v>AUG.2020</c:v>
                </c:pt>
                <c:pt idx="56">
                  <c:v>SEP.2020</c:v>
                </c:pt>
                <c:pt idx="57">
                  <c:v>OCT.2020</c:v>
                </c:pt>
                <c:pt idx="58">
                  <c:v>NOV.2020</c:v>
                </c:pt>
                <c:pt idx="59">
                  <c:v>DEC.2020</c:v>
                </c:pt>
                <c:pt idx="60">
                  <c:v>JAN.2021</c:v>
                </c:pt>
                <c:pt idx="61">
                  <c:v>FEB.2021</c:v>
                </c:pt>
                <c:pt idx="62">
                  <c:v>MAR.2021</c:v>
                </c:pt>
                <c:pt idx="63">
                  <c:v>APR.2021</c:v>
                </c:pt>
                <c:pt idx="64">
                  <c:v>MAY.2021</c:v>
                </c:pt>
                <c:pt idx="65">
                  <c:v>JUN.2021</c:v>
                </c:pt>
                <c:pt idx="66">
                  <c:v>JUL.2021</c:v>
                </c:pt>
                <c:pt idx="67">
                  <c:v>AUG.2021</c:v>
                </c:pt>
                <c:pt idx="68">
                  <c:v>SEP.2021</c:v>
                </c:pt>
                <c:pt idx="69">
                  <c:v>OCT.2021</c:v>
                </c:pt>
                <c:pt idx="70">
                  <c:v>NOV.2021</c:v>
                </c:pt>
                <c:pt idx="71">
                  <c:v>DEC.2021</c:v>
                </c:pt>
                <c:pt idx="72">
                  <c:v>JAN.2022</c:v>
                </c:pt>
                <c:pt idx="73">
                  <c:v>FEB.2022</c:v>
                </c:pt>
                <c:pt idx="74">
                  <c:v>MAR.2022</c:v>
                </c:pt>
                <c:pt idx="75">
                  <c:v>APR.2022</c:v>
                </c:pt>
                <c:pt idx="76">
                  <c:v>MAY.2022</c:v>
                </c:pt>
                <c:pt idx="77">
                  <c:v>JUN.2022</c:v>
                </c:pt>
                <c:pt idx="78">
                  <c:v>JUL.2022</c:v>
                </c:pt>
                <c:pt idx="79">
                  <c:v>AUG.2022</c:v>
                </c:pt>
                <c:pt idx="80">
                  <c:v>SEP.2022</c:v>
                </c:pt>
                <c:pt idx="81">
                  <c:v>OCT.2022</c:v>
                </c:pt>
                <c:pt idx="82">
                  <c:v>NOV.2022</c:v>
                </c:pt>
                <c:pt idx="83">
                  <c:v>DEC.2022</c:v>
                </c:pt>
                <c:pt idx="84">
                  <c:v>JAN.2023</c:v>
                </c:pt>
                <c:pt idx="85">
                  <c:v>FEB.2023</c:v>
                </c:pt>
                <c:pt idx="86">
                  <c:v>MAR.2023</c:v>
                </c:pt>
                <c:pt idx="87">
                  <c:v>APR.2023</c:v>
                </c:pt>
                <c:pt idx="88">
                  <c:v>MAY.2023</c:v>
                </c:pt>
                <c:pt idx="89">
                  <c:v>JUN.2023</c:v>
                </c:pt>
                <c:pt idx="90">
                  <c:v>JUL.2023</c:v>
                </c:pt>
                <c:pt idx="91">
                  <c:v>AUG.2023</c:v>
                </c:pt>
                <c:pt idx="92">
                  <c:v>SEP.2023</c:v>
                </c:pt>
                <c:pt idx="93">
                  <c:v>OCT.2023</c:v>
                </c:pt>
                <c:pt idx="94">
                  <c:v>NOV.2023</c:v>
                </c:pt>
                <c:pt idx="95">
                  <c:v>DEC.2023</c:v>
                </c:pt>
              </c:strCache>
            </c:strRef>
          </c:cat>
          <c:val>
            <c:numRef>
              <c:f>PortfolioPlots!$AP$9:$AP$104</c:f>
              <c:numCache>
                <c:formatCode>General</c:formatCode>
                <c:ptCount val="96"/>
                <c:pt idx="0">
                  <c:v>100</c:v>
                </c:pt>
                <c:pt idx="1">
                  <c:v>102.80588062974729</c:v>
                </c:pt>
                <c:pt idx="2">
                  <c:v>107.98931080043816</c:v>
                </c:pt>
                <c:pt idx="3">
                  <c:v>110.35507927374822</c:v>
                </c:pt>
                <c:pt idx="4">
                  <c:v>109.00157542002833</c:v>
                </c:pt>
                <c:pt idx="5">
                  <c:v>109.25638444138707</c:v>
                </c:pt>
                <c:pt idx="6">
                  <c:v>111.01230809419827</c:v>
                </c:pt>
                <c:pt idx="7">
                  <c:v>120.59116410861414</c:v>
                </c:pt>
                <c:pt idx="8">
                  <c:v>108.90165026488842</c:v>
                </c:pt>
                <c:pt idx="9">
                  <c:v>111.78669005464663</c:v>
                </c:pt>
                <c:pt idx="10">
                  <c:v>114.34609830593116</c:v>
                </c:pt>
                <c:pt idx="11">
                  <c:v>117.90664966824666</c:v>
                </c:pt>
                <c:pt idx="12">
                  <c:v>119.70950872500222</c:v>
                </c:pt>
                <c:pt idx="13">
                  <c:v>123.85553406994026</c:v>
                </c:pt>
                <c:pt idx="14">
                  <c:v>121.20761914985565</c:v>
                </c:pt>
                <c:pt idx="15">
                  <c:v>119.25683371979426</c:v>
                </c:pt>
                <c:pt idx="16">
                  <c:v>120.79512416163332</c:v>
                </c:pt>
                <c:pt idx="17">
                  <c:v>119.83132964716438</c:v>
                </c:pt>
                <c:pt idx="18">
                  <c:v>120.2428230953481</c:v>
                </c:pt>
                <c:pt idx="19">
                  <c:v>117.79002800407976</c:v>
                </c:pt>
                <c:pt idx="20">
                  <c:v>126.15783065900683</c:v>
                </c:pt>
                <c:pt idx="21">
                  <c:v>129.13947289048525</c:v>
                </c:pt>
                <c:pt idx="22">
                  <c:v>123.82887669275718</c:v>
                </c:pt>
                <c:pt idx="23">
                  <c:v>124.61411704860637</c:v>
                </c:pt>
                <c:pt idx="24">
                  <c:v>120.81396693886562</c:v>
                </c:pt>
                <c:pt idx="25">
                  <c:v>106.44464446288801</c:v>
                </c:pt>
                <c:pt idx="26">
                  <c:v>107.64659882646532</c:v>
                </c:pt>
                <c:pt idx="27">
                  <c:v>106.82817817785218</c:v>
                </c:pt>
                <c:pt idx="28">
                  <c:v>115.06806028047106</c:v>
                </c:pt>
                <c:pt idx="29">
                  <c:v>115.35407069561761</c:v>
                </c:pt>
                <c:pt idx="30">
                  <c:v>114.47101773234506</c:v>
                </c:pt>
                <c:pt idx="31">
                  <c:v>122.43049361493053</c:v>
                </c:pt>
                <c:pt idx="32">
                  <c:v>130.55777371695177</c:v>
                </c:pt>
                <c:pt idx="33">
                  <c:v>108.40060867094519</c:v>
                </c:pt>
                <c:pt idx="34">
                  <c:v>104.79009203465966</c:v>
                </c:pt>
                <c:pt idx="35">
                  <c:v>103.4990487459162</c:v>
                </c:pt>
                <c:pt idx="36">
                  <c:v>107.35707407057765</c:v>
                </c:pt>
                <c:pt idx="37">
                  <c:v>118.48759765931821</c:v>
                </c:pt>
                <c:pt idx="38">
                  <c:v>122.20846457076371</c:v>
                </c:pt>
                <c:pt idx="39">
                  <c:v>122.83468901006042</c:v>
                </c:pt>
                <c:pt idx="40">
                  <c:v>114.28418530690948</c:v>
                </c:pt>
                <c:pt idx="41">
                  <c:v>122.96190482933707</c:v>
                </c:pt>
                <c:pt idx="42">
                  <c:v>133.11079356435673</c:v>
                </c:pt>
                <c:pt idx="43">
                  <c:v>118.05903651417709</c:v>
                </c:pt>
                <c:pt idx="44">
                  <c:v>128.09336351106188</c:v>
                </c:pt>
                <c:pt idx="45">
                  <c:v>127.13245000176445</c:v>
                </c:pt>
                <c:pt idx="46">
                  <c:v>144.32420893942569</c:v>
                </c:pt>
                <c:pt idx="47">
                  <c:v>139.14985604030065</c:v>
                </c:pt>
                <c:pt idx="48">
                  <c:v>130.16123320412774</c:v>
                </c:pt>
                <c:pt idx="49">
                  <c:v>124.34805460565599</c:v>
                </c:pt>
                <c:pt idx="50">
                  <c:v>119.54959578460827</c:v>
                </c:pt>
                <c:pt idx="51">
                  <c:v>129.28848799864986</c:v>
                </c:pt>
                <c:pt idx="52">
                  <c:v>131.29402252822223</c:v>
                </c:pt>
                <c:pt idx="53">
                  <c:v>129.73417510954496</c:v>
                </c:pt>
                <c:pt idx="54">
                  <c:v>131.72609528889902</c:v>
                </c:pt>
                <c:pt idx="55">
                  <c:v>155.28076114541926</c:v>
                </c:pt>
                <c:pt idx="56">
                  <c:v>135.00472625904806</c:v>
                </c:pt>
                <c:pt idx="57">
                  <c:v>132.42222667098235</c:v>
                </c:pt>
                <c:pt idx="58">
                  <c:v>142.36762113677619</c:v>
                </c:pt>
                <c:pt idx="59">
                  <c:v>148.28424687779179</c:v>
                </c:pt>
                <c:pt idx="60">
                  <c:v>142.50404766472545</c:v>
                </c:pt>
                <c:pt idx="61">
                  <c:v>149.68851122639364</c:v>
                </c:pt>
                <c:pt idx="62">
                  <c:v>153.45052211340027</c:v>
                </c:pt>
                <c:pt idx="63">
                  <c:v>156.19812653564261</c:v>
                </c:pt>
                <c:pt idx="64">
                  <c:v>145.37599130778091</c:v>
                </c:pt>
                <c:pt idx="65">
                  <c:v>170.78228591701838</c:v>
                </c:pt>
                <c:pt idx="66">
                  <c:v>158.42576775196144</c:v>
                </c:pt>
                <c:pt idx="67">
                  <c:v>171.7313239889468</c:v>
                </c:pt>
                <c:pt idx="68">
                  <c:v>154.53690402234625</c:v>
                </c:pt>
                <c:pt idx="69">
                  <c:v>155.45259868709525</c:v>
                </c:pt>
                <c:pt idx="70">
                  <c:v>167.96853267245169</c:v>
                </c:pt>
                <c:pt idx="71">
                  <c:v>150.85527340865247</c:v>
                </c:pt>
                <c:pt idx="72">
                  <c:v>145.74024172906121</c:v>
                </c:pt>
                <c:pt idx="73">
                  <c:v>145.22784482333813</c:v>
                </c:pt>
                <c:pt idx="74">
                  <c:v>154.11592183330353</c:v>
                </c:pt>
                <c:pt idx="75">
                  <c:v>138.5520982620688</c:v>
                </c:pt>
                <c:pt idx="76">
                  <c:v>129.54429766756493</c:v>
                </c:pt>
                <c:pt idx="77">
                  <c:v>129.0247011629977</c:v>
                </c:pt>
                <c:pt idx="78">
                  <c:v>132.47691947137972</c:v>
                </c:pt>
                <c:pt idx="79">
                  <c:v>131.74065353507206</c:v>
                </c:pt>
                <c:pt idx="80">
                  <c:v>123.41885312843722</c:v>
                </c:pt>
                <c:pt idx="81">
                  <c:v>123.07698310852849</c:v>
                </c:pt>
                <c:pt idx="82">
                  <c:v>131.06467285011698</c:v>
                </c:pt>
                <c:pt idx="83">
                  <c:v>131.4207815358111</c:v>
                </c:pt>
                <c:pt idx="84">
                  <c:v>140.01320608815232</c:v>
                </c:pt>
                <c:pt idx="85">
                  <c:v>132.78736343211116</c:v>
                </c:pt>
                <c:pt idx="86">
                  <c:v>145.83774533488392</c:v>
                </c:pt>
                <c:pt idx="87">
                  <c:v>149.82356904316592</c:v>
                </c:pt>
                <c:pt idx="88">
                  <c:v>144.30623670886737</c:v>
                </c:pt>
                <c:pt idx="89">
                  <c:v>149.98233846700413</c:v>
                </c:pt>
                <c:pt idx="90">
                  <c:v>165.48652981499291</c:v>
                </c:pt>
                <c:pt idx="91">
                  <c:v>148.38678840530329</c:v>
                </c:pt>
                <c:pt idx="92">
                  <c:v>136.33233554815826</c:v>
                </c:pt>
                <c:pt idx="93">
                  <c:v>146.49094607292676</c:v>
                </c:pt>
                <c:pt idx="94">
                  <c:v>148.19617895841532</c:v>
                </c:pt>
                <c:pt idx="95">
                  <c:v>173.00673057945534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9-445C-87E5-32748FEBF0AC}"/>
            </c:ext>
          </c:extLst>
        </c:ser>
        <c:ser>
          <c:idx val="1"/>
          <c:order val="1"/>
          <c:tx>
            <c:strRef>
              <c:f>PortfolioPlots!$AQ$8</c:f>
              <c:strCache>
                <c:ptCount val="1"/>
                <c:pt idx="0">
                  <c:v>6040 TR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PortfolioPlots!$A$9:$A$104</c:f>
              <c:strCache>
                <c:ptCount val="96"/>
                <c:pt idx="0">
                  <c:v>JAN.2016</c:v>
                </c:pt>
                <c:pt idx="1">
                  <c:v>FEB.2016</c:v>
                </c:pt>
                <c:pt idx="2">
                  <c:v>MAR.2016</c:v>
                </c:pt>
                <c:pt idx="3">
                  <c:v>APR.2016</c:v>
                </c:pt>
                <c:pt idx="4">
                  <c:v>MAY.2016</c:v>
                </c:pt>
                <c:pt idx="5">
                  <c:v>JUN.2016</c:v>
                </c:pt>
                <c:pt idx="6">
                  <c:v>JUL.2016</c:v>
                </c:pt>
                <c:pt idx="7">
                  <c:v>AUG.2016</c:v>
                </c:pt>
                <c:pt idx="8">
                  <c:v>SEP.2016</c:v>
                </c:pt>
                <c:pt idx="9">
                  <c:v>OCT.2016</c:v>
                </c:pt>
                <c:pt idx="10">
                  <c:v>NOV.2016</c:v>
                </c:pt>
                <c:pt idx="11">
                  <c:v>DEC.2016</c:v>
                </c:pt>
                <c:pt idx="12">
                  <c:v>JAN.2017</c:v>
                </c:pt>
                <c:pt idx="13">
                  <c:v>FEB.2017</c:v>
                </c:pt>
                <c:pt idx="14">
                  <c:v>MAR.2017</c:v>
                </c:pt>
                <c:pt idx="15">
                  <c:v>APR.2017</c:v>
                </c:pt>
                <c:pt idx="16">
                  <c:v>MAY.2017</c:v>
                </c:pt>
                <c:pt idx="17">
                  <c:v>JUN.2017</c:v>
                </c:pt>
                <c:pt idx="18">
                  <c:v>JUL.2017</c:v>
                </c:pt>
                <c:pt idx="19">
                  <c:v>AUG.2017</c:v>
                </c:pt>
                <c:pt idx="20">
                  <c:v>SEP.2017</c:v>
                </c:pt>
                <c:pt idx="21">
                  <c:v>OCT.2017</c:v>
                </c:pt>
                <c:pt idx="22">
                  <c:v>NOV.2017</c:v>
                </c:pt>
                <c:pt idx="23">
                  <c:v>DEC.2017</c:v>
                </c:pt>
                <c:pt idx="24">
                  <c:v>JAN.2018</c:v>
                </c:pt>
                <c:pt idx="25">
                  <c:v>FEB.2018</c:v>
                </c:pt>
                <c:pt idx="26">
                  <c:v>MAR.2018</c:v>
                </c:pt>
                <c:pt idx="27">
                  <c:v>APR.2018</c:v>
                </c:pt>
                <c:pt idx="28">
                  <c:v>MAY.2018</c:v>
                </c:pt>
                <c:pt idx="29">
                  <c:v>JUN.2018</c:v>
                </c:pt>
                <c:pt idx="30">
                  <c:v>JUL.2018</c:v>
                </c:pt>
                <c:pt idx="31">
                  <c:v>AUG.2018</c:v>
                </c:pt>
                <c:pt idx="32">
                  <c:v>SEP.2018</c:v>
                </c:pt>
                <c:pt idx="33">
                  <c:v>OCT.2018</c:v>
                </c:pt>
                <c:pt idx="34">
                  <c:v>NOV.2018</c:v>
                </c:pt>
                <c:pt idx="35">
                  <c:v>DEC.2018</c:v>
                </c:pt>
                <c:pt idx="36">
                  <c:v>JAN.2019</c:v>
                </c:pt>
                <c:pt idx="37">
                  <c:v>FEB.2019</c:v>
                </c:pt>
                <c:pt idx="38">
                  <c:v>MAR.2019</c:v>
                </c:pt>
                <c:pt idx="39">
                  <c:v>APR.2019</c:v>
                </c:pt>
                <c:pt idx="40">
                  <c:v>MAY.2019</c:v>
                </c:pt>
                <c:pt idx="41">
                  <c:v>JUN.2019</c:v>
                </c:pt>
                <c:pt idx="42">
                  <c:v>JUL.2019</c:v>
                </c:pt>
                <c:pt idx="43">
                  <c:v>AUG.2019</c:v>
                </c:pt>
                <c:pt idx="44">
                  <c:v>SEP.2019</c:v>
                </c:pt>
                <c:pt idx="45">
                  <c:v>OCT.2019</c:v>
                </c:pt>
                <c:pt idx="46">
                  <c:v>NOV.2019</c:v>
                </c:pt>
                <c:pt idx="47">
                  <c:v>DEC.2019</c:v>
                </c:pt>
                <c:pt idx="48">
                  <c:v>JAN.2020</c:v>
                </c:pt>
                <c:pt idx="49">
                  <c:v>FEB.2020</c:v>
                </c:pt>
                <c:pt idx="50">
                  <c:v>MAR.2020</c:v>
                </c:pt>
                <c:pt idx="51">
                  <c:v>APR.2020</c:v>
                </c:pt>
                <c:pt idx="52">
                  <c:v>MAY.2020</c:v>
                </c:pt>
                <c:pt idx="53">
                  <c:v>JUN.2020</c:v>
                </c:pt>
                <c:pt idx="54">
                  <c:v>JUL.2020</c:v>
                </c:pt>
                <c:pt idx="55">
                  <c:v>AUG.2020</c:v>
                </c:pt>
                <c:pt idx="56">
                  <c:v>SEP.2020</c:v>
                </c:pt>
                <c:pt idx="57">
                  <c:v>OCT.2020</c:v>
                </c:pt>
                <c:pt idx="58">
                  <c:v>NOV.2020</c:v>
                </c:pt>
                <c:pt idx="59">
                  <c:v>DEC.2020</c:v>
                </c:pt>
                <c:pt idx="60">
                  <c:v>JAN.2021</c:v>
                </c:pt>
                <c:pt idx="61">
                  <c:v>FEB.2021</c:v>
                </c:pt>
                <c:pt idx="62">
                  <c:v>MAR.2021</c:v>
                </c:pt>
                <c:pt idx="63">
                  <c:v>APR.2021</c:v>
                </c:pt>
                <c:pt idx="64">
                  <c:v>MAY.2021</c:v>
                </c:pt>
                <c:pt idx="65">
                  <c:v>JUN.2021</c:v>
                </c:pt>
                <c:pt idx="66">
                  <c:v>JUL.2021</c:v>
                </c:pt>
                <c:pt idx="67">
                  <c:v>AUG.2021</c:v>
                </c:pt>
                <c:pt idx="68">
                  <c:v>SEP.2021</c:v>
                </c:pt>
                <c:pt idx="69">
                  <c:v>OCT.2021</c:v>
                </c:pt>
                <c:pt idx="70">
                  <c:v>NOV.2021</c:v>
                </c:pt>
                <c:pt idx="71">
                  <c:v>DEC.2021</c:v>
                </c:pt>
                <c:pt idx="72">
                  <c:v>JAN.2022</c:v>
                </c:pt>
                <c:pt idx="73">
                  <c:v>FEB.2022</c:v>
                </c:pt>
                <c:pt idx="74">
                  <c:v>MAR.2022</c:v>
                </c:pt>
                <c:pt idx="75">
                  <c:v>APR.2022</c:v>
                </c:pt>
                <c:pt idx="76">
                  <c:v>MAY.2022</c:v>
                </c:pt>
                <c:pt idx="77">
                  <c:v>JUN.2022</c:v>
                </c:pt>
                <c:pt idx="78">
                  <c:v>JUL.2022</c:v>
                </c:pt>
                <c:pt idx="79">
                  <c:v>AUG.2022</c:v>
                </c:pt>
                <c:pt idx="80">
                  <c:v>SEP.2022</c:v>
                </c:pt>
                <c:pt idx="81">
                  <c:v>OCT.2022</c:v>
                </c:pt>
                <c:pt idx="82">
                  <c:v>NOV.2022</c:v>
                </c:pt>
                <c:pt idx="83">
                  <c:v>DEC.2022</c:v>
                </c:pt>
                <c:pt idx="84">
                  <c:v>JAN.2023</c:v>
                </c:pt>
                <c:pt idx="85">
                  <c:v>FEB.2023</c:v>
                </c:pt>
                <c:pt idx="86">
                  <c:v>MAR.2023</c:v>
                </c:pt>
                <c:pt idx="87">
                  <c:v>APR.2023</c:v>
                </c:pt>
                <c:pt idx="88">
                  <c:v>MAY.2023</c:v>
                </c:pt>
                <c:pt idx="89">
                  <c:v>JUN.2023</c:v>
                </c:pt>
                <c:pt idx="90">
                  <c:v>JUL.2023</c:v>
                </c:pt>
                <c:pt idx="91">
                  <c:v>AUG.2023</c:v>
                </c:pt>
                <c:pt idx="92">
                  <c:v>SEP.2023</c:v>
                </c:pt>
                <c:pt idx="93">
                  <c:v>OCT.2023</c:v>
                </c:pt>
                <c:pt idx="94">
                  <c:v>NOV.2023</c:v>
                </c:pt>
                <c:pt idx="95">
                  <c:v>DEC.2023</c:v>
                </c:pt>
              </c:strCache>
            </c:strRef>
          </c:cat>
          <c:val>
            <c:numRef>
              <c:f>PortfolioPlots!$AQ$9:$AQ$104</c:f>
              <c:numCache>
                <c:formatCode>General</c:formatCode>
                <c:ptCount val="96"/>
                <c:pt idx="0">
                  <c:v>100</c:v>
                </c:pt>
                <c:pt idx="1">
                  <c:v>100.27812135268863</c:v>
                </c:pt>
                <c:pt idx="2">
                  <c:v>103.62073466512035</c:v>
                </c:pt>
                <c:pt idx="3">
                  <c:v>103.51831043544506</c:v>
                </c:pt>
                <c:pt idx="4">
                  <c:v>104.19878891388802</c:v>
                </c:pt>
                <c:pt idx="5">
                  <c:v>104.91282104592931</c:v>
                </c:pt>
                <c:pt idx="6">
                  <c:v>107.5439223964903</c:v>
                </c:pt>
                <c:pt idx="7">
                  <c:v>107.70418233221058</c:v>
                </c:pt>
                <c:pt idx="8">
                  <c:v>107.69397820234622</c:v>
                </c:pt>
                <c:pt idx="9">
                  <c:v>106.32983673625671</c:v>
                </c:pt>
                <c:pt idx="10">
                  <c:v>108.88020594957477</c:v>
                </c:pt>
                <c:pt idx="11">
                  <c:v>110.94364507033265</c:v>
                </c:pt>
                <c:pt idx="12">
                  <c:v>111.7954979189319</c:v>
                </c:pt>
                <c:pt idx="13">
                  <c:v>115.19729831582379</c:v>
                </c:pt>
                <c:pt idx="14">
                  <c:v>114.25620593716152</c:v>
                </c:pt>
                <c:pt idx="15">
                  <c:v>115.39745301158182</c:v>
                </c:pt>
                <c:pt idx="16">
                  <c:v>116.66789986452272</c:v>
                </c:pt>
                <c:pt idx="17">
                  <c:v>116.54178965062707</c:v>
                </c:pt>
                <c:pt idx="18">
                  <c:v>118.31654482949756</c:v>
                </c:pt>
                <c:pt idx="19">
                  <c:v>118.58159299753288</c:v>
                </c:pt>
                <c:pt idx="20">
                  <c:v>120.11491820308632</c:v>
                </c:pt>
                <c:pt idx="21">
                  <c:v>121.83734831552796</c:v>
                </c:pt>
                <c:pt idx="22">
                  <c:v>124.43963239942394</c:v>
                </c:pt>
                <c:pt idx="23">
                  <c:v>125.83096428543628</c:v>
                </c:pt>
                <c:pt idx="24">
                  <c:v>130.18176429336407</c:v>
                </c:pt>
                <c:pt idx="25">
                  <c:v>126.44749199034531</c:v>
                </c:pt>
                <c:pt idx="26">
                  <c:v>125.37040616094684</c:v>
                </c:pt>
                <c:pt idx="27">
                  <c:v>127.6866540133577</c:v>
                </c:pt>
                <c:pt idx="28">
                  <c:v>130.09660705537442</c:v>
                </c:pt>
                <c:pt idx="29">
                  <c:v>129.76597279986294</c:v>
                </c:pt>
                <c:pt idx="30">
                  <c:v>133.23599284988254</c:v>
                </c:pt>
                <c:pt idx="31">
                  <c:v>136.89037600500276</c:v>
                </c:pt>
                <c:pt idx="32">
                  <c:v>137.54599221211254</c:v>
                </c:pt>
                <c:pt idx="33">
                  <c:v>129.63122798721727</c:v>
                </c:pt>
                <c:pt idx="34">
                  <c:v>130.56503242236505</c:v>
                </c:pt>
                <c:pt idx="35">
                  <c:v>121.08616331011579</c:v>
                </c:pt>
                <c:pt idx="36">
                  <c:v>128.47123782309293</c:v>
                </c:pt>
                <c:pt idx="37">
                  <c:v>131.61160042633284</c:v>
                </c:pt>
                <c:pt idx="38">
                  <c:v>133.50466439556811</c:v>
                </c:pt>
                <c:pt idx="39">
                  <c:v>136.51804734072661</c:v>
                </c:pt>
                <c:pt idx="40">
                  <c:v>131.14116381747056</c:v>
                </c:pt>
                <c:pt idx="41">
                  <c:v>138.57777516066321</c:v>
                </c:pt>
                <c:pt idx="42">
                  <c:v>139.24939234365155</c:v>
                </c:pt>
                <c:pt idx="43">
                  <c:v>139.03271268605235</c:v>
                </c:pt>
                <c:pt idx="44">
                  <c:v>141.52390467043466</c:v>
                </c:pt>
                <c:pt idx="45">
                  <c:v>145.246765535588</c:v>
                </c:pt>
                <c:pt idx="46">
                  <c:v>148.21187102463404</c:v>
                </c:pt>
                <c:pt idx="47">
                  <c:v>152.57607176501187</c:v>
                </c:pt>
                <c:pt idx="48">
                  <c:v>152.00778159528028</c:v>
                </c:pt>
                <c:pt idx="49">
                  <c:v>142.39056451690334</c:v>
                </c:pt>
                <c:pt idx="50">
                  <c:v>124.62818405417443</c:v>
                </c:pt>
                <c:pt idx="51">
                  <c:v>141.63677106329416</c:v>
                </c:pt>
                <c:pt idx="52">
                  <c:v>149.95361984541941</c:v>
                </c:pt>
                <c:pt idx="53">
                  <c:v>151.76775452285725</c:v>
                </c:pt>
                <c:pt idx="54">
                  <c:v>158.20493608084672</c:v>
                </c:pt>
                <c:pt idx="55">
                  <c:v>165.52298643447043</c:v>
                </c:pt>
                <c:pt idx="56">
                  <c:v>159.37706416876665</c:v>
                </c:pt>
                <c:pt idx="57">
                  <c:v>155.26432475648571</c:v>
                </c:pt>
                <c:pt idx="58">
                  <c:v>167.25084598787524</c:v>
                </c:pt>
                <c:pt idx="59">
                  <c:v>170.81468341199812</c:v>
                </c:pt>
                <c:pt idx="60">
                  <c:v>171.06793282823625</c:v>
                </c:pt>
                <c:pt idx="61">
                  <c:v>172.01018727651365</c:v>
                </c:pt>
                <c:pt idx="62">
                  <c:v>174.51095323861273</c:v>
                </c:pt>
                <c:pt idx="63">
                  <c:v>180.54637418852235</c:v>
                </c:pt>
                <c:pt idx="64">
                  <c:v>181.24220414232715</c:v>
                </c:pt>
                <c:pt idx="65">
                  <c:v>184.99075930087531</c:v>
                </c:pt>
                <c:pt idx="66">
                  <c:v>188.23084917868709</c:v>
                </c:pt>
                <c:pt idx="67">
                  <c:v>193.03209123697599</c:v>
                </c:pt>
                <c:pt idx="68">
                  <c:v>185.19354486053317</c:v>
                </c:pt>
                <c:pt idx="69">
                  <c:v>193.86687606296795</c:v>
                </c:pt>
                <c:pt idx="70">
                  <c:v>192.40541451371271</c:v>
                </c:pt>
                <c:pt idx="71">
                  <c:v>201.52179633435262</c:v>
                </c:pt>
                <c:pt idx="72">
                  <c:v>191.25983748169253</c:v>
                </c:pt>
                <c:pt idx="73">
                  <c:v>185.16551187709675</c:v>
                </c:pt>
                <c:pt idx="74">
                  <c:v>192.29142088982505</c:v>
                </c:pt>
                <c:pt idx="75">
                  <c:v>176.59117015818615</c:v>
                </c:pt>
                <c:pt idx="76">
                  <c:v>176.42928016923906</c:v>
                </c:pt>
                <c:pt idx="77">
                  <c:v>165.10956907511377</c:v>
                </c:pt>
                <c:pt idx="78">
                  <c:v>176.53629450656422</c:v>
                </c:pt>
                <c:pt idx="79">
                  <c:v>169.96297275900167</c:v>
                </c:pt>
                <c:pt idx="80">
                  <c:v>155.456972858559</c:v>
                </c:pt>
                <c:pt idx="81">
                  <c:v>161.71879144610162</c:v>
                </c:pt>
                <c:pt idx="82">
                  <c:v>170.80485193707784</c:v>
                </c:pt>
                <c:pt idx="83">
                  <c:v>162.21685641569681</c:v>
                </c:pt>
                <c:pt idx="84">
                  <c:v>172.01849665866965</c:v>
                </c:pt>
                <c:pt idx="85">
                  <c:v>165.9854123108156</c:v>
                </c:pt>
                <c:pt idx="86">
                  <c:v>172.55941613644316</c:v>
                </c:pt>
                <c:pt idx="87">
                  <c:v>174.34276097141571</c:v>
                </c:pt>
                <c:pt idx="88">
                  <c:v>175.12918012643948</c:v>
                </c:pt>
                <c:pt idx="89">
                  <c:v>182.97966852926598</c:v>
                </c:pt>
                <c:pt idx="90">
                  <c:v>187.89418632037228</c:v>
                </c:pt>
                <c:pt idx="91">
                  <c:v>185.75628173871021</c:v>
                </c:pt>
                <c:pt idx="92">
                  <c:v>177.40709693928017</c:v>
                </c:pt>
                <c:pt idx="93">
                  <c:v>173.96468907352354</c:v>
                </c:pt>
                <c:pt idx="94">
                  <c:v>186.63148682338709</c:v>
                </c:pt>
                <c:pt idx="95">
                  <c:v>194.21662032841508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39-445C-87E5-32748FEBF0AC}"/>
            </c:ext>
          </c:extLst>
        </c:ser>
        <c:ser>
          <c:idx val="2"/>
          <c:order val="2"/>
          <c:tx>
            <c:strRef>
              <c:f>PortfolioPlots!$AR$8</c:f>
              <c:strCache>
                <c:ptCount val="1"/>
                <c:pt idx="0">
                  <c:v>Port L/S TR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PortfolioPlots!$A$9:$A$104</c:f>
              <c:strCache>
                <c:ptCount val="96"/>
                <c:pt idx="0">
                  <c:v>JAN.2016</c:v>
                </c:pt>
                <c:pt idx="1">
                  <c:v>FEB.2016</c:v>
                </c:pt>
                <c:pt idx="2">
                  <c:v>MAR.2016</c:v>
                </c:pt>
                <c:pt idx="3">
                  <c:v>APR.2016</c:v>
                </c:pt>
                <c:pt idx="4">
                  <c:v>MAY.2016</c:v>
                </c:pt>
                <c:pt idx="5">
                  <c:v>JUN.2016</c:v>
                </c:pt>
                <c:pt idx="6">
                  <c:v>JUL.2016</c:v>
                </c:pt>
                <c:pt idx="7">
                  <c:v>AUG.2016</c:v>
                </c:pt>
                <c:pt idx="8">
                  <c:v>SEP.2016</c:v>
                </c:pt>
                <c:pt idx="9">
                  <c:v>OCT.2016</c:v>
                </c:pt>
                <c:pt idx="10">
                  <c:v>NOV.2016</c:v>
                </c:pt>
                <c:pt idx="11">
                  <c:v>DEC.2016</c:v>
                </c:pt>
                <c:pt idx="12">
                  <c:v>JAN.2017</c:v>
                </c:pt>
                <c:pt idx="13">
                  <c:v>FEB.2017</c:v>
                </c:pt>
                <c:pt idx="14">
                  <c:v>MAR.2017</c:v>
                </c:pt>
                <c:pt idx="15">
                  <c:v>APR.2017</c:v>
                </c:pt>
                <c:pt idx="16">
                  <c:v>MAY.2017</c:v>
                </c:pt>
                <c:pt idx="17">
                  <c:v>JUN.2017</c:v>
                </c:pt>
                <c:pt idx="18">
                  <c:v>JUL.2017</c:v>
                </c:pt>
                <c:pt idx="19">
                  <c:v>AUG.2017</c:v>
                </c:pt>
                <c:pt idx="20">
                  <c:v>SEP.2017</c:v>
                </c:pt>
                <c:pt idx="21">
                  <c:v>OCT.2017</c:v>
                </c:pt>
                <c:pt idx="22">
                  <c:v>NOV.2017</c:v>
                </c:pt>
                <c:pt idx="23">
                  <c:v>DEC.2017</c:v>
                </c:pt>
                <c:pt idx="24">
                  <c:v>JAN.2018</c:v>
                </c:pt>
                <c:pt idx="25">
                  <c:v>FEB.2018</c:v>
                </c:pt>
                <c:pt idx="26">
                  <c:v>MAR.2018</c:v>
                </c:pt>
                <c:pt idx="27">
                  <c:v>APR.2018</c:v>
                </c:pt>
                <c:pt idx="28">
                  <c:v>MAY.2018</c:v>
                </c:pt>
                <c:pt idx="29">
                  <c:v>JUN.2018</c:v>
                </c:pt>
                <c:pt idx="30">
                  <c:v>JUL.2018</c:v>
                </c:pt>
                <c:pt idx="31">
                  <c:v>AUG.2018</c:v>
                </c:pt>
                <c:pt idx="32">
                  <c:v>SEP.2018</c:v>
                </c:pt>
                <c:pt idx="33">
                  <c:v>OCT.2018</c:v>
                </c:pt>
                <c:pt idx="34">
                  <c:v>NOV.2018</c:v>
                </c:pt>
                <c:pt idx="35">
                  <c:v>DEC.2018</c:v>
                </c:pt>
                <c:pt idx="36">
                  <c:v>JAN.2019</c:v>
                </c:pt>
                <c:pt idx="37">
                  <c:v>FEB.2019</c:v>
                </c:pt>
                <c:pt idx="38">
                  <c:v>MAR.2019</c:v>
                </c:pt>
                <c:pt idx="39">
                  <c:v>APR.2019</c:v>
                </c:pt>
                <c:pt idx="40">
                  <c:v>MAY.2019</c:v>
                </c:pt>
                <c:pt idx="41">
                  <c:v>JUN.2019</c:v>
                </c:pt>
                <c:pt idx="42">
                  <c:v>JUL.2019</c:v>
                </c:pt>
                <c:pt idx="43">
                  <c:v>AUG.2019</c:v>
                </c:pt>
                <c:pt idx="44">
                  <c:v>SEP.2019</c:v>
                </c:pt>
                <c:pt idx="45">
                  <c:v>OCT.2019</c:v>
                </c:pt>
                <c:pt idx="46">
                  <c:v>NOV.2019</c:v>
                </c:pt>
                <c:pt idx="47">
                  <c:v>DEC.2019</c:v>
                </c:pt>
                <c:pt idx="48">
                  <c:v>JAN.2020</c:v>
                </c:pt>
                <c:pt idx="49">
                  <c:v>FEB.2020</c:v>
                </c:pt>
                <c:pt idx="50">
                  <c:v>MAR.2020</c:v>
                </c:pt>
                <c:pt idx="51">
                  <c:v>APR.2020</c:v>
                </c:pt>
                <c:pt idx="52">
                  <c:v>MAY.2020</c:v>
                </c:pt>
                <c:pt idx="53">
                  <c:v>JUN.2020</c:v>
                </c:pt>
                <c:pt idx="54">
                  <c:v>JUL.2020</c:v>
                </c:pt>
                <c:pt idx="55">
                  <c:v>AUG.2020</c:v>
                </c:pt>
                <c:pt idx="56">
                  <c:v>SEP.2020</c:v>
                </c:pt>
                <c:pt idx="57">
                  <c:v>OCT.2020</c:v>
                </c:pt>
                <c:pt idx="58">
                  <c:v>NOV.2020</c:v>
                </c:pt>
                <c:pt idx="59">
                  <c:v>DEC.2020</c:v>
                </c:pt>
                <c:pt idx="60">
                  <c:v>JAN.2021</c:v>
                </c:pt>
                <c:pt idx="61">
                  <c:v>FEB.2021</c:v>
                </c:pt>
                <c:pt idx="62">
                  <c:v>MAR.2021</c:v>
                </c:pt>
                <c:pt idx="63">
                  <c:v>APR.2021</c:v>
                </c:pt>
                <c:pt idx="64">
                  <c:v>MAY.2021</c:v>
                </c:pt>
                <c:pt idx="65">
                  <c:v>JUN.2021</c:v>
                </c:pt>
                <c:pt idx="66">
                  <c:v>JUL.2021</c:v>
                </c:pt>
                <c:pt idx="67">
                  <c:v>AUG.2021</c:v>
                </c:pt>
                <c:pt idx="68">
                  <c:v>SEP.2021</c:v>
                </c:pt>
                <c:pt idx="69">
                  <c:v>OCT.2021</c:v>
                </c:pt>
                <c:pt idx="70">
                  <c:v>NOV.2021</c:v>
                </c:pt>
                <c:pt idx="71">
                  <c:v>DEC.2021</c:v>
                </c:pt>
                <c:pt idx="72">
                  <c:v>JAN.2022</c:v>
                </c:pt>
                <c:pt idx="73">
                  <c:v>FEB.2022</c:v>
                </c:pt>
                <c:pt idx="74">
                  <c:v>MAR.2022</c:v>
                </c:pt>
                <c:pt idx="75">
                  <c:v>APR.2022</c:v>
                </c:pt>
                <c:pt idx="76">
                  <c:v>MAY.2022</c:v>
                </c:pt>
                <c:pt idx="77">
                  <c:v>JUN.2022</c:v>
                </c:pt>
                <c:pt idx="78">
                  <c:v>JUL.2022</c:v>
                </c:pt>
                <c:pt idx="79">
                  <c:v>AUG.2022</c:v>
                </c:pt>
                <c:pt idx="80">
                  <c:v>SEP.2022</c:v>
                </c:pt>
                <c:pt idx="81">
                  <c:v>OCT.2022</c:v>
                </c:pt>
                <c:pt idx="82">
                  <c:v>NOV.2022</c:v>
                </c:pt>
                <c:pt idx="83">
                  <c:v>DEC.2022</c:v>
                </c:pt>
                <c:pt idx="84">
                  <c:v>JAN.2023</c:v>
                </c:pt>
                <c:pt idx="85">
                  <c:v>FEB.2023</c:v>
                </c:pt>
                <c:pt idx="86">
                  <c:v>MAR.2023</c:v>
                </c:pt>
                <c:pt idx="87">
                  <c:v>APR.2023</c:v>
                </c:pt>
                <c:pt idx="88">
                  <c:v>MAY.2023</c:v>
                </c:pt>
                <c:pt idx="89">
                  <c:v>JUN.2023</c:v>
                </c:pt>
                <c:pt idx="90">
                  <c:v>JUL.2023</c:v>
                </c:pt>
                <c:pt idx="91">
                  <c:v>AUG.2023</c:v>
                </c:pt>
                <c:pt idx="92">
                  <c:v>SEP.2023</c:v>
                </c:pt>
                <c:pt idx="93">
                  <c:v>OCT.2023</c:v>
                </c:pt>
                <c:pt idx="94">
                  <c:v>NOV.2023</c:v>
                </c:pt>
                <c:pt idx="95">
                  <c:v>DEC.2023</c:v>
                </c:pt>
              </c:strCache>
            </c:strRef>
          </c:cat>
          <c:val>
            <c:numRef>
              <c:f>PortfolioPlots!$AR$9:$AR$104</c:f>
              <c:numCache>
                <c:formatCode>General</c:formatCode>
                <c:ptCount val="96"/>
                <c:pt idx="0">
                  <c:v>100</c:v>
                </c:pt>
                <c:pt idx="1">
                  <c:v>100.03531293282543</c:v>
                </c:pt>
                <c:pt idx="2">
                  <c:v>101.64407111443157</c:v>
                </c:pt>
                <c:pt idx="3">
                  <c:v>103.4005002513961</c:v>
                </c:pt>
                <c:pt idx="4">
                  <c:v>102.27559881361839</c:v>
                </c:pt>
                <c:pt idx="5">
                  <c:v>103.52663895644993</c:v>
                </c:pt>
                <c:pt idx="6">
                  <c:v>106.46202190090763</c:v>
                </c:pt>
                <c:pt idx="7">
                  <c:v>106.26297387983988</c:v>
                </c:pt>
                <c:pt idx="8">
                  <c:v>106.4472299709516</c:v>
                </c:pt>
                <c:pt idx="9">
                  <c:v>104.90476872810051</c:v>
                </c:pt>
                <c:pt idx="10">
                  <c:v>105.04098966870453</c:v>
                </c:pt>
                <c:pt idx="11">
                  <c:v>103.76889150652713</c:v>
                </c:pt>
                <c:pt idx="12">
                  <c:v>102.5780447653396</c:v>
                </c:pt>
                <c:pt idx="13">
                  <c:v>105.39006772114826</c:v>
                </c:pt>
                <c:pt idx="14">
                  <c:v>105.54249106000202</c:v>
                </c:pt>
                <c:pt idx="15">
                  <c:v>107.11323551627595</c:v>
                </c:pt>
                <c:pt idx="16">
                  <c:v>109.27932357095473</c:v>
                </c:pt>
                <c:pt idx="17">
                  <c:v>109.95980266882904</c:v>
                </c:pt>
                <c:pt idx="18">
                  <c:v>112.13791658854399</c:v>
                </c:pt>
                <c:pt idx="19">
                  <c:v>111.60240599691848</c:v>
                </c:pt>
                <c:pt idx="20">
                  <c:v>111.0047085437769</c:v>
                </c:pt>
                <c:pt idx="21">
                  <c:v>109.0632761372383</c:v>
                </c:pt>
                <c:pt idx="22">
                  <c:v>110.74233506245709</c:v>
                </c:pt>
                <c:pt idx="23">
                  <c:v>111.52790803049362</c:v>
                </c:pt>
                <c:pt idx="24">
                  <c:v>107.72977710050735</c:v>
                </c:pt>
                <c:pt idx="25">
                  <c:v>106.12345678702115</c:v>
                </c:pt>
                <c:pt idx="26">
                  <c:v>105.14302187904322</c:v>
                </c:pt>
                <c:pt idx="27">
                  <c:v>107.30270324329425</c:v>
                </c:pt>
                <c:pt idx="28">
                  <c:v>109.98339251557844</c:v>
                </c:pt>
                <c:pt idx="29">
                  <c:v>109.48168769223518</c:v>
                </c:pt>
                <c:pt idx="30">
                  <c:v>111.72784731231778</c:v>
                </c:pt>
                <c:pt idx="31">
                  <c:v>115.07488653164687</c:v>
                </c:pt>
                <c:pt idx="32">
                  <c:v>115.4975969207285</c:v>
                </c:pt>
                <c:pt idx="33">
                  <c:v>109.27006173641973</c:v>
                </c:pt>
                <c:pt idx="34">
                  <c:v>109.61879274872531</c:v>
                </c:pt>
                <c:pt idx="35">
                  <c:v>115.50791537835862</c:v>
                </c:pt>
                <c:pt idx="36">
                  <c:v>119.63266343915413</c:v>
                </c:pt>
                <c:pt idx="37">
                  <c:v>116.95695635760634</c:v>
                </c:pt>
                <c:pt idx="38">
                  <c:v>119.47769636778486</c:v>
                </c:pt>
                <c:pt idx="39">
                  <c:v>122.00012627606613</c:v>
                </c:pt>
                <c:pt idx="40">
                  <c:v>119.66266456354413</c:v>
                </c:pt>
                <c:pt idx="41">
                  <c:v>125.90206100553903</c:v>
                </c:pt>
                <c:pt idx="42">
                  <c:v>126.19088235801934</c:v>
                </c:pt>
                <c:pt idx="43">
                  <c:v>126.93679131286079</c:v>
                </c:pt>
                <c:pt idx="44">
                  <c:v>127.48362051031073</c:v>
                </c:pt>
                <c:pt idx="45">
                  <c:v>129.97631395351019</c:v>
                </c:pt>
                <c:pt idx="46">
                  <c:v>132.22773255289511</c:v>
                </c:pt>
                <c:pt idx="47">
                  <c:v>135.65119035038211</c:v>
                </c:pt>
                <c:pt idx="48">
                  <c:v>137.51947643666955</c:v>
                </c:pt>
                <c:pt idx="49">
                  <c:v>131.63292387114726</c:v>
                </c:pt>
                <c:pt idx="50">
                  <c:v>146.47488050025152</c:v>
                </c:pt>
                <c:pt idx="51">
                  <c:v>132.75342071076264</c:v>
                </c:pt>
                <c:pt idx="52">
                  <c:v>141.33344455381297</c:v>
                </c:pt>
                <c:pt idx="53">
                  <c:v>145.43710443303604</c:v>
                </c:pt>
                <c:pt idx="54">
                  <c:v>151.73481811490856</c:v>
                </c:pt>
                <c:pt idx="55">
                  <c:v>159.09417921908772</c:v>
                </c:pt>
                <c:pt idx="56">
                  <c:v>153.04376801853556</c:v>
                </c:pt>
                <c:pt idx="57">
                  <c:v>149.19937017432312</c:v>
                </c:pt>
                <c:pt idx="58">
                  <c:v>156.13898276564043</c:v>
                </c:pt>
                <c:pt idx="59">
                  <c:v>153.07672918602304</c:v>
                </c:pt>
                <c:pt idx="60">
                  <c:v>153.52604499655283</c:v>
                </c:pt>
                <c:pt idx="61">
                  <c:v>150.44350325286069</c:v>
                </c:pt>
                <c:pt idx="62">
                  <c:v>151.58798870810722</c:v>
                </c:pt>
                <c:pt idx="63">
                  <c:v>155.89468177455183</c:v>
                </c:pt>
                <c:pt idx="64">
                  <c:v>155.02651570578811</c:v>
                </c:pt>
                <c:pt idx="65">
                  <c:v>161.34824002874129</c:v>
                </c:pt>
                <c:pt idx="66">
                  <c:v>165.48224578214723</c:v>
                </c:pt>
                <c:pt idx="67">
                  <c:v>169.33055328395218</c:v>
                </c:pt>
                <c:pt idx="68">
                  <c:v>162.43152073351877</c:v>
                </c:pt>
                <c:pt idx="69">
                  <c:v>169.65493362928254</c:v>
                </c:pt>
                <c:pt idx="70">
                  <c:v>171.41144915841969</c:v>
                </c:pt>
                <c:pt idx="71">
                  <c:v>175.2975592217673</c:v>
                </c:pt>
                <c:pt idx="72">
                  <c:v>166.99224236191998</c:v>
                </c:pt>
                <c:pt idx="73">
                  <c:v>160.86107050048372</c:v>
                </c:pt>
                <c:pt idx="74">
                  <c:v>152.62862827702847</c:v>
                </c:pt>
                <c:pt idx="75">
                  <c:v>167.18883165908167</c:v>
                </c:pt>
                <c:pt idx="76">
                  <c:v>168.55996695207989</c:v>
                </c:pt>
                <c:pt idx="77">
                  <c:v>177.66946942242336</c:v>
                </c:pt>
                <c:pt idx="78">
                  <c:v>162.92345990464958</c:v>
                </c:pt>
                <c:pt idx="79">
                  <c:v>170.24380020061727</c:v>
                </c:pt>
                <c:pt idx="80">
                  <c:v>183.64169516788141</c:v>
                </c:pt>
                <c:pt idx="81">
                  <c:v>182.61086011509406</c:v>
                </c:pt>
                <c:pt idx="82">
                  <c:v>172.5506832623505</c:v>
                </c:pt>
                <c:pt idx="83">
                  <c:v>179.33901668107771</c:v>
                </c:pt>
                <c:pt idx="84">
                  <c:v>189.43517120848816</c:v>
                </c:pt>
                <c:pt idx="85">
                  <c:v>189.01130777819594</c:v>
                </c:pt>
                <c:pt idx="86">
                  <c:v>179.0589343159439</c:v>
                </c:pt>
                <c:pt idx="87">
                  <c:v>178.17804717217973</c:v>
                </c:pt>
                <c:pt idx="88">
                  <c:v>180.76240551159984</c:v>
                </c:pt>
                <c:pt idx="89">
                  <c:v>186.55025816859154</c:v>
                </c:pt>
                <c:pt idx="90">
                  <c:v>190.36023810105976</c:v>
                </c:pt>
                <c:pt idx="91">
                  <c:v>190.00308038378816</c:v>
                </c:pt>
                <c:pt idx="92">
                  <c:v>197.36412206335484</c:v>
                </c:pt>
                <c:pt idx="93">
                  <c:v>194.6797291031497</c:v>
                </c:pt>
                <c:pt idx="94">
                  <c:v>189.71621703804033</c:v>
                </c:pt>
                <c:pt idx="95">
                  <c:v>182.59688143711347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39-445C-87E5-32748FEB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1338464"/>
        <c:axId val="803604000"/>
      </c:lineChart>
      <c:catAx>
        <c:axId val="98133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604000"/>
        <c:crosses val="autoZero"/>
        <c:auto val="1"/>
        <c:lblAlgn val="ctr"/>
        <c:lblOffset val="100"/>
        <c:noMultiLvlLbl val="0"/>
      </c:catAx>
      <c:valAx>
        <c:axId val="80360400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33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chart" Target="../charts/chart21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11" Type="http://schemas.openxmlformats.org/officeDocument/2006/relationships/chart" Target="../charts/chart20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image" Target="../media/image1.emf"/><Relationship Id="rId1" Type="http://schemas.openxmlformats.org/officeDocument/2006/relationships/chart" Target="../charts/chart22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92074</xdr:colOff>
      <xdr:row>2</xdr:row>
      <xdr:rowOff>152400</xdr:rowOff>
    </xdr:from>
    <xdr:to>
      <xdr:col>30</xdr:col>
      <xdr:colOff>222250</xdr:colOff>
      <xdr:row>38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74543</xdr:colOff>
      <xdr:row>2</xdr:row>
      <xdr:rowOff>6074</xdr:rowOff>
    </xdr:from>
    <xdr:to>
      <xdr:col>16</xdr:col>
      <xdr:colOff>281610</xdr:colOff>
      <xdr:row>13</xdr:row>
      <xdr:rowOff>17117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281606</xdr:colOff>
      <xdr:row>2</xdr:row>
      <xdr:rowOff>5521</xdr:rowOff>
    </xdr:from>
    <xdr:to>
      <xdr:col>22</xdr:col>
      <xdr:colOff>91107</xdr:colOff>
      <xdr:row>13</xdr:row>
      <xdr:rowOff>16564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71783</xdr:colOff>
      <xdr:row>15</xdr:row>
      <xdr:rowOff>33684</xdr:rowOff>
    </xdr:from>
    <xdr:to>
      <xdr:col>16</xdr:col>
      <xdr:colOff>278850</xdr:colOff>
      <xdr:row>26</xdr:row>
      <xdr:rowOff>33683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278846</xdr:colOff>
      <xdr:row>15</xdr:row>
      <xdr:rowOff>33131</xdr:rowOff>
    </xdr:from>
    <xdr:to>
      <xdr:col>22</xdr:col>
      <xdr:colOff>88347</xdr:colOff>
      <xdr:row>26</xdr:row>
      <xdr:rowOff>33130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71782</xdr:colOff>
      <xdr:row>28</xdr:row>
      <xdr:rowOff>44728</xdr:rowOff>
    </xdr:from>
    <xdr:to>
      <xdr:col>16</xdr:col>
      <xdr:colOff>278849</xdr:colOff>
      <xdr:row>39</xdr:row>
      <xdr:rowOff>77857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278845</xdr:colOff>
      <xdr:row>28</xdr:row>
      <xdr:rowOff>44175</xdr:rowOff>
    </xdr:from>
    <xdr:to>
      <xdr:col>22</xdr:col>
      <xdr:colOff>88346</xdr:colOff>
      <xdr:row>39</xdr:row>
      <xdr:rowOff>77304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77304</xdr:colOff>
      <xdr:row>41</xdr:row>
      <xdr:rowOff>61293</xdr:rowOff>
    </xdr:from>
    <xdr:to>
      <xdr:col>16</xdr:col>
      <xdr:colOff>284371</xdr:colOff>
      <xdr:row>52</xdr:row>
      <xdr:rowOff>94422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284367</xdr:colOff>
      <xdr:row>41</xdr:row>
      <xdr:rowOff>60740</xdr:rowOff>
    </xdr:from>
    <xdr:to>
      <xdr:col>22</xdr:col>
      <xdr:colOff>93868</xdr:colOff>
      <xdr:row>52</xdr:row>
      <xdr:rowOff>93869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552450</xdr:colOff>
      <xdr:row>4</xdr:row>
      <xdr:rowOff>127006</xdr:rowOff>
    </xdr:from>
    <xdr:to>
      <xdr:col>26</xdr:col>
      <xdr:colOff>279406</xdr:colOff>
      <xdr:row>18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558794</xdr:colOff>
      <xdr:row>18</xdr:row>
      <xdr:rowOff>165100</xdr:rowOff>
    </xdr:from>
    <xdr:to>
      <xdr:col>26</xdr:col>
      <xdr:colOff>285750</xdr:colOff>
      <xdr:row>32</xdr:row>
      <xdr:rowOff>171444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571500</xdr:colOff>
      <xdr:row>33</xdr:row>
      <xdr:rowOff>31750</xdr:rowOff>
    </xdr:from>
    <xdr:to>
      <xdr:col>26</xdr:col>
      <xdr:colOff>298456</xdr:colOff>
      <xdr:row>47</xdr:row>
      <xdr:rowOff>38094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4</xdr:row>
      <xdr:rowOff>165100</xdr:rowOff>
    </xdr:from>
    <xdr:to>
      <xdr:col>33</xdr:col>
      <xdr:colOff>285756</xdr:colOff>
      <xdr:row>18</xdr:row>
      <xdr:rowOff>171444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44450</xdr:colOff>
      <xdr:row>4</xdr:row>
      <xdr:rowOff>139700</xdr:rowOff>
    </xdr:from>
    <xdr:to>
      <xdr:col>40</xdr:col>
      <xdr:colOff>381006</xdr:colOff>
      <xdr:row>18</xdr:row>
      <xdr:rowOff>146044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5521</xdr:colOff>
      <xdr:row>33</xdr:row>
      <xdr:rowOff>33129</xdr:rowOff>
    </xdr:from>
    <xdr:to>
      <xdr:col>33</xdr:col>
      <xdr:colOff>339868</xdr:colOff>
      <xdr:row>47</xdr:row>
      <xdr:rowOff>39473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0</xdr:colOff>
      <xdr:row>33</xdr:row>
      <xdr:rowOff>0</xdr:rowOff>
    </xdr:from>
    <xdr:to>
      <xdr:col>40</xdr:col>
      <xdr:colOff>334347</xdr:colOff>
      <xdr:row>47</xdr:row>
      <xdr:rowOff>6344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5522</xdr:colOff>
      <xdr:row>19</xdr:row>
      <xdr:rowOff>11043</xdr:rowOff>
    </xdr:from>
    <xdr:to>
      <xdr:col>33</xdr:col>
      <xdr:colOff>339869</xdr:colOff>
      <xdr:row>33</xdr:row>
      <xdr:rowOff>17386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334347</xdr:colOff>
      <xdr:row>33</xdr:row>
      <xdr:rowOff>6343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0</xdr:colOff>
      <xdr:row>48</xdr:row>
      <xdr:rowOff>0</xdr:rowOff>
    </xdr:from>
    <xdr:to>
      <xdr:col>26</xdr:col>
      <xdr:colOff>334347</xdr:colOff>
      <xdr:row>62</xdr:row>
      <xdr:rowOff>6344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63</xdr:row>
      <xdr:rowOff>0</xdr:rowOff>
    </xdr:from>
    <xdr:to>
      <xdr:col>26</xdr:col>
      <xdr:colOff>336556</xdr:colOff>
      <xdr:row>77</xdr:row>
      <xdr:rowOff>6344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11</xdr:row>
      <xdr:rowOff>0</xdr:rowOff>
    </xdr:from>
    <xdr:to>
      <xdr:col>21</xdr:col>
      <xdr:colOff>127006</xdr:colOff>
      <xdr:row>25</xdr:row>
      <xdr:rowOff>6344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6350</xdr:rowOff>
    </xdr:from>
    <xdr:to>
      <xdr:col>9</xdr:col>
      <xdr:colOff>330200</xdr:colOff>
      <xdr:row>16</xdr:row>
      <xdr:rowOff>6350</xdr:rowOff>
    </xdr:to>
    <xdr:graphicFrame macro="">
      <xdr:nvGraphicFramePr>
        <xdr:cNvPr id="8" name="figure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336550</xdr:colOff>
      <xdr:row>4</xdr:row>
      <xdr:rowOff>12700</xdr:rowOff>
    </xdr:from>
    <xdr:to>
      <xdr:col>17</xdr:col>
      <xdr:colOff>31750</xdr:colOff>
      <xdr:row>15</xdr:row>
      <xdr:rowOff>169545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2950" y="749300"/>
          <a:ext cx="4572000" cy="218249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0</xdr:row>
          <xdr:rowOff>95250</xdr:rowOff>
        </xdr:from>
        <xdr:to>
          <xdr:col>5</xdr:col>
          <xdr:colOff>234950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2760</xdr:colOff>
      <xdr:row>4</xdr:row>
      <xdr:rowOff>552</xdr:rowOff>
    </xdr:from>
    <xdr:to>
      <xdr:col>26</xdr:col>
      <xdr:colOff>332960</xdr:colOff>
      <xdr:row>16</xdr:row>
      <xdr:rowOff>552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337730</xdr:colOff>
      <xdr:row>3</xdr:row>
      <xdr:rowOff>154213</xdr:rowOff>
    </xdr:from>
    <xdr:to>
      <xdr:col>36</xdr:col>
      <xdr:colOff>58330</xdr:colOff>
      <xdr:row>15</xdr:row>
      <xdr:rowOff>154213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17</xdr:row>
      <xdr:rowOff>40862</xdr:rowOff>
    </xdr:from>
    <xdr:to>
      <xdr:col>26</xdr:col>
      <xdr:colOff>330200</xdr:colOff>
      <xdr:row>29</xdr:row>
      <xdr:rowOff>40862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289613</xdr:colOff>
      <xdr:row>16</xdr:row>
      <xdr:rowOff>140095</xdr:rowOff>
    </xdr:from>
    <xdr:to>
      <xdr:col>36</xdr:col>
      <xdr:colOff>10213</xdr:colOff>
      <xdr:row>28</xdr:row>
      <xdr:rowOff>140095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1813</xdr:colOff>
      <xdr:row>30</xdr:row>
      <xdr:rowOff>70956</xdr:rowOff>
    </xdr:from>
    <xdr:to>
      <xdr:col>26</xdr:col>
      <xdr:colOff>332013</xdr:colOff>
      <xdr:row>42</xdr:row>
      <xdr:rowOff>70956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371255</xdr:colOff>
      <xdr:row>29</xdr:row>
      <xdr:rowOff>79473</xdr:rowOff>
    </xdr:from>
    <xdr:to>
      <xdr:col>36</xdr:col>
      <xdr:colOff>91855</xdr:colOff>
      <xdr:row>41</xdr:row>
      <xdr:rowOff>79473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5521</xdr:colOff>
      <xdr:row>43</xdr:row>
      <xdr:rowOff>87521</xdr:rowOff>
    </xdr:from>
    <xdr:to>
      <xdr:col>26</xdr:col>
      <xdr:colOff>335721</xdr:colOff>
      <xdr:row>55</xdr:row>
      <xdr:rowOff>87521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367706</xdr:colOff>
      <xdr:row>42</xdr:row>
      <xdr:rowOff>77897</xdr:rowOff>
    </xdr:from>
    <xdr:to>
      <xdr:col>36</xdr:col>
      <xdr:colOff>88306</xdr:colOff>
      <xdr:row>54</xdr:row>
      <xdr:rowOff>77897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9</xdr:col>
      <xdr:colOff>330200</xdr:colOff>
      <xdr:row>30</xdr:row>
      <xdr:rowOff>0</xdr:rowOff>
    </xdr:to>
    <xdr:graphicFrame macro="">
      <xdr:nvGraphicFramePr>
        <xdr:cNvPr id="18" name="figure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330200</xdr:colOff>
      <xdr:row>44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9</xdr:col>
      <xdr:colOff>330200</xdr:colOff>
      <xdr:row>59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330200</xdr:colOff>
      <xdr:row>76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552450</xdr:colOff>
      <xdr:row>22</xdr:row>
      <xdr:rowOff>127006</xdr:rowOff>
    </xdr:from>
    <xdr:to>
      <xdr:col>27</xdr:col>
      <xdr:colOff>279406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558794</xdr:colOff>
      <xdr:row>36</xdr:row>
      <xdr:rowOff>165100</xdr:rowOff>
    </xdr:from>
    <xdr:to>
      <xdr:col>27</xdr:col>
      <xdr:colOff>285750</xdr:colOff>
      <xdr:row>50</xdr:row>
      <xdr:rowOff>171444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571500</xdr:colOff>
      <xdr:row>51</xdr:row>
      <xdr:rowOff>31750</xdr:rowOff>
    </xdr:from>
    <xdr:to>
      <xdr:col>27</xdr:col>
      <xdr:colOff>298456</xdr:colOff>
      <xdr:row>65</xdr:row>
      <xdr:rowOff>38094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0</xdr:colOff>
      <xdr:row>22</xdr:row>
      <xdr:rowOff>165100</xdr:rowOff>
    </xdr:from>
    <xdr:to>
      <xdr:col>34</xdr:col>
      <xdr:colOff>285756</xdr:colOff>
      <xdr:row>36</xdr:row>
      <xdr:rowOff>171444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44450</xdr:colOff>
      <xdr:row>22</xdr:row>
      <xdr:rowOff>139700</xdr:rowOff>
    </xdr:from>
    <xdr:to>
      <xdr:col>41</xdr:col>
      <xdr:colOff>381006</xdr:colOff>
      <xdr:row>36</xdr:row>
      <xdr:rowOff>146044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5521</xdr:colOff>
      <xdr:row>51</xdr:row>
      <xdr:rowOff>33129</xdr:rowOff>
    </xdr:from>
    <xdr:to>
      <xdr:col>34</xdr:col>
      <xdr:colOff>339868</xdr:colOff>
      <xdr:row>65</xdr:row>
      <xdr:rowOff>39473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0</xdr:colOff>
      <xdr:row>51</xdr:row>
      <xdr:rowOff>0</xdr:rowOff>
    </xdr:from>
    <xdr:to>
      <xdr:col>41</xdr:col>
      <xdr:colOff>334347</xdr:colOff>
      <xdr:row>65</xdr:row>
      <xdr:rowOff>6344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5522</xdr:colOff>
      <xdr:row>37</xdr:row>
      <xdr:rowOff>11043</xdr:rowOff>
    </xdr:from>
    <xdr:to>
      <xdr:col>34</xdr:col>
      <xdr:colOff>339869</xdr:colOff>
      <xdr:row>51</xdr:row>
      <xdr:rowOff>17386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334347</xdr:colOff>
      <xdr:row>51</xdr:row>
      <xdr:rowOff>6343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0</xdr:colOff>
      <xdr:row>66</xdr:row>
      <xdr:rowOff>0</xdr:rowOff>
    </xdr:from>
    <xdr:to>
      <xdr:col>27</xdr:col>
      <xdr:colOff>334347</xdr:colOff>
      <xdr:row>80</xdr:row>
      <xdr:rowOff>6344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0</xdr:colOff>
      <xdr:row>81</xdr:row>
      <xdr:rowOff>0</xdr:rowOff>
    </xdr:from>
    <xdr:to>
      <xdr:col>27</xdr:col>
      <xdr:colOff>336556</xdr:colOff>
      <xdr:row>95</xdr:row>
      <xdr:rowOff>6344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12700</xdr:colOff>
      <xdr:row>0</xdr:row>
      <xdr:rowOff>95250</xdr:rowOff>
    </xdr:from>
    <xdr:to>
      <xdr:col>9</xdr:col>
      <xdr:colOff>450850</xdr:colOff>
      <xdr:row>16</xdr:row>
      <xdr:rowOff>88900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289891</xdr:colOff>
      <xdr:row>1</xdr:row>
      <xdr:rowOff>77856</xdr:rowOff>
    </xdr:from>
    <xdr:to>
      <xdr:col>20</xdr:col>
      <xdr:colOff>364435</xdr:colOff>
      <xdr:row>17</xdr:row>
      <xdr:rowOff>138042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368300</xdr:colOff>
      <xdr:row>1</xdr:row>
      <xdr:rowOff>50800</xdr:rowOff>
    </xdr:from>
    <xdr:to>
      <xdr:col>19</xdr:col>
      <xdr:colOff>19050</xdr:colOff>
      <xdr:row>21</xdr:row>
      <xdr:rowOff>50800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cota" refreshedDate="45336.689275810182" createdVersion="8" refreshedVersion="8" minRefreshableVersion="3" recordCount="63" xr:uid="{91BBE470-0D4B-442C-B50A-3D1BCB040FE2}">
  <cacheSource type="worksheet">
    <worksheetSource name="Table6"/>
  </cacheSource>
  <cacheFields count="8">
    <cacheField name="ETF" numFmtId="0">
      <sharedItems count="64">
        <s v="GSG"/>
        <s v="USO"/>
        <s v="JNK"/>
        <s v="SPY"/>
        <s v="DIA"/>
        <s v="SPYV"/>
        <s v="SPLG"/>
        <s v="SPYG"/>
        <s v="HYG"/>
        <s v="SLV"/>
        <s v="DBC"/>
        <s v="TLT"/>
        <s v="IGSB"/>
        <s v="GLD"/>
        <s v="TIP"/>
        <s v="SPSB"/>
        <s v="SCHP"/>
        <s v="VGLT"/>
        <s v="VCSH"/>
        <s v="SGOL"/>
        <s v="LQD"/>
        <s v="FLOT"/>
        <s v="BSV"/>
        <s v="SHY"/>
        <s v="IAU"/>
        <s v="SCHO"/>
        <s v="IGLB"/>
        <s v="SPTS"/>
        <s v="VCLT"/>
        <s v="VCIT"/>
        <s v="IGIB"/>
        <s v="SPTL"/>
        <s v="VGSH"/>
        <s v="TBT"/>
        <s v="SPIB"/>
        <s v="IEI"/>
        <s v="AGG"/>
        <s v="SCHZ"/>
        <s v="BND"/>
        <s v="SPTI"/>
        <s v="SPAB"/>
        <s v="BIV"/>
        <s v="SCHR"/>
        <s v="XME"/>
        <s v="KBE"/>
        <s v="VGIT"/>
        <s v="TLH"/>
        <s v="DBO"/>
        <s v="IEF"/>
        <s v="PGX"/>
        <s v="TMF"/>
        <s v="KIE"/>
        <s v="PFF"/>
        <s v="TMV"/>
        <s v="XHB"/>
        <s v="AGQ"/>
        <s v="XRT"/>
        <s v="KRE"/>
        <s v="XBI"/>
        <s v="XOP"/>
        <s v="UNG"/>
        <s v="BIL"/>
        <s v="SHV"/>
        <s v="BOIL" u="1"/>
      </sharedItems>
    </cacheField>
    <cacheField name="name" numFmtId="0">
      <sharedItems/>
    </cacheField>
    <cacheField name="grp" numFmtId="0">
      <sharedItems count="3">
        <s v="Commodity Fund"/>
        <s v="Debt Fund"/>
        <s v="Equity Fund"/>
      </sharedItems>
    </cacheField>
    <cacheField name="subgrp" numFmtId="0">
      <sharedItems count="20">
        <s v="Commodity"/>
        <s v="Corp/Pref-High Yield"/>
        <s v="Growth&amp;Income-Large Cap"/>
        <s v="Value-Large Cap"/>
        <s v="Growth-Large Cap"/>
        <s v="Government/Agency-LT"/>
        <s v="Govt/Corp Short Term"/>
        <s v="Government/Agency"/>
        <s v="Corporate/Preferred"/>
        <s v="Corp/Pref-Inv Grade"/>
        <s v="Govt/Agency-Short Term"/>
        <s v="Govt/Corp Intermediate"/>
        <s v="Govt/Agency-Inter Term"/>
        <s v="Government/Corporate"/>
        <s v="Precious Metals"/>
        <s v="Financial Services"/>
        <s v="Sector Fund-Real Estate"/>
        <s v="Undefined Equity"/>
        <s v="Health &amp; Biotechnology"/>
        <s v="Sector Fund-Energy"/>
      </sharedItems>
    </cacheField>
    <cacheField name="LS Close" numFmtId="0">
      <sharedItems containsString="0" containsBlank="1" containsNumber="1" minValue="23.348235624734802" maxValue="238.79982917523"/>
    </cacheField>
    <cacheField name="CAGR LS" numFmtId="166">
      <sharedItems containsSemiMixedTypes="0" containsString="0" containsNumber="1" minValue="-100" maxValue="12.306407451967605"/>
    </cacheField>
    <cacheField name="LO Close" numFmtId="0">
      <sharedItems containsString="0" containsBlank="1" containsNumber="1" minValue="50.5502647401538" maxValue="239.886174455109"/>
    </cacheField>
    <cacheField name="CAGR LO" numFmtId="166">
      <sharedItems containsSemiMixedTypes="0" containsString="0" containsNumber="1" minValue="-100" maxValue="12.3743939365804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cota" refreshedDate="45338.438991898147" createdVersion="8" refreshedVersion="8" minRefreshableVersion="3" recordCount="66" xr:uid="{BB7275D0-8F2B-46F4-8392-1A57FEA5B26C}">
  <cacheSource type="worksheet">
    <worksheetSource name="Table8"/>
  </cacheSource>
  <cacheFields count="26">
    <cacheField name="ticker" numFmtId="0">
      <sharedItems count="66">
        <s v="USO"/>
        <s v="XBI"/>
        <s v="VCIT"/>
        <s v="JNK"/>
        <s v="BOIL"/>
        <s v="TBT"/>
        <s v="SPIB"/>
        <s v="UNG"/>
        <s v="GSG"/>
        <s v="DBO"/>
        <s v="SPYG"/>
        <s v="HYG"/>
        <s v="IGIB"/>
        <s v="SCHZ"/>
        <s v="KRE"/>
        <s v="IGSB"/>
        <s v="VCSH"/>
        <s v="BSV"/>
        <s v="AGG"/>
        <s v="SPTI"/>
        <s v="SPSB"/>
        <s v="SCHO"/>
        <s v="SLV"/>
        <s v="SHV"/>
        <s v="IEI"/>
        <s v="SCHP"/>
        <s v="PGX"/>
        <s v="VGSH"/>
        <s v="BIL"/>
        <s v="BIV"/>
        <s v="SHY"/>
        <s v="IGLB"/>
        <s v="TIP"/>
        <s v="BND"/>
        <s v="SPAB"/>
        <s v="SPTS"/>
        <s v="FLOT"/>
        <s v="SCHR"/>
        <s v="AGQ"/>
        <s v="VCLT"/>
        <s v="SPLG"/>
        <s v="VGLT"/>
        <s v="VGIT"/>
        <s v="TLT"/>
        <s v="LQD"/>
        <s v="IEF"/>
        <s v="TMV"/>
        <s v="KIE"/>
        <s v="TLH"/>
        <s v="SPTL"/>
        <s v="PFF"/>
        <s v="DBC"/>
        <s v="KBE"/>
        <s v="XOP"/>
        <s v="TMF"/>
        <s v="SGOL"/>
        <s v="DIA"/>
        <s v="SPYV"/>
        <s v="6040"/>
        <s v="GLD"/>
        <s v="XRT"/>
        <s v="IAU"/>
        <s v="NAIVEVOL"/>
        <s v="SPY"/>
        <s v="XHB"/>
        <s v="XME"/>
      </sharedItems>
    </cacheField>
    <cacheField name="name" numFmtId="0">
      <sharedItems/>
    </cacheField>
    <cacheField name="group" numFmtId="0">
      <sharedItems count="4">
        <s v="Commodity Fund"/>
        <s v="Equity Fund"/>
        <s v="Debt Fund"/>
        <e v="#N/A"/>
      </sharedItems>
    </cacheField>
    <cacheField name="subgroup" numFmtId="0">
      <sharedItems/>
    </cacheField>
    <cacheField name="n_correct" numFmtId="0">
      <sharedItems containsSemiMixedTypes="0" containsString="0" containsNumber="1" containsInteger="1" minValue="40" maxValue="70"/>
    </cacheField>
    <cacheField name="up_months" numFmtId="0">
      <sharedItems containsSemiMixedTypes="0" containsString="0" containsNumber="1" containsInteger="1" minValue="40" maxValue="76"/>
    </cacheField>
    <cacheField name="n" numFmtId="0">
      <sharedItems containsSemiMixedTypes="0" containsString="0" containsNumber="1" containsInteger="1" minValue="91" maxValue="96"/>
    </cacheField>
    <cacheField name="accuracy" numFmtId="9">
      <sharedItems containsSemiMixedTypes="0" containsString="0" containsNumber="1" minValue="0.41666666666666602" maxValue="0.75268817204300997"/>
    </cacheField>
    <cacheField name="base_vol" numFmtId="2">
      <sharedItems containsSemiMixedTypes="0" containsString="0" containsNumber="1" minValue="0.45" maxValue="95.95"/>
    </cacheField>
    <cacheField name="strat_lo_vol" numFmtId="2">
      <sharedItems containsSemiMixedTypes="0" containsString="0" containsNumber="1" minValue="0.48" maxValue="95.88"/>
    </cacheField>
    <cacheField name="strat_ls_vol" numFmtId="2">
      <sharedItems containsSemiMixedTypes="0" containsString="0" containsNumber="1" minValue="0.45" maxValue="67.89"/>
    </cacheField>
    <cacheField name="base_totrtn" numFmtId="2">
      <sharedItems containsSemiMixedTypes="0" containsString="0" containsNumber="1" minValue="0.74" maxValue="234.55"/>
    </cacheField>
    <cacheField name="strat_lo_tr" numFmtId="2">
      <sharedItems containsSemiMixedTypes="0" containsString="0" containsNumber="1" minValue="24.06" maxValue="237.8"/>
    </cacheField>
    <cacheField name="strat_ls_tr" numFmtId="2">
      <sharedItems containsSemiMixedTypes="0" containsString="0" containsNumber="1" minValue="4.3600000000000003" maxValue="206.11"/>
    </cacheField>
    <cacheField name="cagr_base" numFmtId="164">
      <sharedItems containsSemiMixedTypes="0" containsString="0" containsNumber="1" minValue="-50.385966975719619" maxValue="12.951181145381675"/>
    </cacheField>
    <cacheField name="cagr_lo" numFmtId="164">
      <sharedItems containsSemiMixedTypes="0" containsString="0" containsNumber="1" minValue="-18.414372076604923" maxValue="13.173448655121799"/>
    </cacheField>
    <cacheField name="cagr_ls" numFmtId="164">
      <sharedItems containsSemiMixedTypes="0" containsString="0" containsNumber="1" minValue="-36.079387615311099" maxValue="10.884615471189552"/>
    </cacheField>
    <cacheField name="lo_tr - base_tr" numFmtId="2">
      <sharedItems containsSemiMixedTypes="0" containsString="0" containsNumber="1" minValue="-60.5" maxValue="65.070000000000007"/>
    </cacheField>
    <cacheField name="lstr - base_tr" numFmtId="2">
      <sharedItems containsSemiMixedTypes="0" containsString="0" containsNumber="1" minValue="-154.44999999999999" maxValue="68.370000000000019"/>
    </cacheField>
    <cacheField name="lo - base" numFmtId="2">
      <sharedItems containsSemiMixedTypes="0" containsString="0" containsNumber="1" minValue="-6.030800235207856" maxValue="31.971594899114695"/>
    </cacheField>
    <cacheField name="ls - base" numFmtId="2">
      <sharedItems containsSemiMixedTypes="0" containsString="0" containsNumber="1" minValue="-26.933762138301176" maxValue="24.845976746391759"/>
    </cacheField>
    <cacheField name="sharpe base" numFmtId="2">
      <sharedItems containsSemiMixedTypes="0" containsString="0" containsNumber="1" minValue="-0.52512732647962079" maxValue="3.2855460738771609"/>
    </cacheField>
    <cacheField name="sharpe lo" numFmtId="2">
      <sharedItems containsSemiMixedTypes="0" containsString="0" containsNumber="1" minValue="-0.22428676822236365" maxValue="2.9080848498320528"/>
    </cacheField>
    <cacheField name="sharpe ls" numFmtId="2">
      <sharedItems containsSemiMixedTypes="0" containsString="0" containsNumber="1" minValue="-1.2078804022534684" maxValue="2.9447777729212414"/>
    </cacheField>
    <cacheField name="lo - base vol" numFmtId="2">
      <sharedItems containsSemiMixedTypes="0" containsString="0" containsNumber="1" minValue="-0.17000000000000171" maxValue="0.32000000000000028"/>
    </cacheField>
    <cacheField name="ls - base vol" numFmtId="2">
      <sharedItems containsSemiMixedTypes="0" containsString="0" containsNumber="1" minValue="-28.74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x v="0"/>
    <s v="iShares S&amp;P GSCI Commodity-Indexed Trust"/>
    <x v="0"/>
    <x v="0"/>
    <n v="238.79982917523"/>
    <n v="12.306407451967605"/>
    <n v="224.62568645460101"/>
    <n v="11.393860600668649"/>
  </r>
  <r>
    <x v="1"/>
    <s v="United States Oil Fund LP"/>
    <x v="0"/>
    <x v="0"/>
    <n v="206.356722688574"/>
    <n v="10.141034070996824"/>
    <n v="239.886174455109"/>
    <n v="12.374393936580441"/>
  </r>
  <r>
    <x v="2"/>
    <s v="SPDR Bloomberg High Yield Bond ETF"/>
    <x v="1"/>
    <x v="1"/>
    <n v="150.009469683746"/>
    <n v="5.5558944290285295"/>
    <n v="131.51014497692799"/>
    <n v="3.7196957640976969"/>
  </r>
  <r>
    <x v="3"/>
    <s v="SPDR S&amp;P 500 ETF Trust"/>
    <x v="2"/>
    <x v="2"/>
    <n v="146.233640974362"/>
    <n v="5.1977147991020489"/>
    <n v="155.12855783256401"/>
    <n v="6.0292201934116996"/>
  </r>
  <r>
    <x v="4"/>
    <s v="SPDR Dow Jones Industrial Average ETF Trust"/>
    <x v="2"/>
    <x v="2"/>
    <n v="139.02691982196899"/>
    <n v="4.4912328951058011"/>
    <n v="152.580107579508"/>
    <n v="5.7953035289996402"/>
  </r>
  <r>
    <x v="5"/>
    <s v="SPDR Portfolio S&amp;P 500 Value ETF"/>
    <x v="2"/>
    <x v="3"/>
    <n v="137.80521747543099"/>
    <n v="4.3683349042118014"/>
    <n v="148.97886023517799"/>
    <n v="5.4589119595894742"/>
  </r>
  <r>
    <x v="6"/>
    <s v="SPDR Portfolio S&amp;P 500 ETF"/>
    <x v="2"/>
    <x v="2"/>
    <n v="120.04506773126"/>
    <n v="2.4658725852138463"/>
    <n v="141.64239698876901"/>
    <n v="4.7512230417778412"/>
  </r>
  <r>
    <x v="7"/>
    <s v="SPDR Portfolio S&amp;P 500 Growth ETF"/>
    <x v="2"/>
    <x v="4"/>
    <n v="119.84227858251"/>
    <n v="2.4427765995908679"/>
    <n v="140.93084135866201"/>
    <n v="4.6809059701026223"/>
  </r>
  <r>
    <x v="8"/>
    <s v="iShares iBoxx $ High Yield Corporate Bond ETF"/>
    <x v="1"/>
    <x v="1"/>
    <n v="116.659870405739"/>
    <n v="2.0758171522130331"/>
    <n v="115.207092338431"/>
    <n v="1.9054072157685509"/>
  </r>
  <r>
    <x v="9"/>
    <s v="iShares Silver Trust"/>
    <x v="0"/>
    <x v="0"/>
    <n v="116.241269131267"/>
    <n v="2.0269049827875696"/>
    <n v="125.752740297126"/>
    <n v="3.1024521131015836"/>
  </r>
  <r>
    <x v="10"/>
    <s v="Invesco DB Commodity Index Tracking Fund"/>
    <x v="0"/>
    <x v="0"/>
    <n v="115.43081119745899"/>
    <n v="1.9317701764109962"/>
    <n v="162.30802863811601"/>
    <n v="6.670746341688738"/>
  </r>
  <r>
    <x v="11"/>
    <s v="iShares 20+ Year Treasury Bond ETF"/>
    <x v="1"/>
    <x v="5"/>
    <n v="111.111873467762"/>
    <n v="1.4148134327321316"/>
    <n v="94.837445544528904"/>
    <n v="-0.70425322573725024"/>
  </r>
  <r>
    <x v="12"/>
    <s v="iShares 1-5 Year Investment Grade Corporate Bond ETF"/>
    <x v="1"/>
    <x v="6"/>
    <n v="110.499893815273"/>
    <n v="1.3401590170960542"/>
    <n v="107.157837518557"/>
    <n v="0.92603042154053572"/>
  </r>
  <r>
    <x v="13"/>
    <s v="SPDR Gold Shares"/>
    <x v="0"/>
    <x v="0"/>
    <n v="108.939411471797"/>
    <n v="1.1481638264919214"/>
    <n v="117.010245581795"/>
    <n v="2.1166405273211231"/>
  </r>
  <r>
    <x v="14"/>
    <s v="iShares TIPS Bond ETF"/>
    <x v="1"/>
    <x v="7"/>
    <n v="108.59050899681699"/>
    <n v="1.1049105229169465"/>
    <n v="107.30710197198199"/>
    <n v="0.94476363955953158"/>
  </r>
  <r>
    <x v="15"/>
    <s v="SPDR Portfolio Short Term Corporate Bond ETF"/>
    <x v="1"/>
    <x v="8"/>
    <n v="107.295697271714"/>
    <n v="0.94333310635039691"/>
    <n v="106.69195945906399"/>
    <n v="0.8674152712134342"/>
  </r>
  <r>
    <x v="16"/>
    <s v="Schwab US TIPS ETF"/>
    <x v="1"/>
    <x v="7"/>
    <n v="106.915634843231"/>
    <n v="0.89558495181201181"/>
    <n v="106.582807254576"/>
    <n v="0.85365005419661966"/>
  </r>
  <r>
    <x v="17"/>
    <s v="Vanguard Long-Term Treasury ETF"/>
    <x v="1"/>
    <x v="5"/>
    <n v="106.359940269541"/>
    <n v="0.8255062505044819"/>
    <n v="94.376334000554806"/>
    <n v="-0.76876104550305246"/>
  </r>
  <r>
    <x v="18"/>
    <s v="Vanguard Short-Term Corporate Bond ETF"/>
    <x v="1"/>
    <x v="8"/>
    <n v="105.60795861459"/>
    <n v="0.73016678704482807"/>
    <n v="105.203620857353"/>
    <n v="0.67865962824984472"/>
  </r>
  <r>
    <x v="19"/>
    <s v="abrdn Physical Gold Shares ETF"/>
    <x v="0"/>
    <x v="0"/>
    <n v="105.32639533394"/>
    <n v="0.69431754729412098"/>
    <n v="114.671674346438"/>
    <n v="1.8421331145251907"/>
  </r>
  <r>
    <x v="20"/>
    <s v="iShares iBoxx $ Investment Grade Corporate Bond ETF"/>
    <x v="1"/>
    <x v="9"/>
    <n v="104.259316300753"/>
    <n v="0.55769651172326018"/>
    <n v="103.042051495834"/>
    <n v="0.4003591160687936"/>
  </r>
  <r>
    <x v="21"/>
    <s v="iShares Floating Rate Bond ETF"/>
    <x v="1"/>
    <x v="6"/>
    <n v="104.144100640285"/>
    <n v="0.54287273863586893"/>
    <n v="107.54489456020799"/>
    <n v="0.97456085737563924"/>
  </r>
  <r>
    <x v="22"/>
    <s v="Vanguard Short-Term Bond ETF"/>
    <x v="1"/>
    <x v="6"/>
    <n v="103.055799335808"/>
    <n v="0.40214506430436003"/>
    <n v="102.18720083485699"/>
    <n v="0.2888998133555809"/>
  </r>
  <r>
    <x v="23"/>
    <s v="iShares 1-3 Year Treasury Bond ETF"/>
    <x v="1"/>
    <x v="10"/>
    <n v="101.577419804165"/>
    <n v="0.20889893621980349"/>
    <n v="102.026839371222"/>
    <n v="0.26790119927855294"/>
  </r>
  <r>
    <x v="24"/>
    <s v="iShares Gold Trust"/>
    <x v="0"/>
    <x v="0"/>
    <n v="100.921544578748"/>
    <n v="0.12238473105590231"/>
    <n v="112.92657036541701"/>
    <n v="1.6341092280595104"/>
  </r>
  <r>
    <x v="25"/>
    <s v="Schwab Short-Term U.S. Treasury ETF"/>
    <x v="1"/>
    <x v="10"/>
    <n v="100.423592981719"/>
    <n v="5.6375665395025365E-2"/>
    <n v="101.710866748611"/>
    <n v="0.2264421589047716"/>
  </r>
  <r>
    <x v="26"/>
    <s v="iShares 10+ Year Investment Grade Corporate Bond ETF"/>
    <x v="1"/>
    <x v="9"/>
    <n v="99.083140763825199"/>
    <n v="-0.122736385181621"/>
    <n v="99.277571615061802"/>
    <n v="-9.6626691011791888E-2"/>
  </r>
  <r>
    <x v="27"/>
    <s v="SPDR Portfolio Short Term Treasury ETF"/>
    <x v="1"/>
    <x v="10"/>
    <n v="98.605804912909605"/>
    <n v="-0.18702559218857218"/>
    <n v="100.42762953131"/>
    <n v="5.6911894615874203E-2"/>
  </r>
  <r>
    <x v="28"/>
    <s v="Vanguard Long-Term Corporate Bond ETF"/>
    <x v="1"/>
    <x v="8"/>
    <n v="97.540632678663698"/>
    <n v="-0.33146476362242439"/>
    <n v="99.768267211590199"/>
    <n v="-3.0928776648841971E-2"/>
  </r>
  <r>
    <x v="29"/>
    <s v="Vanguard Intermediate-Term Corporate Bond ETF"/>
    <x v="1"/>
    <x v="8"/>
    <n v="96.567552534179001"/>
    <n v="-0.46461592249099626"/>
    <n v="98.677362029805806"/>
    <n v="-0.17737087502552873"/>
  </r>
  <r>
    <x v="30"/>
    <s v="iShares 5-10 Year Investment Grade Corporate Bond ETF"/>
    <x v="1"/>
    <x v="9"/>
    <n v="96.290330285019493"/>
    <n v="-0.50276235969758387"/>
    <n v="98.530005394284103"/>
    <n v="-0.19725933295952069"/>
  </r>
  <r>
    <x v="31"/>
    <s v="SPDR Portfolio Long Term Treasury ETF"/>
    <x v="1"/>
    <x v="5"/>
    <n v="95.537127047189202"/>
    <n v="-0.60688760771935302"/>
    <n v="88.720331675094499"/>
    <n v="-1.5830834552598039"/>
  </r>
  <r>
    <x v="32"/>
    <s v="Vanguard Short-Term Treasury ETF"/>
    <x v="1"/>
    <x v="10"/>
    <n v="95.203223380848996"/>
    <n v="-0.65327529421731478"/>
    <n v="99.0305736758975"/>
    <n v="-0.12980312971292429"/>
  </r>
  <r>
    <x v="33"/>
    <s v="ProShares UltraShort 20+ Year Treasury"/>
    <x v="1"/>
    <x v="5"/>
    <n v="95.122663926950295"/>
    <n v="-0.6644881555827209"/>
    <n v="125.461228416648"/>
    <n v="3.0705526625357304"/>
  </r>
  <r>
    <x v="34"/>
    <s v="SPDR Portfolio Intermediate Term Corporate Bond ETF"/>
    <x v="1"/>
    <x v="11"/>
    <n v="94.216834269527396"/>
    <n v="-0.79113806684066867"/>
    <n v="98.977259546101195"/>
    <n v="-0.13697362262952151"/>
  </r>
  <r>
    <x v="35"/>
    <s v="iShares 3-7 Year Treasury Bond ETF"/>
    <x v="1"/>
    <x v="12"/>
    <n v="93.325678443462294"/>
    <n v="-0.9167703525366"/>
    <n v="94.601427513499303"/>
    <n v="-0.73723724253288436"/>
  </r>
  <r>
    <x v="36"/>
    <s v="iShares Core U.S. Aggregate Bond ETF"/>
    <x v="1"/>
    <x v="13"/>
    <n v="92.697862747965601"/>
    <n v="-1.0059035287042106"/>
    <n v="94.722538668352499"/>
    <n v="-0.72030280623746057"/>
  </r>
  <r>
    <x v="37"/>
    <s v="Schwab U.S. Aggregate Bond ETF"/>
    <x v="1"/>
    <x v="13"/>
    <n v="92.595270804290607"/>
    <n v="-1.0205185665473571"/>
    <n v="93.877569959841594"/>
    <n v="-0.83884456398737317"/>
  </r>
  <r>
    <x v="38"/>
    <s v="Vanguard Total Bond Market ETF"/>
    <x v="1"/>
    <x v="13"/>
    <n v="92.345552945377904"/>
    <n v="-1.0561516003332772"/>
    <n v="94.003887367125301"/>
    <n v="-0.82106469357525746"/>
  </r>
  <r>
    <x v="39"/>
    <s v="SPDR Portfolio Intermediate Term Treasury ETF"/>
    <x v="1"/>
    <x v="12"/>
    <n v="91.945212553093398"/>
    <n v="-1.1134520809953918"/>
    <n v="94.149132175540501"/>
    <n v="-0.80064626161477914"/>
  </r>
  <r>
    <x v="40"/>
    <s v="SPDR Portfolio Aggregate Bond ETF"/>
    <x v="1"/>
    <x v="13"/>
    <n v="91.733037344873495"/>
    <n v="-1.143908311994013"/>
    <n v="92.109878187332299"/>
    <n v="-1.0898574598493416"/>
  </r>
  <r>
    <x v="41"/>
    <s v="Vanguard Intermediate-Term Bond ETF"/>
    <x v="1"/>
    <x v="11"/>
    <n v="91.334958533576"/>
    <n v="-1.2012147715467769"/>
    <n v="93.295650723763998"/>
    <n v="-0.92102164172115364"/>
  </r>
  <r>
    <x v="42"/>
    <s v="Schwab Intermediate-Term U.S. Treasury ETF"/>
    <x v="1"/>
    <x v="12"/>
    <n v="89.181303384850395"/>
    <n v="-1.5150560596495333"/>
    <n v="92.219426828447794"/>
    <n v="-1.0741806881144234"/>
  </r>
  <r>
    <x v="43"/>
    <s v="SPDR S&amp;P Metals &amp; Mining ETF"/>
    <x v="2"/>
    <x v="14"/>
    <n v="86.999184904002107"/>
    <n v="-1.8398173490177139"/>
    <n v="128.766268071881"/>
    <n v="3.4285130874651459"/>
  </r>
  <r>
    <x v="44"/>
    <s v="SPDR S&amp;P Bank ETF"/>
    <x v="2"/>
    <x v="15"/>
    <n v="86.550876706726996"/>
    <n v="-1.9074112313926084"/>
    <n v="99.455902384293196"/>
    <n v="-7.2717976719516297E-2"/>
  </r>
  <r>
    <x v="45"/>
    <s v="Vanguard Intermediate-Term Treasury ETF"/>
    <x v="1"/>
    <x v="12"/>
    <n v="85.0765773868292"/>
    <n v="-2.1318599757467083"/>
    <n v="90.046859180799999"/>
    <n v="-1.3881417922134043"/>
  </r>
  <r>
    <x v="46"/>
    <s v="iShares 10-20 Year Treasury Bond ETF"/>
    <x v="1"/>
    <x v="5"/>
    <n v="83.034611744481197"/>
    <n v="-2.4483645833502599"/>
    <n v="81.744100383464797"/>
    <n v="-2.6518903772138835"/>
  </r>
  <r>
    <x v="47"/>
    <s v="Invesco DB Oil Fund"/>
    <x v="0"/>
    <x v="0"/>
    <n v="80.263758952204498"/>
    <n v="-2.8888122363447288"/>
    <n v="159.472685980303"/>
    <n v="6.4203887877177346"/>
  </r>
  <r>
    <x v="48"/>
    <s v="iShares 7-10 Year Treasury Bond ETF"/>
    <x v="1"/>
    <x v="12"/>
    <n v="79.950863953179905"/>
    <n v="-2.939373967649106"/>
    <n v="85.118978904874993"/>
    <n v="-2.1253578151641528"/>
  </r>
  <r>
    <x v="49"/>
    <s v="Invesco Preferred ETF"/>
    <x v="1"/>
    <x v="8"/>
    <n v="76.192703650998197"/>
    <n v="-3.5604627235163666"/>
    <n v="84.698103763636198"/>
    <n v="-2.1900226543121182"/>
  </r>
  <r>
    <x v="50"/>
    <s v="Direxion Daily 20 Year Plus Treasury Bull 3x Shares"/>
    <x v="1"/>
    <x v="5"/>
    <n v="71.659811652540796"/>
    <n v="-4.3459370422194716"/>
    <n v="50.5502647401538"/>
    <n v="-8.6946011549752118"/>
  </r>
  <r>
    <x v="51"/>
    <s v="SPDR S&amp;P Insurance ETF"/>
    <x v="2"/>
    <x v="15"/>
    <n v="64.198371637500898"/>
    <n v="-5.7380249912789782"/>
    <n v="110.524271229424"/>
    <n v="1.3431396231494697"/>
  </r>
  <r>
    <x v="52"/>
    <s v="iShares Preferred and Income Securities ETF"/>
    <x v="1"/>
    <x v="8"/>
    <n v="56.5463004570774"/>
    <n v="-7.3197436854188114"/>
    <n v="74.109298661728999"/>
    <n v="-3.9163054854547186"/>
  </r>
  <r>
    <x v="53"/>
    <s v="Direxion Daily 20 Year Plus Treasury Bear 3x Shares"/>
    <x v="1"/>
    <x v="5"/>
    <n v="44.202197966197801"/>
    <n v="-10.313753465446695"/>
    <n v="98.371369315643506"/>
    <n v="-0.21869899126961689"/>
  </r>
  <r>
    <x v="54"/>
    <s v="SPDR S&amp;P Homebuilders ETF"/>
    <x v="2"/>
    <x v="16"/>
    <n v="41.951066963792499"/>
    <n v="-10.936641466389984"/>
    <n v="72.423858558172498"/>
    <n v="-4.210577590708386"/>
  </r>
  <r>
    <x v="55"/>
    <s v="ProShares Ultra Silver"/>
    <x v="0"/>
    <x v="0"/>
    <n v="33.754723811920201"/>
    <n v="-13.481043158335449"/>
    <n v="94.2200265427998"/>
    <n v="-0.79068988486982184"/>
  </r>
  <r>
    <x v="56"/>
    <s v="SPDR S&amp;P Retail ETF"/>
    <x v="2"/>
    <x v="17"/>
    <n v="33.347790013796804"/>
    <n v="-13.620847024980332"/>
    <n v="84.091221397328994"/>
    <n v="-2.2837583741367795"/>
  </r>
  <r>
    <x v="57"/>
    <s v="SPDR S&amp;P Regional Banking ETF"/>
    <x v="2"/>
    <x v="15"/>
    <n v="28.823384905984"/>
    <n v="-15.283891576977403"/>
    <n v="58.376227105354801"/>
    <n v="-6.9253375814621538"/>
  </r>
  <r>
    <x v="58"/>
    <s v="SPDR S&amp;P Biotech ETF"/>
    <x v="2"/>
    <x v="18"/>
    <n v="27.1633358422933"/>
    <n v="-15.951284531459986"/>
    <n v="50.966211696423102"/>
    <n v="-8.5947837399369291"/>
  </r>
  <r>
    <x v="59"/>
    <s v="SPDR S&amp;P Oil &amp; Gas Exploration &amp; Production ETF"/>
    <x v="2"/>
    <x v="19"/>
    <n v="26.903009577157501"/>
    <n v="-16.059133341068033"/>
    <n v="73.026913910417207"/>
    <n v="-4.1046107399603464"/>
  </r>
  <r>
    <x v="60"/>
    <s v="United States Natural Gas Fund LP"/>
    <x v="0"/>
    <x v="0"/>
    <n v="23.348235624734802"/>
    <n v="-17.630352203219012"/>
    <n v="57.180080596791299"/>
    <n v="-7.1819083379776831"/>
  </r>
  <r>
    <x v="61"/>
    <s v="SPDR Bloomberg 1-3 Month T-Bill ETF"/>
    <x v="1"/>
    <x v="10"/>
    <m/>
    <n v="-100"/>
    <m/>
    <n v="-100"/>
  </r>
  <r>
    <x v="62"/>
    <s v="iShares Short Treasury Bond ETF"/>
    <x v="1"/>
    <x v="10"/>
    <m/>
    <n v="-100"/>
    <m/>
    <n v="-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s v="United States Oil Fund LP"/>
    <x v="0"/>
    <s v="Commodity"/>
    <n v="54"/>
    <n v="53"/>
    <n v="96"/>
    <n v="0.5625"/>
    <n v="40.85"/>
    <n v="40.840000000000003"/>
    <n v="22.39"/>
    <n v="74.510000000000005"/>
    <n v="139.58000000000001"/>
    <n v="93.09"/>
    <n v="-4.1162661747646272"/>
    <n v="4.8791183124477389"/>
    <n v="-1.0176920933283595"/>
    <n v="65.070000000000007"/>
    <n v="18.579999999999998"/>
    <n v="8.9953844872123661"/>
    <n v="3.0985740814362677"/>
    <n v="-0.10076538983511939"/>
    <n v="0.11946910657315717"/>
    <n v="-4.5452974244232225E-2"/>
    <n v="-9.9999999999980105E-3"/>
    <n v="-18.46"/>
  </r>
  <r>
    <x v="1"/>
    <s v="SPDR S&amp;P Biotech ETF"/>
    <x v="1"/>
    <s v="Health &amp; Biotechnology"/>
    <n v="49"/>
    <n v="46"/>
    <n v="96"/>
    <n v="0.51041666666666596"/>
    <n v="30.82"/>
    <n v="30.75"/>
    <n v="17.91"/>
    <n v="70.989999999999995"/>
    <n v="120.01"/>
    <n v="122.51"/>
    <n v="-4.7768697731212288"/>
    <n v="2.6400314726580554"/>
    <n v="2.9427899421329728"/>
    <n v="49.02000000000001"/>
    <n v="51.52000000000001"/>
    <n v="7.4169012457792842"/>
    <n v="7.7196597152542017"/>
    <n v="-0.15499252995201909"/>
    <n v="8.5854682037660335E-2"/>
    <n v="0.16430987951607889"/>
    <n v="-7.0000000000000284E-2"/>
    <n v="-12.91"/>
  </r>
  <r>
    <x v="2"/>
    <s v="Vanguard Intermediate-Term Corporate Bond ETF"/>
    <x v="2"/>
    <s v="Corporate/Preferred"/>
    <n v="58"/>
    <n v="57"/>
    <n v="96"/>
    <n v="0.60416666666666596"/>
    <n v="7.01"/>
    <n v="6.9"/>
    <n v="4.45"/>
    <n v="123.3"/>
    <n v="136.36000000000001"/>
    <n v="147.41999999999999"/>
    <n v="3.0373605848137641"/>
    <n v="4.5300116832581283"/>
    <n v="5.7010950811734684"/>
    <n v="13.060000000000016"/>
    <n v="24.11999999999999"/>
    <n v="1.4926510984443642"/>
    <n v="2.6637344963597043"/>
    <n v="0.43328966973092214"/>
    <n v="0.65652343235625044"/>
    <n v="1.2811449620614535"/>
    <n v="-0.10999999999999943"/>
    <n v="-2.5599999999999996"/>
  </r>
  <r>
    <x v="3"/>
    <s v="SPDR Bloomberg High Yield Bond ETF"/>
    <x v="2"/>
    <s v="Corp/Pref-High Yield"/>
    <n v="55"/>
    <n v="57"/>
    <n v="96"/>
    <n v="0.57291666666666596"/>
    <n v="8.86"/>
    <n v="8.84"/>
    <n v="4.41"/>
    <n v="137.07"/>
    <n v="143.63999999999999"/>
    <n v="143.63"/>
    <n v="4.6075912282899978"/>
    <n v="5.3095880211487589"/>
    <n v="5.3085406335306562"/>
    <n v="6.5699999999999932"/>
    <n v="6.5600000000000023"/>
    <n v="0.70199679285876115"/>
    <n v="0.70094940524065841"/>
    <n v="0.52004415669187343"/>
    <n v="0.60063212908922614"/>
    <n v="1.2037507105511691"/>
    <n v="-1.9999999999999574E-2"/>
    <n v="-4.4499999999999993"/>
  </r>
  <r>
    <x v="4"/>
    <s v="ProShares Ultra Bloomberg Natural Gas"/>
    <x v="0"/>
    <s v="Commodity"/>
    <n v="50"/>
    <n v="40"/>
    <n v="96"/>
    <n v="0.52083333333333304"/>
    <n v="95.95"/>
    <n v="95.88"/>
    <n v="67.89"/>
    <n v="0.74"/>
    <n v="24.06"/>
    <n v="12.69"/>
    <n v="-50.385966975719619"/>
    <n v="-18.414372076604923"/>
    <n v="-25.539990229327859"/>
    <n v="23.32"/>
    <n v="11.95"/>
    <n v="31.971594899114695"/>
    <n v="24.845976746391759"/>
    <n v="-0.52512732647962079"/>
    <n v="-0.19205644635591285"/>
    <n v="-0.37619664500409278"/>
    <n v="-7.000000000000739E-2"/>
    <n v="-28.060000000000002"/>
  </r>
  <r>
    <x v="5"/>
    <s v="ProShares UltraShort 20+ Year Treasury"/>
    <x v="2"/>
    <s v="Government/Agency-LT"/>
    <n v="42"/>
    <n v="45"/>
    <n v="96"/>
    <n v="0.4375"/>
    <n v="27.22"/>
    <n v="27.13"/>
    <n v="18.690000000000001"/>
    <n v="68.459999999999994"/>
    <n v="113.14"/>
    <n v="136.83000000000001"/>
    <n v="-5.2692479786000002"/>
    <n v="1.7792985596477351"/>
    <n v="4.5814057738137848"/>
    <n v="44.680000000000007"/>
    <n v="68.370000000000019"/>
    <n v="7.0485465382477352"/>
    <n v="9.850653752413784"/>
    <n v="-0.19358001390889054"/>
    <n v="6.5584171015397541E-2"/>
    <n v="0.24512604461282955"/>
    <n v="-8.9999999999999858E-2"/>
    <n v="-8.5299999999999976"/>
  </r>
  <r>
    <x v="6"/>
    <s v="SPDR Portfolio Intermediate Term Corporate Bond ETF"/>
    <x v="2"/>
    <s v="Govt/Corp Intermediate"/>
    <n v="55"/>
    <n v="59"/>
    <n v="96"/>
    <n v="0.57291666666666596"/>
    <n v="4.9000000000000004"/>
    <n v="4.8499999999999996"/>
    <n v="3.2"/>
    <n v="120.42"/>
    <n v="125.23"/>
    <n v="128.85"/>
    <n v="2.690052217781802"/>
    <n v="3.2662342354826679"/>
    <n v="3.687486333577783"/>
    <n v="4.8100000000000023"/>
    <n v="8.4299999999999926"/>
    <n v="0.57618201770086586"/>
    <n v="0.99743411579598096"/>
    <n v="0.54899024852689837"/>
    <n v="0.673450357831478"/>
    <n v="1.152339479243057"/>
    <n v="-5.0000000000000711E-2"/>
    <n v="-1.7000000000000002"/>
  </r>
  <r>
    <x v="7"/>
    <s v="United States Natural Gas Fund LP"/>
    <x v="0"/>
    <s v="Commodity"/>
    <n v="46"/>
    <n v="46"/>
    <n v="96"/>
    <n v="0.47916666666666602"/>
    <n v="49.76"/>
    <n v="49.71"/>
    <n v="33.950000000000003"/>
    <n v="32.32"/>
    <n v="44.29"/>
    <n v="20.56"/>
    <n v="-14.900995657779026"/>
    <n v="-10.983146308611936"/>
    <n v="-20.226169819255414"/>
    <n v="11.969999999999999"/>
    <n v="-11.760000000000002"/>
    <n v="3.9178493491670903"/>
    <n v="-5.3251741614763883"/>
    <n v="-0.29945730823510908"/>
    <n v="-0.22094440371377863"/>
    <n v="-0.59576347037571176"/>
    <n v="-4.9999999999997158E-2"/>
    <n v="-15.809999999999995"/>
  </r>
  <r>
    <x v="8"/>
    <s v="iShares S&amp;P GSCI Commodity-Indexed Trust"/>
    <x v="0"/>
    <s v="Commodity"/>
    <n v="59"/>
    <n v="56"/>
    <n v="96"/>
    <n v="0.61458333333333304"/>
    <n v="21.83"/>
    <n v="21.86"/>
    <n v="14"/>
    <n v="143.08000000000001"/>
    <n v="153.93"/>
    <n v="131.68"/>
    <n v="5.2508378291487023"/>
    <n v="6.3556257299548502"/>
    <n v="4.0097996219862431"/>
    <n v="10.849999999999994"/>
    <n v="-11.400000000000006"/>
    <n v="1.1047879008061479"/>
    <n v="-1.2410382071624593"/>
    <n v="0.24053311173379308"/>
    <n v="0.29074225663105446"/>
    <n v="0.28641425871330306"/>
    <n v="3.0000000000001137E-2"/>
    <n v="-7.8299999999999983"/>
  </r>
  <r>
    <x v="9"/>
    <s v="Invesco DB Oil Fund"/>
    <x v="0"/>
    <s v="Commodity"/>
    <n v="63"/>
    <n v="56"/>
    <n v="96"/>
    <n v="0.65625"/>
    <n v="28.79"/>
    <n v="28.88"/>
    <n v="20.58"/>
    <n v="172.85"/>
    <n v="180.13"/>
    <n v="135.13"/>
    <n v="8.131634839005164"/>
    <n v="8.7707924797212335"/>
    <n v="4.3947900605115109"/>
    <n v="7.2800000000000011"/>
    <n v="-37.72"/>
    <n v="0.63915764071606951"/>
    <n v="-3.7368447784936532"/>
    <n v="0.28244650361254481"/>
    <n v="0.30369780054436407"/>
    <n v="0.21354665017062738"/>
    <n v="8.9999999999999858E-2"/>
    <n v="-8.2100000000000009"/>
  </r>
  <r>
    <x v="10"/>
    <s v="SPDR Portfolio S&amp;P 500 Growth ETF"/>
    <x v="1"/>
    <s v="Growth-Large Cap"/>
    <n v="57"/>
    <n v="62"/>
    <n v="96"/>
    <n v="0.59375"/>
    <n v="18.350000000000001"/>
    <n v="18.43"/>
    <n v="11.91"/>
    <n v="234.55"/>
    <n v="237.8"/>
    <n v="206.11"/>
    <n v="12.951181145381675"/>
    <n v="13.173448655121799"/>
    <n v="10.884615471189552"/>
    <n v="3.25"/>
    <n v="-28.439999999999998"/>
    <n v="0.22226750974012432"/>
    <n v="-2.0665656741921232"/>
    <n v="0.70578643844041822"/>
    <n v="0.71478288958881164"/>
    <n v="0.91390558112422771"/>
    <n v="7.9999999999998295E-2"/>
    <n v="-6.4400000000000013"/>
  </r>
  <r>
    <x v="11"/>
    <s v="iShares iBoxx $ High Yield Corporate Bond ETF"/>
    <x v="2"/>
    <s v="Corp/Pref-High Yield"/>
    <n v="55"/>
    <n v="57"/>
    <n v="96"/>
    <n v="0.57291666666666596"/>
    <n v="8.3800000000000008"/>
    <n v="8.41"/>
    <n v="4.2300000000000004"/>
    <n v="135.55000000000001"/>
    <n v="134.88999999999999"/>
    <n v="128.74"/>
    <n v="4.4410814826457257"/>
    <n v="4.3682824206963788"/>
    <n v="3.6748361880887703"/>
    <n v="-0.66000000000002501"/>
    <n v="-6.8100000000000023"/>
    <n v="-7.2799061949346822E-2"/>
    <n v="-0.76624529455695534"/>
    <n v="0.5299619907691796"/>
    <n v="0.51941526999956944"/>
    <n v="0.86875560002098584"/>
    <n v="2.9999999999999361E-2"/>
    <n v="-4.1500000000000004"/>
  </r>
  <r>
    <x v="12"/>
    <s v="iShares 5-10 Year Investment Grade Corporate Bond ETF"/>
    <x v="2"/>
    <s v="Corp/Pref-Inv Grade"/>
    <n v="55"/>
    <n v="58"/>
    <n v="96"/>
    <n v="0.57291666666666596"/>
    <n v="6.95"/>
    <n v="6.95"/>
    <n v="5.24"/>
    <n v="120.46"/>
    <n v="121.56"/>
    <n v="120.66"/>
    <n v="2.694924471388549"/>
    <n v="2.8283710283646846"/>
    <n v="2.7192649581144313"/>
    <n v="1.1000000000000085"/>
    <n v="0.20000000000000284"/>
    <n v="0.13344655697613561"/>
    <n v="2.4340486725882293E-2"/>
    <n v="0.38775891674655377"/>
    <n v="0.40695986019635749"/>
    <n v="0.51894369429664722"/>
    <n v="0"/>
    <n v="-1.71"/>
  </r>
  <r>
    <x v="13"/>
    <s v="Schwab U.S. Aggregate Bond ETF"/>
    <x v="2"/>
    <s v="Government/Corporate"/>
    <n v="50"/>
    <n v="56"/>
    <n v="96"/>
    <n v="0.52083333333333304"/>
    <n v="5.0599999999999996"/>
    <n v="5.04"/>
    <n v="3.62"/>
    <n v="109.94"/>
    <n v="114"/>
    <n v="117.05"/>
    <n v="1.3629847523475069"/>
    <n v="1.8894609221006275"/>
    <n v="2.2744953933028"/>
    <n v="4.0600000000000023"/>
    <n v="7.1099999999999994"/>
    <n v="0.52647616975312062"/>
    <n v="0.91151064095529311"/>
    <n v="0.26936457556274845"/>
    <n v="0.37489304009933089"/>
    <n v="0.62831364455878447"/>
    <n v="-1.9999999999999574E-2"/>
    <n v="-1.4399999999999995"/>
  </r>
  <r>
    <x v="14"/>
    <s v="SPDR S&amp;P Regional Banking ETF"/>
    <x v="1"/>
    <s v="Financial Services"/>
    <n v="52"/>
    <n v="53"/>
    <n v="96"/>
    <n v="0.54166666666666596"/>
    <n v="29.57"/>
    <n v="29.64"/>
    <n v="19.11"/>
    <n v="121.28"/>
    <n v="117.22"/>
    <n v="74.569999999999993"/>
    <n v="2.7945013262369534"/>
    <n v="2.2957022666796334"/>
    <n v="-4.105239774508151"/>
    <n v="-4.0600000000000023"/>
    <n v="-46.710000000000008"/>
    <n v="-0.49879905955731996"/>
    <n v="-6.8997411007451044"/>
    <n v="9.4504610288703189E-2"/>
    <n v="7.7452843005385741E-2"/>
    <n v="-0.21482154759330985"/>
    <n v="7.0000000000000284E-2"/>
    <n v="-10.46"/>
  </r>
  <r>
    <x v="15"/>
    <s v="iShares 1-5 Year Investment Grade Corporate Bond ETF"/>
    <x v="2"/>
    <s v="Govt/Corp Short Term"/>
    <n v="58"/>
    <n v="62"/>
    <n v="96"/>
    <n v="0.60416666666666596"/>
    <n v="3"/>
    <n v="2.99"/>
    <n v="2.21"/>
    <n v="115.92"/>
    <n v="116.37"/>
    <n v="116.44"/>
    <n v="2.1328572406784208"/>
    <n v="2.1894030176865531"/>
    <n v="2.1981821762805831"/>
    <n v="0.45000000000000284"/>
    <n v="0.51999999999999602"/>
    <n v="5.6545777008132347E-2"/>
    <n v="6.5324935602162348E-2"/>
    <n v="0.71095241355947358"/>
    <n v="0.73224181193530202"/>
    <n v="0.99465256845275252"/>
    <n v="-9.9999999999997868E-3"/>
    <n v="-0.79"/>
  </r>
  <r>
    <x v="16"/>
    <s v="Vanguard Short-Term Corporate Bond ETF"/>
    <x v="2"/>
    <s v="Corporate/Preferred"/>
    <n v="58"/>
    <n v="58"/>
    <n v="96"/>
    <n v="0.60416666666666596"/>
    <n v="3.13"/>
    <n v="3.14"/>
    <n v="2.2799999999999998"/>
    <n v="117.35"/>
    <n v="116.43"/>
    <n v="115.09"/>
    <n v="2.3119015073316929"/>
    <n v="2.19692828778002"/>
    <n v="2.0280663034720314"/>
    <n v="-0.91999999999998749"/>
    <n v="-2.2599999999999909"/>
    <n v="-0.11497321955167283"/>
    <n v="-0.28383520385966143"/>
    <n v="0.73862667965868789"/>
    <n v="0.69965869037580253"/>
    <n v="0.88950276468071565"/>
    <n v="1.0000000000000231E-2"/>
    <n v="-0.85000000000000009"/>
  </r>
  <r>
    <x v="17"/>
    <s v="Vanguard Short-Term Bond ETF"/>
    <x v="2"/>
    <s v="Govt/Corp Short Term"/>
    <n v="57"/>
    <n v="56"/>
    <n v="96"/>
    <n v="0.59375"/>
    <n v="2.29"/>
    <n v="2.2799999999999998"/>
    <n v="1.46"/>
    <n v="111.25"/>
    <n v="112.6"/>
    <n v="113.68"/>
    <n v="1.5346529042710833"/>
    <n v="1.7097594586278575"/>
    <n v="1.8485537549301378"/>
    <n v="1.3499999999999943"/>
    <n v="2.4300000000000068"/>
    <n v="0.17510655435677425"/>
    <n v="0.3139008506590546"/>
    <n v="0.67015410666859532"/>
    <n v="0.7498944993981832"/>
    <n v="1.2661327088562588"/>
    <n v="-1.0000000000000231E-2"/>
    <n v="-0.83000000000000007"/>
  </r>
  <r>
    <x v="18"/>
    <s v="iShares Core U.S. Aggregate Bond ETF"/>
    <x v="2"/>
    <s v="Government/Corporate"/>
    <n v="53"/>
    <n v="59"/>
    <n v="96"/>
    <n v="0.55208333333333304"/>
    <n v="5"/>
    <n v="5"/>
    <n v="3.55"/>
    <n v="111.21"/>
    <n v="112.79"/>
    <n v="113.27"/>
    <n v="1.5294368373855782"/>
    <n v="1.7342594507444575"/>
    <n v="1.7959969584225854"/>
    <n v="1.5800000000000125"/>
    <n v="2.0600000000000023"/>
    <n v="0.2048226133588793"/>
    <n v="0.26656012103700721"/>
    <n v="0.30588736747711565"/>
    <n v="0.34685189014889151"/>
    <n v="0.50591463617537624"/>
    <n v="0"/>
    <n v="-1.4500000000000002"/>
  </r>
  <r>
    <x v="19"/>
    <s v="SPDR Portfolio Intermediate Term Treasury ETF"/>
    <x v="2"/>
    <s v="Govt/Agency-Inter Term"/>
    <n v="47"/>
    <n v="54"/>
    <n v="96"/>
    <n v="0.48958333333333298"/>
    <n v="4.38"/>
    <n v="4.37"/>
    <n v="2.77"/>
    <n v="109.24"/>
    <n v="110.79"/>
    <n v="111.34"/>
    <n v="1.2705337105775261"/>
    <n v="1.4745708252446921"/>
    <n v="1.5463831798085748"/>
    <n v="1.5500000000000114"/>
    <n v="2.1000000000000085"/>
    <n v="0.20403711466716601"/>
    <n v="0.27584946923104869"/>
    <n v="0.29007618962957216"/>
    <n v="0.33743039479283571"/>
    <n v="0.55826107574316775"/>
    <n v="-9.9999999999997868E-3"/>
    <n v="-1.6099999999999999"/>
  </r>
  <r>
    <x v="20"/>
    <s v="SPDR Portfolio Short Term Corporate Bond ETF"/>
    <x v="2"/>
    <s v="Corporate/Preferred"/>
    <n v="62"/>
    <n v="65"/>
    <n v="96"/>
    <n v="0.64583333333333304"/>
    <n v="2.1"/>
    <n v="2.13"/>
    <n v="1.61"/>
    <n v="115.59"/>
    <n v="113.45"/>
    <n v="111.18"/>
    <n v="2.0912706341685405"/>
    <n v="1.8190907199696182"/>
    <n v="1.5255237318031911"/>
    <n v="-2.1400000000000006"/>
    <n v="-4.4099999999999966"/>
    <n v="-0.27217991419892229"/>
    <n v="-0.56574690236534941"/>
    <n v="0.99584315912787635"/>
    <n v="0.8540332018636706"/>
    <n v="0.94753026820073982"/>
    <n v="2.9999999999999805E-2"/>
    <n v="-0.49"/>
  </r>
  <r>
    <x v="21"/>
    <s v="Schwab Short-Term U.S. Treasury ETF"/>
    <x v="2"/>
    <s v="Govt/Agency-Short Term"/>
    <n v="55"/>
    <n v="56"/>
    <n v="96"/>
    <n v="0.57291666666666596"/>
    <n v="1.61"/>
    <n v="1.59"/>
    <n v="1.02"/>
    <n v="109.37"/>
    <n v="110.22"/>
    <n v="110.94"/>
    <n v="1.2877415097366729"/>
    <n v="1.3998239448961947"/>
    <n v="1.4941862636562719"/>
    <n v="0.84999999999999432"/>
    <n v="1.5699999999999932"/>
    <n v="0.11208243515952176"/>
    <n v="0.20644475391959904"/>
    <n v="0.79983944704141163"/>
    <n v="0.88039241817370728"/>
    <n v="1.4648884937806588"/>
    <n v="-2.0000000000000018E-2"/>
    <n v="-0.59000000000000008"/>
  </r>
  <r>
    <x v="22"/>
    <s v="iShares Silver Trust"/>
    <x v="0"/>
    <s v="Commodity"/>
    <n v="47"/>
    <n v="45"/>
    <n v="96"/>
    <n v="0.48958333333333298"/>
    <n v="28.07"/>
    <n v="28.1"/>
    <n v="20.6"/>
    <n v="113.67"/>
    <n v="114.19"/>
    <n v="85.78"/>
    <n v="1.8472738163351599"/>
    <n v="1.9137030072756245"/>
    <n v="-2.1673718912778583"/>
    <n v="0.51999999999999602"/>
    <n v="-27.89"/>
    <n v="6.6429190940464622E-2"/>
    <n v="-4.0146457076130186"/>
    <n v="6.5809541016571424E-2"/>
    <n v="6.8103309867459938E-2"/>
    <n v="-0.10521222773193487"/>
    <n v="3.0000000000001137E-2"/>
    <n v="-7.4699999999999989"/>
  </r>
  <r>
    <x v="23"/>
    <s v="iShares Short Treasury Bond ETF"/>
    <x v="2"/>
    <s v="Govt/Agency-Short Term"/>
    <n v="67"/>
    <n v="71"/>
    <n v="91"/>
    <n v="0.73626373626373598"/>
    <n v="0.47"/>
    <n v="0.5"/>
    <n v="0.47"/>
    <n v="111.02"/>
    <n v="110.56"/>
    <n v="110.1"/>
    <n v="1.5046385373432614"/>
    <n v="1.4444495621235287"/>
    <n v="1.3840455532729834"/>
    <n v="-0.45999999999999375"/>
    <n v="-0.92000000000000171"/>
    <n v="-6.0188975219732654E-2"/>
    <n v="-0.12059298407027796"/>
    <n v="3.2013585900920458"/>
    <n v="2.8888991242470574"/>
    <n v="2.9447777729212414"/>
    <n v="3.0000000000000027E-2"/>
    <n v="0"/>
  </r>
  <r>
    <x v="24"/>
    <s v="iShares 3-7 Year Treasury Bond ETF"/>
    <x v="2"/>
    <s v="Govt/Agency-Inter Term"/>
    <n v="45"/>
    <n v="51"/>
    <n v="96"/>
    <n v="0.46875"/>
    <n v="4.05"/>
    <n v="4.05"/>
    <n v="2.66"/>
    <n v="108.21"/>
    <n v="109.54"/>
    <n v="110.08"/>
    <n v="1.1335710227761586"/>
    <n v="1.3102175826354978"/>
    <n v="1.3814143883756014"/>
    <n v="1.3300000000000125"/>
    <n v="1.8700000000000045"/>
    <n v="0.17664655985933919"/>
    <n v="0.24784336559944276"/>
    <n v="0.27989407969781693"/>
    <n v="0.32351051423098715"/>
    <n v="0.51932871743443654"/>
    <n v="0"/>
    <n v="-1.3899999999999997"/>
  </r>
  <r>
    <x v="25"/>
    <s v="Schwab US TIPS ETF"/>
    <x v="2"/>
    <s v="Government/Agency"/>
    <n v="50"/>
    <n v="63"/>
    <n v="96"/>
    <n v="0.52083333333333304"/>
    <n v="4.82"/>
    <n v="4.88"/>
    <n v="3.47"/>
    <n v="124.07"/>
    <n v="117.38"/>
    <n v="110.04"/>
    <n v="3.1290385395135401"/>
    <n v="2.3156376091180819"/>
    <n v="1.3761508290857538"/>
    <n v="-6.6899999999999977"/>
    <n v="-14.029999999999987"/>
    <n v="-0.81340093039545813"/>
    <n v="-1.7528877104277862"/>
    <n v="0.64917812023102484"/>
    <n v="0.4745159035078037"/>
    <n v="0.39658525333883393"/>
    <n v="5.9999999999999609E-2"/>
    <n v="-1.35"/>
  </r>
  <r>
    <x v="26"/>
    <s v="Invesco Preferred ETF"/>
    <x v="2"/>
    <s v="Corporate/Preferred"/>
    <n v="57"/>
    <n v="53"/>
    <n v="96"/>
    <n v="0.59375"/>
    <n v="11.55"/>
    <n v="11.56"/>
    <n v="7.66"/>
    <n v="115.09"/>
    <n v="115.85"/>
    <n v="109.87"/>
    <n v="2.0280663034720314"/>
    <n v="2.1240443266838716"/>
    <n v="1.3537623896772377"/>
    <n v="0.75999999999999091"/>
    <n v="-5.2199999999999989"/>
    <n v="9.5978023211840124E-2"/>
    <n v="-0.67430391379479371"/>
    <n v="0.17559015614476461"/>
    <n v="0.18374085870967746"/>
    <n v="0.17673138246439135"/>
    <n v="9.9999999999997868E-3"/>
    <n v="-3.8900000000000006"/>
  </r>
  <r>
    <x v="27"/>
    <s v="Vanguard Short-Term Treasury ETF"/>
    <x v="2"/>
    <s v="Govt/Agency-Short Term"/>
    <n v="56"/>
    <n v="56"/>
    <n v="96"/>
    <n v="0.58333333333333304"/>
    <n v="1.63"/>
    <n v="1.64"/>
    <n v="1.05"/>
    <n v="110.22"/>
    <n v="110.02"/>
    <n v="109.69"/>
    <n v="1.3998239448961947"/>
    <n v="1.3735184344166429"/>
    <n v="1.3300245961264112"/>
    <n v="-0.20000000000000284"/>
    <n v="-0.53000000000000114"/>
    <n v="-2.6305510479551764E-2"/>
    <n v="-6.9799348769783442E-2"/>
    <n v="0.85878769625533424"/>
    <n v="0.837511240497953"/>
    <n v="1.2666900915489629"/>
    <n v="1.0000000000000009E-2"/>
    <n v="-0.57999999999999985"/>
  </r>
  <r>
    <x v="28"/>
    <s v="SPDR Bloomberg 1-3 Month T-Bill ETF"/>
    <x v="2"/>
    <s v="Govt/Agency-Short Term"/>
    <n v="70"/>
    <n v="72"/>
    <n v="93"/>
    <n v="0.75268817204300997"/>
    <n v="0.45"/>
    <n v="0.48"/>
    <n v="0.45"/>
    <n v="110.82"/>
    <n v="110.19"/>
    <n v="109.57"/>
    <n v="1.4784957332447224"/>
    <n v="1.3958807279193852"/>
    <n v="1.3141808443957403"/>
    <n v="-0.62999999999999545"/>
    <n v="-1.25"/>
    <n v="-8.2615005325337165E-2"/>
    <n v="-0.16431488884898204"/>
    <n v="3.2855460738771609"/>
    <n v="2.9080848498320528"/>
    <n v="2.9204018764349784"/>
    <n v="2.9999999999999971E-2"/>
    <n v="0"/>
  </r>
  <r>
    <x v="29"/>
    <s v="Vanguard Intermediate-Term Bond ETF"/>
    <x v="2"/>
    <s v="Govt/Corp Intermediate"/>
    <n v="52"/>
    <n v="54"/>
    <n v="96"/>
    <n v="0.54166666666666596"/>
    <n v="5.63"/>
    <n v="5.64"/>
    <n v="4.0599999999999996"/>
    <n v="115.17"/>
    <n v="113.02"/>
    <n v="109.57"/>
    <n v="2.0381947927147204"/>
    <n v="1.7638700498199711"/>
    <n v="1.3141808443957403"/>
    <n v="-2.1500000000000057"/>
    <n v="-5.6000000000000085"/>
    <n v="-0.27432474289474928"/>
    <n v="-0.72401394831898003"/>
    <n v="0.36202394186762354"/>
    <n v="0.31274291663474668"/>
    <n v="0.32368986315166021"/>
    <n v="9.9999999999997868E-3"/>
    <n v="-1.5700000000000003"/>
  </r>
  <r>
    <x v="30"/>
    <s v="iShares 1-3 Year Treasury Bond ETF"/>
    <x v="2"/>
    <s v="Govt/Agency-Short Term"/>
    <n v="55"/>
    <n v="56"/>
    <n v="96"/>
    <n v="0.57291666666666596"/>
    <n v="1.61"/>
    <n v="1.61"/>
    <n v="1.04"/>
    <n v="108.62"/>
    <n v="108.86"/>
    <n v="108.98"/>
    <n v="1.1882234710985262"/>
    <n v="1.2201331540298899"/>
    <n v="1.2360653888499495"/>
    <n v="0.23999999999999488"/>
    <n v="0.35999999999999943"/>
    <n v="3.1909682931363648E-2"/>
    <n v="4.7841917751423324E-2"/>
    <n v="0.73802700068231442"/>
    <n v="0.75784667952167073"/>
    <n v="1.1885244123557206"/>
    <n v="0"/>
    <n v="-0.57000000000000006"/>
  </r>
  <r>
    <x v="31"/>
    <s v="iShares 10+ Year Investment Grade Corporate Bond ETF"/>
    <x v="2"/>
    <s v="Corp/Pref-Inv Grade"/>
    <n v="50"/>
    <n v="60"/>
    <n v="96"/>
    <n v="0.52083333333333304"/>
    <n v="12.24"/>
    <n v="12.29"/>
    <n v="10.3"/>
    <n v="134.21"/>
    <n v="123.03"/>
    <n v="108.87"/>
    <n v="4.2929572952233874"/>
    <n v="3.0050975430645055"/>
    <n v="1.2214614150787062"/>
    <n v="-11.180000000000007"/>
    <n v="-25.340000000000003"/>
    <n v="-1.2878597521588819"/>
    <n v="-3.0714958801446812"/>
    <n v="0.35073180516530944"/>
    <n v="0.24451566664479299"/>
    <n v="0.11858848690084525"/>
    <n v="4.9999999999998934E-2"/>
    <n v="-1.9399999999999995"/>
  </r>
  <r>
    <x v="32"/>
    <s v="iShares TIPS Bond ETF"/>
    <x v="2"/>
    <s v="Government/Agency"/>
    <n v="54"/>
    <n v="61"/>
    <n v="96"/>
    <n v="0.5625"/>
    <n v="4.8600000000000003"/>
    <n v="4.93"/>
    <n v="3.51"/>
    <n v="125.09"/>
    <n v="116.8"/>
    <n v="108.06"/>
    <n v="3.2497340765337057"/>
    <n v="2.2432608057279202"/>
    <n v="1.1135318718474618"/>
    <n v="-8.2900000000000063"/>
    <n v="-17.03"/>
    <n v="-1.0064732708057855"/>
    <n v="-2.1362022046862439"/>
    <n v="0.66866956307277892"/>
    <n v="0.45502247580688038"/>
    <n v="0.31724554753488943"/>
    <n v="6.9999999999999396E-2"/>
    <n v="-1.3500000000000005"/>
  </r>
  <r>
    <x v="33"/>
    <s v="Vanguard Total Bond Market ETF"/>
    <x v="2"/>
    <s v="Government/Corporate"/>
    <n v="55"/>
    <n v="58"/>
    <n v="96"/>
    <n v="0.57291666666666596"/>
    <n v="5.04"/>
    <n v="5.05"/>
    <n v="3.89"/>
    <n v="112.31"/>
    <n v="109.99"/>
    <n v="106.83"/>
    <n v="1.6722963284883763"/>
    <n v="1.3695690732433485"/>
    <n v="0.94830533159417918"/>
    <n v="-2.3200000000000074"/>
    <n v="-5.480000000000004"/>
    <n v="-0.30272725524502775"/>
    <n v="-0.7239909968941971"/>
    <n v="0.33180482708102704"/>
    <n v="0.27120179668185118"/>
    <n v="0.24378029089824657"/>
    <n v="9.9999999999997868E-3"/>
    <n v="-1.1499999999999999"/>
  </r>
  <r>
    <x v="34"/>
    <s v="SPDR Portfolio Aggregate Bond ETF"/>
    <x v="2"/>
    <s v="Government/Corporate"/>
    <n v="57"/>
    <n v="59"/>
    <n v="96"/>
    <n v="0.59375"/>
    <n v="4.95"/>
    <n v="4.96"/>
    <n v="3.74"/>
    <n v="110.42"/>
    <n v="109.04"/>
    <n v="106.78"/>
    <n v="1.4260885733712536"/>
    <n v="1.2440258680824323"/>
    <n v="0.94155438148735282"/>
    <n v="-1.3799999999999955"/>
    <n v="-3.6400000000000006"/>
    <n v="-0.18206270528882129"/>
    <n v="-0.48453419188390079"/>
    <n v="0.28809870169116236"/>
    <n v="0.25081166695210327"/>
    <n v="0.25175250841907826"/>
    <n v="9.9999999999997868E-3"/>
    <n v="-1.21"/>
  </r>
  <r>
    <x v="35"/>
    <s v="SPDR Portfolio Short Term Treasury ETF"/>
    <x v="2"/>
    <s v="Govt/Agency-Short Term"/>
    <n v="52"/>
    <n v="52"/>
    <n v="96"/>
    <n v="0.54166666666666596"/>
    <n v="1.77"/>
    <n v="1.78"/>
    <n v="1.04"/>
    <n v="109.36"/>
    <n v="107.7"/>
    <n v="105.89"/>
    <n v="1.2864184554812308"/>
    <n v="1.065340455324848"/>
    <n v="0.82093179411717454"/>
    <n v="-1.6599999999999966"/>
    <n v="-3.4699999999999989"/>
    <n v="-0.22107800015638279"/>
    <n v="-0.46548666136405625"/>
    <n v="0.72679008784250332"/>
    <n v="0.59850587377800446"/>
    <n v="0.78935749434343705"/>
    <n v="1.0000000000000009E-2"/>
    <n v="-0.73"/>
  </r>
  <r>
    <x v="36"/>
    <s v="iShares Floating Rate Bond ETF"/>
    <x v="2"/>
    <s v="Govt/Corp Short Term"/>
    <n v="70"/>
    <n v="76"/>
    <n v="96"/>
    <n v="0.72916666666666596"/>
    <n v="2.0099999999999998"/>
    <n v="2.08"/>
    <n v="1.73"/>
    <n v="117.5"/>
    <n v="111.54"/>
    <n v="105.78"/>
    <n v="2.3305738364113537"/>
    <n v="1.5724213884505733"/>
    <n v="0.80596310269422933"/>
    <n v="-5.9599999999999937"/>
    <n v="-11.719999999999999"/>
    <n v="-0.75815244796078041"/>
    <n v="-1.5246107337171244"/>
    <n v="1.1594894708514198"/>
    <n v="0.75597182137046792"/>
    <n v="0.46587462583481465"/>
    <n v="7.0000000000000284E-2"/>
    <n v="-0.2799999999999998"/>
  </r>
  <r>
    <x v="37"/>
    <s v="Schwab Intermediate-Term U.S. Treasury ETF"/>
    <x v="2"/>
    <s v="Govt/Agency-Inter Term"/>
    <n v="45"/>
    <n v="52"/>
    <n v="96"/>
    <n v="0.46875"/>
    <n v="4.51"/>
    <n v="4.51"/>
    <n v="3.02"/>
    <n v="108.35"/>
    <n v="107.28"/>
    <n v="105.27"/>
    <n v="1.1522527600672516"/>
    <n v="1.0089423156042443"/>
    <n v="0.73638798843869147"/>
    <n v="-1.0699999999999932"/>
    <n v="-3.0799999999999983"/>
    <n v="-0.14331044446300734"/>
    <n v="-0.41586477162856017"/>
    <n v="0.25548841686635293"/>
    <n v="0.22371226510071937"/>
    <n v="0.24383708226446738"/>
    <n v="0"/>
    <n v="-1.4899999999999998"/>
  </r>
  <r>
    <x v="38"/>
    <s v="ProShares Ultra Silver"/>
    <x v="0"/>
    <s v="Commodity"/>
    <n v="48"/>
    <n v="43"/>
    <n v="96"/>
    <n v="0.5"/>
    <n v="58.61"/>
    <n v="58.44"/>
    <n v="29.87"/>
    <n v="51.1"/>
    <n v="48.08"/>
    <n v="4.3600000000000003"/>
    <n v="-9.1456254770099221"/>
    <n v="-9.9328643659211568"/>
    <n v="-36.079387615311099"/>
    <n v="-3.0200000000000031"/>
    <n v="-46.74"/>
    <n v="-0.78723888891123472"/>
    <n v="-26.933762138301176"/>
    <n v="-0.15604206580805191"/>
    <n v="-0.16996687826696025"/>
    <n v="-1.2078804022534684"/>
    <n v="-0.17000000000000171"/>
    <n v="-28.74"/>
  </r>
  <r>
    <x v="39"/>
    <s v="Vanguard Long-Term Corporate Bond ETF"/>
    <x v="2"/>
    <s v="Corporate/Preferred"/>
    <n v="50"/>
    <n v="58"/>
    <n v="96"/>
    <n v="0.52083333333333304"/>
    <n v="12.33"/>
    <n v="12.39"/>
    <n v="10.29"/>
    <n v="131.93"/>
    <n v="118.53"/>
    <n v="102.58"/>
    <n v="4.0379862622861307"/>
    <n v="2.4582415005884206"/>
    <n v="0.36455999463120836"/>
    <n v="-13.400000000000006"/>
    <n v="-29.350000000000009"/>
    <n v="-1.5797447616977101"/>
    <n v="-3.6734262676549223"/>
    <n v="0.32749280310512008"/>
    <n v="0.19840528656887979"/>
    <n v="3.542857090682297E-2"/>
    <n v="6.0000000000000497E-2"/>
    <n v="-2.0400000000000009"/>
  </r>
  <r>
    <x v="40"/>
    <s v="SPDR Portfolio S&amp;P 500 ETF"/>
    <x v="1"/>
    <s v="Growth&amp;Income-Large Cap"/>
    <n v="55"/>
    <n v="64"/>
    <n v="96"/>
    <n v="0.57291666666666596"/>
    <n v="16.86"/>
    <n v="17.03"/>
    <n v="9.69"/>
    <n v="224.67"/>
    <n v="212.09"/>
    <n v="171.57"/>
    <n v="12.258885556562959"/>
    <n v="11.338596322059358"/>
    <n v="8.0168782111050838"/>
    <n v="-12.579999999999984"/>
    <n v="-53.099999999999994"/>
    <n v="-0.92028923450360089"/>
    <n v="-4.2420073454578748"/>
    <n v="0.72709878745925027"/>
    <n v="0.66580131074922821"/>
    <n v="0.82733521270434307"/>
    <n v="0.17000000000000171"/>
    <n v="-7.17"/>
  </r>
  <r>
    <x v="41"/>
    <s v="Vanguard Long-Term Treasury ETF"/>
    <x v="2"/>
    <s v="Government/Agency-LT"/>
    <n v="46"/>
    <n v="48"/>
    <n v="96"/>
    <n v="0.47916666666666602"/>
    <n v="12.75"/>
    <n v="12.76"/>
    <n v="8.75"/>
    <n v="105.36"/>
    <n v="103.4"/>
    <n v="94.77"/>
    <n v="0.74868691331184678"/>
    <n v="0.47878217490415764"/>
    <n v="-0.76445283228000482"/>
    <n v="-1.9599999999999937"/>
    <n v="-10.590000000000003"/>
    <n v="-0.26990473840768914"/>
    <n v="-1.5131397455918516"/>
    <n v="5.8720542220536999E-2"/>
    <n v="3.7522114020702012E-2"/>
    <n v="-8.7366037974857688E-2"/>
    <n v="9.9999999999997868E-3"/>
    <n v="-4"/>
  </r>
  <r>
    <x v="42"/>
    <s v="Vanguard Intermediate-Term Treasury ETF"/>
    <x v="2"/>
    <s v="Govt/Agency-Inter Term"/>
    <n v="46"/>
    <n v="50"/>
    <n v="96"/>
    <n v="0.47916666666666602"/>
    <n v="4.54"/>
    <n v="4.55"/>
    <n v="3.1"/>
    <n v="109.78"/>
    <n v="102.27"/>
    <n v="94.44"/>
    <n v="1.3418976630635848"/>
    <n v="0.32117450405193537"/>
    <n v="-0.81389088041461388"/>
    <n v="-7.5100000000000051"/>
    <n v="-15.340000000000003"/>
    <n v="-1.0207231590116495"/>
    <n v="-2.1557885434781987"/>
    <n v="0.29557217248096584"/>
    <n v="7.0587803088337453E-2"/>
    <n v="-0.26254544529503671"/>
    <n v="9.9999999999997868E-3"/>
    <n v="-1.44"/>
  </r>
  <r>
    <x v="43"/>
    <s v="iShares 20+ Year Treasury Bond ETF"/>
    <x v="2"/>
    <s v="Government/Agency-LT"/>
    <n v="45"/>
    <n v="47"/>
    <n v="96"/>
    <n v="0.46875"/>
    <n v="13.43"/>
    <n v="13.44"/>
    <n v="9.08"/>
    <n v="102.23"/>
    <n v="101.78"/>
    <n v="93.75"/>
    <n v="0.31556816817548405"/>
    <n v="0.25236698461337248"/>
    <n v="-0.91774168018654567"/>
    <n v="-0.45000000000000284"/>
    <n v="-8.480000000000004"/>
    <n v="-6.3201183562111574E-2"/>
    <n v="-1.2333098483620297"/>
    <n v="2.3497257496313036E-2"/>
    <n v="1.8777305402780692E-2"/>
    <n v="-0.10107287226724071"/>
    <n v="9.9999999999997868E-3"/>
    <n v="-4.3499999999999996"/>
  </r>
  <r>
    <x v="44"/>
    <s v="iShares iBoxx $ Investment Grade Corporate Bond ETF"/>
    <x v="2"/>
    <s v="Corp/Pref-Inv Grade"/>
    <n v="54"/>
    <n v="59"/>
    <n v="96"/>
    <n v="0.5625"/>
    <n v="8.52"/>
    <n v="8.57"/>
    <n v="7.01"/>
    <n v="124.68"/>
    <n v="108.48"/>
    <n v="92.6"/>
    <n v="3.2013209610155524"/>
    <n v="1.1695815703597789"/>
    <n v="-1.0922913321497862"/>
    <n v="-16.200000000000003"/>
    <n v="-32.080000000000013"/>
    <n v="-2.0317393906557735"/>
    <n v="-4.2936122931653387"/>
    <n v="0.37574189683281134"/>
    <n v="0.13647392886345144"/>
    <n v="-0.15581902027814354"/>
    <n v="5.0000000000000711E-2"/>
    <n v="-1.5099999999999998"/>
  </r>
  <r>
    <x v="45"/>
    <s v="iShares 7-10 Year Treasury Bond ETF"/>
    <x v="2"/>
    <s v="Govt/Agency-Inter Term"/>
    <n v="50"/>
    <n v="50"/>
    <n v="96"/>
    <n v="0.52083333333333304"/>
    <n v="6.56"/>
    <n v="6.56"/>
    <n v="4.1500000000000004"/>
    <n v="106.77"/>
    <n v="100.2"/>
    <n v="92.11"/>
    <n v="0.94020386632935882"/>
    <n v="2.8546969052967164E-2"/>
    <n v="-1.167229696805494"/>
    <n v="-6.5699999999999932"/>
    <n v="-14.659999999999997"/>
    <n v="-0.91165689727639165"/>
    <n v="-2.1074335631348529"/>
    <n v="0.14332376011118275"/>
    <n v="4.3516721117327992E-3"/>
    <n v="-0.2812601679049383"/>
    <n v="0"/>
    <n v="-2.4099999999999993"/>
  </r>
  <r>
    <x v="46"/>
    <s v="Direxion Daily 20 Year Plus Treasury Bear 3x Shares"/>
    <x v="2"/>
    <s v="Government/Agency-LT"/>
    <n v="40"/>
    <n v="46"/>
    <n v="96"/>
    <n v="0.41666666666666602"/>
    <n v="40.94"/>
    <n v="40.89"/>
    <n v="29.29"/>
    <n v="48.26"/>
    <n v="92.2"/>
    <n v="90.88"/>
    <n v="-9.8847715065358503"/>
    <n v="-1.1534399317988386"/>
    <n v="-1.3568567312391422"/>
    <n v="43.940000000000005"/>
    <n v="42.62"/>
    <n v="8.7313315747370126"/>
    <n v="8.5279147752967077"/>
    <n v="-0.24144532258270276"/>
    <n v="-2.8208362235236945E-2"/>
    <n v="-4.6324914006116158E-2"/>
    <n v="-4.9999999999997158E-2"/>
    <n v="-11.649999999999999"/>
  </r>
  <r>
    <x v="47"/>
    <s v="SPDR S&amp;P Insurance ETF"/>
    <x v="1"/>
    <s v="Financial Services"/>
    <n v="49"/>
    <n v="58"/>
    <n v="96"/>
    <n v="0.51041666666666596"/>
    <n v="17.940000000000001"/>
    <n v="18.11"/>
    <n v="11.14"/>
    <n v="192.97"/>
    <n v="173.61"/>
    <n v="132.85"/>
    <n v="9.8460024825085757"/>
    <n v="8.1994273962292539"/>
    <n v="4.1413204141755644"/>
    <n v="-19.359999999999985"/>
    <n v="-60.120000000000005"/>
    <n v="-1.6465750862793218"/>
    <n v="-5.7046820683330113"/>
    <n v="0.54882956981653153"/>
    <n v="0.45275689653391793"/>
    <n v="0.3717522813443056"/>
    <n v="0.16999999999999815"/>
    <n v="-6.8000000000000007"/>
  </r>
  <r>
    <x v="48"/>
    <s v="iShares 10-20 Year Treasury Bond ETF"/>
    <x v="2"/>
    <s v="Government/Agency-LT"/>
    <n v="45"/>
    <n v="44"/>
    <n v="96"/>
    <n v="0.46875"/>
    <n v="10.43"/>
    <n v="10.42"/>
    <n v="6.74"/>
    <n v="98.64"/>
    <n v="94.8"/>
    <n v="86.64"/>
    <n v="-0.19542774984374622"/>
    <n v="-0.75996578453271235"/>
    <n v="-2.0278508907573323"/>
    <n v="-3.8400000000000034"/>
    <n v="-12"/>
    <n v="-0.56453803468896613"/>
    <n v="-1.832423140913586"/>
    <n v="-1.8737080521931567E-2"/>
    <n v="-7.2933376634617311E-2"/>
    <n v="-0.30086808468209675"/>
    <n v="-9.9999999999997868E-3"/>
    <n v="-3.6899999999999995"/>
  </r>
  <r>
    <x v="49"/>
    <s v="SPDR Portfolio Long Term Treasury ETF"/>
    <x v="2"/>
    <s v="Government/Agency-LT"/>
    <n v="47"/>
    <n v="46"/>
    <n v="96"/>
    <n v="0.48958333333333298"/>
    <n v="12.85"/>
    <n v="12.83"/>
    <n v="8.3000000000000007"/>
    <n v="104.21"/>
    <n v="90.68"/>
    <n v="73.11"/>
    <n v="0.59085165471985945"/>
    <n v="-1.3878980750454462"/>
    <n v="-4.3757345719418144"/>
    <n v="-13.529999999999987"/>
    <n v="-31.099999999999994"/>
    <n v="-1.9787497297653056"/>
    <n v="-4.9665862266616738"/>
    <n v="4.5980673519055208E-2"/>
    <n v="-0.10817599961383056"/>
    <n v="-0.52719693637853182"/>
    <n v="-1.9999999999999574E-2"/>
    <n v="-4.5499999999999989"/>
  </r>
  <r>
    <x v="50"/>
    <s v="iShares Preferred and Income Securities ETF"/>
    <x v="2"/>
    <s v="Corporate/Preferred"/>
    <n v="58"/>
    <n v="56"/>
    <n v="96"/>
    <n v="0.60416666666666596"/>
    <n v="11.31"/>
    <n v="11.3"/>
    <n v="7.17"/>
    <n v="123.83"/>
    <n v="96.85"/>
    <n v="71.22"/>
    <n v="3.1005160314486302"/>
    <n v="-0.45619619437198278"/>
    <n v="-4.7328575978410896"/>
    <n v="-26.980000000000004"/>
    <n v="-52.61"/>
    <n v="-3.556712225820613"/>
    <n v="-7.8333736292897198"/>
    <n v="0.27413934849236338"/>
    <n v="-4.0371344634688736E-2"/>
    <n v="-0.66009171518006826"/>
    <n v="-9.9999999999997868E-3"/>
    <n v="-4.1400000000000006"/>
  </r>
  <r>
    <x v="51"/>
    <s v="Invesco DB Commodity Index Tracking Fund"/>
    <x v="0"/>
    <s v="Commodity"/>
    <n v="61"/>
    <n v="58"/>
    <n v="96"/>
    <n v="0.63541666666666596"/>
    <n v="16.600000000000001"/>
    <n v="16.72"/>
    <n v="12.39"/>
    <n v="175.19"/>
    <n v="158.93"/>
    <n v="130.57"/>
    <n v="8.339554314425035"/>
    <n v="6.8424154041313745"/>
    <n v="3.8840942851172011"/>
    <n v="-16.259999999999991"/>
    <n v="-44.620000000000005"/>
    <n v="-1.4971389102936605"/>
    <n v="-4.4554600293078339"/>
    <n v="0.50238279002560449"/>
    <n v="0.40923537106048891"/>
    <n v="0.31348622155909611"/>
    <n v="0.11999999999999744"/>
    <n v="-4.2100000000000009"/>
  </r>
  <r>
    <x v="52"/>
    <s v="SPDR S&amp;P Bank ETF"/>
    <x v="1"/>
    <s v="Financial Services"/>
    <n v="54"/>
    <n v="55"/>
    <n v="96"/>
    <n v="0.5625"/>
    <n v="28.08"/>
    <n v="28.15"/>
    <n v="18.07"/>
    <n v="127.98"/>
    <n v="107.59"/>
    <n v="61.92"/>
    <n v="3.5871811642882445"/>
    <n v="1.0505877602896341"/>
    <n v="-6.6183455797485857"/>
    <n v="-20.39"/>
    <n v="-66.06"/>
    <n v="-2.5365934039986104"/>
    <n v="-10.205526744036831"/>
    <n v="0.12774861696183207"/>
    <n v="3.7321057203894642E-2"/>
    <n v="-0.36626151520468098"/>
    <n v="7.0000000000000284E-2"/>
    <n v="-10.009999999999998"/>
  </r>
  <r>
    <x v="53"/>
    <s v="SPDR S&amp;P Oil &amp; Gas Exploration &amp; Production ETF"/>
    <x v="1"/>
    <s v="Sector Fund-Energy"/>
    <n v="54"/>
    <n v="46"/>
    <n v="96"/>
    <n v="0.5625"/>
    <n v="46.97"/>
    <n v="47.06"/>
    <n v="22.44"/>
    <n v="101.45"/>
    <n v="108.13"/>
    <n v="21.96"/>
    <n v="0.20586704845120263"/>
    <n v="1.1228864407560879"/>
    <n v="-19.471895516786631"/>
    <n v="6.6799999999999926"/>
    <n v="-79.490000000000009"/>
    <n v="0.91701939230488527"/>
    <n v="-19.677762565237835"/>
    <n v="4.3829475931701648E-3"/>
    <n v="2.3860740347558178E-2"/>
    <n v="-0.86773152926856645"/>
    <n v="9.0000000000003411E-2"/>
    <n v="-24.529999999999998"/>
  </r>
  <r>
    <x v="54"/>
    <s v="Direxion Daily 20 Year Plus Treasury Bull 3x Shares"/>
    <x v="2"/>
    <s v="Government/Agency-LT"/>
    <n v="46"/>
    <n v="44"/>
    <n v="96"/>
    <n v="0.47916666666666602"/>
    <n v="39.68"/>
    <n v="39.619999999999997"/>
    <n v="21.28"/>
    <n v="39.840000000000003"/>
    <n v="52.13"/>
    <n v="27.57"/>
    <n v="-12.319551750548818"/>
    <n v="-8.8862417569700476"/>
    <n v="-16.811672067806693"/>
    <n v="12.29"/>
    <n v="-12.270000000000003"/>
    <n v="3.4333099935787708"/>
    <n v="-4.492120317257875"/>
    <n v="-0.31047257435858916"/>
    <n v="-0.22428676822236365"/>
    <n v="-0.79002218363753252"/>
    <n v="-6.0000000000002274E-2"/>
    <n v="-18.399999999999999"/>
  </r>
  <r>
    <x v="55"/>
    <s v="abrdn Physical Gold Shares ETF"/>
    <x v="0"/>
    <s v="Commodity"/>
    <n v="53"/>
    <n v="49"/>
    <n v="96"/>
    <n v="0.55208333333333304"/>
    <n v="13.6"/>
    <n v="13.73"/>
    <n v="9.27"/>
    <n v="156.68"/>
    <n v="123.86"/>
    <n v="90.32"/>
    <n v="6.6250088962309883"/>
    <n v="3.1040839348928095"/>
    <n v="-1.4439206772057456"/>
    <n v="-32.820000000000007"/>
    <n v="-66.360000000000014"/>
    <n v="-3.5209249613381788"/>
    <n v="-8.0689295734367334"/>
    <n v="0.48713300707580798"/>
    <n v="0.22608040312402108"/>
    <n v="-0.15576274835013437"/>
    <n v="0.13000000000000078"/>
    <n v="-4.33"/>
  </r>
  <r>
    <x v="56"/>
    <s v="SPDR Dow Jones Industrial Average ETF Trust"/>
    <x v="1"/>
    <s v="Growth&amp;Income-Large Cap"/>
    <n v="57"/>
    <n v="61"/>
    <n v="96"/>
    <n v="0.59375"/>
    <n v="16.61"/>
    <n v="16.88"/>
    <n v="9.9"/>
    <n v="216.94"/>
    <n v="176.07"/>
    <n v="123.46"/>
    <n v="11.698803077316233"/>
    <n v="8.4171306614937436"/>
    <n v="3.0564508601293339"/>
    <n v="-40.870000000000005"/>
    <n v="-93.48"/>
    <n v="-3.2816724158224897"/>
    <n v="-8.6423522171869003"/>
    <n v="0.70432288243926755"/>
    <n v="0.49864518136811281"/>
    <n v="0.3087324101140741"/>
    <n v="0.26999999999999957"/>
    <n v="-6.7099999999999991"/>
  </r>
  <r>
    <x v="57"/>
    <s v="SPDR Portfolio S&amp;P 500 Value ETF"/>
    <x v="1"/>
    <s v="Value-Large Cap"/>
    <n v="54"/>
    <n v="61"/>
    <n v="96"/>
    <n v="0.5625"/>
    <n v="16.61"/>
    <n v="16.86"/>
    <n v="10.08"/>
    <n v="200.92"/>
    <n v="154.26"/>
    <n v="102.58"/>
    <n v="10.481363191192061"/>
    <n v="6.3881684927111992"/>
    <n v="0.36455999463120836"/>
    <n v="-46.66"/>
    <n v="-98.339999999999989"/>
    <n v="-4.093194698480862"/>
    <n v="-10.116803196560852"/>
    <n v="0.63102728423793264"/>
    <n v="0.37889492839330957"/>
    <n v="3.6166666134048446E-2"/>
    <n v="0.25"/>
    <n v="-6.5299999999999994"/>
  </r>
  <r>
    <x v="58"/>
    <s v="CUSTOM"/>
    <x v="3"/>
    <e v="#N/A"/>
    <n v="58"/>
    <n v="64"/>
    <n v="96"/>
    <n v="0.60416666666666596"/>
    <n v="13.49"/>
    <n v="13.74"/>
    <n v="7.39"/>
    <n v="190"/>
    <n v="147.27000000000001"/>
    <n v="102.77"/>
    <n v="9.6028741644687656"/>
    <n v="5.6857239524146452"/>
    <n v="0.39109558558940716"/>
    <n v="-42.72999999999999"/>
    <n v="-87.23"/>
    <n v="-3.9171502120541204"/>
    <n v="-9.2117785788793576"/>
    <n v="0.71185130944913011"/>
    <n v="0.41380814791955206"/>
    <n v="5.2922271392341971E-2"/>
    <n v="0.25"/>
    <n v="-6.1000000000000005"/>
  </r>
  <r>
    <x v="59"/>
    <s v="SPDR Gold Shares"/>
    <x v="0"/>
    <s v="Commodity"/>
    <n v="49"/>
    <n v="48"/>
    <n v="96"/>
    <n v="0.51041666666666596"/>
    <n v="13.64"/>
    <n v="13.71"/>
    <n v="9.23"/>
    <n v="151.13999999999999"/>
    <n v="105.42"/>
    <n v="67.709999999999994"/>
    <n v="6.0780752785772885"/>
    <n v="0.75688119469281556"/>
    <n v="-5.4182065446597978"/>
    <n v="-45.719999999999985"/>
    <n v="-83.429999999999993"/>
    <n v="-5.3211940838844729"/>
    <n v="-11.496281823237087"/>
    <n v="0.44560669197780706"/>
    <n v="5.5206505812750946E-2"/>
    <n v="-0.58702129411265414"/>
    <n v="7.0000000000000284E-2"/>
    <n v="-4.41"/>
  </r>
  <r>
    <x v="60"/>
    <s v="SPDR S&amp;P Retail ETF"/>
    <x v="1"/>
    <s v="Undefined Equity"/>
    <n v="56"/>
    <n v="48"/>
    <n v="96"/>
    <n v="0.58333333333333304"/>
    <n v="29.65"/>
    <n v="29.79"/>
    <n v="13.39"/>
    <n v="166.76"/>
    <n v="124.12"/>
    <n v="51.63"/>
    <n v="7.5789775495616052"/>
    <n v="3.1349747754632062"/>
    <n v="-9.0116021606929877"/>
    <n v="-42.639999999999986"/>
    <n v="-115.13"/>
    <n v="-4.4440027740983989"/>
    <n v="-16.590579710254595"/>
    <n v="0.25561475715216209"/>
    <n v="0.10523580985106433"/>
    <n v="-0.6730098701040319"/>
    <n v="0.14000000000000057"/>
    <n v="-16.259999999999998"/>
  </r>
  <r>
    <x v="61"/>
    <s v="iShares Gold Trust"/>
    <x v="0"/>
    <s v="Commodity"/>
    <n v="49"/>
    <n v="49"/>
    <n v="96"/>
    <n v="0.51041666666666596"/>
    <n v="13.64"/>
    <n v="13.68"/>
    <n v="9.5399999999999991"/>
    <n v="153.24"/>
    <n v="101.81"/>
    <n v="62.56"/>
    <n v="6.287388075944822"/>
    <n v="0.25658784073696594"/>
    <n v="-6.4810689005186939"/>
    <n v="-51.430000000000007"/>
    <n v="-90.68"/>
    <n v="-6.030800235207856"/>
    <n v="-12.768456976463515"/>
    <n v="0.46095220498129191"/>
    <n v="1.8756421106503361E-2"/>
    <n v="-0.67935732709839569"/>
    <n v="3.9999999999999147E-2"/>
    <n v="-4.1000000000000014"/>
  </r>
  <r>
    <x v="62"/>
    <s v="CUSTOM"/>
    <x v="3"/>
    <e v="#N/A"/>
    <n v="55"/>
    <n v="54"/>
    <n v="96"/>
    <n v="0.57291666666666596"/>
    <n v="23.04"/>
    <n v="23.18"/>
    <n v="17.21"/>
    <n v="169.9"/>
    <n v="115.48"/>
    <n v="64.75"/>
    <n v="7.8660482687290756"/>
    <n v="2.0773858164129688"/>
    <n v="-6.0202569572741389"/>
    <n v="-54.42"/>
    <n v="-105.15"/>
    <n v="-5.7886624523161068"/>
    <n v="-13.886305226003214"/>
    <n v="0.34140834499692169"/>
    <n v="8.961975049236276E-2"/>
    <n v="-0.34981156056212309"/>
    <n v="0.14000000000000057"/>
    <n v="-5.8299999999999983"/>
  </r>
  <r>
    <x v="63"/>
    <s v="SPDR S&amp;P 500 ETF Trust"/>
    <x v="1"/>
    <s v="Growth&amp;Income-Large Cap"/>
    <n v="55"/>
    <n v="64"/>
    <n v="96"/>
    <n v="0.57291666666666596"/>
    <n v="16.75"/>
    <n v="17.059999999999999"/>
    <n v="9.27"/>
    <n v="220.3"/>
    <n v="163.11000000000001"/>
    <n v="102.82"/>
    <n v="11.94432217470327"/>
    <n v="7.2393985718868015"/>
    <n v="0.39807164651197713"/>
    <n v="-57.19"/>
    <n v="-117.48000000000002"/>
    <n v="-4.7049236028164687"/>
    <n v="-11.546250528191294"/>
    <n v="0.71309386117631468"/>
    <n v="0.4243492715056742"/>
    <n v="4.2941925190073046E-2"/>
    <n v="0.30999999999999872"/>
    <n v="-7.48"/>
  </r>
  <r>
    <x v="64"/>
    <s v="SPDR S&amp;P Homebuilders ETF"/>
    <x v="1"/>
    <s v="Sector Fund-Real Estate"/>
    <n v="54"/>
    <n v="59"/>
    <n v="96"/>
    <n v="0.5625"/>
    <n v="27.35"/>
    <n v="27.63"/>
    <n v="16.18"/>
    <n v="217.86"/>
    <n v="157.36000000000001"/>
    <n v="75.66"/>
    <n v="11.76635079781725"/>
    <n v="6.6909946234683382"/>
    <n v="-3.9062391133024787"/>
    <n v="-60.5"/>
    <n v="-142.20000000000002"/>
    <n v="-5.0753561743489115"/>
    <n v="-15.672589911119729"/>
    <n v="0.4302139231377422"/>
    <n v="0.24216411956092429"/>
    <n v="-0.24142392542042515"/>
    <n v="0.27999999999999758"/>
    <n v="-11.170000000000002"/>
  </r>
  <r>
    <x v="65"/>
    <s v="SPDR S&amp;P Metals &amp; Mining ETF"/>
    <x v="1"/>
    <s v="Precious Metals"/>
    <n v="48"/>
    <n v="50"/>
    <n v="96"/>
    <n v="0.5"/>
    <n v="34.130000000000003"/>
    <n v="34.450000000000003"/>
    <n v="23.22"/>
    <n v="234.19"/>
    <n v="176.89"/>
    <n v="79.739999999999995"/>
    <n v="12.926398614592349"/>
    <n v="8.4891191661898837"/>
    <n v="-3.1825260520104148"/>
    <n v="-57.300000000000011"/>
    <n v="-154.44999999999999"/>
    <n v="-4.4372794484024656"/>
    <n v="-16.108924666602764"/>
    <n v="0.37874007074691907"/>
    <n v="0.24641855344527963"/>
    <n v="-0.1370596921623779"/>
    <n v="0.32000000000000028"/>
    <n v="-10.91000000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DF993F-65BF-40B7-A081-000F4A41EE3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7" firstHeaderRow="0" firstDataRow="1" firstDataCol="1"/>
  <pivotFields count="8">
    <pivotField axis="axisRow" showAll="0">
      <items count="65">
        <item x="36"/>
        <item x="55"/>
        <item x="61"/>
        <item x="41"/>
        <item x="38"/>
        <item m="1" x="63"/>
        <item x="22"/>
        <item x="10"/>
        <item x="47"/>
        <item x="4"/>
        <item x="21"/>
        <item x="13"/>
        <item x="0"/>
        <item x="8"/>
        <item x="24"/>
        <item x="48"/>
        <item x="35"/>
        <item x="30"/>
        <item x="26"/>
        <item x="12"/>
        <item x="2"/>
        <item x="44"/>
        <item x="51"/>
        <item x="57"/>
        <item x="20"/>
        <item x="52"/>
        <item x="49"/>
        <item x="25"/>
        <item x="16"/>
        <item x="42"/>
        <item x="37"/>
        <item x="19"/>
        <item x="62"/>
        <item x="23"/>
        <item x="9"/>
        <item x="40"/>
        <item x="34"/>
        <item x="6"/>
        <item x="15"/>
        <item x="39"/>
        <item x="31"/>
        <item x="27"/>
        <item x="3"/>
        <item x="7"/>
        <item x="5"/>
        <item x="33"/>
        <item x="14"/>
        <item x="46"/>
        <item x="11"/>
        <item x="50"/>
        <item x="53"/>
        <item x="60"/>
        <item x="1"/>
        <item x="29"/>
        <item x="28"/>
        <item x="18"/>
        <item x="45"/>
        <item x="17"/>
        <item x="32"/>
        <item x="58"/>
        <item x="54"/>
        <item x="43"/>
        <item x="59"/>
        <item x="56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21">
        <item sd="0" x="0"/>
        <item sd="0" x="1"/>
        <item sd="0" x="9"/>
        <item sd="0" x="8"/>
        <item sd="0" x="15"/>
        <item sd="0" x="7"/>
        <item sd="0" x="5"/>
        <item sd="0" x="13"/>
        <item sd="0" x="12"/>
        <item sd="0" x="10"/>
        <item sd="0" x="11"/>
        <item sd="0" x="6"/>
        <item sd="0" x="2"/>
        <item sd="0" x="4"/>
        <item sd="0" x="18"/>
        <item sd="0" x="14"/>
        <item sd="0" x="19"/>
        <item sd="0" x="16"/>
        <item sd="0" x="17"/>
        <item sd="0" x="3"/>
        <item t="default"/>
      </items>
    </pivotField>
    <pivotField showAll="0"/>
    <pivotField dataField="1" showAll="0"/>
    <pivotField showAll="0"/>
    <pivotField dataField="1" numFmtId="166" showAll="0"/>
  </pivotFields>
  <rowFields count="3">
    <field x="2"/>
    <field x="3"/>
    <field x="0"/>
  </rowFields>
  <rowItems count="24">
    <i>
      <x/>
    </i>
    <i r="1">
      <x/>
    </i>
    <i>
      <x v="1"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 v="4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AGR LS" fld="5" subtotal="average" baseField="3" baseItem="0" numFmtId="166"/>
    <dataField name="Average of CAGR LO" fld="7" subtotal="average" baseField="3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710F3-D93F-4337-84BE-31D9CB830648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3:K61" firstHeaderRow="0" firstDataRow="1" firstDataCol="1"/>
  <pivotFields count="26">
    <pivotField axis="axisRow" showAll="0">
      <items count="67">
        <item x="58"/>
        <item x="18"/>
        <item x="38"/>
        <item x="28"/>
        <item x="29"/>
        <item x="33"/>
        <item x="4"/>
        <item x="17"/>
        <item x="51"/>
        <item x="9"/>
        <item x="56"/>
        <item x="36"/>
        <item x="59"/>
        <item x="8"/>
        <item x="11"/>
        <item x="61"/>
        <item x="45"/>
        <item x="24"/>
        <item x="12"/>
        <item x="31"/>
        <item x="15"/>
        <item x="3"/>
        <item x="52"/>
        <item x="47"/>
        <item x="14"/>
        <item x="44"/>
        <item x="62"/>
        <item x="50"/>
        <item x="26"/>
        <item x="21"/>
        <item x="25"/>
        <item x="37"/>
        <item x="13"/>
        <item x="55"/>
        <item x="23"/>
        <item x="30"/>
        <item x="22"/>
        <item x="34"/>
        <item x="6"/>
        <item x="40"/>
        <item x="20"/>
        <item x="19"/>
        <item x="49"/>
        <item x="35"/>
        <item x="63"/>
        <item x="10"/>
        <item x="57"/>
        <item x="5"/>
        <item x="32"/>
        <item x="48"/>
        <item x="43"/>
        <item x="54"/>
        <item x="46"/>
        <item x="7"/>
        <item x="0"/>
        <item x="2"/>
        <item x="39"/>
        <item x="16"/>
        <item x="42"/>
        <item x="41"/>
        <item x="27"/>
        <item x="1"/>
        <item x="64"/>
        <item x="65"/>
        <item x="53"/>
        <item x="60"/>
        <item t="default"/>
      </items>
    </pivotField>
    <pivotField showAll="0"/>
    <pivotField axis="axisRow" showAll="0">
      <items count="5">
        <item x="0"/>
        <item x="2"/>
        <item sd="0" x="1"/>
        <item x="3"/>
        <item t="default"/>
      </items>
    </pivotField>
    <pivotField showAll="0"/>
    <pivotField showAll="0"/>
    <pivotField showAll="0"/>
    <pivotField showAll="0"/>
    <pivotField numFmtId="9" showAll="0"/>
    <pivotField dataField="1" numFmtId="2" showAll="0"/>
    <pivotField dataField="1" numFmtId="2" showAll="0"/>
    <pivotField dataField="1" numFmtId="2" showAll="0"/>
    <pivotField numFmtId="2" showAll="0"/>
    <pivotField numFmtId="2" showAll="0"/>
    <pivotField numFmtId="2" showAll="0"/>
    <pivotField dataField="1" numFmtId="164" showAll="0"/>
    <pivotField dataField="1" numFmtId="164" showAll="0"/>
    <pivotField dataField="1" numFmtId="164" showAll="0"/>
    <pivotField numFmtId="2" showAll="0"/>
    <pivotField numFmtId="2" showAll="0"/>
    <pivotField numFmtId="2" showAll="0"/>
    <pivotField numFmtId="2" showAll="0"/>
    <pivotField dataField="1" numFmtId="2" showAll="0"/>
    <pivotField dataField="1" numFmtId="2" showAll="0"/>
    <pivotField dataField="1" numFmtId="2" showAll="0"/>
    <pivotField numFmtId="2" showAll="0"/>
    <pivotField numFmtId="2" showAll="0"/>
  </pivotFields>
  <rowFields count="2">
    <field x="2"/>
    <field x="0"/>
  </rowFields>
  <rowItems count="58">
    <i>
      <x/>
    </i>
    <i r="1">
      <x v="2"/>
    </i>
    <i r="1">
      <x v="6"/>
    </i>
    <i r="1">
      <x v="8"/>
    </i>
    <i r="1">
      <x v="9"/>
    </i>
    <i r="1">
      <x v="12"/>
    </i>
    <i r="1">
      <x v="13"/>
    </i>
    <i r="1">
      <x v="15"/>
    </i>
    <i r="1">
      <x v="33"/>
    </i>
    <i r="1">
      <x v="36"/>
    </i>
    <i r="1">
      <x v="53"/>
    </i>
    <i r="1">
      <x v="54"/>
    </i>
    <i>
      <x v="1"/>
    </i>
    <i r="1">
      <x v="1"/>
    </i>
    <i r="1">
      <x v="3"/>
    </i>
    <i r="1">
      <x v="4"/>
    </i>
    <i r="1">
      <x v="5"/>
    </i>
    <i r="1">
      <x v="7"/>
    </i>
    <i r="1">
      <x v="11"/>
    </i>
    <i r="1">
      <x v="14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5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4"/>
    </i>
    <i r="1">
      <x v="35"/>
    </i>
    <i r="1">
      <x v="37"/>
    </i>
    <i r="1">
      <x v="38"/>
    </i>
    <i r="1">
      <x v="40"/>
    </i>
    <i r="1">
      <x v="41"/>
    </i>
    <i r="1">
      <x v="42"/>
    </i>
    <i r="1">
      <x v="43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5"/>
    </i>
    <i r="1">
      <x v="56"/>
    </i>
    <i r="1">
      <x v="57"/>
    </i>
    <i r="1">
      <x v="58"/>
    </i>
    <i r="1">
      <x v="59"/>
    </i>
    <i r="1">
      <x v="60"/>
    </i>
    <i>
      <x v="2"/>
    </i>
    <i>
      <x v="3"/>
    </i>
    <i r="1">
      <x/>
    </i>
    <i r="1">
      <x v="26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base vol" fld="8" subtotal="average" baseField="2" baseItem="0" numFmtId="2"/>
    <dataField name="LO vol" fld="9" subtotal="average" baseField="2" baseItem="0" numFmtId="2"/>
    <dataField name="LS vol" fld="10" subtotal="average" baseField="2" baseItem="0" numFmtId="2"/>
    <dataField name="base CAGR" fld="14" subtotal="average" baseField="2" baseItem="0" numFmtId="166"/>
    <dataField name="LO CAGR" fld="15" subtotal="average" baseField="2" baseItem="0" numFmtId="166"/>
    <dataField name="LS CAGR" fld="16" subtotal="average" baseField="2" baseItem="0" numFmtId="166"/>
    <dataField name="Sharpe.Base" fld="21" subtotal="average" baseField="2" baseItem="2" numFmtId="166"/>
    <dataField name="Sharpe.LO" fld="22" subtotal="average" baseField="2" baseItem="0" numFmtId="166"/>
    <dataField name="Sharpe.LS" fld="23" subtotal="average" baseField="2" baseItem="0" numFmtId="166"/>
  </dataFields>
  <formats count="8">
    <format dxfId="36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2" count="0"/>
        </references>
      </pivotArea>
    </format>
    <format dxfId="35">
      <pivotArea outline="0" fieldPosition="0">
        <references count="1">
          <reference field="4294967294" count="1">
            <x v="4"/>
          </reference>
        </references>
      </pivotArea>
    </format>
    <format dxfId="34">
      <pivotArea outline="0" fieldPosition="0">
        <references count="1">
          <reference field="4294967294" count="1">
            <x v="5"/>
          </reference>
        </references>
      </pivotArea>
    </format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">
      <pivotArea outline="0" fieldPosition="0">
        <references count="1">
          <reference field="4294967294" count="1">
            <x v="6"/>
          </reference>
        </references>
      </pivotArea>
    </format>
    <format dxfId="30">
      <pivotArea outline="0" fieldPosition="0">
        <references count="1">
          <reference field="4294967294" count="1">
            <x v="7"/>
          </reference>
        </references>
      </pivotArea>
    </format>
    <format dxfId="29">
      <pivotArea outline="0" fieldPosition="0">
        <references count="1">
          <reference field="4294967294" count="1">
            <x v="8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2C3B3-9B89-42E1-B872-1625CE77CDAB}" name="Table1" displayName="Table1" ref="A3:E69" totalsRowShown="0">
  <autoFilter ref="A3:E69" xr:uid="{7A52C3B3-9B89-42E1-B872-1625CE77CDAB}"/>
  <tableColumns count="5">
    <tableColumn id="1" xr3:uid="{587B44F4-0DCF-41FD-8997-325EB4C7B94F}" name="ticker"/>
    <tableColumn id="2" xr3:uid="{7C1E4D97-7BEE-4AB7-AB8B-7DA6ECF031F7}" name="name"/>
    <tableColumn id="3" xr3:uid="{835156B2-41DB-414C-9253-3D18D2B672B5}" name="model accuracy"/>
    <tableColumn id="4" xr3:uid="{E6381A38-0BFA-4453-8C14-634BEC7B2E88}" name="observed"/>
    <tableColumn id="5" xr3:uid="{09A7D2EE-CE93-4FB0-B519-FC5CF8F071E7}" name="differen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40105D-17E1-4DB2-B7A6-ED4E26FA9212}" name="Table6" displayName="Table6" ref="B2:I65" totalsRowShown="0">
  <autoFilter ref="B2:I65" xr:uid="{B340105D-17E1-4DB2-B7A6-ED4E26FA9212}">
    <filterColumn colId="2">
      <filters>
        <filter val="Equity Fund"/>
      </filters>
    </filterColumn>
  </autoFilter>
  <sortState xmlns:xlrd2="http://schemas.microsoft.com/office/spreadsheetml/2017/richdata2" ref="B3:I65">
    <sortCondition descending="1" ref="G2:G65"/>
  </sortState>
  <tableColumns count="8">
    <tableColumn id="1" xr3:uid="{291551E2-4BF5-4AF7-8AAB-25EEC2D784E8}" name="ETF"/>
    <tableColumn id="6" xr3:uid="{D79CE564-6212-44C7-A514-ADC0DC837BB0}" name="name" dataDxfId="41">
      <calculatedColumnFormula>VLOOKUP(Table6[[#This Row],[ETF]], tblRefData[], 2, FALSE)</calculatedColumnFormula>
    </tableColumn>
    <tableColumn id="7" xr3:uid="{1D860D0E-EBD0-46FE-A840-1E025B692519}" name="grp" dataDxfId="40">
      <calculatedColumnFormula>VLOOKUP(Table6[[#This Row],[ETF]], tblRefData[], 4, FALSE)</calculatedColumnFormula>
    </tableColumn>
    <tableColumn id="8" xr3:uid="{FD444068-5377-4EC9-B653-A212558BAC4A}" name="subgrp" dataDxfId="39">
      <calculatedColumnFormula>VLOOKUP(Table6[[#This Row],[ETF]], tblRefData[], 5, FALSE)</calculatedColumnFormula>
    </tableColumn>
    <tableColumn id="2" xr3:uid="{1A85FE84-FD21-4653-AEF8-E4EBA094F3E1}" name="LS Close"/>
    <tableColumn id="3" xr3:uid="{A4826625-4C4D-49C0-915E-B55028420914}" name="CAGR LS" dataDxfId="38">
      <calculatedColumnFormula>100 * (POWER(F3/100, 1/7.5)- 1)</calculatedColumnFormula>
    </tableColumn>
    <tableColumn id="4" xr3:uid="{67A5ECFC-7780-4775-A551-AF6A15E839AF}" name="LO Close"/>
    <tableColumn id="5" xr3:uid="{1F9333AA-D8D2-4FD5-92AC-10E3946FB37E}" name="CAGR LO" dataDxfId="37">
      <calculatedColumnFormula>100 * (POWER(H3/100, 1/7.5)- 1)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04D790-D46B-4214-8A0C-50BF11BC9AB7}" name="tblRefData" displayName="tblRefData" ref="A2:H84" totalsRowShown="0">
  <autoFilter ref="A2:H84" xr:uid="{BA04D790-D46B-4214-8A0C-50BF11BC9AB7}"/>
  <tableColumns count="8">
    <tableColumn id="1" xr3:uid="{92CBC4F0-88ED-4173-8E4A-C2E29CDE1DFA}" name="ticker"/>
    <tableColumn id="2" xr3:uid="{D604E66B-ABDA-4100-824A-487749AA6940}" name="name"/>
    <tableColumn id="3" xr3:uid="{10597A53-A8B7-4E6B-A4C3-7FC0D030524A}" name="launchdate" dataDxfId="28"/>
    <tableColumn id="4" xr3:uid="{99E76370-C2F7-4065-83B7-BC5263411F31}" name="group"/>
    <tableColumn id="5" xr3:uid="{DAABD8FC-67B6-4074-962E-4FC154B606B4}" name="subgroup"/>
    <tableColumn id="6" xr3:uid="{D8659A9E-9964-4595-B045-A36E9B220340}" name="style"/>
    <tableColumn id="7" xr3:uid="{7BD4B788-D84E-4626-AA97-55EC9788E0AD}" name="maturity"/>
    <tableColumn id="8" xr3:uid="{20B54974-25D1-4137-80F6-9D7942524823}" name="dur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CAC04CC-A2BE-4F97-A3FA-0CFB1570DFB1}" name="Table8" displayName="Table8" ref="B3:AA69" totalsRowShown="0" headerRowDxfId="27" dataDxfId="26">
  <autoFilter ref="B3:AA69" xr:uid="{0CAC04CC-A2BE-4F97-A3FA-0CFB1570DFB1}">
    <filterColumn colId="0">
      <filters>
        <filter val="HYG"/>
        <filter val="IEF"/>
        <filter val="IEI"/>
        <filter val="IGIB"/>
        <filter val="IGLB"/>
        <filter val="IGSB"/>
        <filter val="JNK"/>
      </filters>
    </filterColumn>
  </autoFilter>
  <sortState xmlns:xlrd2="http://schemas.microsoft.com/office/spreadsheetml/2017/richdata2" ref="B59:AA69">
    <sortCondition descending="1" ref="Y3:Y69"/>
  </sortState>
  <tableColumns count="26">
    <tableColumn id="1" xr3:uid="{BCE8E4EE-1550-4812-B7C1-FBBC406AD400}" name="ticker" dataDxfId="25"/>
    <tableColumn id="16" xr3:uid="{16EDB55D-FE21-4227-A52D-E26CCFF81D29}" name="name" dataDxfId="24">
      <calculatedColumnFormula>VLOOKUP(Table8[[#This Row],[ticker]], tblRefData[], 2, FALSE)</calculatedColumnFormula>
    </tableColumn>
    <tableColumn id="17" xr3:uid="{3D72E359-4917-4662-84E6-D8C4BD04CFC5}" name="group" dataDxfId="23">
      <calculatedColumnFormula>VLOOKUP(Table8[[#This Row],[ticker]], tblRefData[], 4, FALSE)</calculatedColumnFormula>
    </tableColumn>
    <tableColumn id="18" xr3:uid="{E9D4271B-7F22-4035-8EC2-1074FB21CE7C}" name="subgroup" dataDxfId="22">
      <calculatedColumnFormula>VLOOKUP(Table8[[#This Row],[ticker]], tblRefData[], 5, FALSE)</calculatedColumnFormula>
    </tableColumn>
    <tableColumn id="2" xr3:uid="{E5BE9161-0050-4AED-90FB-66901C867F09}" name="n_correct" dataDxfId="21"/>
    <tableColumn id="3" xr3:uid="{82A45E9D-4E2C-4F40-B494-9FE38C723EFB}" name="up_months" dataDxfId="20"/>
    <tableColumn id="4" xr3:uid="{875D4BB8-5438-4370-A336-831D3B7E376E}" name="n" dataDxfId="19"/>
    <tableColumn id="5" xr3:uid="{26FE7F72-07DA-4082-98D4-2F117CEBF08D}" name="accuracy" dataDxfId="18" dataCellStyle="Percent"/>
    <tableColumn id="6" xr3:uid="{BFC5650E-061E-42F3-98FB-289DBAEDE6F5}" name="base_vol" dataDxfId="17"/>
    <tableColumn id="7" xr3:uid="{8FDD33D9-764E-4FCE-B231-42645FE61557}" name="strat_lo_vol" dataDxfId="16"/>
    <tableColumn id="8" xr3:uid="{C23975D2-1D77-42B4-AB46-9FE8C4451B2E}" name="strat_ls_vol" dataDxfId="15"/>
    <tableColumn id="9" xr3:uid="{6BC76E38-9F48-408A-8C59-DD88239E8D5F}" name="base_totrtn" dataDxfId="14"/>
    <tableColumn id="10" xr3:uid="{5B290AF5-7828-4E60-BDBB-924BFFDCCD22}" name="strat_lo_tr" dataDxfId="13"/>
    <tableColumn id="11" xr3:uid="{5D01C942-35BB-498B-8464-0FB34CDC2A50}" name="strat_ls_tr" dataDxfId="12"/>
    <tableColumn id="21" xr3:uid="{797473D9-DDC6-4A8B-B7C7-BD43C922D10D}" name="cagr_base" dataDxfId="11">
      <calculatedColumnFormula>100 * (POWER(Table8[[#This Row],[base_totrtn]]/100, 1/7) - 1)</calculatedColumnFormula>
    </tableColumn>
    <tableColumn id="20" xr3:uid="{85937A66-BC7B-4FC1-AD5F-B7703610C24A}" name="cagr_lo" dataDxfId="10">
      <calculatedColumnFormula>100 * (POWER(Table8[[#This Row],[strat_lo_tr]]/100, 1/7) - 1)</calculatedColumnFormula>
    </tableColumn>
    <tableColumn id="19" xr3:uid="{BA94C862-DF8D-4F0F-985D-A6E3EA51C8C2}" name="cagr_ls" dataDxfId="9">
      <calculatedColumnFormula>100 * (POWER(Table8[[#This Row],[strat_ls_tr]]/100, 1/7) - 1)</calculatedColumnFormula>
    </tableColumn>
    <tableColumn id="12" xr3:uid="{A9023998-10ED-4A52-ACAD-1CD7E67381AE}" name="lo_tr - base_tr" dataDxfId="8"/>
    <tableColumn id="13" xr3:uid="{B1B99B65-1494-4397-B7D5-3161732975F4}" name="lstr - base_tr" dataDxfId="7"/>
    <tableColumn id="25" xr3:uid="{1E9972CD-0519-40ED-B685-6C8160F81A5D}" name="lo - base" dataDxfId="6">
      <calculatedColumnFormula>Table8[[#This Row],[cagr_lo]] - Table8[[#This Row],[cagr_base]]</calculatedColumnFormula>
    </tableColumn>
    <tableColumn id="26" xr3:uid="{D3DD2FE0-4086-4255-A3D6-5F3D92F1E52E}" name="ls - base" dataDxfId="5">
      <calculatedColumnFormula>Table8[[#This Row],[cagr_ls]] - Table8[[#This Row],[cagr_base]]</calculatedColumnFormula>
    </tableColumn>
    <tableColumn id="22" xr3:uid="{821D08CC-D56D-471C-BE9C-8AB9AA98CA25}" name="sharpe base" dataDxfId="4">
      <calculatedColumnFormula>Table8[[#This Row],[cagr_base]]/Table8[[#This Row],[base_vol]]</calculatedColumnFormula>
    </tableColumn>
    <tableColumn id="23" xr3:uid="{3DF27351-80EB-4A6D-B94F-F47ACF60839E}" name="sharpe lo" dataDxfId="3">
      <calculatedColumnFormula>Table8[[#This Row],[cagr_lo]]/Table8[[#This Row],[strat_lo_vol]]</calculatedColumnFormula>
    </tableColumn>
    <tableColumn id="24" xr3:uid="{292F8943-1C73-4E77-AD24-505CEE61F760}" name="sharpe ls" dataDxfId="2">
      <calculatedColumnFormula>Table8[[#This Row],[cagr_ls]]/Table8[[#This Row],[strat_ls_vol]]</calculatedColumnFormula>
    </tableColumn>
    <tableColumn id="14" xr3:uid="{64CC24D1-764E-4A10-973A-C96FCB6CFEF2}" name="lo - base vol" dataDxfId="1"/>
    <tableColumn id="15" xr3:uid="{A3522878-03BB-45E3-9400-2B9101E12464}" name="ls - base vol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318A17-F9EE-470F-8D01-CA8881BFA22C}" name="Table2" displayName="Table2" ref="A3:E69" totalsRowShown="0">
  <autoFilter ref="A3:E69" xr:uid="{7D318A17-F9EE-470F-8D01-CA8881BFA22C}"/>
  <tableColumns count="5">
    <tableColumn id="1" xr3:uid="{D3B89661-4D92-4243-8084-BC920ABCC571}" name="ticker"/>
    <tableColumn id="2" xr3:uid="{A979ECFA-D667-4460-B050-EBEB32EAEF8D}" name="model accuracy"/>
    <tableColumn id="3" xr3:uid="{870D5E4E-A15F-4AEB-B05E-F03B55E60AAA}" name="observed"/>
    <tableColumn id="4" xr3:uid="{118DF51B-E0BB-4374-BFBE-4A079726B044}" name="difference"/>
    <tableColumn id="5" xr3:uid="{BD5C18C1-4FF5-4706-B00B-C4A7429C4FD1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9917F-837D-46B2-8F54-59AD5613539C}">
  <sheetPr codeName="Sheet1"/>
  <dimension ref="A1:H69"/>
  <sheetViews>
    <sheetView workbookViewId="0">
      <selection activeCell="A40" sqref="A40"/>
    </sheetView>
  </sheetViews>
  <sheetFormatPr defaultRowHeight="14.5" x14ac:dyDescent="0.35"/>
  <cols>
    <col min="1" max="1" width="9.1796875" bestFit="1" customWidth="1"/>
    <col min="2" max="2" width="48.36328125" bestFit="1" customWidth="1"/>
    <col min="3" max="3" width="16.08984375" bestFit="1" customWidth="1"/>
    <col min="4" max="4" width="10.81640625" bestFit="1" customWidth="1"/>
    <col min="5" max="5" width="11.54296875" bestFit="1" customWidth="1"/>
  </cols>
  <sheetData>
    <row r="1" spans="1:8" x14ac:dyDescent="0.35">
      <c r="A1" s="1" t="s">
        <v>134</v>
      </c>
    </row>
    <row r="3" spans="1:8" x14ac:dyDescent="0.35">
      <c r="A3" t="s">
        <v>0</v>
      </c>
      <c r="B3" t="s">
        <v>1</v>
      </c>
      <c r="C3" t="s">
        <v>2</v>
      </c>
      <c r="D3" t="s">
        <v>3</v>
      </c>
      <c r="E3" t="s">
        <v>4</v>
      </c>
    </row>
    <row r="4" spans="1:8" x14ac:dyDescent="0.35">
      <c r="A4" t="s">
        <v>5</v>
      </c>
      <c r="B4" t="s">
        <v>6</v>
      </c>
      <c r="C4">
        <v>0.74</v>
      </c>
      <c r="D4">
        <v>0.47</v>
      </c>
      <c r="E4">
        <v>0.27</v>
      </c>
      <c r="G4" t="str">
        <f>Table1[[#This Row],[ticker]]</f>
        <v>TMF</v>
      </c>
      <c r="H4">
        <f>Table1[[#This Row],[difference]]</f>
        <v>0.27</v>
      </c>
    </row>
    <row r="5" spans="1:8" x14ac:dyDescent="0.35">
      <c r="A5" t="s">
        <v>7</v>
      </c>
      <c r="B5" t="s">
        <v>8</v>
      </c>
      <c r="C5">
        <v>0.74</v>
      </c>
      <c r="D5">
        <v>0.48</v>
      </c>
      <c r="E5">
        <v>0.26</v>
      </c>
      <c r="G5" t="str">
        <f>Table1[[#This Row],[ticker]]</f>
        <v>SPTL</v>
      </c>
      <c r="H5">
        <f>Table1[[#This Row],[difference]]</f>
        <v>0.26</v>
      </c>
    </row>
    <row r="6" spans="1:8" x14ac:dyDescent="0.35">
      <c r="A6" t="s">
        <v>9</v>
      </c>
      <c r="B6" t="s">
        <v>10</v>
      </c>
      <c r="C6">
        <v>0.74</v>
      </c>
      <c r="D6">
        <v>0.52</v>
      </c>
      <c r="E6">
        <v>0.22</v>
      </c>
      <c r="G6" t="str">
        <f>Table1[[#This Row],[ticker]]</f>
        <v>VGIT</v>
      </c>
      <c r="H6">
        <f>Table1[[#This Row],[difference]]</f>
        <v>0.22</v>
      </c>
    </row>
    <row r="7" spans="1:8" x14ac:dyDescent="0.35">
      <c r="A7" t="s">
        <v>11</v>
      </c>
      <c r="B7" t="s">
        <v>12</v>
      </c>
      <c r="C7">
        <v>0.7</v>
      </c>
      <c r="D7">
        <v>0.5</v>
      </c>
      <c r="E7">
        <v>0.21</v>
      </c>
      <c r="G7" t="str">
        <f>Table1[[#This Row],[ticker]]</f>
        <v>TLT</v>
      </c>
      <c r="H7">
        <f>Table1[[#This Row],[difference]]</f>
        <v>0.21</v>
      </c>
    </row>
    <row r="8" spans="1:8" x14ac:dyDescent="0.35">
      <c r="A8" t="s">
        <v>13</v>
      </c>
      <c r="B8" t="s">
        <v>14</v>
      </c>
      <c r="C8">
        <v>0.7</v>
      </c>
      <c r="D8">
        <v>0.5</v>
      </c>
      <c r="E8">
        <v>0.2</v>
      </c>
      <c r="G8" t="str">
        <f>Table1[[#This Row],[ticker]]</f>
        <v>VGLT</v>
      </c>
      <c r="H8">
        <f>Table1[[#This Row],[difference]]</f>
        <v>0.2</v>
      </c>
    </row>
    <row r="9" spans="1:8" x14ac:dyDescent="0.35">
      <c r="A9" t="s">
        <v>15</v>
      </c>
      <c r="B9" t="s">
        <v>16</v>
      </c>
      <c r="C9">
        <v>0.67</v>
      </c>
      <c r="D9">
        <v>0.47</v>
      </c>
      <c r="E9">
        <v>0.19</v>
      </c>
      <c r="G9" t="str">
        <f>Table1[[#This Row],[ticker]]</f>
        <v>TLH</v>
      </c>
      <c r="H9">
        <f>Table1[[#This Row],[difference]]</f>
        <v>0.19</v>
      </c>
    </row>
    <row r="10" spans="1:8" x14ac:dyDescent="0.35">
      <c r="A10" t="s">
        <v>17</v>
      </c>
      <c r="B10" t="s">
        <v>18</v>
      </c>
      <c r="C10">
        <v>0.74</v>
      </c>
      <c r="D10">
        <v>0.56000000000000005</v>
      </c>
      <c r="E10">
        <v>0.18</v>
      </c>
      <c r="G10" t="str">
        <f>Table1[[#This Row],[ticker]]</f>
        <v>DBC</v>
      </c>
      <c r="H10">
        <f>Table1[[#This Row],[difference]]</f>
        <v>0.18</v>
      </c>
    </row>
    <row r="11" spans="1:8" x14ac:dyDescent="0.35">
      <c r="A11" t="s">
        <v>19</v>
      </c>
      <c r="B11" t="s">
        <v>20</v>
      </c>
      <c r="C11">
        <v>0.85</v>
      </c>
      <c r="D11">
        <v>0.69</v>
      </c>
      <c r="E11">
        <v>0.16</v>
      </c>
      <c r="G11" t="str">
        <f>Table1[[#This Row],[ticker]]</f>
        <v>SHV</v>
      </c>
      <c r="H11">
        <f>Table1[[#This Row],[difference]]</f>
        <v>0.16</v>
      </c>
    </row>
    <row r="12" spans="1:8" x14ac:dyDescent="0.35">
      <c r="A12" t="s">
        <v>21</v>
      </c>
      <c r="B12" t="s">
        <v>22</v>
      </c>
      <c r="C12">
        <v>0.67</v>
      </c>
      <c r="D12">
        <v>0.51</v>
      </c>
      <c r="E12">
        <v>0.16</v>
      </c>
      <c r="G12" t="str">
        <f>Table1[[#This Row],[ticker]]</f>
        <v>USO</v>
      </c>
      <c r="H12">
        <f>Table1[[#This Row],[difference]]</f>
        <v>0.16</v>
      </c>
    </row>
    <row r="13" spans="1:8" x14ac:dyDescent="0.35">
      <c r="A13" t="s">
        <v>23</v>
      </c>
      <c r="B13" t="s">
        <v>24</v>
      </c>
      <c r="C13">
        <v>0.63</v>
      </c>
      <c r="D13">
        <v>0.47</v>
      </c>
      <c r="E13">
        <v>0.16</v>
      </c>
      <c r="G13" t="str">
        <f>Table1[[#This Row],[ticker]]</f>
        <v>TBT</v>
      </c>
      <c r="H13">
        <f>Table1[[#This Row],[difference]]</f>
        <v>0.16</v>
      </c>
    </row>
    <row r="14" spans="1:8" x14ac:dyDescent="0.35">
      <c r="A14" t="s">
        <v>25</v>
      </c>
      <c r="B14" t="s">
        <v>26</v>
      </c>
      <c r="C14">
        <v>0.56000000000000005</v>
      </c>
      <c r="D14">
        <v>0.41</v>
      </c>
      <c r="E14">
        <v>0.14000000000000001</v>
      </c>
      <c r="G14" t="str">
        <f>Table1[[#This Row],[ticker]]</f>
        <v>AGQ</v>
      </c>
      <c r="H14">
        <f>Table1[[#This Row],[difference]]</f>
        <v>0.14000000000000001</v>
      </c>
    </row>
    <row r="15" spans="1:8" x14ac:dyDescent="0.35">
      <c r="A15" t="s">
        <v>27</v>
      </c>
      <c r="B15" t="s">
        <v>28</v>
      </c>
      <c r="C15">
        <v>0.67</v>
      </c>
      <c r="D15">
        <v>0.54</v>
      </c>
      <c r="E15">
        <v>0.13</v>
      </c>
      <c r="G15" t="str">
        <f>Table1[[#This Row],[ticker]]</f>
        <v>GSG</v>
      </c>
      <c r="H15">
        <f>Table1[[#This Row],[difference]]</f>
        <v>0.13</v>
      </c>
    </row>
    <row r="16" spans="1:8" x14ac:dyDescent="0.35">
      <c r="A16" t="s">
        <v>29</v>
      </c>
      <c r="B16" t="s">
        <v>30</v>
      </c>
      <c r="C16">
        <v>0.67</v>
      </c>
      <c r="D16">
        <v>0.53</v>
      </c>
      <c r="E16">
        <v>0.13</v>
      </c>
      <c r="G16" t="str">
        <f>Table1[[#This Row],[ticker]]</f>
        <v>DBO</v>
      </c>
      <c r="H16">
        <f>Table1[[#This Row],[difference]]</f>
        <v>0.13</v>
      </c>
    </row>
    <row r="17" spans="1:8" x14ac:dyDescent="0.35">
      <c r="A17" t="s">
        <v>31</v>
      </c>
      <c r="B17" t="s">
        <v>32</v>
      </c>
      <c r="C17">
        <v>0.67</v>
      </c>
      <c r="D17">
        <v>0.53</v>
      </c>
      <c r="E17">
        <v>0.13</v>
      </c>
      <c r="G17" t="str">
        <f>Table1[[#This Row],[ticker]]</f>
        <v>SCHR</v>
      </c>
      <c r="H17">
        <f>Table1[[#This Row],[difference]]</f>
        <v>0.13</v>
      </c>
    </row>
    <row r="18" spans="1:8" x14ac:dyDescent="0.35">
      <c r="A18" t="s">
        <v>33</v>
      </c>
      <c r="B18" t="s">
        <v>34</v>
      </c>
      <c r="C18">
        <v>0.56000000000000005</v>
      </c>
      <c r="D18">
        <v>0.43</v>
      </c>
      <c r="E18">
        <v>0.13</v>
      </c>
      <c r="G18" t="str">
        <f>Table1[[#This Row],[ticker]]</f>
        <v>SLV</v>
      </c>
      <c r="H18">
        <f>Table1[[#This Row],[difference]]</f>
        <v>0.13</v>
      </c>
    </row>
    <row r="19" spans="1:8" x14ac:dyDescent="0.35">
      <c r="A19" t="s">
        <v>35</v>
      </c>
      <c r="B19" t="s">
        <v>36</v>
      </c>
      <c r="C19">
        <v>0.59</v>
      </c>
      <c r="D19">
        <v>0.48</v>
      </c>
      <c r="E19">
        <v>0.11</v>
      </c>
      <c r="G19" t="str">
        <f>Table1[[#This Row],[ticker]]</f>
        <v>TMV</v>
      </c>
      <c r="H19">
        <f>Table1[[#This Row],[difference]]</f>
        <v>0.11</v>
      </c>
    </row>
    <row r="20" spans="1:8" x14ac:dyDescent="0.35">
      <c r="A20" t="s">
        <v>37</v>
      </c>
      <c r="B20" t="s">
        <v>38</v>
      </c>
      <c r="C20">
        <v>0.67</v>
      </c>
      <c r="D20">
        <v>0.56000000000000005</v>
      </c>
      <c r="E20">
        <v>0.11</v>
      </c>
      <c r="G20" t="str">
        <f>Table1[[#This Row],[ticker]]</f>
        <v>SPTI</v>
      </c>
      <c r="H20">
        <f>Table1[[#This Row],[difference]]</f>
        <v>0.11</v>
      </c>
    </row>
    <row r="21" spans="1:8" x14ac:dyDescent="0.35">
      <c r="A21" t="s">
        <v>39</v>
      </c>
      <c r="B21" t="s">
        <v>40</v>
      </c>
      <c r="C21">
        <v>0.67</v>
      </c>
      <c r="D21">
        <v>0.56999999999999995</v>
      </c>
      <c r="E21">
        <v>0.1</v>
      </c>
      <c r="G21" t="str">
        <f>Table1[[#This Row],[ticker]]</f>
        <v>VGSH</v>
      </c>
      <c r="H21">
        <f>Table1[[#This Row],[difference]]</f>
        <v>0.1</v>
      </c>
    </row>
    <row r="22" spans="1:8" x14ac:dyDescent="0.35">
      <c r="A22" t="s">
        <v>41</v>
      </c>
      <c r="B22" t="s">
        <v>42</v>
      </c>
      <c r="C22">
        <v>0.56000000000000005</v>
      </c>
      <c r="D22">
        <v>0.46</v>
      </c>
      <c r="E22">
        <v>0.1</v>
      </c>
      <c r="G22" t="str">
        <f>Table1[[#This Row],[ticker]]</f>
        <v>IAU</v>
      </c>
      <c r="H22">
        <f>Table1[[#This Row],[difference]]</f>
        <v>0.1</v>
      </c>
    </row>
    <row r="23" spans="1:8" x14ac:dyDescent="0.35">
      <c r="A23" t="s">
        <v>43</v>
      </c>
      <c r="B23" t="s">
        <v>44</v>
      </c>
      <c r="C23">
        <v>0.74</v>
      </c>
      <c r="D23">
        <v>0.64</v>
      </c>
      <c r="E23">
        <v>0.1</v>
      </c>
      <c r="G23" t="str">
        <f>Table1[[#This Row],[ticker]]</f>
        <v>DIA</v>
      </c>
      <c r="H23">
        <f>Table1[[#This Row],[difference]]</f>
        <v>0.1</v>
      </c>
    </row>
    <row r="24" spans="1:8" x14ac:dyDescent="0.35">
      <c r="A24" t="s">
        <v>45</v>
      </c>
      <c r="B24" t="s">
        <v>46</v>
      </c>
      <c r="C24">
        <v>0.59</v>
      </c>
      <c r="D24">
        <v>0.5</v>
      </c>
      <c r="E24">
        <v>0.1</v>
      </c>
      <c r="G24" t="str">
        <f>Table1[[#This Row],[ticker]]</f>
        <v>XME</v>
      </c>
      <c r="H24">
        <f>Table1[[#This Row],[difference]]</f>
        <v>0.1</v>
      </c>
    </row>
    <row r="25" spans="1:8" x14ac:dyDescent="0.35">
      <c r="A25" t="s">
        <v>47</v>
      </c>
      <c r="B25" t="s">
        <v>48</v>
      </c>
      <c r="C25">
        <v>0.67</v>
      </c>
      <c r="D25">
        <v>0.56000000000000005</v>
      </c>
      <c r="E25">
        <v>0.1</v>
      </c>
      <c r="G25" t="str">
        <f>Table1[[#This Row],[ticker]]</f>
        <v>BSV</v>
      </c>
      <c r="H25">
        <f>Table1[[#This Row],[difference]]</f>
        <v>0.1</v>
      </c>
    </row>
    <row r="26" spans="1:8" x14ac:dyDescent="0.35">
      <c r="A26" t="s">
        <v>49</v>
      </c>
      <c r="B26" t="s">
        <v>50</v>
      </c>
      <c r="C26">
        <v>0.81</v>
      </c>
      <c r="D26">
        <v>0.71</v>
      </c>
      <c r="E26">
        <v>0.1</v>
      </c>
      <c r="G26" t="str">
        <f>Table1[[#This Row],[ticker]]</f>
        <v>BIL</v>
      </c>
      <c r="H26">
        <f>Table1[[#This Row],[difference]]</f>
        <v>0.1</v>
      </c>
    </row>
    <row r="27" spans="1:8" x14ac:dyDescent="0.35">
      <c r="A27" t="s">
        <v>51</v>
      </c>
      <c r="B27" t="s">
        <v>52</v>
      </c>
      <c r="C27">
        <v>0.74</v>
      </c>
      <c r="D27">
        <v>0.65</v>
      </c>
      <c r="E27">
        <v>0.09</v>
      </c>
      <c r="G27" t="str">
        <f>Table1[[#This Row],[ticker]]</f>
        <v>SPSB</v>
      </c>
      <c r="H27">
        <f>Table1[[#This Row],[difference]]</f>
        <v>0.09</v>
      </c>
    </row>
    <row r="28" spans="1:8" x14ac:dyDescent="0.35">
      <c r="A28" t="s">
        <v>53</v>
      </c>
      <c r="B28" t="s">
        <v>54</v>
      </c>
      <c r="C28">
        <v>0.67</v>
      </c>
      <c r="D28">
        <v>0.57999999999999996</v>
      </c>
      <c r="E28">
        <v>0.09</v>
      </c>
      <c r="G28" t="str">
        <f>Table1[[#This Row],[ticker]]</f>
        <v>BND</v>
      </c>
      <c r="H28">
        <f>Table1[[#This Row],[difference]]</f>
        <v>0.09</v>
      </c>
    </row>
    <row r="29" spans="1:8" x14ac:dyDescent="0.35">
      <c r="A29" t="s">
        <v>55</v>
      </c>
      <c r="B29" t="s">
        <v>56</v>
      </c>
      <c r="C29">
        <v>0.67</v>
      </c>
      <c r="D29">
        <v>0.57999999999999996</v>
      </c>
      <c r="E29">
        <v>0.09</v>
      </c>
      <c r="G29" t="str">
        <f>Table1[[#This Row],[ticker]]</f>
        <v>TIP</v>
      </c>
      <c r="H29">
        <f>Table1[[#This Row],[difference]]</f>
        <v>0.09</v>
      </c>
    </row>
    <row r="30" spans="1:8" x14ac:dyDescent="0.35">
      <c r="A30" t="s">
        <v>57</v>
      </c>
      <c r="B30" t="s">
        <v>58</v>
      </c>
      <c r="C30">
        <v>0.67</v>
      </c>
      <c r="D30">
        <v>0.59</v>
      </c>
      <c r="E30">
        <v>0.08</v>
      </c>
      <c r="G30" t="str">
        <f>Table1[[#This Row],[ticker]]</f>
        <v>IGIB</v>
      </c>
      <c r="H30">
        <f>Table1[[#This Row],[difference]]</f>
        <v>0.08</v>
      </c>
    </row>
    <row r="31" spans="1:8" x14ac:dyDescent="0.35">
      <c r="A31" t="s">
        <v>59</v>
      </c>
      <c r="B31" t="s">
        <v>60</v>
      </c>
      <c r="C31">
        <v>0.67</v>
      </c>
      <c r="D31">
        <v>0.59</v>
      </c>
      <c r="E31">
        <v>7.0000000000000007E-2</v>
      </c>
      <c r="G31" t="str">
        <f>Table1[[#This Row],[ticker]]</f>
        <v>SCHO</v>
      </c>
      <c r="H31">
        <f>Table1[[#This Row],[difference]]</f>
        <v>7.0000000000000007E-2</v>
      </c>
    </row>
    <row r="32" spans="1:8" x14ac:dyDescent="0.35">
      <c r="A32" t="s">
        <v>61</v>
      </c>
      <c r="B32" t="s">
        <v>62</v>
      </c>
      <c r="C32">
        <v>0.59</v>
      </c>
      <c r="D32">
        <v>0.53</v>
      </c>
      <c r="E32">
        <v>7.0000000000000007E-2</v>
      </c>
      <c r="G32" t="str">
        <f>Table1[[#This Row],[ticker]]</f>
        <v>IEI</v>
      </c>
      <c r="H32">
        <f>Table1[[#This Row],[difference]]</f>
        <v>7.0000000000000007E-2</v>
      </c>
    </row>
    <row r="33" spans="1:8" x14ac:dyDescent="0.35">
      <c r="A33" t="s">
        <v>63</v>
      </c>
      <c r="B33" t="s">
        <v>64</v>
      </c>
      <c r="C33">
        <v>0.52</v>
      </c>
      <c r="D33">
        <v>0.45</v>
      </c>
      <c r="E33">
        <v>7.0000000000000007E-2</v>
      </c>
      <c r="G33" t="str">
        <f>Table1[[#This Row],[ticker]]</f>
        <v>GLD</v>
      </c>
      <c r="H33">
        <f>Table1[[#This Row],[difference]]</f>
        <v>7.0000000000000007E-2</v>
      </c>
    </row>
    <row r="34" spans="1:8" x14ac:dyDescent="0.35">
      <c r="A34" t="s">
        <v>65</v>
      </c>
      <c r="B34" t="s">
        <v>66</v>
      </c>
      <c r="C34">
        <v>0.63</v>
      </c>
      <c r="D34">
        <v>0.56000000000000005</v>
      </c>
      <c r="E34">
        <v>7.0000000000000007E-2</v>
      </c>
      <c r="G34" t="str">
        <f>Table1[[#This Row],[ticker]]</f>
        <v>BIV</v>
      </c>
      <c r="H34">
        <f>Table1[[#This Row],[difference]]</f>
        <v>7.0000000000000007E-2</v>
      </c>
    </row>
    <row r="35" spans="1:8" x14ac:dyDescent="0.35">
      <c r="A35" t="s">
        <v>67</v>
      </c>
      <c r="B35" t="s">
        <v>68</v>
      </c>
      <c r="C35">
        <v>0.67</v>
      </c>
      <c r="D35">
        <v>0.6</v>
      </c>
      <c r="E35">
        <v>7.0000000000000007E-2</v>
      </c>
      <c r="G35" t="str">
        <f>Table1[[#This Row],[ticker]]</f>
        <v>VCIT</v>
      </c>
      <c r="H35">
        <f>Table1[[#This Row],[difference]]</f>
        <v>7.0000000000000007E-2</v>
      </c>
    </row>
    <row r="36" spans="1:8" x14ac:dyDescent="0.35">
      <c r="A36" t="s">
        <v>69</v>
      </c>
      <c r="B36" t="s">
        <v>70</v>
      </c>
      <c r="C36">
        <v>0.63</v>
      </c>
      <c r="D36">
        <v>0.56999999999999995</v>
      </c>
      <c r="E36">
        <v>0.06</v>
      </c>
      <c r="G36" t="str">
        <f>Table1[[#This Row],[ticker]]</f>
        <v>SCHZ</v>
      </c>
      <c r="H36">
        <f>Table1[[#This Row],[difference]]</f>
        <v>0.06</v>
      </c>
    </row>
    <row r="37" spans="1:8" x14ac:dyDescent="0.35">
      <c r="A37" t="s">
        <v>71</v>
      </c>
      <c r="B37" t="s">
        <v>72</v>
      </c>
      <c r="C37">
        <v>0.7</v>
      </c>
      <c r="D37">
        <v>0.65</v>
      </c>
      <c r="E37">
        <v>0.06</v>
      </c>
      <c r="G37" t="str">
        <f>Table1[[#This Row],[ticker]]</f>
        <v>IGSB</v>
      </c>
      <c r="H37">
        <f>Table1[[#This Row],[difference]]</f>
        <v>0.06</v>
      </c>
    </row>
    <row r="38" spans="1:8" x14ac:dyDescent="0.35">
      <c r="A38" t="s">
        <v>73</v>
      </c>
      <c r="B38" t="s">
        <v>74</v>
      </c>
      <c r="C38">
        <v>0.67</v>
      </c>
      <c r="D38">
        <v>0.61</v>
      </c>
      <c r="E38">
        <v>0.06</v>
      </c>
      <c r="G38" t="str">
        <f>Table1[[#This Row],[ticker]]</f>
        <v>VCSH</v>
      </c>
      <c r="H38">
        <f>Table1[[#This Row],[difference]]</f>
        <v>0.06</v>
      </c>
    </row>
    <row r="39" spans="1:8" x14ac:dyDescent="0.35">
      <c r="A39" t="s">
        <v>75</v>
      </c>
      <c r="B39" t="s">
        <v>76</v>
      </c>
      <c r="C39">
        <v>0.63</v>
      </c>
      <c r="D39">
        <v>0.57999999999999996</v>
      </c>
      <c r="E39">
        <v>0.05</v>
      </c>
      <c r="G39" t="str">
        <f>Table1[[#This Row],[ticker]]</f>
        <v>SPAB</v>
      </c>
      <c r="H39">
        <f>Table1[[#This Row],[difference]]</f>
        <v>0.05</v>
      </c>
    </row>
    <row r="40" spans="1:8" x14ac:dyDescent="0.35">
      <c r="A40" t="s">
        <v>77</v>
      </c>
      <c r="B40" t="s">
        <v>78</v>
      </c>
      <c r="C40">
        <v>0.63</v>
      </c>
      <c r="D40">
        <v>0.57999999999999996</v>
      </c>
      <c r="E40">
        <v>0.05</v>
      </c>
      <c r="G40" t="str">
        <f>Table1[[#This Row],[ticker]]</f>
        <v>SPIB</v>
      </c>
      <c r="H40">
        <f>Table1[[#This Row],[difference]]</f>
        <v>0.05</v>
      </c>
    </row>
    <row r="41" spans="1:8" x14ac:dyDescent="0.35">
      <c r="A41" t="s">
        <v>79</v>
      </c>
      <c r="B41" t="s">
        <v>80</v>
      </c>
      <c r="C41">
        <v>0.63</v>
      </c>
      <c r="D41">
        <v>0.59</v>
      </c>
      <c r="E41">
        <v>0.04</v>
      </c>
      <c r="G41" t="str">
        <f>Table1[[#This Row],[ticker]]</f>
        <v>AGG</v>
      </c>
      <c r="H41">
        <f>Table1[[#This Row],[difference]]</f>
        <v>0.04</v>
      </c>
    </row>
    <row r="42" spans="1:8" x14ac:dyDescent="0.35">
      <c r="A42" t="s">
        <v>81</v>
      </c>
      <c r="B42" t="s">
        <v>82</v>
      </c>
      <c r="C42">
        <v>0.56000000000000005</v>
      </c>
      <c r="D42">
        <v>0.52</v>
      </c>
      <c r="E42">
        <v>0.04</v>
      </c>
      <c r="G42" t="str">
        <f>Table1[[#This Row],[ticker]]</f>
        <v>XBI</v>
      </c>
      <c r="H42">
        <f>Table1[[#This Row],[difference]]</f>
        <v>0.04</v>
      </c>
    </row>
    <row r="43" spans="1:8" x14ac:dyDescent="0.35">
      <c r="A43">
        <v>6040</v>
      </c>
      <c r="C43">
        <v>0.7</v>
      </c>
      <c r="D43">
        <v>0.67</v>
      </c>
      <c r="E43">
        <v>0.03</v>
      </c>
      <c r="G43">
        <f>Table1[[#This Row],[ticker]]</f>
        <v>6040</v>
      </c>
      <c r="H43">
        <f>Table1[[#This Row],[difference]]</f>
        <v>0.03</v>
      </c>
    </row>
    <row r="44" spans="1:8" x14ac:dyDescent="0.35">
      <c r="A44" t="s">
        <v>83</v>
      </c>
      <c r="B44" t="s">
        <v>84</v>
      </c>
      <c r="C44">
        <v>0.63</v>
      </c>
      <c r="D44">
        <v>0.6</v>
      </c>
      <c r="E44">
        <v>0.03</v>
      </c>
      <c r="G44" t="str">
        <f>Table1[[#This Row],[ticker]]</f>
        <v>SCHP</v>
      </c>
      <c r="H44">
        <f>Table1[[#This Row],[difference]]</f>
        <v>0.03</v>
      </c>
    </row>
    <row r="45" spans="1:8" x14ac:dyDescent="0.35">
      <c r="A45" t="s">
        <v>85</v>
      </c>
      <c r="B45" t="s">
        <v>86</v>
      </c>
      <c r="C45">
        <v>0.56000000000000005</v>
      </c>
      <c r="D45">
        <v>0.53</v>
      </c>
      <c r="E45">
        <v>0.02</v>
      </c>
      <c r="G45" t="str">
        <f>Table1[[#This Row],[ticker]]</f>
        <v>SPTS</v>
      </c>
      <c r="H45">
        <f>Table1[[#This Row],[difference]]</f>
        <v>0.02</v>
      </c>
    </row>
    <row r="46" spans="1:8" x14ac:dyDescent="0.35">
      <c r="A46" t="s">
        <v>87</v>
      </c>
      <c r="B46" t="s">
        <v>88</v>
      </c>
      <c r="C46">
        <v>0.59</v>
      </c>
      <c r="D46">
        <v>0.59</v>
      </c>
      <c r="E46">
        <v>0.01</v>
      </c>
      <c r="G46" t="str">
        <f>Table1[[#This Row],[ticker]]</f>
        <v>JNK</v>
      </c>
      <c r="H46">
        <f>Table1[[#This Row],[difference]]</f>
        <v>0.01</v>
      </c>
    </row>
    <row r="47" spans="1:8" x14ac:dyDescent="0.35">
      <c r="A47" t="s">
        <v>89</v>
      </c>
      <c r="B47" t="s">
        <v>90</v>
      </c>
      <c r="C47">
        <v>0.59</v>
      </c>
      <c r="D47">
        <v>0.59</v>
      </c>
      <c r="E47">
        <v>0.01</v>
      </c>
      <c r="G47" t="str">
        <f>Table1[[#This Row],[ticker]]</f>
        <v>SHY</v>
      </c>
      <c r="H47">
        <f>Table1[[#This Row],[difference]]</f>
        <v>0.01</v>
      </c>
    </row>
    <row r="48" spans="1:8" x14ac:dyDescent="0.35">
      <c r="A48" t="s">
        <v>91</v>
      </c>
      <c r="B48" t="s">
        <v>92</v>
      </c>
      <c r="C48">
        <v>0.59</v>
      </c>
      <c r="D48">
        <v>0.57999999999999996</v>
      </c>
      <c r="E48">
        <v>0.01</v>
      </c>
      <c r="G48" t="str">
        <f>Table1[[#This Row],[ticker]]</f>
        <v>KRE</v>
      </c>
      <c r="H48">
        <f>Table1[[#This Row],[difference]]</f>
        <v>0.01</v>
      </c>
    </row>
    <row r="49" spans="1:8" x14ac:dyDescent="0.35">
      <c r="A49" t="s">
        <v>93</v>
      </c>
      <c r="B49" t="s">
        <v>94</v>
      </c>
      <c r="C49">
        <v>0.52</v>
      </c>
      <c r="D49">
        <v>0.52</v>
      </c>
      <c r="E49">
        <v>0</v>
      </c>
      <c r="G49" t="str">
        <f>Table1[[#This Row],[ticker]]</f>
        <v>IEF</v>
      </c>
      <c r="H49">
        <f>Table1[[#This Row],[difference]]</f>
        <v>0</v>
      </c>
    </row>
    <row r="50" spans="1:8" x14ac:dyDescent="0.35">
      <c r="A50" t="s">
        <v>95</v>
      </c>
      <c r="B50" t="s">
        <v>96</v>
      </c>
      <c r="C50">
        <v>0.59</v>
      </c>
      <c r="D50">
        <v>0.59</v>
      </c>
      <c r="E50">
        <v>0</v>
      </c>
      <c r="G50" t="str">
        <f>Table1[[#This Row],[ticker]]</f>
        <v>HYG</v>
      </c>
      <c r="H50">
        <f>Table1[[#This Row],[difference]]</f>
        <v>0</v>
      </c>
    </row>
    <row r="51" spans="1:8" x14ac:dyDescent="0.35">
      <c r="A51" t="s">
        <v>97</v>
      </c>
      <c r="B51" t="s">
        <v>98</v>
      </c>
      <c r="C51">
        <v>0.67</v>
      </c>
      <c r="D51">
        <v>0.67</v>
      </c>
      <c r="E51">
        <v>0</v>
      </c>
      <c r="G51" t="str">
        <f>Table1[[#This Row],[ticker]]</f>
        <v>SPY</v>
      </c>
      <c r="H51">
        <f>Table1[[#This Row],[difference]]</f>
        <v>0</v>
      </c>
    </row>
    <row r="52" spans="1:8" x14ac:dyDescent="0.35">
      <c r="A52" t="s">
        <v>99</v>
      </c>
      <c r="B52" t="s">
        <v>100</v>
      </c>
      <c r="C52">
        <v>0.59</v>
      </c>
      <c r="D52">
        <v>0.6</v>
      </c>
      <c r="E52">
        <v>-0.01</v>
      </c>
      <c r="G52" t="str">
        <f>Table1[[#This Row],[ticker]]</f>
        <v>KBE</v>
      </c>
      <c r="H52">
        <f>Table1[[#This Row],[difference]]</f>
        <v>-0.01</v>
      </c>
    </row>
    <row r="53" spans="1:8" x14ac:dyDescent="0.35">
      <c r="A53" t="s">
        <v>101</v>
      </c>
      <c r="B53" t="s">
        <v>102</v>
      </c>
      <c r="C53">
        <v>0.44</v>
      </c>
      <c r="D53">
        <v>0.47</v>
      </c>
      <c r="E53">
        <v>-0.02</v>
      </c>
      <c r="G53" t="str">
        <f>Table1[[#This Row],[ticker]]</f>
        <v>SGOL</v>
      </c>
      <c r="H53">
        <f>Table1[[#This Row],[difference]]</f>
        <v>-0.02</v>
      </c>
    </row>
    <row r="54" spans="1:8" x14ac:dyDescent="0.35">
      <c r="A54" t="s">
        <v>103</v>
      </c>
      <c r="B54" t="s">
        <v>104</v>
      </c>
      <c r="C54">
        <v>0.59</v>
      </c>
      <c r="D54">
        <v>0.63</v>
      </c>
      <c r="E54">
        <v>-0.04</v>
      </c>
      <c r="G54" t="str">
        <f>Table1[[#This Row],[ticker]]</f>
        <v>SPYV</v>
      </c>
      <c r="H54">
        <f>Table1[[#This Row],[difference]]</f>
        <v>-0.04</v>
      </c>
    </row>
    <row r="55" spans="1:8" x14ac:dyDescent="0.35">
      <c r="A55" t="s">
        <v>105</v>
      </c>
      <c r="B55" t="s">
        <v>106</v>
      </c>
      <c r="C55">
        <v>0.56000000000000005</v>
      </c>
      <c r="D55">
        <v>0.61</v>
      </c>
      <c r="E55">
        <v>-0.05</v>
      </c>
      <c r="G55" t="str">
        <f>Table1[[#This Row],[ticker]]</f>
        <v>VCLT</v>
      </c>
      <c r="H55">
        <f>Table1[[#This Row],[difference]]</f>
        <v>-0.05</v>
      </c>
    </row>
    <row r="56" spans="1:8" x14ac:dyDescent="0.35">
      <c r="A56" t="s">
        <v>107</v>
      </c>
      <c r="B56" t="s">
        <v>108</v>
      </c>
      <c r="C56">
        <v>0.59</v>
      </c>
      <c r="D56">
        <v>0.65</v>
      </c>
      <c r="E56">
        <v>-0.05</v>
      </c>
      <c r="G56" t="str">
        <f>Table1[[#This Row],[ticker]]</f>
        <v>SPYG</v>
      </c>
      <c r="H56">
        <f>Table1[[#This Row],[difference]]</f>
        <v>-0.05</v>
      </c>
    </row>
    <row r="57" spans="1:8" x14ac:dyDescent="0.35">
      <c r="A57" t="s">
        <v>109</v>
      </c>
      <c r="B57" t="s">
        <v>110</v>
      </c>
      <c r="C57">
        <v>0.59</v>
      </c>
      <c r="D57">
        <v>0.65</v>
      </c>
      <c r="E57">
        <v>-0.06</v>
      </c>
      <c r="G57" t="str">
        <f>Table1[[#This Row],[ticker]]</f>
        <v>SPLG</v>
      </c>
      <c r="H57">
        <f>Table1[[#This Row],[difference]]</f>
        <v>-0.06</v>
      </c>
    </row>
    <row r="58" spans="1:8" x14ac:dyDescent="0.35">
      <c r="A58" t="s">
        <v>111</v>
      </c>
      <c r="B58" t="s">
        <v>112</v>
      </c>
      <c r="C58">
        <v>0.56000000000000005</v>
      </c>
      <c r="D58">
        <v>0.62</v>
      </c>
      <c r="E58">
        <v>-0.06</v>
      </c>
      <c r="G58" t="str">
        <f>Table1[[#This Row],[ticker]]</f>
        <v>IGLB</v>
      </c>
      <c r="H58">
        <f>Table1[[#This Row],[difference]]</f>
        <v>-0.06</v>
      </c>
    </row>
    <row r="59" spans="1:8" x14ac:dyDescent="0.35">
      <c r="A59" t="s">
        <v>113</v>
      </c>
      <c r="B59" t="s">
        <v>114</v>
      </c>
      <c r="C59">
        <v>0.56000000000000005</v>
      </c>
      <c r="D59">
        <v>0.62</v>
      </c>
      <c r="E59">
        <v>-0.06</v>
      </c>
      <c r="G59" t="str">
        <f>Table1[[#This Row],[ticker]]</f>
        <v>LQD</v>
      </c>
      <c r="H59">
        <f>Table1[[#This Row],[difference]]</f>
        <v>-0.06</v>
      </c>
    </row>
    <row r="60" spans="1:8" x14ac:dyDescent="0.35">
      <c r="A60" t="s">
        <v>115</v>
      </c>
      <c r="B60" t="s">
        <v>116</v>
      </c>
      <c r="C60">
        <v>0.44</v>
      </c>
      <c r="D60">
        <v>0.51</v>
      </c>
      <c r="E60">
        <v>-7.0000000000000007E-2</v>
      </c>
      <c r="G60" t="str">
        <f>Table1[[#This Row],[ticker]]</f>
        <v>XRT</v>
      </c>
      <c r="H60">
        <f>Table1[[#This Row],[difference]]</f>
        <v>-7.0000000000000007E-2</v>
      </c>
    </row>
    <row r="61" spans="1:8" x14ac:dyDescent="0.35">
      <c r="A61" t="s">
        <v>117</v>
      </c>
      <c r="B61" t="s">
        <v>118</v>
      </c>
      <c r="C61">
        <v>0.41</v>
      </c>
      <c r="D61">
        <v>0.48</v>
      </c>
      <c r="E61">
        <v>-7.0000000000000007E-2</v>
      </c>
      <c r="G61" t="str">
        <f>Table1[[#This Row],[ticker]]</f>
        <v>XOP</v>
      </c>
      <c r="H61">
        <f>Table1[[#This Row],[difference]]</f>
        <v>-7.0000000000000007E-2</v>
      </c>
    </row>
    <row r="62" spans="1:8" x14ac:dyDescent="0.35">
      <c r="A62" t="s">
        <v>119</v>
      </c>
      <c r="B62" t="s">
        <v>120</v>
      </c>
      <c r="C62">
        <v>0.56000000000000005</v>
      </c>
      <c r="D62">
        <v>0.64</v>
      </c>
      <c r="E62">
        <v>-0.08</v>
      </c>
      <c r="G62" t="str">
        <f>Table1[[#This Row],[ticker]]</f>
        <v>KIE</v>
      </c>
      <c r="H62">
        <f>Table1[[#This Row],[difference]]</f>
        <v>-0.08</v>
      </c>
    </row>
    <row r="63" spans="1:8" x14ac:dyDescent="0.35">
      <c r="A63" t="s">
        <v>121</v>
      </c>
      <c r="B63" t="s">
        <v>122</v>
      </c>
      <c r="C63">
        <v>0.52</v>
      </c>
      <c r="D63">
        <v>0.62</v>
      </c>
      <c r="E63">
        <v>-0.1</v>
      </c>
      <c r="G63" t="str">
        <f>Table1[[#This Row],[ticker]]</f>
        <v>XHB</v>
      </c>
      <c r="H63">
        <f>Table1[[#This Row],[difference]]</f>
        <v>-0.1</v>
      </c>
    </row>
    <row r="64" spans="1:8" x14ac:dyDescent="0.35">
      <c r="A64" t="s">
        <v>123</v>
      </c>
      <c r="B64" t="s">
        <v>124</v>
      </c>
      <c r="C64">
        <v>0.33</v>
      </c>
      <c r="D64">
        <v>0.47</v>
      </c>
      <c r="E64">
        <v>-0.14000000000000001</v>
      </c>
      <c r="G64" t="str">
        <f>Table1[[#This Row],[ticker]]</f>
        <v>UNG</v>
      </c>
      <c r="H64">
        <f>Table1[[#This Row],[difference]]</f>
        <v>-0.14000000000000001</v>
      </c>
    </row>
    <row r="65" spans="1:8" x14ac:dyDescent="0.35">
      <c r="A65" t="s">
        <v>125</v>
      </c>
      <c r="B65" t="s">
        <v>126</v>
      </c>
      <c r="C65">
        <v>0.63</v>
      </c>
      <c r="D65">
        <v>0.78</v>
      </c>
      <c r="E65">
        <v>-0.15</v>
      </c>
      <c r="G65" t="str">
        <f>Table1[[#This Row],[ticker]]</f>
        <v>FLOT</v>
      </c>
      <c r="H65">
        <f>Table1[[#This Row],[difference]]</f>
        <v>-0.15</v>
      </c>
    </row>
    <row r="66" spans="1:8" x14ac:dyDescent="0.35">
      <c r="A66" t="s">
        <v>127</v>
      </c>
      <c r="B66" t="s">
        <v>128</v>
      </c>
      <c r="C66">
        <v>0.26</v>
      </c>
      <c r="D66">
        <v>0.41</v>
      </c>
      <c r="E66">
        <v>-0.15</v>
      </c>
      <c r="G66" t="str">
        <f>Table1[[#This Row],[ticker]]</f>
        <v>BOIL</v>
      </c>
      <c r="H66">
        <f>Table1[[#This Row],[difference]]</f>
        <v>-0.15</v>
      </c>
    </row>
    <row r="67" spans="1:8" x14ac:dyDescent="0.35">
      <c r="A67" t="s">
        <v>129</v>
      </c>
      <c r="B67" t="s">
        <v>130</v>
      </c>
      <c r="C67">
        <v>0.41</v>
      </c>
      <c r="D67">
        <v>0.6</v>
      </c>
      <c r="E67">
        <v>-0.19</v>
      </c>
      <c r="G67" t="str">
        <f>Table1[[#This Row],[ticker]]</f>
        <v>PGX</v>
      </c>
      <c r="H67">
        <f>Table1[[#This Row],[difference]]</f>
        <v>-0.19</v>
      </c>
    </row>
    <row r="68" spans="1:8" x14ac:dyDescent="0.35">
      <c r="A68" t="s">
        <v>131</v>
      </c>
      <c r="C68">
        <v>0.33</v>
      </c>
      <c r="D68">
        <v>0.55000000000000004</v>
      </c>
      <c r="E68">
        <v>-0.22</v>
      </c>
      <c r="G68" t="str">
        <f>Table1[[#This Row],[ticker]]</f>
        <v>NAIVEVOL</v>
      </c>
      <c r="H68">
        <f>Table1[[#This Row],[difference]]</f>
        <v>-0.22</v>
      </c>
    </row>
    <row r="69" spans="1:8" x14ac:dyDescent="0.35">
      <c r="A69" t="s">
        <v>132</v>
      </c>
      <c r="B69" t="s">
        <v>133</v>
      </c>
      <c r="C69">
        <v>0.37</v>
      </c>
      <c r="D69">
        <v>0.61</v>
      </c>
      <c r="E69">
        <v>-0.24</v>
      </c>
      <c r="G69" t="str">
        <f>Table1[[#This Row],[ticker]]</f>
        <v>PFF</v>
      </c>
      <c r="H69">
        <f>Table1[[#This Row],[difference]]</f>
        <v>-0.24</v>
      </c>
    </row>
  </sheetData>
  <pageMargins left="0.7" right="0.7" top="0.75" bottom="0.75" header="0.3" footer="0.3"/>
  <pageSetup paperSize="12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822A-4706-407E-8AB1-5768B7A5B604}">
  <sheetPr codeName="Sheet2"/>
  <dimension ref="A1:X78"/>
  <sheetViews>
    <sheetView showGridLines="0" workbookViewId="0">
      <pane xSplit="13" ySplit="12" topLeftCell="N13" activePane="bottomRight" state="frozen"/>
      <selection pane="topRight" activeCell="N1" sqref="N1"/>
      <selection pane="bottomLeft" activeCell="A10" sqref="A10"/>
      <selection pane="bottomRight" activeCell="J13" sqref="J13"/>
    </sheetView>
  </sheetViews>
  <sheetFormatPr defaultRowHeight="14.5" x14ac:dyDescent="0.35"/>
  <cols>
    <col min="2" max="2" width="8.7265625" style="1"/>
    <col min="3" max="3" width="48.36328125" bestFit="1" customWidth="1"/>
    <col min="5" max="5" width="23.6328125" bestFit="1" customWidth="1"/>
    <col min="13" max="13" width="5.36328125" bestFit="1" customWidth="1"/>
  </cols>
  <sheetData>
    <row r="1" spans="1:24" x14ac:dyDescent="0.35">
      <c r="B1"/>
    </row>
    <row r="2" spans="1:24" x14ac:dyDescent="0.35">
      <c r="J2" s="5" t="s">
        <v>207</v>
      </c>
      <c r="K2" s="17">
        <v>0.05</v>
      </c>
      <c r="M2" s="5" t="s">
        <v>208</v>
      </c>
      <c r="N2" s="18">
        <f>_xlfn.Z.TEST(N13:N76, 0)</f>
        <v>0.85839267707479894</v>
      </c>
      <c r="O2" s="18">
        <f t="shared" ref="O2:X2" si="0">_xlfn.Z.TEST(O13:O76, 0)</f>
        <v>3.0494594417737115E-10</v>
      </c>
      <c r="P2" s="18">
        <f t="shared" si="0"/>
        <v>1.4776649053232629E-2</v>
      </c>
      <c r="Q2" s="18">
        <f t="shared" si="0"/>
        <v>0.99999956344870344</v>
      </c>
      <c r="R2" s="18">
        <f t="shared" si="0"/>
        <v>3.6450017637715449E-3</v>
      </c>
      <c r="S2" s="18">
        <f t="shared" si="0"/>
        <v>6.9395516398968946E-2</v>
      </c>
      <c r="T2" s="18">
        <f t="shared" si="0"/>
        <v>8.0477999014456423E-10</v>
      </c>
      <c r="U2" s="18">
        <f t="shared" si="0"/>
        <v>1.7053387075603194E-2</v>
      </c>
      <c r="V2" s="18">
        <f t="shared" si="0"/>
        <v>2.3886254278455845E-15</v>
      </c>
      <c r="W2" s="18">
        <f t="shared" si="0"/>
        <v>0.99999777617509711</v>
      </c>
      <c r="X2" s="18">
        <f t="shared" si="0"/>
        <v>0.95622347941270169</v>
      </c>
    </row>
    <row r="3" spans="1:24" x14ac:dyDescent="0.35">
      <c r="A3" s="5"/>
      <c r="B3" s="5"/>
      <c r="C3" s="5"/>
      <c r="D3" s="5"/>
      <c r="E3" s="5"/>
      <c r="F3" s="5"/>
      <c r="G3" s="5"/>
      <c r="H3" s="5"/>
      <c r="I3" s="5"/>
      <c r="J3" s="5" t="s">
        <v>210</v>
      </c>
      <c r="K3" s="5">
        <f>SUM(N3:X3)</f>
        <v>6</v>
      </c>
      <c r="L3" s="5"/>
      <c r="M3" s="5" t="s">
        <v>209</v>
      </c>
      <c r="N3" s="19">
        <f>INT(N2 &lt; $K$2)</f>
        <v>0</v>
      </c>
      <c r="O3" s="19">
        <f t="shared" ref="O3:X3" si="1">INT(O2 &lt; $K$2)</f>
        <v>1</v>
      </c>
      <c r="P3" s="19">
        <f t="shared" si="1"/>
        <v>1</v>
      </c>
      <c r="Q3" s="19">
        <f t="shared" si="1"/>
        <v>0</v>
      </c>
      <c r="R3" s="19">
        <f t="shared" si="1"/>
        <v>1</v>
      </c>
      <c r="S3" s="19">
        <f t="shared" si="1"/>
        <v>0</v>
      </c>
      <c r="T3" s="19">
        <f t="shared" si="1"/>
        <v>1</v>
      </c>
      <c r="U3" s="19">
        <f t="shared" si="1"/>
        <v>1</v>
      </c>
      <c r="V3" s="19">
        <f t="shared" si="1"/>
        <v>1</v>
      </c>
      <c r="W3" s="19">
        <f t="shared" si="1"/>
        <v>0</v>
      </c>
      <c r="X3" s="19">
        <f t="shared" si="1"/>
        <v>0</v>
      </c>
    </row>
    <row r="4" spans="1:24" x14ac:dyDescent="0.35">
      <c r="M4" s="5"/>
      <c r="N4" s="1" t="s">
        <v>136</v>
      </c>
      <c r="O4" s="1" t="s">
        <v>137</v>
      </c>
      <c r="P4" s="1" t="s">
        <v>138</v>
      </c>
      <c r="Q4" s="1" t="s">
        <v>139</v>
      </c>
      <c r="R4" s="1" t="s">
        <v>140</v>
      </c>
      <c r="S4" s="1" t="s">
        <v>141</v>
      </c>
      <c r="T4" s="1" t="s">
        <v>142</v>
      </c>
      <c r="U4" s="1" t="s">
        <v>143</v>
      </c>
      <c r="V4" s="1" t="s">
        <v>144</v>
      </c>
      <c r="W4" s="1" t="s">
        <v>145</v>
      </c>
      <c r="X4" s="1" t="s">
        <v>146</v>
      </c>
    </row>
    <row r="5" spans="1:24" x14ac:dyDescent="0.35">
      <c r="M5" s="5" t="s">
        <v>206</v>
      </c>
      <c r="N5" s="13">
        <f>AVERAGE(N$13:N$78)</f>
        <v>-5.551413697773918E-2</v>
      </c>
      <c r="O5" s="13">
        <f t="shared" ref="O5:X5" si="2">AVERAGE(O$13:O$78)</f>
        <v>0.1854640830137449</v>
      </c>
      <c r="P5" s="13">
        <f t="shared" si="2"/>
        <v>0.11186372607279797</v>
      </c>
      <c r="Q5" s="14">
        <f t="shared" si="2"/>
        <v>-0.175039819672378</v>
      </c>
      <c r="R5" s="14">
        <f t="shared" si="2"/>
        <v>0.13159980595376955</v>
      </c>
      <c r="S5" s="14">
        <f t="shared" si="2"/>
        <v>9.3468642104657607E-2</v>
      </c>
      <c r="T5" s="14">
        <f t="shared" si="2"/>
        <v>0.18228461856262629</v>
      </c>
      <c r="U5" s="14">
        <f t="shared" si="2"/>
        <v>5.943978288446107E-2</v>
      </c>
      <c r="V5" s="15">
        <f t="shared" si="2"/>
        <v>0.10532303573424487</v>
      </c>
      <c r="W5" s="15">
        <f t="shared" si="2"/>
        <v>-8.6898007601461894E-2</v>
      </c>
      <c r="X5" s="15">
        <f t="shared" si="2"/>
        <v>-1.5333824938249009E-2</v>
      </c>
    </row>
    <row r="6" spans="1:24" x14ac:dyDescent="0.35">
      <c r="M6" s="6" t="s">
        <v>171</v>
      </c>
      <c r="N6" s="10">
        <f t="shared" ref="N6:X6" si="3">_xlfn.STDEV.P(N$13:N$78)</f>
        <v>0.41060402605146429</v>
      </c>
      <c r="O6" s="10">
        <f t="shared" si="3"/>
        <v>0.23789762613422977</v>
      </c>
      <c r="P6" s="10">
        <f t="shared" si="3"/>
        <v>0.40803312988712875</v>
      </c>
      <c r="Q6" s="11">
        <f t="shared" si="3"/>
        <v>0.28248431339424845</v>
      </c>
      <c r="R6" s="11">
        <f t="shared" si="3"/>
        <v>0.38927511626084521</v>
      </c>
      <c r="S6" s="11">
        <f t="shared" si="3"/>
        <v>0.50116886396979554</v>
      </c>
      <c r="T6" s="11">
        <f t="shared" si="3"/>
        <v>0.23982137147614874</v>
      </c>
      <c r="U6" s="11">
        <f t="shared" si="3"/>
        <v>0.22266711060315364</v>
      </c>
      <c r="V6" s="12">
        <f t="shared" si="3"/>
        <v>0.10672972590764331</v>
      </c>
      <c r="W6" s="12">
        <f t="shared" si="3"/>
        <v>0.15029169508171689</v>
      </c>
      <c r="X6" s="12">
        <f t="shared" si="3"/>
        <v>7.1239149873498137E-2</v>
      </c>
    </row>
    <row r="7" spans="1:24" x14ac:dyDescent="0.35">
      <c r="L7">
        <v>0</v>
      </c>
      <c r="M7" s="6" t="s">
        <v>169</v>
      </c>
      <c r="N7" s="4">
        <f>_xlfn.QUARTILE.INC(N$13:N$78,$L7)</f>
        <v>-0.96483729197057799</v>
      </c>
      <c r="O7" s="4">
        <f t="shared" ref="O7:X11" si="4">_xlfn.QUARTILE.INC(O$13:O$78,$L7)</f>
        <v>-0.36956386968434701</v>
      </c>
      <c r="P7" s="4">
        <f t="shared" si="4"/>
        <v>-0.99292915574396401</v>
      </c>
      <c r="Q7" s="2">
        <f t="shared" si="4"/>
        <v>-0.82824074628085997</v>
      </c>
      <c r="R7" s="2">
        <f t="shared" si="4"/>
        <v>-0.88137397536298101</v>
      </c>
      <c r="S7" s="2">
        <f t="shared" si="4"/>
        <v>-1.0748843477065899</v>
      </c>
      <c r="T7" s="2">
        <f t="shared" si="4"/>
        <v>-0.88327627083373905</v>
      </c>
      <c r="U7" s="2">
        <f t="shared" si="4"/>
        <v>-0.47430127872656203</v>
      </c>
      <c r="V7" s="3">
        <f t="shared" si="4"/>
        <v>-0.18166865666663601</v>
      </c>
      <c r="W7" s="3">
        <f t="shared" si="4"/>
        <v>-0.42197196446344698</v>
      </c>
      <c r="X7" s="3">
        <f t="shared" si="4"/>
        <v>-0.170341111571405</v>
      </c>
    </row>
    <row r="8" spans="1:24" x14ac:dyDescent="0.35">
      <c r="L8">
        <v>1</v>
      </c>
      <c r="M8" s="6">
        <v>0.25</v>
      </c>
      <c r="N8" s="4">
        <f t="shared" ref="N8:X11" si="5">_xlfn.QUARTILE.INC(N$13:N$78,$L8)</f>
        <v>-0.32097045730087903</v>
      </c>
      <c r="O8" s="4">
        <f t="shared" si="5"/>
        <v>2.7926398283675199E-2</v>
      </c>
      <c r="P8" s="4">
        <f t="shared" si="5"/>
        <v>-8.3688094196343349E-2</v>
      </c>
      <c r="Q8" s="2">
        <f t="shared" si="5"/>
        <v>-0.31432810323303328</v>
      </c>
      <c r="R8" s="2">
        <f t="shared" si="5"/>
        <v>-5.9652344598128904E-2</v>
      </c>
      <c r="S8" s="2">
        <f t="shared" si="5"/>
        <v>-0.14091284820939201</v>
      </c>
      <c r="T8" s="2">
        <f t="shared" si="5"/>
        <v>9.4481406155091249E-2</v>
      </c>
      <c r="U8" s="2">
        <f t="shared" si="5"/>
        <v>-6.3035607425683343E-2</v>
      </c>
      <c r="V8" s="3">
        <f t="shared" si="5"/>
        <v>4.2901271590030599E-2</v>
      </c>
      <c r="W8" s="3">
        <f t="shared" si="5"/>
        <v>-0.15388248391073225</v>
      </c>
      <c r="X8" s="3">
        <f t="shared" si="5"/>
        <v>-7.2217828258360803E-2</v>
      </c>
    </row>
    <row r="9" spans="1:24" x14ac:dyDescent="0.35">
      <c r="L9">
        <v>2</v>
      </c>
      <c r="M9" s="5">
        <v>0.5</v>
      </c>
      <c r="N9" s="7">
        <f t="shared" si="5"/>
        <v>-8.3022484190107895E-2</v>
      </c>
      <c r="O9" s="7">
        <f t="shared" si="4"/>
        <v>0.178235315534607</v>
      </c>
      <c r="P9" s="7">
        <f t="shared" si="4"/>
        <v>0.1721824345897455</v>
      </c>
      <c r="Q9" s="8">
        <f t="shared" si="4"/>
        <v>-0.21707617149767749</v>
      </c>
      <c r="R9" s="8">
        <f t="shared" si="4"/>
        <v>0.19346266462471851</v>
      </c>
      <c r="S9" s="8">
        <f t="shared" si="4"/>
        <v>1.8636616122851449E-2</v>
      </c>
      <c r="T9" s="8">
        <f t="shared" si="4"/>
        <v>0.2222390141924025</v>
      </c>
      <c r="U9" s="8">
        <f t="shared" si="4"/>
        <v>6.7269391678969101E-2</v>
      </c>
      <c r="V9" s="9">
        <f t="shared" si="4"/>
        <v>0.1168696917286655</v>
      </c>
      <c r="W9" s="9">
        <f t="shared" si="4"/>
        <v>-0.10340811293072599</v>
      </c>
      <c r="X9" s="9">
        <f t="shared" si="4"/>
        <v>-1.1089848385346251E-2</v>
      </c>
    </row>
    <row r="10" spans="1:24" x14ac:dyDescent="0.35">
      <c r="L10">
        <v>3</v>
      </c>
      <c r="M10" s="6">
        <v>0.75</v>
      </c>
      <c r="N10" s="4">
        <f t="shared" si="5"/>
        <v>0.23084404563310851</v>
      </c>
      <c r="O10" s="4">
        <f t="shared" si="4"/>
        <v>0.30821047156217202</v>
      </c>
      <c r="P10" s="4">
        <f t="shared" si="4"/>
        <v>0.28522649351320772</v>
      </c>
      <c r="Q10" s="2">
        <f t="shared" si="4"/>
        <v>-5.0605036505496075E-2</v>
      </c>
      <c r="R10" s="2">
        <f t="shared" si="4"/>
        <v>0.41265673319677326</v>
      </c>
      <c r="S10" s="2">
        <f t="shared" si="4"/>
        <v>0.30956260909875177</v>
      </c>
      <c r="T10" s="2">
        <f t="shared" si="4"/>
        <v>0.33062537814911275</v>
      </c>
      <c r="U10" s="2">
        <f t="shared" si="4"/>
        <v>0.22485646755431199</v>
      </c>
      <c r="V10" s="3">
        <f t="shared" si="4"/>
        <v>0.17233304585482651</v>
      </c>
      <c r="W10" s="3">
        <f t="shared" si="4"/>
        <v>-3.8761676925472222E-2</v>
      </c>
      <c r="X10" s="3">
        <f t="shared" si="4"/>
        <v>3.8691554525655147E-2</v>
      </c>
    </row>
    <row r="11" spans="1:24" x14ac:dyDescent="0.35">
      <c r="L11">
        <v>4</v>
      </c>
      <c r="M11" s="5" t="s">
        <v>170</v>
      </c>
      <c r="N11" s="4">
        <f t="shared" si="5"/>
        <v>0.82912703073651195</v>
      </c>
      <c r="O11" s="4">
        <f t="shared" si="4"/>
        <v>0.76536315005506295</v>
      </c>
      <c r="P11" s="4">
        <f t="shared" si="4"/>
        <v>1.3440835553819801</v>
      </c>
      <c r="Q11" s="2">
        <f t="shared" si="4"/>
        <v>0.548064290477006</v>
      </c>
      <c r="R11" s="2">
        <f t="shared" si="4"/>
        <v>1.0429004048230699</v>
      </c>
      <c r="S11" s="2">
        <f t="shared" si="4"/>
        <v>1.3743765642221899</v>
      </c>
      <c r="T11" s="2">
        <f t="shared" si="4"/>
        <v>0.50833874462532702</v>
      </c>
      <c r="U11" s="2">
        <f t="shared" si="4"/>
        <v>0.55461487499591899</v>
      </c>
      <c r="V11" s="3">
        <f t="shared" si="4"/>
        <v>0.38373231213331199</v>
      </c>
      <c r="W11" s="3">
        <f t="shared" si="4"/>
        <v>0.256558429505787</v>
      </c>
      <c r="X11" s="3">
        <f t="shared" si="4"/>
        <v>0.153094656999965</v>
      </c>
    </row>
    <row r="12" spans="1:24" s="1" customFormat="1" x14ac:dyDescent="0.35">
      <c r="B12" s="1" t="s">
        <v>0</v>
      </c>
      <c r="C12" s="1" t="s">
        <v>1</v>
      </c>
      <c r="D12" s="1" t="s">
        <v>172</v>
      </c>
      <c r="E12" s="1" t="s">
        <v>173</v>
      </c>
      <c r="F12" s="1" t="s">
        <v>174</v>
      </c>
      <c r="G12" s="1" t="s">
        <v>175</v>
      </c>
      <c r="H12" s="1" t="s">
        <v>176</v>
      </c>
      <c r="I12" s="1" t="s">
        <v>177</v>
      </c>
      <c r="J12" s="1" t="s">
        <v>178</v>
      </c>
      <c r="K12" s="1" t="s">
        <v>3</v>
      </c>
      <c r="L12" s="1" t="s">
        <v>179</v>
      </c>
      <c r="N12" s="1" t="s">
        <v>139</v>
      </c>
      <c r="O12" s="1" t="s">
        <v>141</v>
      </c>
      <c r="P12" s="1" t="s">
        <v>144</v>
      </c>
      <c r="Q12" s="1" t="s">
        <v>145</v>
      </c>
      <c r="R12" s="1" t="s">
        <v>147</v>
      </c>
      <c r="S12" s="1" t="s">
        <v>154</v>
      </c>
      <c r="T12" s="1" t="s">
        <v>155</v>
      </c>
      <c r="U12" s="1" t="s">
        <v>159</v>
      </c>
      <c r="V12" s="1" t="s">
        <v>161</v>
      </c>
      <c r="W12" s="1" t="s">
        <v>165</v>
      </c>
      <c r="X12" s="1" t="s">
        <v>168</v>
      </c>
    </row>
    <row r="13" spans="1:24" x14ac:dyDescent="0.35">
      <c r="B13" s="1" t="s">
        <v>37</v>
      </c>
      <c r="C13" t="s">
        <v>38</v>
      </c>
      <c r="D13" t="s">
        <v>180</v>
      </c>
      <c r="E13" t="s">
        <v>188</v>
      </c>
      <c r="G13">
        <v>5.7062297260000001</v>
      </c>
      <c r="H13">
        <v>5.0234772589999999</v>
      </c>
      <c r="I13" t="s">
        <v>182</v>
      </c>
      <c r="J13" s="2">
        <v>0.78</v>
      </c>
      <c r="K13" s="2">
        <v>0.56000000000000005</v>
      </c>
      <c r="L13" s="2">
        <v>0.22</v>
      </c>
      <c r="M13" s="2"/>
      <c r="N13" s="4">
        <v>-0.17518722357713901</v>
      </c>
      <c r="O13" s="4">
        <v>0.28758962100983698</v>
      </c>
      <c r="P13" s="4">
        <v>0.238368416210158</v>
      </c>
      <c r="Q13" s="2">
        <v>-0.27359459100327299</v>
      </c>
      <c r="R13" s="2">
        <v>0.32179891937649902</v>
      </c>
      <c r="S13" s="2">
        <v>-0.19226146307079001</v>
      </c>
      <c r="T13" s="2">
        <v>0.32851750361677901</v>
      </c>
      <c r="U13" s="2">
        <v>-0.268352571465935</v>
      </c>
      <c r="V13" s="3">
        <v>0.204283944585824</v>
      </c>
      <c r="W13" s="3">
        <v>-0.13745078901320601</v>
      </c>
      <c r="X13" s="3">
        <v>-3.0735448055438399E-2</v>
      </c>
    </row>
    <row r="14" spans="1:24" x14ac:dyDescent="0.35">
      <c r="B14" s="1" t="s">
        <v>25</v>
      </c>
      <c r="C14" t="s">
        <v>26</v>
      </c>
      <c r="D14" t="s">
        <v>205</v>
      </c>
      <c r="E14" t="s">
        <v>205</v>
      </c>
      <c r="I14" t="s">
        <v>182</v>
      </c>
      <c r="J14" s="2">
        <v>0.56000000000000005</v>
      </c>
      <c r="K14" s="2">
        <v>0.41</v>
      </c>
      <c r="L14" s="2">
        <v>0.14000000000000001</v>
      </c>
      <c r="M14" s="2"/>
      <c r="N14" s="4">
        <v>-0.312844070940139</v>
      </c>
      <c r="O14" s="4">
        <v>0.30465078479534402</v>
      </c>
      <c r="P14" s="4">
        <v>0.18417055613729399</v>
      </c>
      <c r="Q14" s="2">
        <v>-0.36370079975795599</v>
      </c>
      <c r="R14" s="2">
        <v>0.17415827534160699</v>
      </c>
      <c r="S14" s="2">
        <v>0.26025501648428201</v>
      </c>
      <c r="T14" s="2">
        <v>6.4599793663428703E-2</v>
      </c>
      <c r="U14" s="2">
        <v>-2.8299740775438701E-3</v>
      </c>
      <c r="V14" s="3">
        <v>0.12950580215189</v>
      </c>
      <c r="W14" s="3">
        <v>-0.17113530035924601</v>
      </c>
      <c r="X14" s="3">
        <v>-9.0777976123485996E-2</v>
      </c>
    </row>
    <row r="15" spans="1:24" x14ac:dyDescent="0.35">
      <c r="B15" s="1" t="s">
        <v>49</v>
      </c>
      <c r="C15" t="s">
        <v>50</v>
      </c>
      <c r="D15" t="s">
        <v>180</v>
      </c>
      <c r="E15" t="s">
        <v>185</v>
      </c>
      <c r="G15">
        <v>9.7033979000000006E-2</v>
      </c>
      <c r="H15">
        <v>9.3004709000000005E-2</v>
      </c>
      <c r="I15" t="s">
        <v>182</v>
      </c>
      <c r="J15" s="2">
        <v>0.85</v>
      </c>
      <c r="K15" s="2">
        <v>0.71</v>
      </c>
      <c r="L15" s="2">
        <v>0.14000000000000001</v>
      </c>
      <c r="M15" s="2"/>
      <c r="N15" s="4">
        <v>-0.416438642517513</v>
      </c>
      <c r="O15" s="4">
        <v>-0.36956386968434701</v>
      </c>
      <c r="P15" s="4">
        <v>-0.77956563321008598</v>
      </c>
      <c r="Q15" s="2">
        <v>0.42517644423303502</v>
      </c>
      <c r="R15" s="2">
        <v>-0.16500357908777699</v>
      </c>
      <c r="S15" s="2">
        <v>-0.29847138887409802</v>
      </c>
      <c r="T15" s="2">
        <v>-0.88327627083373905</v>
      </c>
      <c r="U15" s="2">
        <v>0.49323237574777201</v>
      </c>
      <c r="V15" s="3">
        <v>-0.18166865666663601</v>
      </c>
      <c r="W15" s="3">
        <v>0.23357284036728801</v>
      </c>
      <c r="X15" s="3">
        <v>-7.5760798639506202E-2</v>
      </c>
    </row>
    <row r="16" spans="1:24" x14ac:dyDescent="0.35">
      <c r="B16" s="1" t="s">
        <v>33</v>
      </c>
      <c r="C16" t="s">
        <v>34</v>
      </c>
      <c r="D16" t="s">
        <v>205</v>
      </c>
      <c r="E16" t="s">
        <v>205</v>
      </c>
      <c r="I16" t="s">
        <v>182</v>
      </c>
      <c r="J16" s="2">
        <v>0.56000000000000005</v>
      </c>
      <c r="K16" s="2">
        <v>0.43</v>
      </c>
      <c r="L16" s="2">
        <v>0.13</v>
      </c>
      <c r="M16" s="2"/>
      <c r="N16" s="4">
        <v>-0.46510732425872497</v>
      </c>
      <c r="O16" s="4">
        <v>0.102290852801441</v>
      </c>
      <c r="P16" s="4">
        <v>0.171223516987696</v>
      </c>
      <c r="Q16" s="2">
        <v>-0.21346116017931999</v>
      </c>
      <c r="R16" s="2">
        <v>0.23541334305315501</v>
      </c>
      <c r="S16" s="2">
        <v>0.33851434127950297</v>
      </c>
      <c r="T16" s="2">
        <v>9.8551973115650698E-2</v>
      </c>
      <c r="U16" s="2">
        <v>3.8692590669621302E-2</v>
      </c>
      <c r="V16" s="3">
        <v>0.155665317157449</v>
      </c>
      <c r="W16" s="3">
        <v>-0.176277204800321</v>
      </c>
      <c r="X16" s="3">
        <v>-6.4862306195106495E-2</v>
      </c>
    </row>
    <row r="17" spans="2:24" x14ac:dyDescent="0.35">
      <c r="B17" s="1" t="s">
        <v>17</v>
      </c>
      <c r="C17" t="s">
        <v>18</v>
      </c>
      <c r="D17" t="s">
        <v>205</v>
      </c>
      <c r="E17" t="s">
        <v>205</v>
      </c>
      <c r="I17" t="s">
        <v>182</v>
      </c>
      <c r="J17" s="2">
        <v>0.67</v>
      </c>
      <c r="K17" s="2">
        <v>0.56000000000000005</v>
      </c>
      <c r="L17" s="2">
        <v>0.11</v>
      </c>
      <c r="M17" s="2"/>
      <c r="N17" s="4">
        <v>0.82912703073651195</v>
      </c>
      <c r="O17" s="4">
        <v>9.9220479670059605E-2</v>
      </c>
      <c r="P17" s="4">
        <v>-8.3602819628908101E-2</v>
      </c>
      <c r="Q17" s="2">
        <v>0.22477776874268399</v>
      </c>
      <c r="R17" s="2">
        <v>-0.52860859700155705</v>
      </c>
      <c r="S17" s="2">
        <v>1.3743765642221899</v>
      </c>
      <c r="T17" s="2">
        <v>0.22003489587938499</v>
      </c>
      <c r="U17" s="2">
        <v>0.136614906073075</v>
      </c>
      <c r="V17" s="3">
        <v>1.91445703390462E-2</v>
      </c>
      <c r="W17" s="3">
        <v>0.189425332792789</v>
      </c>
      <c r="X17" s="3">
        <v>-0.144538609577678</v>
      </c>
    </row>
    <row r="18" spans="2:24" x14ac:dyDescent="0.35">
      <c r="B18" s="1" t="s">
        <v>35</v>
      </c>
      <c r="C18" t="s">
        <v>36</v>
      </c>
      <c r="D18" t="s">
        <v>180</v>
      </c>
      <c r="E18" t="s">
        <v>183</v>
      </c>
      <c r="I18" t="s">
        <v>182</v>
      </c>
      <c r="J18" s="2">
        <v>0.59</v>
      </c>
      <c r="K18" s="2">
        <v>0.48</v>
      </c>
      <c r="L18" s="2">
        <v>0.11</v>
      </c>
      <c r="M18" s="2"/>
      <c r="N18" s="4">
        <v>-0.23973594686164501</v>
      </c>
      <c r="O18" s="4">
        <v>-0.105828410092945</v>
      </c>
      <c r="P18" s="4">
        <v>-0.57230900108221505</v>
      </c>
      <c r="Q18" s="2">
        <v>0.50928931172177605</v>
      </c>
      <c r="R18" s="2">
        <v>-0.36522152187961399</v>
      </c>
      <c r="S18" s="2">
        <v>0.66394316239836504</v>
      </c>
      <c r="T18" s="2">
        <v>-0.33998287016738998</v>
      </c>
      <c r="U18" s="2">
        <v>-5.4787873596630197E-2</v>
      </c>
      <c r="V18" s="3">
        <v>-9.6244228877489402E-2</v>
      </c>
      <c r="W18" s="3">
        <v>0.256558429505787</v>
      </c>
      <c r="X18" s="3">
        <v>-8.5867834502413601E-2</v>
      </c>
    </row>
    <row r="19" spans="2:24" x14ac:dyDescent="0.35">
      <c r="B19" s="1" t="s">
        <v>41</v>
      </c>
      <c r="C19" t="s">
        <v>42</v>
      </c>
      <c r="D19" t="s">
        <v>205</v>
      </c>
      <c r="E19" t="s">
        <v>205</v>
      </c>
      <c r="I19" t="s">
        <v>182</v>
      </c>
      <c r="J19" s="2">
        <v>0.56000000000000005</v>
      </c>
      <c r="K19" s="2">
        <v>0.46</v>
      </c>
      <c r="L19" s="2">
        <v>0.1</v>
      </c>
      <c r="M19" s="2"/>
      <c r="N19" s="4">
        <v>-0.61669270583629099</v>
      </c>
      <c r="O19" s="4">
        <v>0.18402118879366</v>
      </c>
      <c r="P19" s="4">
        <v>0.35762161782356899</v>
      </c>
      <c r="Q19" s="2">
        <v>-0.43823830467277702</v>
      </c>
      <c r="R19" s="2">
        <v>0.45316039992456802</v>
      </c>
      <c r="S19" s="2">
        <v>0.27504320436768798</v>
      </c>
      <c r="T19" s="2">
        <v>0.33873872241258601</v>
      </c>
      <c r="U19" s="2">
        <v>8.9488631912567507E-2</v>
      </c>
      <c r="V19" s="3">
        <v>0.15392952355391601</v>
      </c>
      <c r="W19" s="3">
        <v>-5.6049743780374299E-2</v>
      </c>
      <c r="X19" s="3">
        <v>-0.105318039348094</v>
      </c>
    </row>
    <row r="20" spans="2:24" x14ac:dyDescent="0.35">
      <c r="B20" s="1" t="s">
        <v>69</v>
      </c>
      <c r="C20" t="s">
        <v>70</v>
      </c>
      <c r="D20" t="s">
        <v>180</v>
      </c>
      <c r="E20" t="s">
        <v>181</v>
      </c>
      <c r="G20">
        <v>8.7607861549999999</v>
      </c>
      <c r="H20">
        <v>6.1035902350000004</v>
      </c>
      <c r="I20" t="s">
        <v>182</v>
      </c>
      <c r="J20" s="2">
        <v>0.67</v>
      </c>
      <c r="K20" s="2">
        <v>0.56999999999999995</v>
      </c>
      <c r="L20" s="2">
        <v>0.1</v>
      </c>
      <c r="M20" s="2"/>
      <c r="N20" s="4">
        <v>-0.48418005453118002</v>
      </c>
      <c r="O20" s="4">
        <v>0.50691753010136398</v>
      </c>
      <c r="P20" s="4">
        <v>0.33975402460822501</v>
      </c>
      <c r="Q20" s="2">
        <v>-0.18141994575690201</v>
      </c>
      <c r="R20" s="2">
        <v>0.184144250208925</v>
      </c>
      <c r="S20" s="2">
        <v>-2.7542876818532801E-2</v>
      </c>
      <c r="T20" s="2">
        <v>0.34411223715191802</v>
      </c>
      <c r="U20" s="2">
        <v>7.4023694663517201E-2</v>
      </c>
      <c r="V20" s="3">
        <v>0.21218572884021999</v>
      </c>
      <c r="W20" s="3">
        <v>-0.122898170350379</v>
      </c>
      <c r="X20" s="3">
        <v>-0.105594021147409</v>
      </c>
    </row>
    <row r="21" spans="2:24" x14ac:dyDescent="0.35">
      <c r="B21" s="1" t="s">
        <v>101</v>
      </c>
      <c r="C21" t="s">
        <v>102</v>
      </c>
      <c r="D21" t="s">
        <v>205</v>
      </c>
      <c r="E21" t="s">
        <v>205</v>
      </c>
      <c r="I21" t="s">
        <v>182</v>
      </c>
      <c r="J21" s="2">
        <v>0.56000000000000005</v>
      </c>
      <c r="K21" s="2">
        <v>0.47</v>
      </c>
      <c r="L21" s="2">
        <v>0.09</v>
      </c>
      <c r="M21" s="2"/>
      <c r="N21" s="4">
        <v>-0.59408409998603695</v>
      </c>
      <c r="O21" s="4">
        <v>0.26440129649257099</v>
      </c>
      <c r="P21" s="4">
        <v>0.34120209307995902</v>
      </c>
      <c r="Q21" s="2">
        <v>-0.36770306320316798</v>
      </c>
      <c r="R21" s="2">
        <v>0.46287526192648198</v>
      </c>
      <c r="S21" s="2">
        <v>-3.1060815908232599E-2</v>
      </c>
      <c r="T21" s="2">
        <v>0.35919379641745403</v>
      </c>
      <c r="U21" s="2">
        <v>0.12984638076997501</v>
      </c>
      <c r="V21" s="3">
        <v>0.117018075362868</v>
      </c>
      <c r="W21" s="3">
        <v>-3.96523574698152E-2</v>
      </c>
      <c r="X21" s="3">
        <v>-7.0396642955043998E-2</v>
      </c>
    </row>
    <row r="22" spans="2:24" x14ac:dyDescent="0.35">
      <c r="B22" s="1" t="s">
        <v>27</v>
      </c>
      <c r="C22" t="s">
        <v>28</v>
      </c>
      <c r="D22" t="s">
        <v>205</v>
      </c>
      <c r="E22" t="s">
        <v>205</v>
      </c>
      <c r="I22" t="s">
        <v>182</v>
      </c>
      <c r="J22" s="2">
        <v>0.63</v>
      </c>
      <c r="K22" s="2">
        <v>0.54</v>
      </c>
      <c r="L22" s="2">
        <v>0.09</v>
      </c>
      <c r="M22" s="2"/>
      <c r="N22" s="4">
        <v>0.63807604054477496</v>
      </c>
      <c r="O22" s="4">
        <v>0.392251035495503</v>
      </c>
      <c r="P22" s="4">
        <v>-2.7469472642869301E-2</v>
      </c>
      <c r="Q22" s="2">
        <v>0.20152031106729901</v>
      </c>
      <c r="R22" s="2">
        <v>-0.60130863098185705</v>
      </c>
      <c r="S22" s="2">
        <v>1.22321058486759</v>
      </c>
      <c r="T22" s="2">
        <v>0.15524657188117999</v>
      </c>
      <c r="U22" s="2">
        <v>0.32394554918062601</v>
      </c>
      <c r="V22" s="3">
        <v>-5.5389579541241601E-2</v>
      </c>
      <c r="W22" s="3">
        <v>0.188190726634065</v>
      </c>
      <c r="X22" s="3">
        <v>-0.11075316953784201</v>
      </c>
    </row>
    <row r="23" spans="2:24" x14ac:dyDescent="0.35">
      <c r="B23" s="1" t="s">
        <v>23</v>
      </c>
      <c r="C23" t="s">
        <v>24</v>
      </c>
      <c r="D23" t="s">
        <v>180</v>
      </c>
      <c r="E23" t="s">
        <v>183</v>
      </c>
      <c r="I23" t="s">
        <v>182</v>
      </c>
      <c r="J23" s="2">
        <v>0.56000000000000005</v>
      </c>
      <c r="K23" s="2">
        <v>0.47</v>
      </c>
      <c r="L23" s="2">
        <v>0.08</v>
      </c>
      <c r="M23" s="2"/>
      <c r="N23" s="4">
        <v>-0.242562623782382</v>
      </c>
      <c r="O23" s="4">
        <v>-0.12528764566376999</v>
      </c>
      <c r="P23" s="4">
        <v>-0.53971590322257001</v>
      </c>
      <c r="Q23" s="2">
        <v>0.548064290477006</v>
      </c>
      <c r="R23" s="2">
        <v>-0.37153066946795998</v>
      </c>
      <c r="S23" s="2">
        <v>0.61695121969621403</v>
      </c>
      <c r="T23" s="2">
        <v>-0.29159122843424201</v>
      </c>
      <c r="U23" s="2">
        <v>-9.2955865916296201E-3</v>
      </c>
      <c r="V23" s="3">
        <v>-9.5185093026631099E-2</v>
      </c>
      <c r="W23" s="3">
        <v>0.221404679654158</v>
      </c>
      <c r="X23" s="3">
        <v>-6.1912573896693898E-2</v>
      </c>
    </row>
    <row r="24" spans="2:24" x14ac:dyDescent="0.35">
      <c r="B24" s="1" t="s">
        <v>79</v>
      </c>
      <c r="C24" t="s">
        <v>80</v>
      </c>
      <c r="D24" t="s">
        <v>180</v>
      </c>
      <c r="E24" t="s">
        <v>181</v>
      </c>
      <c r="G24">
        <v>8.9924024889999998</v>
      </c>
      <c r="H24">
        <v>6.2560973850000003</v>
      </c>
      <c r="I24" t="s">
        <v>182</v>
      </c>
      <c r="J24" s="2">
        <v>0.67</v>
      </c>
      <c r="K24" s="2">
        <v>0.59</v>
      </c>
      <c r="L24" s="2">
        <v>0.08</v>
      </c>
      <c r="M24" s="2"/>
      <c r="N24" s="4">
        <v>-0.399571904817283</v>
      </c>
      <c r="O24" s="4">
        <v>0.55475638210134703</v>
      </c>
      <c r="P24" s="4">
        <v>0.19361695924731001</v>
      </c>
      <c r="Q24" s="2">
        <v>-0.22404358761281701</v>
      </c>
      <c r="R24" s="2">
        <v>0.302877080560568</v>
      </c>
      <c r="S24" s="2">
        <v>3.1631171229145903E-2</v>
      </c>
      <c r="T24" s="2">
        <v>0.31873817800109899</v>
      </c>
      <c r="U24" s="2">
        <v>6.6381284172951804E-2</v>
      </c>
      <c r="V24" s="3">
        <v>0.17424106090295199</v>
      </c>
      <c r="W24" s="3">
        <v>-0.116289170035887</v>
      </c>
      <c r="X24" s="3">
        <v>-4.2246073488626898E-2</v>
      </c>
    </row>
    <row r="25" spans="2:24" x14ac:dyDescent="0.35">
      <c r="B25" s="1" t="s">
        <v>47</v>
      </c>
      <c r="C25" t="s">
        <v>48</v>
      </c>
      <c r="D25" t="s">
        <v>180</v>
      </c>
      <c r="E25" t="s">
        <v>186</v>
      </c>
      <c r="G25">
        <v>2.8418096080000002</v>
      </c>
      <c r="H25">
        <v>2.5975277129999998</v>
      </c>
      <c r="I25" t="s">
        <v>182</v>
      </c>
      <c r="J25" s="2">
        <v>0.63</v>
      </c>
      <c r="K25" s="2">
        <v>0.56000000000000005</v>
      </c>
      <c r="L25" s="2">
        <v>7.0000000000000007E-2</v>
      </c>
      <c r="M25" s="2"/>
      <c r="N25" s="4">
        <v>3.5457123327279502E-2</v>
      </c>
      <c r="O25" s="4">
        <v>-0.14990089184873701</v>
      </c>
      <c r="P25" s="4">
        <v>0.125962618308399</v>
      </c>
      <c r="Q25" s="2">
        <v>-0.220691182816035</v>
      </c>
      <c r="R25" s="2">
        <v>0.20278107904051201</v>
      </c>
      <c r="S25" s="2">
        <v>1.7729000034965699E-2</v>
      </c>
      <c r="T25" s="2">
        <v>0.21910768450868601</v>
      </c>
      <c r="U25" s="2">
        <v>-0.26452745546133599</v>
      </c>
      <c r="V25" s="3">
        <v>0.19316451130731799</v>
      </c>
      <c r="W25" s="3">
        <v>-1.4452289778240601E-2</v>
      </c>
      <c r="X25" s="3">
        <v>-1.35982923689047E-3</v>
      </c>
    </row>
    <row r="26" spans="2:24" x14ac:dyDescent="0.35">
      <c r="B26" s="1" t="s">
        <v>65</v>
      </c>
      <c r="C26" t="s">
        <v>66</v>
      </c>
      <c r="D26" t="s">
        <v>180</v>
      </c>
      <c r="E26" t="s">
        <v>191</v>
      </c>
      <c r="G26">
        <v>7.2830848100000001</v>
      </c>
      <c r="H26">
        <v>6.2158762010000004</v>
      </c>
      <c r="I26" t="s">
        <v>182</v>
      </c>
      <c r="J26" s="2">
        <v>0.63</v>
      </c>
      <c r="K26" s="2">
        <v>0.56000000000000005</v>
      </c>
      <c r="L26" s="2">
        <v>7.0000000000000007E-2</v>
      </c>
      <c r="M26" s="2"/>
      <c r="N26" s="4">
        <v>-0.63650277844615999</v>
      </c>
      <c r="O26" s="4">
        <v>0.76536315005506295</v>
      </c>
      <c r="P26" s="4">
        <v>0.34088796251676901</v>
      </c>
      <c r="Q26" s="2">
        <v>-0.27020934128229901</v>
      </c>
      <c r="R26" s="2">
        <v>0.13560337791895399</v>
      </c>
      <c r="S26" s="2">
        <v>-7.2449080070441194E-2</v>
      </c>
      <c r="T26" s="2">
        <v>0.29034642622098</v>
      </c>
      <c r="U26" s="2">
        <v>2.02276301818081E-2</v>
      </c>
      <c r="V26" s="3">
        <v>0.17222985929503201</v>
      </c>
      <c r="W26" s="3">
        <v>-0.106864647652947</v>
      </c>
      <c r="X26" s="3">
        <v>-0.10102743865564499</v>
      </c>
    </row>
    <row r="27" spans="2:24" x14ac:dyDescent="0.35">
      <c r="B27" s="1" t="s">
        <v>31</v>
      </c>
      <c r="C27" t="s">
        <v>32</v>
      </c>
      <c r="D27" t="s">
        <v>180</v>
      </c>
      <c r="E27" t="s">
        <v>188</v>
      </c>
      <c r="G27">
        <v>5.6260969989999996</v>
      </c>
      <c r="H27">
        <v>4.9985966260000003</v>
      </c>
      <c r="I27" t="s">
        <v>182</v>
      </c>
      <c r="J27" s="2">
        <v>0.59</v>
      </c>
      <c r="K27" s="2">
        <v>0.53</v>
      </c>
      <c r="L27" s="2">
        <v>0.06</v>
      </c>
      <c r="M27" s="2"/>
      <c r="N27" s="4">
        <v>-0.138681784961563</v>
      </c>
      <c r="O27" s="4">
        <v>0.28365057936346</v>
      </c>
      <c r="P27" s="4">
        <v>0.28889686045776197</v>
      </c>
      <c r="Q27" s="2">
        <v>-0.22523084126440601</v>
      </c>
      <c r="R27" s="2">
        <v>0.29151358376390701</v>
      </c>
      <c r="S27" s="2">
        <v>3.0417330265494199E-2</v>
      </c>
      <c r="T27" s="2">
        <v>0.18729162358215301</v>
      </c>
      <c r="U27" s="2">
        <v>-0.262268673975035</v>
      </c>
      <c r="V27" s="3">
        <v>0.15195639859782001</v>
      </c>
      <c r="W27" s="3">
        <v>-0.10471295836640999</v>
      </c>
      <c r="X27" s="3">
        <v>1.63711416792203E-2</v>
      </c>
    </row>
    <row r="28" spans="2:24" x14ac:dyDescent="0.35">
      <c r="B28" s="1" t="s">
        <v>71</v>
      </c>
      <c r="C28" t="s">
        <v>72</v>
      </c>
      <c r="D28" t="s">
        <v>180</v>
      </c>
      <c r="E28" t="s">
        <v>186</v>
      </c>
      <c r="G28">
        <v>2.9412716780000001</v>
      </c>
      <c r="H28">
        <v>2.618746335</v>
      </c>
      <c r="I28" t="s">
        <v>182</v>
      </c>
      <c r="J28" s="2">
        <v>0.7</v>
      </c>
      <c r="K28" s="2">
        <v>0.65</v>
      </c>
      <c r="L28" s="2">
        <v>0.06</v>
      </c>
      <c r="M28" s="2"/>
      <c r="N28" s="4">
        <v>-7.1939674220021399E-2</v>
      </c>
      <c r="O28" s="4">
        <v>0.294352616704807</v>
      </c>
      <c r="P28" s="4">
        <v>8.3144969902201896E-2</v>
      </c>
      <c r="Q28" s="2">
        <v>-0.22198041859800099</v>
      </c>
      <c r="R28" s="2">
        <v>-8.8294230350459094E-2</v>
      </c>
      <c r="S28" s="2">
        <v>8.0128656683298105E-2</v>
      </c>
      <c r="T28" s="2">
        <v>0.224056501529352</v>
      </c>
      <c r="U28" s="2">
        <v>0.31128702191206098</v>
      </c>
      <c r="V28" s="3">
        <v>0.23246759032559999</v>
      </c>
      <c r="W28" s="3">
        <v>-0.199810159809402</v>
      </c>
      <c r="X28" s="3">
        <v>-6.5783934255999807E-2</v>
      </c>
    </row>
    <row r="29" spans="2:24" x14ac:dyDescent="0.35">
      <c r="B29" s="1" t="s">
        <v>29</v>
      </c>
      <c r="C29" t="s">
        <v>30</v>
      </c>
      <c r="D29" t="s">
        <v>205</v>
      </c>
      <c r="E29" t="s">
        <v>205</v>
      </c>
      <c r="I29" t="s">
        <v>182</v>
      </c>
      <c r="J29" s="2">
        <v>0.59</v>
      </c>
      <c r="K29" s="2">
        <v>0.53</v>
      </c>
      <c r="L29" s="2">
        <v>0.06</v>
      </c>
      <c r="M29" s="2"/>
      <c r="N29" s="4">
        <v>0.59084604260030305</v>
      </c>
      <c r="O29" s="4">
        <v>0.106335692694719</v>
      </c>
      <c r="P29" s="4">
        <v>0.205386026554222</v>
      </c>
      <c r="Q29" s="2">
        <v>-5.6495921687672798E-2</v>
      </c>
      <c r="R29" s="2">
        <v>-7.5704460316195404E-2</v>
      </c>
      <c r="S29" s="2">
        <v>1.31029300492786</v>
      </c>
      <c r="T29" s="2">
        <v>4.9367739685968401E-2</v>
      </c>
      <c r="U29" s="2">
        <v>0.21674847069763101</v>
      </c>
      <c r="V29" s="3">
        <v>-6.9203644656797902E-2</v>
      </c>
      <c r="W29" s="3">
        <v>0.18100131205865699</v>
      </c>
      <c r="X29" s="3">
        <v>-7.2635582405156399E-2</v>
      </c>
    </row>
    <row r="30" spans="2:24" x14ac:dyDescent="0.35">
      <c r="B30" s="1" t="s">
        <v>111</v>
      </c>
      <c r="C30" t="s">
        <v>112</v>
      </c>
      <c r="D30" t="s">
        <v>180</v>
      </c>
      <c r="E30" t="s">
        <v>187</v>
      </c>
      <c r="G30">
        <v>23.02763315</v>
      </c>
      <c r="H30">
        <v>12.86986602</v>
      </c>
      <c r="I30" t="s">
        <v>182</v>
      </c>
      <c r="J30" s="2">
        <v>0.67</v>
      </c>
      <c r="K30" s="2">
        <v>0.62</v>
      </c>
      <c r="L30" s="2">
        <v>0.05</v>
      </c>
      <c r="M30" s="2"/>
      <c r="N30" s="4">
        <v>4.44183650838973E-2</v>
      </c>
      <c r="O30" s="4">
        <v>0.24916642132328701</v>
      </c>
      <c r="P30" s="4">
        <v>-6.5317557390523195E-2</v>
      </c>
      <c r="Q30" s="2">
        <v>-0.38461181293060598</v>
      </c>
      <c r="R30" s="2">
        <v>0.60447350875494599</v>
      </c>
      <c r="S30" s="2">
        <v>-6.2404465358040999E-2</v>
      </c>
      <c r="T30" s="2">
        <v>0.19344659087928401</v>
      </c>
      <c r="U30" s="2">
        <v>0.224646304347381</v>
      </c>
      <c r="V30" s="3">
        <v>8.2921786080087601E-2</v>
      </c>
      <c r="W30" s="3">
        <v>-5.1226756895858198E-2</v>
      </c>
      <c r="X30" s="3">
        <v>-1.76238550214064E-3</v>
      </c>
    </row>
    <row r="31" spans="2:24" x14ac:dyDescent="0.35">
      <c r="B31" s="1" t="s">
        <v>5</v>
      </c>
      <c r="C31" t="s">
        <v>6</v>
      </c>
      <c r="D31" t="s">
        <v>180</v>
      </c>
      <c r="E31" t="s">
        <v>183</v>
      </c>
      <c r="I31" t="s">
        <v>182</v>
      </c>
      <c r="J31" s="2">
        <v>0.52</v>
      </c>
      <c r="K31" s="2">
        <v>0.47</v>
      </c>
      <c r="L31" s="2">
        <v>0.05</v>
      </c>
      <c r="M31" s="2"/>
      <c r="N31" s="4">
        <v>-6.2415836612062799E-2</v>
      </c>
      <c r="O31" s="4">
        <v>8.64242494692022E-2</v>
      </c>
      <c r="P31" s="4">
        <v>1.00742396802631</v>
      </c>
      <c r="Q31" s="2">
        <v>-0.71833885433327105</v>
      </c>
      <c r="R31" s="2">
        <v>0.41384261192399302</v>
      </c>
      <c r="S31" s="2">
        <v>-1.0748843477065899</v>
      </c>
      <c r="T31" s="2">
        <v>0.28830234464620602</v>
      </c>
      <c r="U31" s="2">
        <v>0.315920117426987</v>
      </c>
      <c r="V31" s="3">
        <v>4.9871947143969003E-2</v>
      </c>
      <c r="W31" s="3">
        <v>-0.114633141510516</v>
      </c>
      <c r="X31" s="3">
        <v>5.2274395658575903E-2</v>
      </c>
    </row>
    <row r="32" spans="2:24" x14ac:dyDescent="0.35">
      <c r="B32" s="1" t="s">
        <v>53</v>
      </c>
      <c r="C32" t="s">
        <v>54</v>
      </c>
      <c r="D32" t="s">
        <v>180</v>
      </c>
      <c r="E32" t="s">
        <v>181</v>
      </c>
      <c r="G32">
        <v>9.3173684520000002</v>
      </c>
      <c r="H32">
        <v>6.45676513</v>
      </c>
      <c r="I32" t="s">
        <v>182</v>
      </c>
      <c r="J32" s="2">
        <v>0.63</v>
      </c>
      <c r="K32" s="2">
        <v>0.57999999999999996</v>
      </c>
      <c r="L32" s="2">
        <v>0.05</v>
      </c>
      <c r="M32" s="2"/>
      <c r="N32" s="4">
        <v>-0.36248470069289401</v>
      </c>
      <c r="O32" s="4">
        <v>0.68201428755337001</v>
      </c>
      <c r="P32" s="4">
        <v>0.22740749343554301</v>
      </c>
      <c r="Q32" s="2">
        <v>-0.25881888473904402</v>
      </c>
      <c r="R32" s="2">
        <v>0.37179742912383301</v>
      </c>
      <c r="S32" s="2">
        <v>-0.21517091013056899</v>
      </c>
      <c r="T32" s="2">
        <v>0.471426698302366</v>
      </c>
      <c r="U32" s="2">
        <v>-4.98364061571122E-3</v>
      </c>
      <c r="V32" s="3">
        <v>0.21433058103084399</v>
      </c>
      <c r="W32" s="3">
        <v>-7.6727136528740206E-2</v>
      </c>
      <c r="X32" s="3">
        <v>-0.109869982774171</v>
      </c>
    </row>
    <row r="33" spans="2:24" x14ac:dyDescent="0.35">
      <c r="B33" s="1" t="s">
        <v>19</v>
      </c>
      <c r="C33" t="s">
        <v>20</v>
      </c>
      <c r="D33" t="s">
        <v>180</v>
      </c>
      <c r="E33" t="s">
        <v>185</v>
      </c>
      <c r="G33">
        <v>0.26945276299999998</v>
      </c>
      <c r="H33">
        <v>0.25609057000000002</v>
      </c>
      <c r="I33" t="s">
        <v>182</v>
      </c>
      <c r="J33" s="2">
        <v>0.74</v>
      </c>
      <c r="K33" s="2">
        <v>0.69</v>
      </c>
      <c r="L33" s="2">
        <v>0.05</v>
      </c>
      <c r="M33" s="2"/>
      <c r="N33" s="4">
        <v>0.435992425637374</v>
      </c>
      <c r="O33" s="4">
        <v>0.41617599915231002</v>
      </c>
      <c r="P33" s="4">
        <v>-0.99292915574396401</v>
      </c>
      <c r="Q33" s="2">
        <v>-0.177633711959235</v>
      </c>
      <c r="R33" s="2">
        <v>-0.88137397536298101</v>
      </c>
      <c r="S33" s="2">
        <v>0.20320455243185501</v>
      </c>
      <c r="T33" s="2">
        <v>-0.33042325329180899</v>
      </c>
      <c r="U33" s="2">
        <v>0.55461487499591899</v>
      </c>
      <c r="V33" s="3">
        <v>-0.103179185629239</v>
      </c>
      <c r="W33" s="3">
        <v>0.21190143311477599</v>
      </c>
      <c r="X33" s="3">
        <v>2.4528575360187401E-2</v>
      </c>
    </row>
    <row r="34" spans="2:24" x14ac:dyDescent="0.35">
      <c r="B34" s="1" t="s">
        <v>59</v>
      </c>
      <c r="C34" t="s">
        <v>60</v>
      </c>
      <c r="D34" t="s">
        <v>180</v>
      </c>
      <c r="E34" t="s">
        <v>185</v>
      </c>
      <c r="G34">
        <v>1.9543420069999999</v>
      </c>
      <c r="H34">
        <v>1.8325086829999999</v>
      </c>
      <c r="I34" t="s">
        <v>182</v>
      </c>
      <c r="J34" s="2">
        <v>0.63</v>
      </c>
      <c r="K34" s="2">
        <v>0.59</v>
      </c>
      <c r="L34" s="2">
        <v>0.04</v>
      </c>
      <c r="M34" s="2"/>
      <c r="N34" s="4">
        <v>-8.2377428723836896E-2</v>
      </c>
      <c r="O34" s="4">
        <v>4.6399560868173297E-2</v>
      </c>
      <c r="P34" s="4">
        <v>0.17022574051384001</v>
      </c>
      <c r="Q34" s="2">
        <v>-0.124440197427356</v>
      </c>
      <c r="R34" s="2">
        <v>-4.4651793432213698E-2</v>
      </c>
      <c r="S34" s="2">
        <v>6.2964717025237996E-2</v>
      </c>
      <c r="T34" s="2">
        <v>0.50741213266400398</v>
      </c>
      <c r="U34" s="2">
        <v>-0.36388070789490001</v>
      </c>
      <c r="V34" s="3">
        <v>0.26033574059350401</v>
      </c>
      <c r="W34" s="3">
        <v>-0.13117944148499799</v>
      </c>
      <c r="X34" s="3">
        <v>6.0891946821174797E-2</v>
      </c>
    </row>
    <row r="35" spans="2:24" x14ac:dyDescent="0.35">
      <c r="B35" s="1" t="s">
        <v>21</v>
      </c>
      <c r="C35" t="s">
        <v>22</v>
      </c>
      <c r="D35" t="s">
        <v>205</v>
      </c>
      <c r="E35" t="s">
        <v>205</v>
      </c>
      <c r="I35" t="s">
        <v>182</v>
      </c>
      <c r="J35" s="2">
        <v>0.56000000000000005</v>
      </c>
      <c r="K35" s="2">
        <v>0.51</v>
      </c>
      <c r="L35" s="2">
        <v>0.04</v>
      </c>
      <c r="M35" s="2"/>
      <c r="N35" s="4">
        <v>0.50989846845807196</v>
      </c>
      <c r="O35" s="4">
        <v>0.22640690516005901</v>
      </c>
      <c r="P35" s="4">
        <v>5.1112574964029198E-2</v>
      </c>
      <c r="Q35" s="2">
        <v>-0.29437513794840098</v>
      </c>
      <c r="R35" s="2">
        <v>-0.13683533136647399</v>
      </c>
      <c r="S35" s="2">
        <v>1.1855476166938701</v>
      </c>
      <c r="T35" s="2">
        <v>9.2126853964138597E-2</v>
      </c>
      <c r="U35" s="2">
        <v>0.368757248261538</v>
      </c>
      <c r="V35" s="3">
        <v>-8.2671103875176094E-2</v>
      </c>
      <c r="W35" s="3">
        <v>0.23103696162105999</v>
      </c>
      <c r="X35" s="3">
        <v>-0.11915879772756301</v>
      </c>
    </row>
    <row r="36" spans="2:24" x14ac:dyDescent="0.35">
      <c r="B36" s="1" t="s">
        <v>87</v>
      </c>
      <c r="C36" t="s">
        <v>88</v>
      </c>
      <c r="D36" t="s">
        <v>180</v>
      </c>
      <c r="E36" t="s">
        <v>189</v>
      </c>
      <c r="G36">
        <v>4.5872587510000002</v>
      </c>
      <c r="H36">
        <v>3.6729518759999999</v>
      </c>
      <c r="I36" t="s">
        <v>182</v>
      </c>
      <c r="J36" s="2">
        <v>0.63</v>
      </c>
      <c r="K36" s="2">
        <v>0.59</v>
      </c>
      <c r="L36" s="2">
        <v>0.04</v>
      </c>
      <c r="M36" s="2"/>
      <c r="N36" s="4">
        <v>-8.3667539656378895E-2</v>
      </c>
      <c r="O36" s="4">
        <v>3.7970939073892297E-2</v>
      </c>
      <c r="P36" s="4">
        <v>-0.322783693766451</v>
      </c>
      <c r="Q36" s="2">
        <v>-0.31386416378885001</v>
      </c>
      <c r="R36" s="2">
        <v>-3.7401154566767597E-2</v>
      </c>
      <c r="S36" s="2">
        <v>0.870087330361626</v>
      </c>
      <c r="T36" s="2">
        <v>-6.1844278226460998E-2</v>
      </c>
      <c r="U36" s="2">
        <v>0.25740785195896099</v>
      </c>
      <c r="V36" s="3">
        <v>0.125877835889421</v>
      </c>
      <c r="W36" s="3">
        <v>-0.323767282900978</v>
      </c>
      <c r="X36" s="3">
        <v>5.44229266056881E-2</v>
      </c>
    </row>
    <row r="37" spans="2:24" x14ac:dyDescent="0.35">
      <c r="B37" s="1" t="s">
        <v>89</v>
      </c>
      <c r="C37" t="s">
        <v>90</v>
      </c>
      <c r="D37" t="s">
        <v>180</v>
      </c>
      <c r="E37" t="s">
        <v>185</v>
      </c>
      <c r="G37">
        <v>1.956955172</v>
      </c>
      <c r="H37">
        <v>1.831927077</v>
      </c>
      <c r="I37" t="s">
        <v>182</v>
      </c>
      <c r="J37" s="2">
        <v>0.63</v>
      </c>
      <c r="K37" s="2">
        <v>0.59</v>
      </c>
      <c r="L37" s="2">
        <v>0.04</v>
      </c>
      <c r="M37" s="2"/>
      <c r="N37" s="4">
        <v>-3.6624000177692198E-2</v>
      </c>
      <c r="O37" s="4">
        <v>-5.1998650019986603E-2</v>
      </c>
      <c r="P37" s="4">
        <v>-5.0696919405787501E-2</v>
      </c>
      <c r="Q37" s="2">
        <v>0.28249859438892999</v>
      </c>
      <c r="R37" s="2">
        <v>-5.4301639358773399E-2</v>
      </c>
      <c r="S37" s="2">
        <v>0.299912031705168</v>
      </c>
      <c r="T37" s="2">
        <v>0.48481609627619099</v>
      </c>
      <c r="U37" s="2">
        <v>-0.47430127872656203</v>
      </c>
      <c r="V37" s="3">
        <v>0.38373231213331199</v>
      </c>
      <c r="W37" s="3">
        <v>-0.131461441031578</v>
      </c>
      <c r="X37" s="3">
        <v>-1.1142822831090001E-2</v>
      </c>
    </row>
    <row r="38" spans="2:24" x14ac:dyDescent="0.35">
      <c r="B38" s="1" t="s">
        <v>81</v>
      </c>
      <c r="C38" t="s">
        <v>82</v>
      </c>
      <c r="D38" t="s">
        <v>192</v>
      </c>
      <c r="E38" t="s">
        <v>197</v>
      </c>
      <c r="F38" t="s">
        <v>198</v>
      </c>
      <c r="I38" t="s">
        <v>182</v>
      </c>
      <c r="J38" s="2">
        <v>0.56000000000000005</v>
      </c>
      <c r="K38" s="2">
        <v>0.52</v>
      </c>
      <c r="L38" s="2">
        <v>0.04</v>
      </c>
      <c r="M38" s="2"/>
      <c r="N38" s="4">
        <v>-0.64888977435511097</v>
      </c>
      <c r="O38" s="4">
        <v>0.71426306319701904</v>
      </c>
      <c r="P38" s="4">
        <v>0.47466690931689298</v>
      </c>
      <c r="Q38" s="2">
        <v>-0.16949843288854399</v>
      </c>
      <c r="R38" s="2">
        <v>-0.60920010338910902</v>
      </c>
      <c r="S38" s="2">
        <v>0.20105407072981299</v>
      </c>
      <c r="T38" s="2">
        <v>5.5512616551414099E-3</v>
      </c>
      <c r="U38" s="2">
        <v>-0.18888794868502801</v>
      </c>
      <c r="V38" s="3">
        <v>1.49737339066163E-3</v>
      </c>
      <c r="W38" s="3">
        <v>0.130850116912648</v>
      </c>
      <c r="X38" s="3">
        <v>7.8501140161998897E-2</v>
      </c>
    </row>
    <row r="39" spans="2:24" x14ac:dyDescent="0.35">
      <c r="B39" s="1" t="s">
        <v>9</v>
      </c>
      <c r="C39" t="s">
        <v>10</v>
      </c>
      <c r="D39" t="s">
        <v>180</v>
      </c>
      <c r="E39" t="s">
        <v>188</v>
      </c>
      <c r="G39">
        <v>5.649489193</v>
      </c>
      <c r="H39">
        <v>5.0232099559999996</v>
      </c>
      <c r="I39" t="s">
        <v>182</v>
      </c>
      <c r="J39" s="2">
        <v>0.56000000000000005</v>
      </c>
      <c r="K39" s="2">
        <v>0.52</v>
      </c>
      <c r="L39" s="2">
        <v>0.04</v>
      </c>
      <c r="M39" s="2"/>
      <c r="N39" s="4">
        <v>-0.244779331392565</v>
      </c>
      <c r="O39" s="4">
        <v>0.49559050723694797</v>
      </c>
      <c r="P39" s="4">
        <v>0.28400303786502301</v>
      </c>
      <c r="Q39" s="2">
        <v>-0.25332532438578298</v>
      </c>
      <c r="R39" s="2">
        <v>0.161664513072479</v>
      </c>
      <c r="S39" s="2">
        <v>1.80530211527724E-3</v>
      </c>
      <c r="T39" s="2">
        <v>0.15337105030499301</v>
      </c>
      <c r="U39" s="2">
        <v>-0.102442145870767</v>
      </c>
      <c r="V39" s="3">
        <v>8.92712154423011E-2</v>
      </c>
      <c r="W39" s="3">
        <v>2.8724161768086599E-2</v>
      </c>
      <c r="X39" s="3">
        <v>-3.0824475456024901E-3</v>
      </c>
    </row>
    <row r="40" spans="2:24" x14ac:dyDescent="0.35">
      <c r="B40" s="1" t="s">
        <v>63</v>
      </c>
      <c r="C40" t="s">
        <v>64</v>
      </c>
      <c r="D40" t="s">
        <v>205</v>
      </c>
      <c r="E40" t="s">
        <v>205</v>
      </c>
      <c r="I40" t="s">
        <v>182</v>
      </c>
      <c r="J40" s="2">
        <v>0.48</v>
      </c>
      <c r="K40" s="2">
        <v>0.45</v>
      </c>
      <c r="L40" s="2">
        <v>0.03</v>
      </c>
      <c r="M40" s="2"/>
      <c r="N40" s="4">
        <v>-0.62057645185060994</v>
      </c>
      <c r="O40" s="4">
        <v>0.106741188165552</v>
      </c>
      <c r="P40" s="4">
        <v>0.35058666190935001</v>
      </c>
      <c r="Q40" s="2">
        <v>-0.460925488773823</v>
      </c>
      <c r="R40" s="2">
        <v>0.41226144028770001</v>
      </c>
      <c r="S40" s="2">
        <v>0.37029851205366399</v>
      </c>
      <c r="T40" s="2">
        <v>0.36975830400625898</v>
      </c>
      <c r="U40" s="2">
        <v>6.7923748911268206E-2</v>
      </c>
      <c r="V40" s="3">
        <v>0.16539315459502199</v>
      </c>
      <c r="W40" s="3">
        <v>-5.0271966312864701E-2</v>
      </c>
      <c r="X40" s="3">
        <v>-0.102941107977707</v>
      </c>
    </row>
    <row r="41" spans="2:24" x14ac:dyDescent="0.35">
      <c r="B41" s="1" t="s">
        <v>61</v>
      </c>
      <c r="C41" t="s">
        <v>62</v>
      </c>
      <c r="D41" t="s">
        <v>180</v>
      </c>
      <c r="E41" t="s">
        <v>188</v>
      </c>
      <c r="G41">
        <v>4.8399587650000004</v>
      </c>
      <c r="H41">
        <v>4.3753695490000002</v>
      </c>
      <c r="I41" t="s">
        <v>182</v>
      </c>
      <c r="J41" s="2">
        <v>0.56000000000000005</v>
      </c>
      <c r="K41" s="2">
        <v>0.53</v>
      </c>
      <c r="L41" s="2">
        <v>0.03</v>
      </c>
      <c r="M41" s="2"/>
      <c r="N41" s="4">
        <v>-4.3070337710759098E-2</v>
      </c>
      <c r="O41" s="4">
        <v>0.18198735250291301</v>
      </c>
      <c r="P41" s="4">
        <v>0.27970242279386698</v>
      </c>
      <c r="Q41" s="2">
        <v>-0.18859596971624801</v>
      </c>
      <c r="R41" s="2">
        <v>0.220117673841324</v>
      </c>
      <c r="S41" s="2">
        <v>6.4639797564001206E-2</v>
      </c>
      <c r="T41" s="2">
        <v>0.19752761040750499</v>
      </c>
      <c r="U41" s="2">
        <v>-0.41594146195890103</v>
      </c>
      <c r="V41" s="3">
        <v>0.17264260553420999</v>
      </c>
      <c r="W41" s="3">
        <v>-5.1641976236904898E-2</v>
      </c>
      <c r="X41" s="3">
        <v>3.6026166307528702E-2</v>
      </c>
    </row>
    <row r="42" spans="2:24" x14ac:dyDescent="0.35">
      <c r="B42" s="1" t="s">
        <v>11</v>
      </c>
      <c r="C42" t="s">
        <v>12</v>
      </c>
      <c r="D42" t="s">
        <v>180</v>
      </c>
      <c r="E42" t="s">
        <v>183</v>
      </c>
      <c r="G42">
        <v>26.09700634</v>
      </c>
      <c r="H42">
        <v>17.163519770000001</v>
      </c>
      <c r="I42" t="s">
        <v>182</v>
      </c>
      <c r="J42" s="2">
        <v>0.52</v>
      </c>
      <c r="K42" s="2">
        <v>0.5</v>
      </c>
      <c r="L42" s="2">
        <v>0.02</v>
      </c>
      <c r="M42" s="2"/>
      <c r="N42" s="4">
        <v>9.9548190784822799E-2</v>
      </c>
      <c r="O42" s="4">
        <v>0.152505708492988</v>
      </c>
      <c r="P42" s="4">
        <v>0.87462870869319598</v>
      </c>
      <c r="Q42" s="2">
        <v>-0.78125407383132806</v>
      </c>
      <c r="R42" s="2">
        <v>0.32184788198937497</v>
      </c>
      <c r="S42" s="2">
        <v>-0.75889906413187203</v>
      </c>
      <c r="T42" s="2">
        <v>0.146424060482196</v>
      </c>
      <c r="U42" s="2">
        <v>0.20743685341502599</v>
      </c>
      <c r="V42" s="3">
        <v>4.3993945335354598E-2</v>
      </c>
      <c r="W42" s="3">
        <v>-0.11335683606861099</v>
      </c>
      <c r="X42" s="3">
        <v>7.77922731798215E-2</v>
      </c>
    </row>
    <row r="43" spans="2:24" x14ac:dyDescent="0.35">
      <c r="B43" s="1" t="s">
        <v>73</v>
      </c>
      <c r="C43" t="s">
        <v>74</v>
      </c>
      <c r="D43" t="s">
        <v>180</v>
      </c>
      <c r="E43" t="s">
        <v>184</v>
      </c>
      <c r="G43">
        <v>2.8582153809999999</v>
      </c>
      <c r="H43">
        <v>2.569087626</v>
      </c>
      <c r="I43" t="s">
        <v>182</v>
      </c>
      <c r="J43" s="2">
        <v>0.63</v>
      </c>
      <c r="K43" s="2">
        <v>0.61</v>
      </c>
      <c r="L43" s="2">
        <v>0.02</v>
      </c>
      <c r="M43" s="2"/>
      <c r="N43" s="4">
        <v>-0.306724171354954</v>
      </c>
      <c r="O43" s="4">
        <v>0.53038398837758005</v>
      </c>
      <c r="P43" s="4">
        <v>0.17727291615910201</v>
      </c>
      <c r="Q43" s="2">
        <v>-0.15224775318184799</v>
      </c>
      <c r="R43" s="2">
        <v>0.41596548919075099</v>
      </c>
      <c r="S43" s="2">
        <v>0.37515339932687902</v>
      </c>
      <c r="T43" s="2">
        <v>0.30351727516581101</v>
      </c>
      <c r="U43" s="2">
        <v>-2.9532329155742599E-2</v>
      </c>
      <c r="V43" s="3">
        <v>0.34885115781902198</v>
      </c>
      <c r="W43" s="3">
        <v>-0.12786850342032499</v>
      </c>
      <c r="X43" s="3">
        <v>-0.146958120716807</v>
      </c>
    </row>
    <row r="44" spans="2:24" x14ac:dyDescent="0.35">
      <c r="B44" s="1" t="s">
        <v>39</v>
      </c>
      <c r="C44" t="s">
        <v>40</v>
      </c>
      <c r="D44" t="s">
        <v>180</v>
      </c>
      <c r="E44" t="s">
        <v>185</v>
      </c>
      <c r="G44">
        <v>1.9584281690000001</v>
      </c>
      <c r="H44">
        <v>1.831229711</v>
      </c>
      <c r="I44" t="s">
        <v>182</v>
      </c>
      <c r="J44" s="2">
        <v>0.59</v>
      </c>
      <c r="K44" s="2">
        <v>0.56999999999999995</v>
      </c>
      <c r="L44" s="2">
        <v>0.02</v>
      </c>
      <c r="M44" s="2"/>
      <c r="N44" s="4">
        <v>-0.15132131099275301</v>
      </c>
      <c r="O44" s="4">
        <v>3.0509967711460698E-2</v>
      </c>
      <c r="P44" s="4">
        <v>-0.12175759669863399</v>
      </c>
      <c r="Q44" s="2">
        <v>8.4283447429846906E-2</v>
      </c>
      <c r="R44" s="2">
        <v>0.133372629473543</v>
      </c>
      <c r="S44" s="2">
        <v>-5.0595683089688301E-2</v>
      </c>
      <c r="T44" s="2">
        <v>0.28622057244811</v>
      </c>
      <c r="U44" s="2">
        <v>-0.24453490766069799</v>
      </c>
      <c r="V44" s="3">
        <v>0.24107165809285899</v>
      </c>
      <c r="W44" s="3">
        <v>-3.3299020550620603E-2</v>
      </c>
      <c r="X44" s="3">
        <v>-4.8122812179970997E-2</v>
      </c>
    </row>
    <row r="45" spans="2:24" x14ac:dyDescent="0.35">
      <c r="B45" s="1" t="s">
        <v>105</v>
      </c>
      <c r="C45" t="s">
        <v>106</v>
      </c>
      <c r="D45" t="s">
        <v>180</v>
      </c>
      <c r="E45" t="s">
        <v>184</v>
      </c>
      <c r="G45">
        <v>23.376539529999999</v>
      </c>
      <c r="H45">
        <v>13.05755478</v>
      </c>
      <c r="I45" t="s">
        <v>182</v>
      </c>
      <c r="J45" s="2">
        <v>0.63</v>
      </c>
      <c r="K45" s="2">
        <v>0.61</v>
      </c>
      <c r="L45" s="2">
        <v>0.02</v>
      </c>
      <c r="M45" s="2"/>
      <c r="N45" s="4">
        <v>3.7234899896920103E-2</v>
      </c>
      <c r="O45" s="4">
        <v>0.23750328781786501</v>
      </c>
      <c r="P45" s="4">
        <v>-8.3943917898649106E-2</v>
      </c>
      <c r="Q45" s="2">
        <v>-0.39699880381404201</v>
      </c>
      <c r="R45" s="2">
        <v>0.55116598949746098</v>
      </c>
      <c r="S45" s="2">
        <v>-0.285598855952583</v>
      </c>
      <c r="T45" s="2">
        <v>0.22042152685545299</v>
      </c>
      <c r="U45" s="2">
        <v>0.247278213736224</v>
      </c>
      <c r="V45" s="3">
        <v>3.9623250354058601E-2</v>
      </c>
      <c r="W45" s="3">
        <v>-3.5803136068197003E-2</v>
      </c>
      <c r="X45" s="3">
        <v>3.4070374232161901E-2</v>
      </c>
    </row>
    <row r="46" spans="2:24" x14ac:dyDescent="0.35">
      <c r="B46" s="1" t="s">
        <v>75</v>
      </c>
      <c r="C46" t="s">
        <v>76</v>
      </c>
      <c r="D46" t="s">
        <v>180</v>
      </c>
      <c r="E46" t="s">
        <v>181</v>
      </c>
      <c r="G46">
        <v>8.9768751919999996</v>
      </c>
      <c r="H46">
        <v>6.2600609159999996</v>
      </c>
      <c r="I46" t="s">
        <v>182</v>
      </c>
      <c r="J46" s="2">
        <v>0.59</v>
      </c>
      <c r="K46" s="2">
        <v>0.57999999999999996</v>
      </c>
      <c r="L46" s="2">
        <v>0.01</v>
      </c>
      <c r="M46" s="2"/>
      <c r="N46" s="4">
        <v>-0.34534961638309902</v>
      </c>
      <c r="O46" s="4">
        <v>0.36390542853619801</v>
      </c>
      <c r="P46" s="4">
        <v>0.33546820961205398</v>
      </c>
      <c r="Q46" s="2">
        <v>-0.125708290577037</v>
      </c>
      <c r="R46" s="2">
        <v>0.24398056661447001</v>
      </c>
      <c r="S46" s="2">
        <v>-0.112637753091964</v>
      </c>
      <c r="T46" s="2">
        <v>0.27738117022074699</v>
      </c>
      <c r="U46" s="2">
        <v>0.10991064552942501</v>
      </c>
      <c r="V46" s="3">
        <v>0.16508698068911501</v>
      </c>
      <c r="W46" s="3">
        <v>-9.9214255147763802E-2</v>
      </c>
      <c r="X46" s="3">
        <v>-7.2078576876095604E-2</v>
      </c>
    </row>
    <row r="47" spans="2:24" x14ac:dyDescent="0.35">
      <c r="B47" s="1" t="s">
        <v>15</v>
      </c>
      <c r="C47" t="s">
        <v>16</v>
      </c>
      <c r="D47" t="s">
        <v>180</v>
      </c>
      <c r="E47" t="s">
        <v>183</v>
      </c>
      <c r="G47">
        <v>17.531827969999998</v>
      </c>
      <c r="H47">
        <v>13.19052737</v>
      </c>
      <c r="I47" t="s">
        <v>182</v>
      </c>
      <c r="J47" s="2">
        <v>0.48</v>
      </c>
      <c r="K47" s="2">
        <v>0.47</v>
      </c>
      <c r="L47" s="2">
        <v>0.01</v>
      </c>
      <c r="M47" s="2"/>
      <c r="N47" s="4">
        <v>-0.14445089825356699</v>
      </c>
      <c r="O47" s="4">
        <v>-7.0904361606890898E-2</v>
      </c>
      <c r="P47" s="4">
        <v>0.63204703758229597</v>
      </c>
      <c r="Q47" s="2">
        <v>-0.40671723973969998</v>
      </c>
      <c r="R47" s="2">
        <v>0.59673705886947503</v>
      </c>
      <c r="S47" s="2">
        <v>-0.62746939396515899</v>
      </c>
      <c r="T47" s="2">
        <v>0.33694900174611397</v>
      </c>
      <c r="U47" s="2">
        <v>4.1132845120511102E-2</v>
      </c>
      <c r="V47" s="3">
        <v>8.6236152391071602E-2</v>
      </c>
      <c r="W47" s="3">
        <v>-8.2079769108859196E-2</v>
      </c>
      <c r="X47" s="3">
        <v>7.3277961460771202E-2</v>
      </c>
    </row>
    <row r="48" spans="2:24" x14ac:dyDescent="0.35">
      <c r="B48" s="1" t="s">
        <v>13</v>
      </c>
      <c r="C48" t="s">
        <v>14</v>
      </c>
      <c r="D48" t="s">
        <v>180</v>
      </c>
      <c r="E48" t="s">
        <v>183</v>
      </c>
      <c r="G48">
        <v>23.200357790000002</v>
      </c>
      <c r="H48">
        <v>15.567681500000001</v>
      </c>
      <c r="I48" t="s">
        <v>182</v>
      </c>
      <c r="J48" s="2">
        <v>0.52</v>
      </c>
      <c r="K48" s="2">
        <v>0.5</v>
      </c>
      <c r="L48" s="2">
        <v>0.01</v>
      </c>
      <c r="M48" s="2"/>
      <c r="N48" s="4">
        <v>5.7811379375362001E-2</v>
      </c>
      <c r="O48" s="4">
        <v>0.16672645966247401</v>
      </c>
      <c r="P48" s="4">
        <v>0.88780051771442303</v>
      </c>
      <c r="Q48" s="2">
        <v>-0.82824074628085997</v>
      </c>
      <c r="R48" s="2">
        <v>0.40995596967514297</v>
      </c>
      <c r="S48" s="2">
        <v>-0.73310906340584203</v>
      </c>
      <c r="T48" s="2">
        <v>0.12122634123548399</v>
      </c>
      <c r="U48" s="2">
        <v>4.29618026927396E-3</v>
      </c>
      <c r="V48" s="3">
        <v>8.58656922636159E-2</v>
      </c>
      <c r="W48" s="3">
        <v>-0.25225606890982699</v>
      </c>
      <c r="X48" s="3">
        <v>0.10221479872455</v>
      </c>
    </row>
    <row r="49" spans="2:24" x14ac:dyDescent="0.35">
      <c r="B49" s="1" t="s">
        <v>55</v>
      </c>
      <c r="C49" t="s">
        <v>56</v>
      </c>
      <c r="D49" t="s">
        <v>180</v>
      </c>
      <c r="E49" t="s">
        <v>190</v>
      </c>
      <c r="G49">
        <v>7.7666499519999999</v>
      </c>
      <c r="H49">
        <v>6.716482128</v>
      </c>
      <c r="I49" t="s">
        <v>182</v>
      </c>
      <c r="J49" s="2">
        <v>0.59</v>
      </c>
      <c r="K49" s="2">
        <v>0.57999999999999996</v>
      </c>
      <c r="L49" s="2">
        <v>0.01</v>
      </c>
      <c r="M49" s="2"/>
      <c r="N49" s="4">
        <v>0.292876644381102</v>
      </c>
      <c r="O49" s="4">
        <v>-4.88396307509446E-2</v>
      </c>
      <c r="P49" s="4">
        <v>0.32435954938723299</v>
      </c>
      <c r="Q49" s="2">
        <v>-0.20920213254172801</v>
      </c>
      <c r="R49" s="2">
        <v>0.17675862045245</v>
      </c>
      <c r="S49" s="2">
        <v>0.20191231836001999</v>
      </c>
      <c r="T49" s="2">
        <v>0.46835411487891399</v>
      </c>
      <c r="U49" s="2">
        <v>6.6615034446669996E-2</v>
      </c>
      <c r="V49" s="3">
        <v>9.2694568087376597E-2</v>
      </c>
      <c r="W49" s="3">
        <v>-9.6054039783526196E-2</v>
      </c>
      <c r="X49" s="3">
        <v>2.9948708706844102E-2</v>
      </c>
    </row>
    <row r="50" spans="2:24" x14ac:dyDescent="0.35">
      <c r="B50" s="1" t="s">
        <v>57</v>
      </c>
      <c r="C50" t="s">
        <v>58</v>
      </c>
      <c r="D50" t="s">
        <v>180</v>
      </c>
      <c r="E50" t="s">
        <v>187</v>
      </c>
      <c r="G50">
        <v>7.4312573049999999</v>
      </c>
      <c r="H50">
        <v>6.1325736080000004</v>
      </c>
      <c r="I50" t="s">
        <v>182</v>
      </c>
      <c r="J50" s="2">
        <v>0.59</v>
      </c>
      <c r="K50" s="2">
        <v>0.59</v>
      </c>
      <c r="L50" s="2">
        <v>0.01</v>
      </c>
      <c r="M50" s="2"/>
      <c r="N50" s="4">
        <v>-0.48655972974276401</v>
      </c>
      <c r="O50" s="4">
        <v>0.46189039056275899</v>
      </c>
      <c r="P50" s="4">
        <v>0.18318481331758199</v>
      </c>
      <c r="Q50" s="2">
        <v>-0.259199319631434</v>
      </c>
      <c r="R50" s="2">
        <v>0.26900832398255198</v>
      </c>
      <c r="S50" s="2">
        <v>0.54432415184693195</v>
      </c>
      <c r="T50" s="2">
        <v>0.21538362705399799</v>
      </c>
      <c r="U50" s="2">
        <v>0.316865743561279</v>
      </c>
      <c r="V50" s="3">
        <v>0.16686978379676801</v>
      </c>
      <c r="W50" s="3">
        <v>-0.107585513895065</v>
      </c>
      <c r="X50" s="3">
        <v>-7.77603526786593E-2</v>
      </c>
    </row>
    <row r="51" spans="2:24" x14ac:dyDescent="0.35">
      <c r="B51" s="1" t="s">
        <v>127</v>
      </c>
      <c r="C51" t="s">
        <v>128</v>
      </c>
      <c r="D51" t="s">
        <v>205</v>
      </c>
      <c r="E51" t="s">
        <v>205</v>
      </c>
      <c r="I51" t="s">
        <v>182</v>
      </c>
      <c r="J51" s="2">
        <v>0.41</v>
      </c>
      <c r="K51" s="2">
        <v>0.41</v>
      </c>
      <c r="L51" s="2">
        <v>0</v>
      </c>
      <c r="M51" s="2"/>
      <c r="N51" s="4">
        <v>0.66465596804031102</v>
      </c>
      <c r="O51" s="4">
        <v>-0.10342999646406199</v>
      </c>
      <c r="P51" s="4">
        <v>-0.204990554951582</v>
      </c>
      <c r="Q51" s="2">
        <v>-3.2932380958965897E-2</v>
      </c>
      <c r="R51" s="2">
        <v>-0.59620528652681404</v>
      </c>
      <c r="S51" s="2">
        <v>1.44008188031154E-2</v>
      </c>
      <c r="T51" s="2">
        <v>0.50833874462532702</v>
      </c>
      <c r="U51" s="2">
        <v>9.4500492557031204E-2</v>
      </c>
      <c r="V51" s="3">
        <v>8.9976757373649505E-2</v>
      </c>
      <c r="W51" s="3">
        <v>-7.8964152035553098E-2</v>
      </c>
      <c r="X51" s="3">
        <v>-0.170341111571405</v>
      </c>
    </row>
    <row r="52" spans="2:24" x14ac:dyDescent="0.35">
      <c r="B52" s="1" t="s">
        <v>7</v>
      </c>
      <c r="C52" t="s">
        <v>8</v>
      </c>
      <c r="D52" t="s">
        <v>180</v>
      </c>
      <c r="E52" t="s">
        <v>183</v>
      </c>
      <c r="G52">
        <v>23.17620337</v>
      </c>
      <c r="H52">
        <v>15.54856837</v>
      </c>
      <c r="I52" t="s">
        <v>182</v>
      </c>
      <c r="J52" s="2">
        <v>0.48</v>
      </c>
      <c r="K52" s="2">
        <v>0.48</v>
      </c>
      <c r="L52" s="2">
        <v>0</v>
      </c>
      <c r="M52" s="2"/>
      <c r="N52" s="4">
        <v>-1.9827794575935399E-2</v>
      </c>
      <c r="O52" s="4">
        <v>0.13994382896157101</v>
      </c>
      <c r="P52" s="4">
        <v>0.96345109939876605</v>
      </c>
      <c r="Q52" s="2">
        <v>-0.71650489754755298</v>
      </c>
      <c r="R52" s="2">
        <v>0.45857498702509403</v>
      </c>
      <c r="S52" s="2">
        <v>-0.95154129004517496</v>
      </c>
      <c r="T52" s="2">
        <v>0.29054286649607902</v>
      </c>
      <c r="U52" s="2">
        <v>0.149786045531342</v>
      </c>
      <c r="V52" s="3">
        <v>7.0334007515305094E-2</v>
      </c>
      <c r="W52" s="3">
        <v>-6.3841782070291106E-2</v>
      </c>
      <c r="X52" s="3">
        <v>3.8428207733806299E-2</v>
      </c>
    </row>
    <row r="53" spans="2:24" x14ac:dyDescent="0.35">
      <c r="B53" s="1" t="s">
        <v>119</v>
      </c>
      <c r="C53" t="s">
        <v>120</v>
      </c>
      <c r="D53" t="s">
        <v>192</v>
      </c>
      <c r="E53" t="s">
        <v>199</v>
      </c>
      <c r="F53" t="s">
        <v>198</v>
      </c>
      <c r="I53" t="s">
        <v>182</v>
      </c>
      <c r="J53" s="2">
        <v>0.63</v>
      </c>
      <c r="K53" s="2">
        <v>0.64</v>
      </c>
      <c r="L53" s="2">
        <v>-0.01</v>
      </c>
      <c r="M53" s="2"/>
      <c r="N53" s="4">
        <v>0.26751653501249301</v>
      </c>
      <c r="O53" s="4">
        <v>0.167100415541826</v>
      </c>
      <c r="P53" s="4">
        <v>-0.34351896536715598</v>
      </c>
      <c r="Q53" s="2">
        <v>-2.2151564649852899E-2</v>
      </c>
      <c r="R53" s="2">
        <v>0.45682377195708301</v>
      </c>
      <c r="S53" s="2">
        <v>-0.52868764040267102</v>
      </c>
      <c r="T53" s="2">
        <v>-7.5948390167461105E-2</v>
      </c>
      <c r="U53" s="2">
        <v>-1.89132359716098E-3</v>
      </c>
      <c r="V53" s="3">
        <v>0.122898716065859</v>
      </c>
      <c r="W53" s="3">
        <v>-0.11191583853954</v>
      </c>
      <c r="X53" s="3">
        <v>-3.7651651911696303E-2</v>
      </c>
    </row>
    <row r="54" spans="2:24" x14ac:dyDescent="0.35">
      <c r="B54" s="1" t="s">
        <v>121</v>
      </c>
      <c r="C54" t="s">
        <v>122</v>
      </c>
      <c r="D54" t="s">
        <v>192</v>
      </c>
      <c r="E54" t="s">
        <v>202</v>
      </c>
      <c r="F54" t="s">
        <v>203</v>
      </c>
      <c r="I54" t="s">
        <v>182</v>
      </c>
      <c r="J54" s="2">
        <v>0.59</v>
      </c>
      <c r="K54" s="2">
        <v>0.62</v>
      </c>
      <c r="L54" s="2">
        <v>-0.02</v>
      </c>
      <c r="M54" s="2"/>
      <c r="N54" s="4">
        <v>-0.100569408950415</v>
      </c>
      <c r="O54" s="4">
        <v>0.338275654614278</v>
      </c>
      <c r="P54" s="4">
        <v>1.3440835553819801</v>
      </c>
      <c r="Q54" s="2">
        <v>-0.25254522467669799</v>
      </c>
      <c r="R54" s="2">
        <v>-9.6451830480672698E-2</v>
      </c>
      <c r="S54" s="2">
        <v>-0.26816833460377199</v>
      </c>
      <c r="T54" s="2">
        <v>0.36434798270901197</v>
      </c>
      <c r="U54" s="2">
        <v>-0.39928678088393199</v>
      </c>
      <c r="V54" s="3">
        <v>0.23299836511222199</v>
      </c>
      <c r="W54" s="3">
        <v>-3.6089635292443301E-2</v>
      </c>
      <c r="X54" s="3">
        <v>-2.15899514377377E-2</v>
      </c>
    </row>
    <row r="55" spans="2:24" x14ac:dyDescent="0.35">
      <c r="B55" s="1" t="s">
        <v>113</v>
      </c>
      <c r="C55" t="s">
        <v>114</v>
      </c>
      <c r="D55" t="s">
        <v>180</v>
      </c>
      <c r="E55" t="s">
        <v>187</v>
      </c>
      <c r="G55">
        <v>13.81086878</v>
      </c>
      <c r="H55">
        <v>8.6104714990000009</v>
      </c>
      <c r="I55" t="s">
        <v>182</v>
      </c>
      <c r="J55" s="2">
        <v>0.59</v>
      </c>
      <c r="K55" s="2">
        <v>0.62</v>
      </c>
      <c r="L55" s="2">
        <v>-0.02</v>
      </c>
      <c r="M55" s="2"/>
      <c r="N55" s="4">
        <v>-0.220772744808304</v>
      </c>
      <c r="O55" s="4">
        <v>0.31888953186265601</v>
      </c>
      <c r="P55" s="4">
        <v>0.16420915810093301</v>
      </c>
      <c r="Q55" s="2">
        <v>-0.19145985113351199</v>
      </c>
      <c r="R55" s="2">
        <v>0.25419149645886002</v>
      </c>
      <c r="S55" s="2">
        <v>-0.14845400367422601</v>
      </c>
      <c r="T55" s="2">
        <v>0.27857068322786499</v>
      </c>
      <c r="U55" s="2">
        <v>0.225486957175105</v>
      </c>
      <c r="V55" s="3">
        <v>0.11040757302766201</v>
      </c>
      <c r="W55" s="3">
        <v>5.3868879760771704E-3</v>
      </c>
      <c r="X55" s="3">
        <v>-2.8732757096866401E-2</v>
      </c>
    </row>
    <row r="56" spans="2:24" x14ac:dyDescent="0.35">
      <c r="B56" s="1" t="s">
        <v>85</v>
      </c>
      <c r="C56" t="s">
        <v>86</v>
      </c>
      <c r="D56" t="s">
        <v>180</v>
      </c>
      <c r="E56" t="s">
        <v>185</v>
      </c>
      <c r="G56">
        <v>1.9642686579999999</v>
      </c>
      <c r="H56">
        <v>1.836265705</v>
      </c>
      <c r="I56" t="s">
        <v>182</v>
      </c>
      <c r="J56" s="2">
        <v>0.52</v>
      </c>
      <c r="K56" s="2">
        <v>0.53</v>
      </c>
      <c r="L56" s="2">
        <v>-0.02</v>
      </c>
      <c r="M56" s="2"/>
      <c r="N56" s="4">
        <v>-0.25103778913687702</v>
      </c>
      <c r="O56" s="4">
        <v>-5.5273065295141401E-2</v>
      </c>
      <c r="P56" s="4">
        <v>6.5478641424867604E-2</v>
      </c>
      <c r="Q56" s="2">
        <v>0.164685371193666</v>
      </c>
      <c r="R56" s="2">
        <v>-4.4088426811912697E-2</v>
      </c>
      <c r="S56" s="2">
        <v>-0.101517421942399</v>
      </c>
      <c r="T56" s="2">
        <v>0.35829334565335602</v>
      </c>
      <c r="U56" s="2">
        <v>-0.249318172615211</v>
      </c>
      <c r="V56" s="3">
        <v>0.20570780857641699</v>
      </c>
      <c r="W56" s="3">
        <v>-5.6386740265504401E-2</v>
      </c>
      <c r="X56" s="3">
        <v>2.6224277018537302E-3</v>
      </c>
    </row>
    <row r="57" spans="2:24" x14ac:dyDescent="0.35">
      <c r="B57" s="1" t="s">
        <v>51</v>
      </c>
      <c r="C57" t="s">
        <v>52</v>
      </c>
      <c r="D57" t="s">
        <v>180</v>
      </c>
      <c r="E57" t="s">
        <v>184</v>
      </c>
      <c r="G57">
        <v>1.942642676</v>
      </c>
      <c r="H57">
        <v>1.8048147720000001</v>
      </c>
      <c r="I57" t="s">
        <v>182</v>
      </c>
      <c r="J57" s="2">
        <v>0.63</v>
      </c>
      <c r="K57" s="2">
        <v>0.65</v>
      </c>
      <c r="L57" s="2">
        <v>-0.02</v>
      </c>
      <c r="M57" s="2"/>
      <c r="N57" s="4">
        <v>0.125645974994256</v>
      </c>
      <c r="O57" s="4">
        <v>0.16939584778597599</v>
      </c>
      <c r="P57" s="4">
        <v>9.0871135805935602E-2</v>
      </c>
      <c r="Q57" s="2">
        <v>-0.153193223181849</v>
      </c>
      <c r="R57" s="2">
        <v>-3.8519325593161902E-2</v>
      </c>
      <c r="S57" s="2">
        <v>9.0105610685374496E-2</v>
      </c>
      <c r="T57" s="2">
        <v>-0.215985740860338</v>
      </c>
      <c r="U57" s="2">
        <v>0.41537560995348799</v>
      </c>
      <c r="V57" s="3">
        <v>0.14185452431856399</v>
      </c>
      <c r="W57" s="3">
        <v>-0.148131545094561</v>
      </c>
      <c r="X57" s="3">
        <v>-4.6997738299736497E-2</v>
      </c>
    </row>
    <row r="58" spans="2:24" x14ac:dyDescent="0.35">
      <c r="B58" s="1" t="s">
        <v>123</v>
      </c>
      <c r="C58" t="s">
        <v>124</v>
      </c>
      <c r="D58" t="s">
        <v>205</v>
      </c>
      <c r="E58" t="s">
        <v>205</v>
      </c>
      <c r="I58" t="s">
        <v>182</v>
      </c>
      <c r="J58" s="2">
        <v>0.44</v>
      </c>
      <c r="K58" s="2">
        <v>0.47</v>
      </c>
      <c r="L58" s="2">
        <v>-0.03</v>
      </c>
      <c r="M58" s="2"/>
      <c r="N58" s="4">
        <v>0.64414689760961097</v>
      </c>
      <c r="O58" s="4">
        <v>-9.9894461881634505E-2</v>
      </c>
      <c r="P58" s="4">
        <v>-0.25882614966634698</v>
      </c>
      <c r="Q58" s="2">
        <v>9.3498392310968195E-2</v>
      </c>
      <c r="R58" s="2">
        <v>-0.83981911440045798</v>
      </c>
      <c r="S58" s="2">
        <v>1.95442322107372E-2</v>
      </c>
      <c r="T58" s="2">
        <v>0.43588510387037099</v>
      </c>
      <c r="U58" s="2">
        <v>0.14116013474672801</v>
      </c>
      <c r="V58" s="3">
        <v>-6.7903786747660899E-3</v>
      </c>
      <c r="W58" s="3">
        <v>-9.4907084586484294E-2</v>
      </c>
      <c r="X58" s="3">
        <v>-1.1036873939602501E-2</v>
      </c>
    </row>
    <row r="59" spans="2:24" x14ac:dyDescent="0.35">
      <c r="B59" s="1" t="s">
        <v>115</v>
      </c>
      <c r="C59" t="s">
        <v>116</v>
      </c>
      <c r="D59" t="s">
        <v>192</v>
      </c>
      <c r="E59" t="s">
        <v>204</v>
      </c>
      <c r="F59" t="s">
        <v>198</v>
      </c>
      <c r="I59" t="s">
        <v>182</v>
      </c>
      <c r="J59" s="2">
        <v>0.48</v>
      </c>
      <c r="K59" s="2">
        <v>0.51</v>
      </c>
      <c r="L59" s="2">
        <v>-0.03</v>
      </c>
      <c r="M59" s="2"/>
      <c r="N59" s="4">
        <v>-0.149080298074701</v>
      </c>
      <c r="O59" s="4">
        <v>0.53761178573429402</v>
      </c>
      <c r="P59" s="4">
        <v>0.186145980549003</v>
      </c>
      <c r="Q59" s="2">
        <v>-0.49926272879310601</v>
      </c>
      <c r="R59" s="2">
        <v>0.62096392079539997</v>
      </c>
      <c r="S59" s="2">
        <v>-0.59772451771053203</v>
      </c>
      <c r="T59" s="2">
        <v>0.21757288678405001</v>
      </c>
      <c r="U59" s="2">
        <v>-0.14600696218231601</v>
      </c>
      <c r="V59" s="3">
        <v>-2.69639010788086E-2</v>
      </c>
      <c r="W59" s="3">
        <v>2.8311537251998802E-2</v>
      </c>
      <c r="X59" s="3">
        <v>3.9481594901201698E-2</v>
      </c>
    </row>
    <row r="60" spans="2:24" x14ac:dyDescent="0.35">
      <c r="B60" s="1" t="s">
        <v>93</v>
      </c>
      <c r="C60" t="s">
        <v>94</v>
      </c>
      <c r="D60" t="s">
        <v>180</v>
      </c>
      <c r="E60" t="s">
        <v>188</v>
      </c>
      <c r="G60">
        <v>8.4435092730000001</v>
      </c>
      <c r="H60">
        <v>7.3725208379999998</v>
      </c>
      <c r="I60" t="s">
        <v>182</v>
      </c>
      <c r="J60" s="2">
        <v>0.48</v>
      </c>
      <c r="K60" s="2">
        <v>0.52</v>
      </c>
      <c r="L60" s="2">
        <v>-0.04</v>
      </c>
      <c r="M60" s="2"/>
      <c r="N60" s="4">
        <v>-0.24707702311527299</v>
      </c>
      <c r="O60" s="4">
        <v>0.216075259428781</v>
      </c>
      <c r="P60" s="4">
        <v>0.33697588115495603</v>
      </c>
      <c r="Q60" s="2">
        <v>-2.2270066391661E-2</v>
      </c>
      <c r="R60" s="2">
        <v>0.42610958455410702</v>
      </c>
      <c r="S60" s="2">
        <v>6.1379551443961297E-4</v>
      </c>
      <c r="T60" s="2">
        <v>0.36283009815581002</v>
      </c>
      <c r="U60" s="2">
        <v>-0.175076999673554</v>
      </c>
      <c r="V60" s="3">
        <v>0.196955906641884</v>
      </c>
      <c r="W60" s="3">
        <v>-4.5697987346458802E-2</v>
      </c>
      <c r="X60" s="3">
        <v>-7.6084847288231301E-4</v>
      </c>
    </row>
    <row r="61" spans="2:24" x14ac:dyDescent="0.35">
      <c r="B61" s="1" t="s">
        <v>117</v>
      </c>
      <c r="C61" t="s">
        <v>118</v>
      </c>
      <c r="D61" t="s">
        <v>192</v>
      </c>
      <c r="E61" t="s">
        <v>200</v>
      </c>
      <c r="F61" t="s">
        <v>198</v>
      </c>
      <c r="I61" t="s">
        <v>182</v>
      </c>
      <c r="J61" s="2">
        <v>0.44</v>
      </c>
      <c r="K61" s="2">
        <v>0.48</v>
      </c>
      <c r="L61" s="2">
        <v>-0.04</v>
      </c>
      <c r="M61" s="2"/>
      <c r="N61" s="4">
        <v>0.56824340460868605</v>
      </c>
      <c r="O61" s="4">
        <v>-1.1769074054353901E-2</v>
      </c>
      <c r="P61" s="4">
        <v>0.121393018385199</v>
      </c>
      <c r="Q61" s="2">
        <v>-0.51605571774766501</v>
      </c>
      <c r="R61" s="2">
        <v>-0.28280851026756498</v>
      </c>
      <c r="S61" s="2">
        <v>1.0419892294352799</v>
      </c>
      <c r="T61" s="2">
        <v>-0.118407306472018</v>
      </c>
      <c r="U61" s="2">
        <v>0.12864504216995201</v>
      </c>
      <c r="V61" s="3">
        <v>-1.03349610150106E-3</v>
      </c>
      <c r="W61" s="3">
        <v>-0.30563396493876699</v>
      </c>
      <c r="X61" s="3">
        <v>3.59831245434672E-2</v>
      </c>
    </row>
    <row r="62" spans="2:24" x14ac:dyDescent="0.35">
      <c r="B62" s="1" t="s">
        <v>95</v>
      </c>
      <c r="C62" t="s">
        <v>96</v>
      </c>
      <c r="D62" t="s">
        <v>180</v>
      </c>
      <c r="E62" t="s">
        <v>189</v>
      </c>
      <c r="G62">
        <v>4.6585851009999999</v>
      </c>
      <c r="H62">
        <v>3.6755694700000001</v>
      </c>
      <c r="I62" t="s">
        <v>182</v>
      </c>
      <c r="J62" s="2">
        <v>0.56000000000000005</v>
      </c>
      <c r="K62" s="2">
        <v>0.59</v>
      </c>
      <c r="L62" s="2">
        <v>-0.04</v>
      </c>
      <c r="M62" s="2"/>
      <c r="N62" s="4">
        <v>-0.185286228707258</v>
      </c>
      <c r="O62" s="4">
        <v>-8.5634211283872705E-2</v>
      </c>
      <c r="P62" s="4">
        <v>-0.31251059611114901</v>
      </c>
      <c r="Q62" s="2">
        <v>-0.19621715366171</v>
      </c>
      <c r="R62" s="2">
        <v>4.2901186498402501E-2</v>
      </c>
      <c r="S62" s="2">
        <v>0.72013496608677496</v>
      </c>
      <c r="T62" s="2">
        <v>-6.9926472834985695E-2</v>
      </c>
      <c r="U62" s="2">
        <v>0.15426939629209399</v>
      </c>
      <c r="V62" s="3">
        <v>0.119158547049552</v>
      </c>
      <c r="W62" s="3">
        <v>-0.28034423263841501</v>
      </c>
      <c r="X62" s="3">
        <v>9.0079894767183297E-2</v>
      </c>
    </row>
    <row r="63" spans="2:24" x14ac:dyDescent="0.35">
      <c r="B63" s="1" t="s">
        <v>43</v>
      </c>
      <c r="C63" t="s">
        <v>44</v>
      </c>
      <c r="D63" t="s">
        <v>192</v>
      </c>
      <c r="E63" t="s">
        <v>193</v>
      </c>
      <c r="F63" t="s">
        <v>194</v>
      </c>
      <c r="I63" t="s">
        <v>182</v>
      </c>
      <c r="J63" s="2">
        <v>0.59</v>
      </c>
      <c r="K63" s="2">
        <v>0.64</v>
      </c>
      <c r="L63" s="2">
        <v>-0.05</v>
      </c>
      <c r="M63" s="2"/>
      <c r="N63" s="4">
        <v>0.80160168960561196</v>
      </c>
      <c r="O63" s="4">
        <v>1.2517158108811899E-2</v>
      </c>
      <c r="P63" s="4">
        <v>-0.44841209455638198</v>
      </c>
      <c r="Q63" s="2">
        <v>-0.33228285708066602</v>
      </c>
      <c r="R63" s="2">
        <v>0.48585823906081399</v>
      </c>
      <c r="S63" s="2">
        <v>-7.6253053546901498E-2</v>
      </c>
      <c r="T63" s="2">
        <v>6.6286830950533004E-2</v>
      </c>
      <c r="U63" s="2">
        <v>9.8945005642578805E-3</v>
      </c>
      <c r="V63" s="3">
        <v>4.56095637015776E-2</v>
      </c>
      <c r="W63" s="3">
        <v>-0.19674897614826001</v>
      </c>
      <c r="X63" s="3">
        <v>5.0060225606872198E-2</v>
      </c>
    </row>
    <row r="64" spans="2:24" x14ac:dyDescent="0.35">
      <c r="B64" s="1" t="s">
        <v>67</v>
      </c>
      <c r="C64" t="s">
        <v>68</v>
      </c>
      <c r="D64" t="s">
        <v>180</v>
      </c>
      <c r="E64" t="s">
        <v>184</v>
      </c>
      <c r="G64">
        <v>7.39993474</v>
      </c>
      <c r="H64">
        <v>6.1217040110000003</v>
      </c>
      <c r="I64" t="s">
        <v>182</v>
      </c>
      <c r="J64" s="2">
        <v>0.56000000000000005</v>
      </c>
      <c r="K64" s="2">
        <v>0.6</v>
      </c>
      <c r="L64" s="2">
        <v>-0.05</v>
      </c>
      <c r="M64" s="2"/>
      <c r="N64" s="4">
        <v>-0.54902332057388703</v>
      </c>
      <c r="O64" s="4">
        <v>0.29467477527317498</v>
      </c>
      <c r="P64" s="4">
        <v>0.214429634466656</v>
      </c>
      <c r="Q64" s="2">
        <v>-0.22514756841569999</v>
      </c>
      <c r="R64" s="2">
        <v>0.46594447006342099</v>
      </c>
      <c r="S64" s="2">
        <v>3.76462764905812E-2</v>
      </c>
      <c r="T64" s="2">
        <v>0.30133760434692303</v>
      </c>
      <c r="U64" s="2">
        <v>0.301952448344668</v>
      </c>
      <c r="V64" s="3">
        <v>0.11320244139854101</v>
      </c>
      <c r="W64" s="3">
        <v>-0.10686140562978701</v>
      </c>
      <c r="X64" s="3">
        <v>-5.3715670049120999E-2</v>
      </c>
    </row>
    <row r="65" spans="2:24" x14ac:dyDescent="0.35">
      <c r="B65" s="1" t="s">
        <v>99</v>
      </c>
      <c r="C65" t="s">
        <v>100</v>
      </c>
      <c r="D65" t="s">
        <v>192</v>
      </c>
      <c r="E65" t="s">
        <v>199</v>
      </c>
      <c r="F65" t="s">
        <v>198</v>
      </c>
      <c r="I65" t="s">
        <v>182</v>
      </c>
      <c r="J65" s="2">
        <v>0.56000000000000005</v>
      </c>
      <c r="K65" s="2">
        <v>0.6</v>
      </c>
      <c r="L65" s="2">
        <v>-0.05</v>
      </c>
      <c r="M65" s="2"/>
      <c r="N65" s="4">
        <v>-5.0090094637734797E-2</v>
      </c>
      <c r="O65" s="4">
        <v>0.32141781446224699</v>
      </c>
      <c r="P65" s="4">
        <v>-0.33512375044474002</v>
      </c>
      <c r="Q65" s="2">
        <v>0.17350840448048099</v>
      </c>
      <c r="R65" s="2">
        <v>0.161576371700558</v>
      </c>
      <c r="S65" s="2">
        <v>-0.42026470508743502</v>
      </c>
      <c r="T65" s="2">
        <v>0.215157319821243</v>
      </c>
      <c r="U65" s="2">
        <v>-8.7778808912842801E-2</v>
      </c>
      <c r="V65" s="3">
        <v>0.12698341950727901</v>
      </c>
      <c r="W65" s="3">
        <v>-0.42197196446344698</v>
      </c>
      <c r="X65" s="3">
        <v>7.7735514733921596E-2</v>
      </c>
    </row>
    <row r="66" spans="2:24" x14ac:dyDescent="0.35">
      <c r="B66" s="1" t="s">
        <v>107</v>
      </c>
      <c r="C66" t="s">
        <v>108</v>
      </c>
      <c r="D66" t="s">
        <v>192</v>
      </c>
      <c r="E66" t="s">
        <v>195</v>
      </c>
      <c r="F66" t="s">
        <v>194</v>
      </c>
      <c r="I66" t="s">
        <v>182</v>
      </c>
      <c r="J66" s="2">
        <v>0.59</v>
      </c>
      <c r="K66" s="2">
        <v>0.65</v>
      </c>
      <c r="L66" s="2">
        <v>-0.05</v>
      </c>
      <c r="M66" s="2"/>
      <c r="N66" s="4">
        <v>0.320470390957734</v>
      </c>
      <c r="O66" s="4">
        <v>8.8366593209563193E-2</v>
      </c>
      <c r="P66" s="4">
        <v>0.205212054820512</v>
      </c>
      <c r="Q66" s="2">
        <v>-0.20021460237488101</v>
      </c>
      <c r="R66" s="2">
        <v>0.24503014063482101</v>
      </c>
      <c r="S66" s="2">
        <v>-0.28184440395576699</v>
      </c>
      <c r="T66" s="2">
        <v>9.5266256885408795E-2</v>
      </c>
      <c r="U66" s="2">
        <v>0.184597920615446</v>
      </c>
      <c r="V66" s="3">
        <v>9.5411499537609495E-2</v>
      </c>
      <c r="W66" s="3">
        <v>-0.141494929539869</v>
      </c>
      <c r="X66" s="3">
        <v>-3.3077358524276602E-2</v>
      </c>
    </row>
    <row r="67" spans="2:24" x14ac:dyDescent="0.35">
      <c r="B67" s="1" t="s">
        <v>109</v>
      </c>
      <c r="C67" t="s">
        <v>110</v>
      </c>
      <c r="D67" t="s">
        <v>192</v>
      </c>
      <c r="E67" t="s">
        <v>193</v>
      </c>
      <c r="F67" t="s">
        <v>194</v>
      </c>
      <c r="I67" t="s">
        <v>182</v>
      </c>
      <c r="J67" s="2">
        <v>0.59</v>
      </c>
      <c r="K67" s="2">
        <v>0.65</v>
      </c>
      <c r="L67" s="2">
        <v>-0.06</v>
      </c>
      <c r="M67" s="2"/>
      <c r="N67" s="4">
        <v>0.36813984888768098</v>
      </c>
      <c r="O67" s="4">
        <v>0.249935802591159</v>
      </c>
      <c r="P67" s="4">
        <v>0.19739484083353601</v>
      </c>
      <c r="Q67" s="2">
        <v>-0.257058636366921</v>
      </c>
      <c r="R67" s="2">
        <v>0.15762787479792001</v>
      </c>
      <c r="S67" s="2">
        <v>-0.314277893725181</v>
      </c>
      <c r="T67" s="2">
        <v>0.26833448439089003</v>
      </c>
      <c r="U67" s="2">
        <v>0.26069901791359501</v>
      </c>
      <c r="V67" s="3">
        <v>2.4267555576790899E-2</v>
      </c>
      <c r="W67" s="3">
        <v>-0.27284525013879202</v>
      </c>
      <c r="X67" s="3">
        <v>9.0942779530830201E-2</v>
      </c>
    </row>
    <row r="68" spans="2:24" x14ac:dyDescent="0.35">
      <c r="B68" s="1" t="s">
        <v>91</v>
      </c>
      <c r="C68" t="s">
        <v>92</v>
      </c>
      <c r="D68" t="s">
        <v>192</v>
      </c>
      <c r="E68" t="s">
        <v>199</v>
      </c>
      <c r="F68" t="s">
        <v>198</v>
      </c>
      <c r="I68" t="s">
        <v>182</v>
      </c>
      <c r="J68" s="2">
        <v>0.52</v>
      </c>
      <c r="K68" s="2">
        <v>0.57999999999999996</v>
      </c>
      <c r="L68" s="2">
        <v>-0.06</v>
      </c>
      <c r="M68" s="2"/>
      <c r="N68" s="4">
        <v>7.6217265956974603E-2</v>
      </c>
      <c r="O68" s="4">
        <v>0.176520852307923</v>
      </c>
      <c r="P68" s="4">
        <v>-0.14563211103516099</v>
      </c>
      <c r="Q68" s="2">
        <v>-0.139086941511674</v>
      </c>
      <c r="R68" s="2">
        <v>0.15343269675997501</v>
      </c>
      <c r="S68" s="2">
        <v>-9.1513957999886306E-3</v>
      </c>
      <c r="T68" s="2">
        <v>0.22469523447032499</v>
      </c>
      <c r="U68" s="2">
        <v>-0.15712131123713499</v>
      </c>
      <c r="V68" s="3">
        <v>0.230291286286783</v>
      </c>
      <c r="W68" s="3">
        <v>-0.32320574966252003</v>
      </c>
      <c r="X68" s="3">
        <v>-2.67834339700086E-2</v>
      </c>
    </row>
    <row r="69" spans="2:24" x14ac:dyDescent="0.35">
      <c r="B69" s="1" t="s">
        <v>77</v>
      </c>
      <c r="C69" t="s">
        <v>78</v>
      </c>
      <c r="D69" t="s">
        <v>180</v>
      </c>
      <c r="E69" t="s">
        <v>191</v>
      </c>
      <c r="G69">
        <v>4.808855855</v>
      </c>
      <c r="H69">
        <v>4.1162549019999997</v>
      </c>
      <c r="I69" t="s">
        <v>182</v>
      </c>
      <c r="J69" s="2">
        <v>0.52</v>
      </c>
      <c r="K69" s="2">
        <v>0.57999999999999996</v>
      </c>
      <c r="L69" s="2">
        <v>-0.06</v>
      </c>
      <c r="M69" s="2"/>
      <c r="N69" s="4">
        <v>-0.35338936403152499</v>
      </c>
      <c r="O69" s="4">
        <v>0.237339151412475</v>
      </c>
      <c r="P69" s="4">
        <v>0.17314135219179499</v>
      </c>
      <c r="Q69" s="2">
        <v>-0.288369573515942</v>
      </c>
      <c r="R69" s="2">
        <v>0.28982931184640598</v>
      </c>
      <c r="S69" s="2">
        <v>0.46205009391655399</v>
      </c>
      <c r="T69" s="2">
        <v>0.26723922715570197</v>
      </c>
      <c r="U69" s="2">
        <v>0.29892075913461902</v>
      </c>
      <c r="V69" s="3">
        <v>0.15041457517819901</v>
      </c>
      <c r="W69" s="3">
        <v>-6.8030081516997104E-2</v>
      </c>
      <c r="X69" s="3">
        <v>-7.7876963204187299E-2</v>
      </c>
    </row>
    <row r="70" spans="2:24" x14ac:dyDescent="0.35">
      <c r="B70" s="1" t="s">
        <v>83</v>
      </c>
      <c r="C70" t="s">
        <v>84</v>
      </c>
      <c r="D70" t="s">
        <v>180</v>
      </c>
      <c r="E70" t="s">
        <v>190</v>
      </c>
      <c r="G70">
        <v>7.7644849730000001</v>
      </c>
      <c r="H70">
        <v>6.7094691949999996</v>
      </c>
      <c r="I70" t="s">
        <v>182</v>
      </c>
      <c r="J70" s="2">
        <v>0.52</v>
      </c>
      <c r="K70" s="2">
        <v>0.6</v>
      </c>
      <c r="L70" s="2">
        <v>-0.08</v>
      </c>
      <c r="M70" s="2"/>
      <c r="N70" s="4">
        <v>0.26943004229601503</v>
      </c>
      <c r="O70" s="4">
        <v>2.01756900003187E-2</v>
      </c>
      <c r="P70" s="4">
        <v>0.27554555164019801</v>
      </c>
      <c r="Q70" s="2">
        <v>-0.23524160788246801</v>
      </c>
      <c r="R70" s="2">
        <v>0.20615502021774701</v>
      </c>
      <c r="S70" s="2">
        <v>-7.0105644872594894E-2</v>
      </c>
      <c r="T70" s="2">
        <v>0.441980687410096</v>
      </c>
      <c r="U70" s="2">
        <v>0.16120560246243601</v>
      </c>
      <c r="V70" s="3">
        <v>9.2547039346317694E-2</v>
      </c>
      <c r="W70" s="3">
        <v>-0.102103267495042</v>
      </c>
      <c r="X70" s="3">
        <v>-1.0032963300346E-2</v>
      </c>
    </row>
    <row r="71" spans="2:24" x14ac:dyDescent="0.35">
      <c r="B71" s="1" t="s">
        <v>129</v>
      </c>
      <c r="C71" t="s">
        <v>130</v>
      </c>
      <c r="D71" t="s">
        <v>180</v>
      </c>
      <c r="E71" t="s">
        <v>184</v>
      </c>
      <c r="G71">
        <v>6.4100173800000002</v>
      </c>
      <c r="H71">
        <v>1.394583E-3</v>
      </c>
      <c r="I71" t="s">
        <v>182</v>
      </c>
      <c r="J71" s="2">
        <v>0.52</v>
      </c>
      <c r="K71" s="2">
        <v>0.6</v>
      </c>
      <c r="L71" s="2">
        <v>-0.08</v>
      </c>
      <c r="M71" s="2"/>
      <c r="N71" s="4">
        <v>-0.96483729197057799</v>
      </c>
      <c r="O71" s="4">
        <v>0.17994977876129101</v>
      </c>
      <c r="P71" s="4">
        <v>0.13587611858406201</v>
      </c>
      <c r="Q71" s="2">
        <v>0.34469201475692102</v>
      </c>
      <c r="R71" s="2">
        <v>0.88445262481188802</v>
      </c>
      <c r="S71" s="2">
        <v>0.27412957401728999</v>
      </c>
      <c r="T71" s="2">
        <v>0.27615780496630998</v>
      </c>
      <c r="U71" s="2">
        <v>-0.10655841643302</v>
      </c>
      <c r="V71" s="3">
        <v>0.181047418486183</v>
      </c>
      <c r="W71" s="3">
        <v>-0.316264735181151</v>
      </c>
      <c r="X71" s="3">
        <v>5.4689124419454699E-2</v>
      </c>
    </row>
    <row r="72" spans="2:24" x14ac:dyDescent="0.35">
      <c r="B72" s="1" t="s">
        <v>45</v>
      </c>
      <c r="C72" t="s">
        <v>46</v>
      </c>
      <c r="D72" t="s">
        <v>192</v>
      </c>
      <c r="E72" t="s">
        <v>201</v>
      </c>
      <c r="F72" t="s">
        <v>198</v>
      </c>
      <c r="I72" t="s">
        <v>182</v>
      </c>
      <c r="J72" s="2">
        <v>0.41</v>
      </c>
      <c r="K72" s="2">
        <v>0.5</v>
      </c>
      <c r="L72" s="2">
        <v>-0.09</v>
      </c>
      <c r="M72" s="2"/>
      <c r="N72" s="4">
        <v>0.21861988250664699</v>
      </c>
      <c r="O72" s="4">
        <v>0.54020167098150795</v>
      </c>
      <c r="P72" s="4">
        <v>-0.45422121268426802</v>
      </c>
      <c r="Q72" s="2">
        <v>-0.31571992156558298</v>
      </c>
      <c r="R72" s="2">
        <v>6.0094069376089798E-2</v>
      </c>
      <c r="S72" s="2">
        <v>0.23782764572241299</v>
      </c>
      <c r="T72" s="2">
        <v>6.7519623765588996E-2</v>
      </c>
      <c r="U72" s="2">
        <v>-3.216290750488E-3</v>
      </c>
      <c r="V72" s="3">
        <v>2.8253412009501402E-2</v>
      </c>
      <c r="W72" s="3">
        <v>-0.195843256433994</v>
      </c>
      <c r="X72" s="3">
        <v>1.81238239254384E-2</v>
      </c>
    </row>
    <row r="73" spans="2:24" x14ac:dyDescent="0.35">
      <c r="B73" s="1" t="s">
        <v>103</v>
      </c>
      <c r="C73" t="s">
        <v>104</v>
      </c>
      <c r="D73" t="s">
        <v>192</v>
      </c>
      <c r="E73" t="s">
        <v>196</v>
      </c>
      <c r="F73" t="s">
        <v>194</v>
      </c>
      <c r="I73" t="s">
        <v>182</v>
      </c>
      <c r="J73" s="2">
        <v>0.52</v>
      </c>
      <c r="K73" s="2">
        <v>0.63</v>
      </c>
      <c r="L73" s="2">
        <v>-0.11</v>
      </c>
      <c r="M73" s="2"/>
      <c r="N73" s="4">
        <v>0.47105007388134701</v>
      </c>
      <c r="O73" s="4">
        <v>-0.190151175052544</v>
      </c>
      <c r="P73" s="4">
        <v>-0.61324684752389602</v>
      </c>
      <c r="Q73" s="2">
        <v>-8.7773642567202603E-2</v>
      </c>
      <c r="R73" s="2">
        <v>0.56632583629579702</v>
      </c>
      <c r="S73" s="2">
        <v>-7.0451737320635005E-2</v>
      </c>
      <c r="T73" s="2">
        <v>0.23787693133447299</v>
      </c>
      <c r="U73" s="2">
        <v>-7.8595987692880002E-3</v>
      </c>
      <c r="V73" s="3">
        <v>8.3161953562296997E-2</v>
      </c>
      <c r="W73" s="3">
        <v>-0.27286849550415798</v>
      </c>
      <c r="X73" s="3">
        <v>2.2318200348803802E-2</v>
      </c>
    </row>
    <row r="74" spans="2:24" x14ac:dyDescent="0.35">
      <c r="B74" s="1" t="s">
        <v>97</v>
      </c>
      <c r="C74" t="s">
        <v>98</v>
      </c>
      <c r="D74" t="s">
        <v>192</v>
      </c>
      <c r="E74" t="s">
        <v>193</v>
      </c>
      <c r="F74" t="s">
        <v>194</v>
      </c>
      <c r="I74" t="s">
        <v>182</v>
      </c>
      <c r="J74" s="2">
        <v>0.56000000000000005</v>
      </c>
      <c r="K74" s="2">
        <v>0.67</v>
      </c>
      <c r="L74" s="2">
        <v>-0.11</v>
      </c>
      <c r="M74" s="2"/>
      <c r="N74" s="4">
        <v>0.52963174870564</v>
      </c>
      <c r="O74" s="4">
        <v>0.19450846583325801</v>
      </c>
      <c r="P74" s="4">
        <v>2.0538698701967301E-2</v>
      </c>
      <c r="Q74" s="2">
        <v>-0.43001142549920501</v>
      </c>
      <c r="R74" s="2">
        <v>-7.6302351789245701E-2</v>
      </c>
      <c r="S74" s="2">
        <v>-0.13839912972111401</v>
      </c>
      <c r="T74" s="2">
        <v>0.101383731978417</v>
      </c>
      <c r="U74" s="2">
        <v>0.25084872023976701</v>
      </c>
      <c r="V74" s="3">
        <v>1.01374415386195E-2</v>
      </c>
      <c r="W74" s="3">
        <v>-0.26478869680865602</v>
      </c>
      <c r="X74" s="3">
        <v>0.101769422623965</v>
      </c>
    </row>
    <row r="75" spans="2:24" x14ac:dyDescent="0.35">
      <c r="B75" s="1" t="s">
        <v>125</v>
      </c>
      <c r="C75" t="s">
        <v>126</v>
      </c>
      <c r="D75" t="s">
        <v>180</v>
      </c>
      <c r="E75" t="s">
        <v>186</v>
      </c>
      <c r="G75">
        <v>1.7385500860000001</v>
      </c>
      <c r="H75">
        <v>1.544739144</v>
      </c>
      <c r="I75" t="s">
        <v>182</v>
      </c>
      <c r="J75" s="2">
        <v>0.67</v>
      </c>
      <c r="K75" s="2">
        <v>0.78</v>
      </c>
      <c r="L75" s="2">
        <v>-0.12</v>
      </c>
      <c r="M75" s="2"/>
      <c r="N75" s="4">
        <v>8.3062146682720307E-3</v>
      </c>
      <c r="O75" s="4">
        <v>-0.34473983716836298</v>
      </c>
      <c r="P75" s="4">
        <v>8.43024815668246E-2</v>
      </c>
      <c r="Q75" s="2">
        <v>0.16336945291603</v>
      </c>
      <c r="R75" s="2">
        <v>-0.69004917206930805</v>
      </c>
      <c r="S75" s="2">
        <v>0.65577151260013899</v>
      </c>
      <c r="T75" s="2">
        <v>-0.15698884534964699</v>
      </c>
      <c r="U75" s="2">
        <v>0.32856759939172703</v>
      </c>
      <c r="V75" s="3">
        <v>0.13870231213217399</v>
      </c>
      <c r="W75" s="3">
        <v>-0.146279860099884</v>
      </c>
      <c r="X75" s="3">
        <v>0.153094656999965</v>
      </c>
    </row>
    <row r="76" spans="2:24" x14ac:dyDescent="0.35">
      <c r="B76" s="1" t="s">
        <v>132</v>
      </c>
      <c r="C76" t="s">
        <v>133</v>
      </c>
      <c r="D76" t="s">
        <v>180</v>
      </c>
      <c r="E76" t="s">
        <v>184</v>
      </c>
      <c r="I76" t="s">
        <v>182</v>
      </c>
      <c r="J76" s="2">
        <v>0.44</v>
      </c>
      <c r="K76" s="2">
        <v>0.61</v>
      </c>
      <c r="L76" s="2">
        <v>-0.16</v>
      </c>
      <c r="M76" s="2"/>
      <c r="N76" s="4">
        <v>-0.95405599391539297</v>
      </c>
      <c r="O76" s="4">
        <v>0.147649601932927</v>
      </c>
      <c r="P76" s="4">
        <v>0.20667703555891201</v>
      </c>
      <c r="Q76" s="2">
        <v>0.25635281909574498</v>
      </c>
      <c r="R76" s="2">
        <v>1.0429004048230699</v>
      </c>
      <c r="S76" s="2">
        <v>0.34377861652724301</v>
      </c>
      <c r="T76" s="2">
        <v>0.49345251478885999</v>
      </c>
      <c r="U76" s="2">
        <v>3.5622880342550699E-2</v>
      </c>
      <c r="V76" s="3">
        <v>0.116721308094463</v>
      </c>
      <c r="W76" s="3">
        <v>-0.29259819744891702</v>
      </c>
      <c r="X76" s="3">
        <v>4.4030803825480198E-2</v>
      </c>
    </row>
    <row r="77" spans="2:24" x14ac:dyDescent="0.35">
      <c r="J77" s="2"/>
      <c r="K77" s="2"/>
      <c r="L77" s="2"/>
      <c r="M77" s="2"/>
      <c r="N77" s="4"/>
      <c r="O77" s="4"/>
      <c r="P77" s="4"/>
      <c r="Q77" s="2"/>
      <c r="R77" s="2"/>
      <c r="S77" s="2"/>
      <c r="T77" s="2"/>
      <c r="U77" s="2"/>
      <c r="V77" s="3"/>
      <c r="W77" s="3"/>
      <c r="X77" s="3"/>
    </row>
    <row r="78" spans="2:24" x14ac:dyDescent="0.35">
      <c r="J78" s="2"/>
      <c r="K78" s="2"/>
      <c r="L78" s="2"/>
      <c r="M78" s="2"/>
      <c r="N78" s="4"/>
      <c r="O78" s="4"/>
      <c r="P78" s="4"/>
      <c r="Q78" s="2"/>
      <c r="R78" s="2"/>
      <c r="S78" s="2"/>
      <c r="T78" s="2"/>
      <c r="U78" s="2"/>
      <c r="V78" s="3"/>
      <c r="W78" s="3"/>
      <c r="X78" s="3"/>
    </row>
  </sheetData>
  <conditionalFormatting sqref="N2:X2">
    <cfRule type="cellIs" dxfId="44" priority="1" operator="lessThan">
      <formula>$K$2</formula>
    </cfRule>
  </conditionalFormatting>
  <pageMargins left="0.7" right="0.7" top="0.75" bottom="0.75" header="0.3" footer="0.3"/>
  <pageSetup paperSize="12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A7AF4-E33A-4D42-9BB5-8FD78CDD4EA5}">
  <sheetPr codeName="Sheet3"/>
  <dimension ref="A1:AS78"/>
  <sheetViews>
    <sheetView showGridLines="0" workbookViewId="0">
      <pane xSplit="12" ySplit="12" topLeftCell="S13" activePane="bottomRight" state="frozen"/>
      <selection activeCell="A40" sqref="A40"/>
      <selection pane="topRight" activeCell="A40" sqref="A40"/>
      <selection pane="bottomLeft" activeCell="A40" sqref="A40"/>
      <selection pane="bottomRight" activeCell="A40" sqref="A40"/>
    </sheetView>
  </sheetViews>
  <sheetFormatPr defaultRowHeight="14.5" x14ac:dyDescent="0.35"/>
  <cols>
    <col min="2" max="2" width="8.7265625" style="1"/>
    <col min="3" max="3" width="48.36328125" bestFit="1" customWidth="1"/>
    <col min="5" max="5" width="23.6328125" hidden="1" customWidth="1"/>
    <col min="6" max="9" width="0" hidden="1" customWidth="1"/>
  </cols>
  <sheetData>
    <row r="1" spans="1:45" x14ac:dyDescent="0.35">
      <c r="B1"/>
    </row>
    <row r="2" spans="1:45" x14ac:dyDescent="0.35">
      <c r="H2" s="5" t="s">
        <v>207</v>
      </c>
      <c r="I2" s="17">
        <v>0.05</v>
      </c>
      <c r="L2" s="5" t="s">
        <v>208</v>
      </c>
      <c r="M2" s="18">
        <f>_xlfn.Z.TEST(M13:M76, 0)</f>
        <v>0.99919451618183575</v>
      </c>
      <c r="N2" s="18">
        <f t="shared" ref="N2:AS2" si="0">_xlfn.Z.TEST(N13:N76, 0)</f>
        <v>0.45086325382246839</v>
      </c>
      <c r="O2" s="18">
        <f t="shared" si="0"/>
        <v>0.99264571648763555</v>
      </c>
      <c r="P2" s="18">
        <f t="shared" si="0"/>
        <v>1.1229791707032409E-3</v>
      </c>
      <c r="Q2" s="18">
        <f t="shared" si="0"/>
        <v>0.96514035002951493</v>
      </c>
      <c r="R2" s="18">
        <f t="shared" si="0"/>
        <v>1.8406043816109558E-8</v>
      </c>
      <c r="S2" s="18">
        <f t="shared" si="0"/>
        <v>0.59753914676051045</v>
      </c>
      <c r="T2" s="18">
        <f t="shared" si="0"/>
        <v>0.63620255710049189</v>
      </c>
      <c r="U2" s="18">
        <f t="shared" si="0"/>
        <v>3.9287226747552417E-6</v>
      </c>
      <c r="V2" s="18">
        <f t="shared" si="0"/>
        <v>1.9718990326937066E-2</v>
      </c>
      <c r="W2" s="18">
        <f t="shared" si="0"/>
        <v>1</v>
      </c>
      <c r="X2" s="18">
        <f t="shared" si="0"/>
        <v>5.2762421007420086E-16</v>
      </c>
      <c r="Y2" s="18">
        <f t="shared" si="0"/>
        <v>0.99999946531984141</v>
      </c>
      <c r="Z2" s="18">
        <f t="shared" si="0"/>
        <v>0.99996660662428327</v>
      </c>
      <c r="AA2" s="18">
        <f t="shared" si="0"/>
        <v>0.90875672376052774</v>
      </c>
      <c r="AB2" s="18">
        <f t="shared" si="0"/>
        <v>0.69794834053872634</v>
      </c>
      <c r="AC2" s="18">
        <f t="shared" si="0"/>
        <v>0.23090250882768434</v>
      </c>
      <c r="AD2" s="18">
        <f t="shared" si="0"/>
        <v>0.99999843266273325</v>
      </c>
      <c r="AE2" s="18">
        <f t="shared" si="0"/>
        <v>1.0013505773047899E-3</v>
      </c>
      <c r="AF2" s="18">
        <f t="shared" si="0"/>
        <v>2.3484386777748417E-12</v>
      </c>
      <c r="AG2" s="18">
        <f t="shared" si="0"/>
        <v>0.99999911867692959</v>
      </c>
      <c r="AH2" s="18">
        <f t="shared" si="0"/>
        <v>6.720150872772955E-2</v>
      </c>
      <c r="AI2" s="18">
        <f t="shared" si="0"/>
        <v>0.99996041866772112</v>
      </c>
      <c r="AJ2" s="18">
        <f t="shared" si="0"/>
        <v>3.2515768124426822E-13</v>
      </c>
      <c r="AK2" s="18">
        <f t="shared" si="0"/>
        <v>0.99974106105032545</v>
      </c>
      <c r="AL2" s="18">
        <f t="shared" si="0"/>
        <v>2.8763660622272441E-5</v>
      </c>
      <c r="AM2" s="18">
        <f t="shared" si="0"/>
        <v>0.94447586719597032</v>
      </c>
      <c r="AN2" s="18">
        <f t="shared" si="0"/>
        <v>7.4686318993839873E-2</v>
      </c>
      <c r="AO2" s="18">
        <f t="shared" si="0"/>
        <v>0.99531844667798086</v>
      </c>
      <c r="AP2" s="18">
        <f t="shared" si="0"/>
        <v>5.1583148106210405E-5</v>
      </c>
      <c r="AQ2" s="18">
        <f t="shared" si="0"/>
        <v>0.99999999576562515</v>
      </c>
      <c r="AR2" s="18">
        <f t="shared" si="0"/>
        <v>0.90436942034612744</v>
      </c>
      <c r="AS2" s="18">
        <f t="shared" si="0"/>
        <v>1.2348743837209214E-2</v>
      </c>
    </row>
    <row r="3" spans="1:45" x14ac:dyDescent="0.35">
      <c r="A3" s="5"/>
      <c r="B3" s="5"/>
      <c r="C3" s="5"/>
      <c r="D3" s="5"/>
      <c r="E3" s="5"/>
      <c r="F3" s="5"/>
      <c r="G3" s="5"/>
      <c r="H3" s="5" t="s">
        <v>210</v>
      </c>
      <c r="I3" s="5">
        <f>SUM(M3:AS3)</f>
        <v>11</v>
      </c>
      <c r="K3" s="5"/>
      <c r="L3" s="5" t="s">
        <v>209</v>
      </c>
      <c r="M3" s="19">
        <f t="shared" ref="M3:AS3" si="1">INT(M2 &lt; $I$2)</f>
        <v>0</v>
      </c>
      <c r="N3" s="19">
        <f t="shared" si="1"/>
        <v>0</v>
      </c>
      <c r="O3" s="19">
        <f t="shared" si="1"/>
        <v>0</v>
      </c>
      <c r="P3" s="19">
        <f t="shared" si="1"/>
        <v>1</v>
      </c>
      <c r="Q3" s="19">
        <f t="shared" si="1"/>
        <v>0</v>
      </c>
      <c r="R3" s="19">
        <f t="shared" si="1"/>
        <v>1</v>
      </c>
      <c r="S3" s="19">
        <f t="shared" si="1"/>
        <v>0</v>
      </c>
      <c r="T3" s="19">
        <f t="shared" si="1"/>
        <v>0</v>
      </c>
      <c r="U3" s="19">
        <f t="shared" si="1"/>
        <v>1</v>
      </c>
      <c r="V3" s="19">
        <f t="shared" si="1"/>
        <v>1</v>
      </c>
      <c r="W3" s="19">
        <f t="shared" si="1"/>
        <v>0</v>
      </c>
      <c r="X3" s="19">
        <f t="shared" si="1"/>
        <v>1</v>
      </c>
      <c r="Y3" s="19">
        <f t="shared" si="1"/>
        <v>0</v>
      </c>
      <c r="Z3" s="19">
        <f t="shared" si="1"/>
        <v>0</v>
      </c>
      <c r="AA3" s="19">
        <f t="shared" si="1"/>
        <v>0</v>
      </c>
      <c r="AB3" s="19">
        <f t="shared" si="1"/>
        <v>0</v>
      </c>
      <c r="AC3" s="19">
        <f t="shared" si="1"/>
        <v>0</v>
      </c>
      <c r="AD3" s="19">
        <f t="shared" si="1"/>
        <v>0</v>
      </c>
      <c r="AE3" s="19">
        <f t="shared" si="1"/>
        <v>1</v>
      </c>
      <c r="AF3" s="19">
        <f t="shared" si="1"/>
        <v>1</v>
      </c>
      <c r="AG3" s="19">
        <f t="shared" si="1"/>
        <v>0</v>
      </c>
      <c r="AH3" s="19">
        <f t="shared" si="1"/>
        <v>0</v>
      </c>
      <c r="AI3" s="19">
        <f t="shared" si="1"/>
        <v>0</v>
      </c>
      <c r="AJ3" s="19">
        <f t="shared" si="1"/>
        <v>1</v>
      </c>
      <c r="AK3" s="19">
        <f t="shared" si="1"/>
        <v>0</v>
      </c>
      <c r="AL3" s="19">
        <f t="shared" si="1"/>
        <v>1</v>
      </c>
      <c r="AM3" s="19">
        <f t="shared" si="1"/>
        <v>0</v>
      </c>
      <c r="AN3" s="19">
        <f t="shared" si="1"/>
        <v>0</v>
      </c>
      <c r="AO3" s="19">
        <f t="shared" si="1"/>
        <v>0</v>
      </c>
      <c r="AP3" s="19">
        <f t="shared" si="1"/>
        <v>1</v>
      </c>
      <c r="AQ3" s="19">
        <f t="shared" si="1"/>
        <v>0</v>
      </c>
      <c r="AR3" s="19">
        <f t="shared" si="1"/>
        <v>0</v>
      </c>
      <c r="AS3" s="19">
        <f t="shared" si="1"/>
        <v>1</v>
      </c>
    </row>
    <row r="4" spans="1:45" x14ac:dyDescent="0.35">
      <c r="L4" s="5"/>
      <c r="M4" s="1" t="s">
        <v>136</v>
      </c>
      <c r="N4" s="1" t="s">
        <v>137</v>
      </c>
      <c r="O4" s="1" t="s">
        <v>138</v>
      </c>
      <c r="P4" s="1" t="s">
        <v>139</v>
      </c>
      <c r="Q4" s="1" t="s">
        <v>140</v>
      </c>
      <c r="R4" s="1" t="s">
        <v>141</v>
      </c>
      <c r="S4" s="1" t="s">
        <v>142</v>
      </c>
      <c r="T4" s="1" t="s">
        <v>143</v>
      </c>
      <c r="U4" s="1" t="s">
        <v>144</v>
      </c>
      <c r="V4" s="1" t="s">
        <v>145</v>
      </c>
      <c r="W4" s="1" t="s">
        <v>146</v>
      </c>
      <c r="X4" s="1" t="s">
        <v>147</v>
      </c>
      <c r="Y4" s="1" t="s">
        <v>148</v>
      </c>
      <c r="Z4" s="1" t="s">
        <v>149</v>
      </c>
      <c r="AA4" s="1" t="s">
        <v>150</v>
      </c>
      <c r="AB4" s="1" t="s">
        <v>151</v>
      </c>
      <c r="AC4" s="1" t="s">
        <v>152</v>
      </c>
      <c r="AD4" s="1" t="s">
        <v>153</v>
      </c>
      <c r="AE4" s="1" t="s">
        <v>154</v>
      </c>
      <c r="AF4" s="1" t="s">
        <v>155</v>
      </c>
      <c r="AG4" s="1" t="s">
        <v>156</v>
      </c>
      <c r="AH4" s="1" t="s">
        <v>157</v>
      </c>
      <c r="AI4" s="1" t="s">
        <v>158</v>
      </c>
      <c r="AJ4" s="1" t="s">
        <v>159</v>
      </c>
      <c r="AK4" s="1" t="s">
        <v>160</v>
      </c>
      <c r="AL4" s="1" t="s">
        <v>161</v>
      </c>
      <c r="AM4" s="1" t="s">
        <v>162</v>
      </c>
      <c r="AN4" s="1" t="s">
        <v>163</v>
      </c>
      <c r="AO4" s="1" t="s">
        <v>164</v>
      </c>
      <c r="AP4" s="1" t="s">
        <v>165</v>
      </c>
      <c r="AQ4" s="1" t="s">
        <v>166</v>
      </c>
      <c r="AR4" s="1" t="s">
        <v>167</v>
      </c>
      <c r="AS4" s="1" t="s">
        <v>168</v>
      </c>
    </row>
    <row r="5" spans="1:45" x14ac:dyDescent="0.35">
      <c r="L5" s="5" t="s">
        <v>206</v>
      </c>
      <c r="M5" s="13">
        <f>AVERAGE(M$13:M$78)</f>
        <v>-0.16512401328375745</v>
      </c>
      <c r="N5" s="13">
        <f t="shared" ref="N5:AS5" si="2">AVERAGE(N$13:N$78)</f>
        <v>4.7708461734520639E-3</v>
      </c>
      <c r="O5" s="13">
        <f t="shared" si="2"/>
        <v>-0.11085987437967566</v>
      </c>
      <c r="P5" s="14">
        <f t="shared" si="2"/>
        <v>0.15072476625236519</v>
      </c>
      <c r="Q5" s="14">
        <f t="shared" si="2"/>
        <v>-0.11066890699544213</v>
      </c>
      <c r="R5" s="14">
        <f t="shared" si="2"/>
        <v>0.2183207682209381</v>
      </c>
      <c r="S5" s="14">
        <f t="shared" si="2"/>
        <v>-1.0500068554523821E-2</v>
      </c>
      <c r="T5" s="14">
        <f t="shared" si="2"/>
        <v>-1.7627219162143701E-2</v>
      </c>
      <c r="U5" s="15">
        <f t="shared" si="2"/>
        <v>0.27598147221309305</v>
      </c>
      <c r="V5" s="15">
        <f t="shared" si="2"/>
        <v>8.0148054995555829E-2</v>
      </c>
      <c r="W5" s="15">
        <f t="shared" si="2"/>
        <v>-0.61858153001588623</v>
      </c>
      <c r="X5" s="15">
        <f t="shared" si="2"/>
        <v>0.71222996190228793</v>
      </c>
      <c r="Y5" s="15">
        <f t="shared" si="2"/>
        <v>-0.22867194278692643</v>
      </c>
      <c r="Z5" s="14">
        <f t="shared" si="2"/>
        <v>-0.17372567773414127</v>
      </c>
      <c r="AA5" s="14">
        <f t="shared" si="2"/>
        <v>-6.7536884456070326E-2</v>
      </c>
      <c r="AB5" s="14">
        <f t="shared" si="2"/>
        <v>-2.5910745941335914E-2</v>
      </c>
      <c r="AC5" s="14">
        <f t="shared" si="2"/>
        <v>3.2093870189871893E-2</v>
      </c>
      <c r="AD5" s="14">
        <f t="shared" si="2"/>
        <v>-0.17227545713832382</v>
      </c>
      <c r="AE5" s="15">
        <f t="shared" si="2"/>
        <v>0.16788216451180232</v>
      </c>
      <c r="AF5" s="15">
        <f t="shared" si="2"/>
        <v>0.32479221291033028</v>
      </c>
      <c r="AG5" s="15">
        <f t="shared" si="2"/>
        <v>-0.16078807997957723</v>
      </c>
      <c r="AH5" s="15">
        <f t="shared" si="2"/>
        <v>5.7245752404952568E-2</v>
      </c>
      <c r="AI5" s="15">
        <f t="shared" si="2"/>
        <v>-0.13265455813660262</v>
      </c>
      <c r="AJ5" s="14">
        <f t="shared" si="2"/>
        <v>0.26711031651212475</v>
      </c>
      <c r="AK5" s="14">
        <f t="shared" si="2"/>
        <v>-0.16827355863446569</v>
      </c>
      <c r="AL5" s="14">
        <f t="shared" si="2"/>
        <v>0.17778820137564716</v>
      </c>
      <c r="AM5" s="14">
        <f t="shared" si="2"/>
        <v>-5.7080463505452622E-2</v>
      </c>
      <c r="AN5" s="14">
        <f t="shared" si="2"/>
        <v>4.0218184373255639E-2</v>
      </c>
      <c r="AO5" s="15">
        <f t="shared" si="2"/>
        <v>-7.7844626804920061E-2</v>
      </c>
      <c r="AP5" s="15">
        <f t="shared" si="2"/>
        <v>0.12927033532955123</v>
      </c>
      <c r="AQ5" s="15">
        <f t="shared" si="2"/>
        <v>-0.24901031069528184</v>
      </c>
      <c r="AR5" s="15">
        <f t="shared" si="2"/>
        <v>-3.6745097189889345E-2</v>
      </c>
      <c r="AS5" s="15">
        <f t="shared" si="2"/>
        <v>6.1995865640609438E-2</v>
      </c>
    </row>
    <row r="6" spans="1:45" x14ac:dyDescent="0.35">
      <c r="L6" s="6" t="s">
        <v>171</v>
      </c>
      <c r="M6" s="10">
        <f t="shared" ref="M6:AS6" si="3">_xlfn.STDEV.P(M$13:M$78)</f>
        <v>0.41555710894426495</v>
      </c>
      <c r="N6" s="10">
        <f t="shared" si="3"/>
        <v>0.30666685049420805</v>
      </c>
      <c r="O6" s="10">
        <f t="shared" si="3"/>
        <v>0.36070158594390023</v>
      </c>
      <c r="P6" s="11">
        <f t="shared" si="3"/>
        <v>0.3915214620948046</v>
      </c>
      <c r="Q6" s="11">
        <f t="shared" si="3"/>
        <v>0.48430979499803806</v>
      </c>
      <c r="R6" s="11">
        <f t="shared" si="3"/>
        <v>0.31475201398273545</v>
      </c>
      <c r="S6" s="11">
        <f t="shared" si="3"/>
        <v>0.33743963152113166</v>
      </c>
      <c r="T6" s="11">
        <f t="shared" si="3"/>
        <v>0.40166813762532022</v>
      </c>
      <c r="U6" s="12">
        <f t="shared" si="3"/>
        <v>0.49015874777421919</v>
      </c>
      <c r="V6" s="12">
        <f t="shared" si="3"/>
        <v>0.30887516427087192</v>
      </c>
      <c r="W6" s="12">
        <f t="shared" si="3"/>
        <v>0.5465670567283929</v>
      </c>
      <c r="X6" s="12">
        <f t="shared" si="3"/>
        <v>0.70485903838136021</v>
      </c>
      <c r="Y6" s="12">
        <f t="shared" si="3"/>
        <v>0.37205185803967972</v>
      </c>
      <c r="Z6" s="11">
        <f t="shared" si="3"/>
        <v>0.34581102631488447</v>
      </c>
      <c r="AA6" s="11">
        <f t="shared" si="3"/>
        <v>0.40210198815367926</v>
      </c>
      <c r="AB6" s="11">
        <f t="shared" si="3"/>
        <v>0.39663775903285992</v>
      </c>
      <c r="AC6" s="11">
        <f t="shared" si="3"/>
        <v>0.34616775825125301</v>
      </c>
      <c r="AD6" s="11">
        <f t="shared" si="3"/>
        <v>0.29331938462154183</v>
      </c>
      <c r="AE6" s="12">
        <f t="shared" si="3"/>
        <v>0.43126086163172078</v>
      </c>
      <c r="AF6" s="12">
        <f t="shared" si="3"/>
        <v>0.37283643842488051</v>
      </c>
      <c r="AG6" s="12">
        <f t="shared" si="3"/>
        <v>0.26705270952253835</v>
      </c>
      <c r="AH6" s="12">
        <f t="shared" si="3"/>
        <v>0.30353069982108838</v>
      </c>
      <c r="AI6" s="12">
        <f t="shared" si="3"/>
        <v>0.26676817567068117</v>
      </c>
      <c r="AJ6" s="11">
        <f t="shared" si="3"/>
        <v>0.29489171266998437</v>
      </c>
      <c r="AK6" s="11">
        <f t="shared" si="3"/>
        <v>0.38475976746097429</v>
      </c>
      <c r="AL6" s="11">
        <f t="shared" si="3"/>
        <v>0.35079409825759961</v>
      </c>
      <c r="AM6" s="11">
        <f t="shared" si="3"/>
        <v>0.28431903589468288</v>
      </c>
      <c r="AN6" s="11">
        <f t="shared" si="3"/>
        <v>0.22141267662575656</v>
      </c>
      <c r="AO6" s="12">
        <f t="shared" si="3"/>
        <v>0.23778014895585969</v>
      </c>
      <c r="AP6" s="12">
        <f t="shared" si="3"/>
        <v>0.26424045983809064</v>
      </c>
      <c r="AQ6" s="12">
        <f t="shared" si="3"/>
        <v>0.34320343417174215</v>
      </c>
      <c r="AR6" s="12">
        <f t="shared" si="3"/>
        <v>0.22317291517788038</v>
      </c>
      <c r="AS6" s="12">
        <f t="shared" si="3"/>
        <v>0.21908042056756621</v>
      </c>
    </row>
    <row r="7" spans="1:45" x14ac:dyDescent="0.35">
      <c r="K7">
        <v>0</v>
      </c>
      <c r="L7" s="6" t="s">
        <v>169</v>
      </c>
      <c r="M7" s="4">
        <f t="shared" ref="M7:V11" si="4">_xlfn.QUARTILE.INC(M$13:M$78,$K7)</f>
        <v>-0.94220657652537898</v>
      </c>
      <c r="N7" s="4">
        <f t="shared" si="4"/>
        <v>-0.54310912506308096</v>
      </c>
      <c r="O7" s="4">
        <f t="shared" si="4"/>
        <v>-1.02005571800534</v>
      </c>
      <c r="P7" s="2">
        <f t="shared" si="4"/>
        <v>-0.80526747267681398</v>
      </c>
      <c r="Q7" s="2">
        <f t="shared" si="4"/>
        <v>-1.5037921391237601</v>
      </c>
      <c r="R7" s="2">
        <f t="shared" si="4"/>
        <v>-0.37589365524164098</v>
      </c>
      <c r="S7" s="2">
        <f t="shared" si="4"/>
        <v>-0.81848210747189898</v>
      </c>
      <c r="T7" s="2">
        <f t="shared" si="4"/>
        <v>-0.85469722703339102</v>
      </c>
      <c r="U7" s="3">
        <f t="shared" si="4"/>
        <v>-1.0336172502593599</v>
      </c>
      <c r="V7" s="3">
        <f t="shared" si="4"/>
        <v>-0.636581916828313</v>
      </c>
      <c r="W7" s="3">
        <f t="shared" ref="W7:AF11" si="5">_xlfn.QUARTILE.INC(W$13:W$78,$K7)</f>
        <v>-1.6534850958570799</v>
      </c>
      <c r="X7" s="3">
        <f t="shared" si="5"/>
        <v>-1.29844845670988</v>
      </c>
      <c r="Y7" s="3">
        <f t="shared" si="5"/>
        <v>-1.4785560672287099</v>
      </c>
      <c r="Z7" s="2">
        <f t="shared" si="5"/>
        <v>-0.84434388901045399</v>
      </c>
      <c r="AA7" s="2">
        <f t="shared" si="5"/>
        <v>-1.0764079942781699</v>
      </c>
      <c r="AB7" s="2">
        <f t="shared" si="5"/>
        <v>-0.96622995145527202</v>
      </c>
      <c r="AC7" s="2">
        <f t="shared" si="5"/>
        <v>-0.59129354694389102</v>
      </c>
      <c r="AD7" s="2">
        <f t="shared" si="5"/>
        <v>-0.86422410492544299</v>
      </c>
      <c r="AE7" s="3">
        <f t="shared" si="5"/>
        <v>-0.79860742087680503</v>
      </c>
      <c r="AF7" s="3">
        <f t="shared" si="5"/>
        <v>-0.75563936638759799</v>
      </c>
      <c r="AG7" s="3">
        <f t="shared" ref="AG7:AS11" si="6">_xlfn.QUARTILE.INC(AG$13:AG$78,$K7)</f>
        <v>-0.64328968004669695</v>
      </c>
      <c r="AH7" s="3">
        <f t="shared" si="6"/>
        <v>-0.55356890791320301</v>
      </c>
      <c r="AI7" s="3">
        <f t="shared" si="6"/>
        <v>-0.80483696366636204</v>
      </c>
      <c r="AJ7" s="2">
        <f t="shared" si="6"/>
        <v>-0.40534867473594599</v>
      </c>
      <c r="AK7" s="2">
        <f t="shared" si="6"/>
        <v>-0.64669317308301499</v>
      </c>
      <c r="AL7" s="2">
        <f t="shared" si="6"/>
        <v>-0.60982547235869</v>
      </c>
      <c r="AM7" s="2">
        <f t="shared" si="6"/>
        <v>-0.74576196033722997</v>
      </c>
      <c r="AN7" s="2">
        <f t="shared" si="6"/>
        <v>-0.43224253320664402</v>
      </c>
      <c r="AO7" s="3">
        <f t="shared" si="6"/>
        <v>-0.76648856289844203</v>
      </c>
      <c r="AP7" s="3">
        <f t="shared" si="6"/>
        <v>-0.53871101787603104</v>
      </c>
      <c r="AQ7" s="3">
        <f t="shared" si="6"/>
        <v>-0.86206841020129099</v>
      </c>
      <c r="AR7" s="3">
        <f t="shared" si="6"/>
        <v>-0.56366601229052304</v>
      </c>
      <c r="AS7" s="3">
        <f t="shared" si="6"/>
        <v>-0.43227059832331</v>
      </c>
    </row>
    <row r="8" spans="1:45" x14ac:dyDescent="0.35">
      <c r="K8">
        <v>1</v>
      </c>
      <c r="L8" s="6">
        <v>0.25</v>
      </c>
      <c r="M8" s="4">
        <f t="shared" si="4"/>
        <v>-0.50095981197872297</v>
      </c>
      <c r="N8" s="4">
        <f t="shared" si="4"/>
        <v>-0.218413733074169</v>
      </c>
      <c r="O8" s="4">
        <f t="shared" si="4"/>
        <v>-0.34964899493697654</v>
      </c>
      <c r="P8" s="2">
        <f t="shared" si="4"/>
        <v>-7.0460033032307606E-2</v>
      </c>
      <c r="Q8" s="2">
        <f t="shared" si="4"/>
        <v>-0.47044883206129151</v>
      </c>
      <c r="R8" s="2">
        <f t="shared" si="4"/>
        <v>-4.266990303260295E-2</v>
      </c>
      <c r="S8" s="2">
        <f t="shared" si="4"/>
        <v>-0.26626461615936775</v>
      </c>
      <c r="T8" s="2">
        <f t="shared" si="4"/>
        <v>-0.27424791083828426</v>
      </c>
      <c r="U8" s="3">
        <f t="shared" si="4"/>
        <v>1.6627412125833026E-2</v>
      </c>
      <c r="V8" s="3">
        <f t="shared" si="4"/>
        <v>-0.16526390382873427</v>
      </c>
      <c r="W8" s="3">
        <f t="shared" si="5"/>
        <v>-1.0448012342596225</v>
      </c>
      <c r="X8" s="3">
        <f t="shared" si="5"/>
        <v>0.40255032032964649</v>
      </c>
      <c r="Y8" s="3">
        <f t="shared" si="5"/>
        <v>-0.44224065952122599</v>
      </c>
      <c r="Z8" s="2">
        <f t="shared" si="5"/>
        <v>-0.42644247307710603</v>
      </c>
      <c r="AA8" s="2">
        <f t="shared" si="5"/>
        <v>-0.26008019410243577</v>
      </c>
      <c r="AB8" s="2">
        <f t="shared" si="5"/>
        <v>-0.32805379220085851</v>
      </c>
      <c r="AC8" s="2">
        <f t="shared" si="5"/>
        <v>-0.25156108091172574</v>
      </c>
      <c r="AD8" s="2">
        <f t="shared" si="5"/>
        <v>-0.33123965773682801</v>
      </c>
      <c r="AE8" s="3">
        <f t="shared" si="5"/>
        <v>-3.0602476478521476E-2</v>
      </c>
      <c r="AF8" s="3">
        <f t="shared" si="5"/>
        <v>6.9211806689446875E-2</v>
      </c>
      <c r="AG8" s="3">
        <f t="shared" si="6"/>
        <v>-0.34618537890248752</v>
      </c>
      <c r="AH8" s="3">
        <f t="shared" si="6"/>
        <v>-0.18127278925264023</v>
      </c>
      <c r="AI8" s="3">
        <f t="shared" si="6"/>
        <v>-0.28280259790627899</v>
      </c>
      <c r="AJ8" s="2">
        <f t="shared" si="6"/>
        <v>5.0147501117790372E-2</v>
      </c>
      <c r="AK8" s="2">
        <f t="shared" si="6"/>
        <v>-0.48169821696801701</v>
      </c>
      <c r="AL8" s="2">
        <f t="shared" si="6"/>
        <v>-4.2260635632107448E-2</v>
      </c>
      <c r="AM8" s="2">
        <f t="shared" si="6"/>
        <v>-0.208673669421827</v>
      </c>
      <c r="AN8" s="2">
        <f t="shared" si="6"/>
        <v>-0.11603581912206776</v>
      </c>
      <c r="AO8" s="3">
        <f t="shared" si="6"/>
        <v>-0.23239714630095148</v>
      </c>
      <c r="AP8" s="3">
        <f t="shared" si="6"/>
        <v>-5.164520750240105E-2</v>
      </c>
      <c r="AQ8" s="3">
        <f t="shared" si="6"/>
        <v>-0.48935030992082629</v>
      </c>
      <c r="AR8" s="3">
        <f t="shared" si="6"/>
        <v>-0.2036153936875485</v>
      </c>
      <c r="AS8" s="3">
        <f t="shared" si="6"/>
        <v>-5.8693842179088102E-2</v>
      </c>
    </row>
    <row r="9" spans="1:45" x14ac:dyDescent="0.35">
      <c r="J9" s="20">
        <f>MIN(M9:AS9)</f>
        <v>-0.68001200055084698</v>
      </c>
      <c r="K9">
        <v>2</v>
      </c>
      <c r="L9" s="5">
        <v>0.5</v>
      </c>
      <c r="M9" s="7">
        <f t="shared" si="4"/>
        <v>-3.9948369594018852E-2</v>
      </c>
      <c r="N9" s="7">
        <f t="shared" si="4"/>
        <v>-4.6040902688462254E-2</v>
      </c>
      <c r="O9" s="7">
        <f t="shared" si="4"/>
        <v>-0.13598354047604649</v>
      </c>
      <c r="P9" s="8">
        <f t="shared" si="4"/>
        <v>0.25732938736581945</v>
      </c>
      <c r="Q9" s="8">
        <f t="shared" si="4"/>
        <v>-0.160538377164678</v>
      </c>
      <c r="R9" s="8">
        <f t="shared" si="4"/>
        <v>0.25795926849047601</v>
      </c>
      <c r="S9" s="8">
        <f t="shared" si="4"/>
        <v>2.7400663117717501E-2</v>
      </c>
      <c r="T9" s="8">
        <f t="shared" si="4"/>
        <v>4.9214926321737148E-3</v>
      </c>
      <c r="U9" s="9">
        <f t="shared" si="4"/>
        <v>0.34796788861980549</v>
      </c>
      <c r="V9" s="9">
        <f t="shared" si="4"/>
        <v>4.4678031331180097E-2</v>
      </c>
      <c r="W9" s="9">
        <f t="shared" si="5"/>
        <v>-0.68001200055084698</v>
      </c>
      <c r="X9" s="9">
        <f t="shared" si="5"/>
        <v>0.9801041493617545</v>
      </c>
      <c r="Y9" s="9">
        <f t="shared" si="5"/>
        <v>-0.220437142305838</v>
      </c>
      <c r="Z9" s="8">
        <f t="shared" si="5"/>
        <v>-0.18162776339741699</v>
      </c>
      <c r="AA9" s="8">
        <f t="shared" si="5"/>
        <v>-5.5813375628400601E-2</v>
      </c>
      <c r="AB9" s="8">
        <f t="shared" si="5"/>
        <v>3.1668552557895899E-2</v>
      </c>
      <c r="AC9" s="8">
        <f t="shared" si="5"/>
        <v>-8.1391887390438698E-3</v>
      </c>
      <c r="AD9" s="8">
        <f t="shared" si="5"/>
        <v>-0.14632085785962951</v>
      </c>
      <c r="AE9" s="9">
        <f t="shared" si="5"/>
        <v>0.171574618861985</v>
      </c>
      <c r="AF9" s="9">
        <f t="shared" si="5"/>
        <v>0.39407846302108895</v>
      </c>
      <c r="AG9" s="9">
        <f t="shared" si="6"/>
        <v>-0.20787778299756199</v>
      </c>
      <c r="AH9" s="9">
        <f t="shared" si="6"/>
        <v>4.0734621948955899E-2</v>
      </c>
      <c r="AI9" s="9">
        <f t="shared" si="6"/>
        <v>-0.14408143186960698</v>
      </c>
      <c r="AJ9" s="8">
        <f t="shared" si="6"/>
        <v>0.26640410112375501</v>
      </c>
      <c r="AK9" s="8">
        <f t="shared" si="6"/>
        <v>-0.24992599819550748</v>
      </c>
      <c r="AL9" s="8">
        <f t="shared" si="6"/>
        <v>0.152798833872235</v>
      </c>
      <c r="AM9" s="8">
        <f t="shared" si="6"/>
        <v>-6.5329839407348406E-2</v>
      </c>
      <c r="AN9" s="8">
        <f t="shared" si="6"/>
        <v>4.2727549723265999E-2</v>
      </c>
      <c r="AO9" s="9">
        <f t="shared" si="6"/>
        <v>-3.3038746953544453E-2</v>
      </c>
      <c r="AP9" s="9">
        <f t="shared" si="6"/>
        <v>0.22273791981413549</v>
      </c>
      <c r="AQ9" s="9">
        <f t="shared" si="6"/>
        <v>-0.310660115642166</v>
      </c>
      <c r="AR9" s="9">
        <f t="shared" si="6"/>
        <v>-8.5351381763268952E-3</v>
      </c>
      <c r="AS9" s="9">
        <f t="shared" si="6"/>
        <v>2.192271120162655E-2</v>
      </c>
    </row>
    <row r="10" spans="1:45" x14ac:dyDescent="0.35">
      <c r="J10" s="20">
        <f>MAX(M9:AS9)</f>
        <v>0.9801041493617545</v>
      </c>
      <c r="K10">
        <v>3</v>
      </c>
      <c r="L10" s="6">
        <v>0.75</v>
      </c>
      <c r="M10" s="4">
        <f t="shared" si="4"/>
        <v>0.16491884600685899</v>
      </c>
      <c r="N10" s="4">
        <f t="shared" si="4"/>
        <v>0.13833075330395125</v>
      </c>
      <c r="O10" s="4">
        <f t="shared" si="4"/>
        <v>8.7653997935654981E-2</v>
      </c>
      <c r="P10" s="2">
        <f t="shared" si="4"/>
        <v>0.46925131412892651</v>
      </c>
      <c r="Q10" s="2">
        <f t="shared" si="4"/>
        <v>0.14791021589800452</v>
      </c>
      <c r="R10" s="2">
        <f t="shared" si="4"/>
        <v>0.41234733548507602</v>
      </c>
      <c r="S10" s="2">
        <f t="shared" si="4"/>
        <v>0.24777872734487677</v>
      </c>
      <c r="T10" s="2">
        <f t="shared" si="4"/>
        <v>0.21054721263410447</v>
      </c>
      <c r="U10" s="3">
        <f t="shared" si="4"/>
        <v>0.5782365804084233</v>
      </c>
      <c r="V10" s="3">
        <f t="shared" si="4"/>
        <v>0.30807852573570577</v>
      </c>
      <c r="W10" s="3">
        <f t="shared" si="5"/>
        <v>-0.32585262891121575</v>
      </c>
      <c r="X10" s="3">
        <f t="shared" si="5"/>
        <v>1.1896894869638324</v>
      </c>
      <c r="Y10" s="3">
        <f t="shared" si="5"/>
        <v>8.3894807538761745E-2</v>
      </c>
      <c r="Z10" s="2">
        <f t="shared" si="5"/>
        <v>0.10052921498146811</v>
      </c>
      <c r="AA10" s="2">
        <f t="shared" si="5"/>
        <v>0.20007484716062202</v>
      </c>
      <c r="AB10" s="2">
        <f t="shared" si="5"/>
        <v>0.29131765513421076</v>
      </c>
      <c r="AC10" s="2">
        <f t="shared" si="5"/>
        <v>0.27929824584721724</v>
      </c>
      <c r="AD10" s="2">
        <f t="shared" si="5"/>
        <v>-1.5276260262208775E-2</v>
      </c>
      <c r="AE10" s="3">
        <f t="shared" si="5"/>
        <v>0.4121867121080855</v>
      </c>
      <c r="AF10" s="3">
        <f t="shared" si="5"/>
        <v>0.59580030007475071</v>
      </c>
      <c r="AG10" s="3">
        <f t="shared" si="6"/>
        <v>4.8208789014542903E-2</v>
      </c>
      <c r="AH10" s="3">
        <f t="shared" si="6"/>
        <v>0.2425768703163235</v>
      </c>
      <c r="AI10" s="3">
        <f t="shared" si="6"/>
        <v>1.3134789624104776E-2</v>
      </c>
      <c r="AJ10" s="2">
        <f t="shared" si="6"/>
        <v>0.48912509579243851</v>
      </c>
      <c r="AK10" s="2">
        <f t="shared" si="6"/>
        <v>8.2386554526072797E-2</v>
      </c>
      <c r="AL10" s="2">
        <f t="shared" si="6"/>
        <v>0.46171213222347102</v>
      </c>
      <c r="AM10" s="2">
        <f t="shared" si="6"/>
        <v>9.8649352581609534E-2</v>
      </c>
      <c r="AN10" s="2">
        <f t="shared" si="6"/>
        <v>0.18850957657102749</v>
      </c>
      <c r="AO10" s="3">
        <f t="shared" si="6"/>
        <v>8.8809283152020121E-2</v>
      </c>
      <c r="AP10" s="3">
        <f t="shared" si="6"/>
        <v>0.27762839591562422</v>
      </c>
      <c r="AQ10" s="3">
        <f t="shared" si="6"/>
        <v>-7.2741914333649821E-2</v>
      </c>
      <c r="AR10" s="3">
        <f t="shared" si="6"/>
        <v>9.6368936377597497E-2</v>
      </c>
      <c r="AS10" s="3">
        <f t="shared" si="6"/>
        <v>0.20334335443361201</v>
      </c>
    </row>
    <row r="11" spans="1:45" x14ac:dyDescent="0.35">
      <c r="K11">
        <v>4</v>
      </c>
      <c r="L11" s="5" t="s">
        <v>170</v>
      </c>
      <c r="M11" s="4">
        <f t="shared" si="4"/>
        <v>0.60534980651385595</v>
      </c>
      <c r="N11" s="4">
        <f t="shared" si="4"/>
        <v>1.0546938689997201</v>
      </c>
      <c r="O11" s="4">
        <f t="shared" si="4"/>
        <v>0.97973019397903505</v>
      </c>
      <c r="P11" s="2">
        <f t="shared" si="4"/>
        <v>0.74096980201706297</v>
      </c>
      <c r="Q11" s="2">
        <f t="shared" si="4"/>
        <v>1.0389492362010699</v>
      </c>
      <c r="R11" s="2">
        <f t="shared" si="4"/>
        <v>1.0138851369648401</v>
      </c>
      <c r="S11" s="2">
        <f t="shared" si="4"/>
        <v>0.75049290326007401</v>
      </c>
      <c r="T11" s="2">
        <f t="shared" si="4"/>
        <v>0.97756214521488205</v>
      </c>
      <c r="U11" s="3">
        <f t="shared" si="4"/>
        <v>1.47648007876289</v>
      </c>
      <c r="V11" s="3">
        <f t="shared" si="4"/>
        <v>0.77481859127994501</v>
      </c>
      <c r="W11" s="3">
        <f t="shared" si="5"/>
        <v>0.945018067892757</v>
      </c>
      <c r="X11" s="3">
        <f t="shared" si="5"/>
        <v>1.72417223088899</v>
      </c>
      <c r="Y11" s="3">
        <f t="shared" si="5"/>
        <v>0.46017842854630098</v>
      </c>
      <c r="Z11" s="2">
        <f t="shared" si="5"/>
        <v>0.58925209122798805</v>
      </c>
      <c r="AA11" s="2">
        <f t="shared" si="5"/>
        <v>0.76142963320082302</v>
      </c>
      <c r="AB11" s="2">
        <f t="shared" si="5"/>
        <v>0.61893073633777995</v>
      </c>
      <c r="AC11" s="2">
        <f t="shared" si="5"/>
        <v>0.85352482785803796</v>
      </c>
      <c r="AD11" s="2">
        <f t="shared" si="5"/>
        <v>0.42292720315065802</v>
      </c>
      <c r="AE11" s="3">
        <f t="shared" si="5"/>
        <v>1.22509196935086</v>
      </c>
      <c r="AF11" s="3">
        <f t="shared" si="5"/>
        <v>0.986907780910247</v>
      </c>
      <c r="AG11" s="3">
        <f t="shared" si="6"/>
        <v>0.51213488074299796</v>
      </c>
      <c r="AH11" s="3">
        <f t="shared" si="6"/>
        <v>1.1011413802132699</v>
      </c>
      <c r="AI11" s="3">
        <f t="shared" si="6"/>
        <v>0.76800056706542497</v>
      </c>
      <c r="AJ11" s="2">
        <f t="shared" si="6"/>
        <v>0.91500563468984597</v>
      </c>
      <c r="AK11" s="2">
        <f t="shared" si="6"/>
        <v>0.71892439199025604</v>
      </c>
      <c r="AL11" s="2">
        <f t="shared" si="6"/>
        <v>0.778568960129008</v>
      </c>
      <c r="AM11" s="2">
        <f t="shared" si="6"/>
        <v>0.57506594637110098</v>
      </c>
      <c r="AN11" s="2">
        <f t="shared" si="6"/>
        <v>0.532341064041154</v>
      </c>
      <c r="AO11" s="3">
        <f t="shared" si="6"/>
        <v>0.59796434362179496</v>
      </c>
      <c r="AP11" s="3">
        <f t="shared" si="6"/>
        <v>0.64757051094246998</v>
      </c>
      <c r="AQ11" s="3">
        <f t="shared" si="6"/>
        <v>0.69441235488673803</v>
      </c>
      <c r="AR11" s="3">
        <f t="shared" si="6"/>
        <v>0.59864670450713597</v>
      </c>
      <c r="AS11" s="3">
        <f t="shared" si="6"/>
        <v>0.65858884491015401</v>
      </c>
    </row>
    <row r="12" spans="1:45" s="1" customFormat="1" x14ac:dyDescent="0.35">
      <c r="B12" s="1" t="s">
        <v>0</v>
      </c>
      <c r="C12" s="1" t="s">
        <v>1</v>
      </c>
      <c r="D12" s="1" t="s">
        <v>172</v>
      </c>
      <c r="E12" s="1" t="s">
        <v>173</v>
      </c>
      <c r="F12" s="1" t="s">
        <v>174</v>
      </c>
      <c r="G12" s="1" t="s">
        <v>175</v>
      </c>
      <c r="H12" s="1" t="s">
        <v>176</v>
      </c>
      <c r="I12" s="1" t="s">
        <v>177</v>
      </c>
      <c r="J12" s="1" t="s">
        <v>178</v>
      </c>
      <c r="K12" s="1" t="s">
        <v>3</v>
      </c>
      <c r="L12" s="1" t="s">
        <v>179</v>
      </c>
      <c r="M12" s="1" t="s">
        <v>136</v>
      </c>
      <c r="N12" s="1" t="s">
        <v>137</v>
      </c>
      <c r="O12" s="1" t="s">
        <v>138</v>
      </c>
      <c r="P12" s="1" t="s">
        <v>139</v>
      </c>
      <c r="Q12" s="1" t="s">
        <v>140</v>
      </c>
      <c r="R12" s="1" t="s">
        <v>141</v>
      </c>
      <c r="S12" s="1" t="s">
        <v>142</v>
      </c>
      <c r="T12" s="1" t="s">
        <v>143</v>
      </c>
      <c r="U12" s="1" t="s">
        <v>144</v>
      </c>
      <c r="V12" s="1" t="s">
        <v>145</v>
      </c>
      <c r="W12" s="1" t="s">
        <v>146</v>
      </c>
      <c r="X12" s="1" t="s">
        <v>147</v>
      </c>
      <c r="Y12" s="1" t="s">
        <v>148</v>
      </c>
      <c r="Z12" s="1" t="s">
        <v>149</v>
      </c>
      <c r="AA12" s="1" t="s">
        <v>150</v>
      </c>
      <c r="AB12" s="1" t="s">
        <v>151</v>
      </c>
      <c r="AC12" s="1" t="s">
        <v>152</v>
      </c>
      <c r="AD12" s="1" t="s">
        <v>153</v>
      </c>
      <c r="AE12" s="1" t="s">
        <v>154</v>
      </c>
      <c r="AF12" s="1" t="s">
        <v>155</v>
      </c>
      <c r="AG12" s="1" t="s">
        <v>156</v>
      </c>
      <c r="AH12" s="1" t="s">
        <v>157</v>
      </c>
      <c r="AI12" s="1" t="s">
        <v>158</v>
      </c>
      <c r="AJ12" s="1" t="s">
        <v>159</v>
      </c>
      <c r="AK12" s="1" t="s">
        <v>160</v>
      </c>
      <c r="AL12" s="1" t="s">
        <v>161</v>
      </c>
      <c r="AM12" s="1" t="s">
        <v>162</v>
      </c>
      <c r="AN12" s="1" t="s">
        <v>163</v>
      </c>
      <c r="AO12" s="1" t="s">
        <v>164</v>
      </c>
      <c r="AP12" s="1" t="s">
        <v>165</v>
      </c>
      <c r="AQ12" s="1" t="s">
        <v>166</v>
      </c>
      <c r="AR12" s="1" t="s">
        <v>167</v>
      </c>
      <c r="AS12" s="1" t="s">
        <v>168</v>
      </c>
    </row>
    <row r="13" spans="1:45" x14ac:dyDescent="0.35">
      <c r="B13" s="1" t="s">
        <v>5</v>
      </c>
      <c r="C13" t="s">
        <v>6</v>
      </c>
      <c r="D13" t="s">
        <v>180</v>
      </c>
      <c r="E13" t="s">
        <v>183</v>
      </c>
      <c r="G13" s="16"/>
      <c r="H13" s="16"/>
      <c r="I13" t="s">
        <v>182</v>
      </c>
      <c r="J13" s="2">
        <v>0.74</v>
      </c>
      <c r="K13" s="2">
        <v>0.47</v>
      </c>
      <c r="L13" s="2">
        <v>0.27</v>
      </c>
      <c r="M13" s="4">
        <v>-0.77642686281026396</v>
      </c>
      <c r="N13" s="4">
        <v>5.9345845390542599E-2</v>
      </c>
      <c r="O13" s="4">
        <v>9.5701596667340294E-2</v>
      </c>
      <c r="P13" s="2">
        <v>0.25770673945565198</v>
      </c>
      <c r="Q13" s="2">
        <v>-9.1440945460094999E-2</v>
      </c>
      <c r="R13" s="2">
        <v>-0.11641391488854901</v>
      </c>
      <c r="S13" s="2">
        <v>6.8778048017441404E-2</v>
      </c>
      <c r="T13" s="2">
        <v>2.39532936555805E-2</v>
      </c>
      <c r="U13" s="3">
        <v>1.13938059367932</v>
      </c>
      <c r="V13" s="3">
        <v>-0.28801460180757499</v>
      </c>
      <c r="W13" s="3">
        <v>-0.76619443680315502</v>
      </c>
      <c r="X13" s="3">
        <v>1.0647583475325799</v>
      </c>
      <c r="Y13" s="3">
        <v>-0.18569414464770501</v>
      </c>
      <c r="Z13" s="2">
        <v>-8.5743274778431897E-2</v>
      </c>
      <c r="AA13" s="2">
        <v>-0.47837565729272202</v>
      </c>
      <c r="AB13" s="2">
        <v>-0.38966876479516499</v>
      </c>
      <c r="AC13" s="2">
        <v>-0.123946764024287</v>
      </c>
      <c r="AD13" s="2">
        <v>-1.6083196086914001E-2</v>
      </c>
      <c r="AE13" s="3">
        <v>-0.79860742087680503</v>
      </c>
      <c r="AF13" s="3">
        <v>0.40829451954569201</v>
      </c>
      <c r="AG13" s="3">
        <v>0.40774464857391302</v>
      </c>
      <c r="AH13" s="3">
        <v>-0.25781362762647603</v>
      </c>
      <c r="AI13" s="3">
        <v>-0.14180347189359899</v>
      </c>
      <c r="AJ13" s="2">
        <v>0.47076601671796298</v>
      </c>
      <c r="AK13" s="2">
        <v>-0.57838232511100396</v>
      </c>
      <c r="AL13" s="2">
        <v>0.61068284672717199</v>
      </c>
      <c r="AM13" s="2">
        <v>5.2034774355653401E-2</v>
      </c>
      <c r="AN13" s="2">
        <v>-0.31614598047615899</v>
      </c>
      <c r="AO13" s="3">
        <v>-0.16183066357676201</v>
      </c>
      <c r="AP13" s="3">
        <v>0.17398386081902301</v>
      </c>
      <c r="AQ13" s="3">
        <v>-0.54998580508416495</v>
      </c>
      <c r="AR13" s="3">
        <v>8.6593757081419004E-2</v>
      </c>
      <c r="AS13" s="3">
        <v>0.32583976355379801</v>
      </c>
    </row>
    <row r="14" spans="1:45" x14ac:dyDescent="0.35">
      <c r="B14" s="1" t="s">
        <v>7</v>
      </c>
      <c r="C14" t="s">
        <v>8</v>
      </c>
      <c r="D14" t="s">
        <v>180</v>
      </c>
      <c r="E14" t="s">
        <v>183</v>
      </c>
      <c r="G14" s="16">
        <v>23.17620337</v>
      </c>
      <c r="H14" s="16">
        <v>15.54856837</v>
      </c>
      <c r="I14" t="s">
        <v>182</v>
      </c>
      <c r="J14" s="2">
        <v>0.74</v>
      </c>
      <c r="K14" s="2">
        <v>0.48</v>
      </c>
      <c r="L14" s="2">
        <v>0.26</v>
      </c>
      <c r="M14" s="4">
        <v>-0.75990013293597702</v>
      </c>
      <c r="N14" s="4">
        <v>8.9692912306114404E-3</v>
      </c>
      <c r="O14" s="4">
        <v>-0.25285509311235499</v>
      </c>
      <c r="P14" s="2">
        <v>0.317491641680755</v>
      </c>
      <c r="Q14" s="2">
        <v>-0.12940478304401101</v>
      </c>
      <c r="R14" s="2">
        <v>-8.2264066411341305E-2</v>
      </c>
      <c r="S14" s="2">
        <v>0.13233675944353501</v>
      </c>
      <c r="T14" s="2">
        <v>0.157229892966742</v>
      </c>
      <c r="U14" s="3">
        <v>1.11573910595967</v>
      </c>
      <c r="V14" s="3">
        <v>-0.24508515958611601</v>
      </c>
      <c r="W14" s="3">
        <v>-0.68857430973973599</v>
      </c>
      <c r="X14" s="3">
        <v>1.11476642459804</v>
      </c>
      <c r="Y14" s="3">
        <v>-0.35151533592678702</v>
      </c>
      <c r="Z14" s="2">
        <v>6.7014634244608295E-2</v>
      </c>
      <c r="AA14" s="2">
        <v>-0.30260209912538699</v>
      </c>
      <c r="AB14" s="2">
        <v>-0.14460168227901801</v>
      </c>
      <c r="AC14" s="2">
        <v>-0.32450778892434001</v>
      </c>
      <c r="AD14" s="2">
        <v>-0.122086901115976</v>
      </c>
      <c r="AE14" s="3">
        <v>-0.67580909443313397</v>
      </c>
      <c r="AF14" s="3">
        <v>0.39965448179810698</v>
      </c>
      <c r="AG14" s="3">
        <v>0.266533851518577</v>
      </c>
      <c r="AH14" s="3">
        <v>-0.21882730315662499</v>
      </c>
      <c r="AI14" s="3">
        <v>-0.146359391845615</v>
      </c>
      <c r="AJ14" s="2">
        <v>0.282385831910129</v>
      </c>
      <c r="AK14" s="2">
        <v>-0.44766207452194001</v>
      </c>
      <c r="AL14" s="2">
        <v>0.50317015313149305</v>
      </c>
      <c r="AM14" s="2">
        <v>3.3966265698044999E-2</v>
      </c>
      <c r="AN14" s="2">
        <v>-0.25592445683780402</v>
      </c>
      <c r="AO14" s="3">
        <v>-0.24571341269469699</v>
      </c>
      <c r="AP14" s="3">
        <v>0.266417670741327</v>
      </c>
      <c r="AQ14" s="3">
        <v>-0.66431075327762001</v>
      </c>
      <c r="AR14" s="3">
        <v>0.281437347051192</v>
      </c>
      <c r="AS14" s="3">
        <v>0.167990506055507</v>
      </c>
    </row>
    <row r="15" spans="1:45" x14ac:dyDescent="0.35">
      <c r="B15" s="1" t="s">
        <v>9</v>
      </c>
      <c r="C15" t="s">
        <v>10</v>
      </c>
      <c r="D15" t="s">
        <v>180</v>
      </c>
      <c r="E15" t="s">
        <v>188</v>
      </c>
      <c r="G15" s="16">
        <v>5.649489193</v>
      </c>
      <c r="H15" s="16">
        <v>5.0232099559999996</v>
      </c>
      <c r="I15" t="s">
        <v>182</v>
      </c>
      <c r="J15" s="2">
        <v>0.74</v>
      </c>
      <c r="K15" s="2">
        <v>0.52</v>
      </c>
      <c r="L15" s="2">
        <v>0.22</v>
      </c>
      <c r="M15" s="4">
        <v>-0.702746297582728</v>
      </c>
      <c r="N15" s="4">
        <v>-1.52475690339193E-2</v>
      </c>
      <c r="O15" s="4">
        <v>2.4868694030105E-3</v>
      </c>
      <c r="P15" s="2">
        <v>0.278173298384912</v>
      </c>
      <c r="Q15" s="2">
        <v>-0.21339236307512</v>
      </c>
      <c r="R15" s="2">
        <v>0.13778570884102401</v>
      </c>
      <c r="S15" s="2">
        <v>0.455193929154877</v>
      </c>
      <c r="T15" s="2">
        <v>0.75025523315754095</v>
      </c>
      <c r="U15" s="3">
        <v>0.46603716055219702</v>
      </c>
      <c r="V15" s="3">
        <v>0.32699104380710597</v>
      </c>
      <c r="W15" s="3">
        <v>-1.20346164114034</v>
      </c>
      <c r="X15" s="3">
        <v>0.92942257894946001</v>
      </c>
      <c r="Y15" s="3">
        <v>1.5008790462943801E-2</v>
      </c>
      <c r="Z15" s="2">
        <v>-0.503013061213888</v>
      </c>
      <c r="AA15" s="2">
        <v>-0.131235921897846</v>
      </c>
      <c r="AB15" s="2">
        <v>3.0208070971034801E-2</v>
      </c>
      <c r="AC15" s="2">
        <v>0.117596682010412</v>
      </c>
      <c r="AD15" s="2">
        <v>8.9423585972605205E-2</v>
      </c>
      <c r="AE15" s="3">
        <v>0.20063810436304799</v>
      </c>
      <c r="AF15" s="3">
        <v>0.40333547174534801</v>
      </c>
      <c r="AG15" s="3">
        <v>-0.20937687151237999</v>
      </c>
      <c r="AH15" s="3">
        <v>-0.23023427764950199</v>
      </c>
      <c r="AI15" s="3">
        <v>-0.10126624190387799</v>
      </c>
      <c r="AJ15" s="2">
        <v>0.29347452602857399</v>
      </c>
      <c r="AK15" s="2">
        <v>-0.55055168777515995</v>
      </c>
      <c r="AL15" s="2">
        <v>0.407356146579537</v>
      </c>
      <c r="AM15" s="2">
        <v>-0.10762640153655301</v>
      </c>
      <c r="AN15" s="2">
        <v>-7.1418709951971401E-2</v>
      </c>
      <c r="AO15" s="3">
        <v>-0.12035106968312</v>
      </c>
      <c r="AP15" s="3">
        <v>0.33320693676584301</v>
      </c>
      <c r="AQ15" s="3">
        <v>-0.413389781966706</v>
      </c>
      <c r="AR15" s="3">
        <v>0.27839020796806102</v>
      </c>
      <c r="AS15" s="3">
        <v>-0.116479198230988</v>
      </c>
    </row>
    <row r="16" spans="1:45" x14ac:dyDescent="0.35">
      <c r="B16" s="1" t="s">
        <v>11</v>
      </c>
      <c r="C16" t="s">
        <v>12</v>
      </c>
      <c r="D16" t="s">
        <v>180</v>
      </c>
      <c r="E16" t="s">
        <v>183</v>
      </c>
      <c r="G16" s="16">
        <v>26.09700634</v>
      </c>
      <c r="H16" s="16">
        <v>17.163519770000001</v>
      </c>
      <c r="I16" t="s">
        <v>182</v>
      </c>
      <c r="J16" s="2">
        <v>0.7</v>
      </c>
      <c r="K16" s="2">
        <v>0.5</v>
      </c>
      <c r="L16" s="2">
        <v>0.21</v>
      </c>
      <c r="M16" s="4">
        <v>-0.70752793986553497</v>
      </c>
      <c r="N16" s="4">
        <v>-0.18154909608108499</v>
      </c>
      <c r="O16" s="4">
        <v>-0.427103524007374</v>
      </c>
      <c r="P16" s="2">
        <v>0.44814500757449</v>
      </c>
      <c r="Q16" s="2">
        <v>-0.14726416726793801</v>
      </c>
      <c r="R16" s="2">
        <v>-6.9584484226835205E-2</v>
      </c>
      <c r="S16" s="2">
        <v>0.21303801260810701</v>
      </c>
      <c r="T16" s="2">
        <v>0.25483192102198698</v>
      </c>
      <c r="U16" s="3">
        <v>1.1058392952285001</v>
      </c>
      <c r="V16" s="3">
        <v>-0.24899533968839299</v>
      </c>
      <c r="W16" s="3">
        <v>-0.73587175787216197</v>
      </c>
      <c r="X16" s="3">
        <v>1.0150702621571399</v>
      </c>
      <c r="Y16" s="3">
        <v>-0.46683594752086599</v>
      </c>
      <c r="Z16" s="2">
        <v>0.160288287897174</v>
      </c>
      <c r="AA16" s="2">
        <v>-0.58762011529985902</v>
      </c>
      <c r="AB16" s="2">
        <v>0.14230109282293099</v>
      </c>
      <c r="AC16" s="2">
        <v>-0.42584077459437297</v>
      </c>
      <c r="AD16" s="2">
        <v>-9.1003853749836702E-2</v>
      </c>
      <c r="AE16" s="3">
        <v>-0.57808117086340505</v>
      </c>
      <c r="AF16" s="3">
        <v>0.17389802504299401</v>
      </c>
      <c r="AG16" s="3">
        <v>0.17658810172581599</v>
      </c>
      <c r="AH16" s="3">
        <v>-7.0143254384024897E-2</v>
      </c>
      <c r="AI16" s="3">
        <v>-0.166156910321968</v>
      </c>
      <c r="AJ16" s="2">
        <v>0.36526560063305802</v>
      </c>
      <c r="AK16" s="2">
        <v>-0.445821570391156</v>
      </c>
      <c r="AL16" s="2">
        <v>0.460633766926351</v>
      </c>
      <c r="AM16" s="2">
        <v>-1.46697850525844E-2</v>
      </c>
      <c r="AN16" s="2">
        <v>-0.20821647539128799</v>
      </c>
      <c r="AO16" s="3">
        <v>-0.285687405429427</v>
      </c>
      <c r="AP16" s="3">
        <v>0.26271657179716301</v>
      </c>
      <c r="AQ16" s="3">
        <v>-0.72324259782994404</v>
      </c>
      <c r="AR16" s="3">
        <v>0.291747611529457</v>
      </c>
      <c r="AS16" s="3">
        <v>0.22285699613311299</v>
      </c>
    </row>
    <row r="17" spans="2:45" x14ac:dyDescent="0.35">
      <c r="B17" s="1" t="s">
        <v>13</v>
      </c>
      <c r="C17" t="s">
        <v>14</v>
      </c>
      <c r="D17" t="s">
        <v>180</v>
      </c>
      <c r="E17" t="s">
        <v>183</v>
      </c>
      <c r="G17" s="16">
        <v>23.200357790000002</v>
      </c>
      <c r="H17" s="16">
        <v>15.567681500000001</v>
      </c>
      <c r="I17" t="s">
        <v>182</v>
      </c>
      <c r="J17" s="2">
        <v>0.7</v>
      </c>
      <c r="K17" s="2">
        <v>0.5</v>
      </c>
      <c r="L17" s="2">
        <v>0.2</v>
      </c>
      <c r="M17" s="4">
        <v>-0.70896967377689601</v>
      </c>
      <c r="N17" s="4">
        <v>-0.20427479021547401</v>
      </c>
      <c r="O17" s="4">
        <v>-0.34602130777693901</v>
      </c>
      <c r="P17" s="2">
        <v>0.51914162612213799</v>
      </c>
      <c r="Q17" s="2">
        <v>-0.16771520724632899</v>
      </c>
      <c r="R17" s="2">
        <v>3.6697991751453198E-2</v>
      </c>
      <c r="S17" s="2">
        <v>0.17715698106703201</v>
      </c>
      <c r="T17" s="2">
        <v>7.5683085141203504E-2</v>
      </c>
      <c r="U17" s="3">
        <v>1.1572244117420201</v>
      </c>
      <c r="V17" s="3">
        <v>-0.275622675871949</v>
      </c>
      <c r="W17" s="3">
        <v>-0.72969661170798295</v>
      </c>
      <c r="X17" s="3">
        <v>1.2501363189254799</v>
      </c>
      <c r="Y17" s="3">
        <v>-0.38002068549850299</v>
      </c>
      <c r="Z17" s="2">
        <v>0.27512939189494601</v>
      </c>
      <c r="AA17" s="2">
        <v>-0.59938717080086901</v>
      </c>
      <c r="AB17" s="2">
        <v>0.10779113168572101</v>
      </c>
      <c r="AC17" s="2">
        <v>-0.492847432151093</v>
      </c>
      <c r="AD17" s="2">
        <v>-1.7118028492227901E-2</v>
      </c>
      <c r="AE17" s="3">
        <v>-0.60206190987270702</v>
      </c>
      <c r="AF17" s="3">
        <v>8.1212922609632199E-2</v>
      </c>
      <c r="AG17" s="3">
        <v>8.7307739721254496E-2</v>
      </c>
      <c r="AH17" s="3">
        <v>-4.8696679843372698E-2</v>
      </c>
      <c r="AI17" s="3">
        <v>-0.166985394175133</v>
      </c>
      <c r="AJ17" s="2">
        <v>0.156250869240047</v>
      </c>
      <c r="AK17" s="2">
        <v>-0.47784157068229799</v>
      </c>
      <c r="AL17" s="2">
        <v>0.43857641779498302</v>
      </c>
      <c r="AM17" s="2">
        <v>0.112160784048117</v>
      </c>
      <c r="AN17" s="2">
        <v>-0.21972662683844499</v>
      </c>
      <c r="AO17" s="3">
        <v>-0.221958699509096</v>
      </c>
      <c r="AP17" s="3">
        <v>0.20801421293688299</v>
      </c>
      <c r="AQ17" s="3">
        <v>-0.86206841020129099</v>
      </c>
      <c r="AR17" s="3">
        <v>0.17749618811560899</v>
      </c>
      <c r="AS17" s="3">
        <v>0.30943797367738302</v>
      </c>
    </row>
    <row r="18" spans="2:45" x14ac:dyDescent="0.35">
      <c r="B18" s="1" t="s">
        <v>15</v>
      </c>
      <c r="C18" t="s">
        <v>16</v>
      </c>
      <c r="D18" t="s">
        <v>180</v>
      </c>
      <c r="E18" t="s">
        <v>183</v>
      </c>
      <c r="G18" s="16">
        <v>17.531827969999998</v>
      </c>
      <c r="H18" s="16">
        <v>13.19052737</v>
      </c>
      <c r="I18" t="s">
        <v>182</v>
      </c>
      <c r="J18" s="2">
        <v>0.67</v>
      </c>
      <c r="K18" s="2">
        <v>0.47</v>
      </c>
      <c r="L18" s="2">
        <v>0.19</v>
      </c>
      <c r="M18" s="4">
        <v>-0.80422813218088096</v>
      </c>
      <c r="N18" s="4">
        <v>-0.12759450278912901</v>
      </c>
      <c r="O18" s="4">
        <v>6.8250592643736993E-2</v>
      </c>
      <c r="P18" s="2">
        <v>0.30987304756526801</v>
      </c>
      <c r="Q18" s="2">
        <v>-0.15955400393931701</v>
      </c>
      <c r="R18" s="2">
        <v>-0.24484870648579299</v>
      </c>
      <c r="S18" s="2">
        <v>0.18840238936137399</v>
      </c>
      <c r="T18" s="2">
        <v>0.103120622020362</v>
      </c>
      <c r="U18" s="3">
        <v>0.80085806493420897</v>
      </c>
      <c r="V18" s="3">
        <v>-3.6219182857052902E-3</v>
      </c>
      <c r="W18" s="3">
        <v>-0.48312735447983901</v>
      </c>
      <c r="X18" s="3">
        <v>1.31715371661974</v>
      </c>
      <c r="Y18" s="3">
        <v>-0.43599872340358498</v>
      </c>
      <c r="Z18" s="2">
        <v>-0.63859412747525202</v>
      </c>
      <c r="AA18" s="2">
        <v>4.6588618577033399E-2</v>
      </c>
      <c r="AB18" s="2">
        <v>-5.0966906067203603E-2</v>
      </c>
      <c r="AC18" s="2">
        <v>-0.31404495681094902</v>
      </c>
      <c r="AD18" s="2">
        <v>-2.23307364198648E-2</v>
      </c>
      <c r="AE18" s="3">
        <v>-0.28898210911710198</v>
      </c>
      <c r="AF18" s="3">
        <v>0.41950350909926698</v>
      </c>
      <c r="AG18" s="3">
        <v>0.125672954831512</v>
      </c>
      <c r="AH18" s="3">
        <v>-0.15417605429475501</v>
      </c>
      <c r="AI18" s="3">
        <v>-8.9657591496974207E-2</v>
      </c>
      <c r="AJ18" s="2">
        <v>0.15849636161804301</v>
      </c>
      <c r="AK18" s="2">
        <v>-0.44740084265949998</v>
      </c>
      <c r="AL18" s="2">
        <v>0.55391669874095595</v>
      </c>
      <c r="AM18" s="2">
        <v>1.1746113644145999E-2</v>
      </c>
      <c r="AN18" s="2">
        <v>-0.25572186243364498</v>
      </c>
      <c r="AO18" s="3">
        <v>-0.17361265168040599</v>
      </c>
      <c r="AP18" s="3">
        <v>0.28543545304941798</v>
      </c>
      <c r="AQ18" s="3">
        <v>-0.69610116035807601</v>
      </c>
      <c r="AR18" s="3">
        <v>0.167247293521816</v>
      </c>
      <c r="AS18" s="3">
        <v>0.296543495199249</v>
      </c>
    </row>
    <row r="19" spans="2:45" x14ac:dyDescent="0.35">
      <c r="B19" s="1" t="s">
        <v>17</v>
      </c>
      <c r="C19" t="s">
        <v>18</v>
      </c>
      <c r="D19" t="s">
        <v>205</v>
      </c>
      <c r="E19" t="s">
        <v>205</v>
      </c>
      <c r="G19" s="16"/>
      <c r="H19" s="16"/>
      <c r="I19" t="s">
        <v>182</v>
      </c>
      <c r="J19" s="2">
        <v>0.74</v>
      </c>
      <c r="K19" s="2">
        <v>0.56000000000000005</v>
      </c>
      <c r="L19" s="2">
        <v>0.18</v>
      </c>
      <c r="M19" s="4">
        <v>0.17226081659173201</v>
      </c>
      <c r="N19" s="4">
        <v>0.17508516607044999</v>
      </c>
      <c r="O19" s="4">
        <v>-0.44714884326808002</v>
      </c>
      <c r="P19" s="2">
        <v>0.177022140612065</v>
      </c>
      <c r="Q19" s="2">
        <v>0.99394446188438901</v>
      </c>
      <c r="R19" s="2">
        <v>0.41146099627698002</v>
      </c>
      <c r="S19" s="2">
        <v>-0.45129211262949598</v>
      </c>
      <c r="T19" s="2">
        <v>9.3572262161445194E-2</v>
      </c>
      <c r="U19" s="3">
        <v>6.0243592920585197E-2</v>
      </c>
      <c r="V19" s="3">
        <v>0.10729382652003799</v>
      </c>
      <c r="W19" s="3">
        <v>-0.331659931668081</v>
      </c>
      <c r="X19" s="3">
        <v>-0.34177013840472398</v>
      </c>
      <c r="Y19" s="3">
        <v>-0.79639701423910003</v>
      </c>
      <c r="Z19" s="2">
        <v>-0.52291681380554</v>
      </c>
      <c r="AA19" s="2">
        <v>-1.75221027904746E-2</v>
      </c>
      <c r="AB19" s="2">
        <v>0.47509624809843898</v>
      </c>
      <c r="AC19" s="2">
        <v>0.48105894902533902</v>
      </c>
      <c r="AD19" s="2">
        <v>-0.49996510317868698</v>
      </c>
      <c r="AE19" s="3">
        <v>1.22509196935086</v>
      </c>
      <c r="AF19" s="3">
        <v>-0.10373071096721601</v>
      </c>
      <c r="AG19" s="3">
        <v>0.19168732055391299</v>
      </c>
      <c r="AH19" s="3">
        <v>0.67055702316855104</v>
      </c>
      <c r="AI19" s="3">
        <v>-0.36024105235982001</v>
      </c>
      <c r="AJ19" s="2">
        <v>0.17675938449977899</v>
      </c>
      <c r="AK19" s="2">
        <v>0.36022726884905498</v>
      </c>
      <c r="AL19" s="2">
        <v>-0.29816611423420902</v>
      </c>
      <c r="AM19" s="2">
        <v>-0.27324139571406603</v>
      </c>
      <c r="AN19" s="2">
        <v>0.35092626176567399</v>
      </c>
      <c r="AO19" s="3">
        <v>-0.31862212893694702</v>
      </c>
      <c r="AP19" s="3">
        <v>0.26636963582464801</v>
      </c>
      <c r="AQ19" s="3">
        <v>0.49702903378879498</v>
      </c>
      <c r="AR19" s="3">
        <v>-0.56366601229052304</v>
      </c>
      <c r="AS19" s="3">
        <v>0.19523803717159499</v>
      </c>
    </row>
    <row r="20" spans="2:45" x14ac:dyDescent="0.35">
      <c r="B20" s="1" t="s">
        <v>21</v>
      </c>
      <c r="C20" t="s">
        <v>22</v>
      </c>
      <c r="D20" t="s">
        <v>205</v>
      </c>
      <c r="E20" t="s">
        <v>205</v>
      </c>
      <c r="G20" s="16"/>
      <c r="H20" s="16"/>
      <c r="I20" t="s">
        <v>182</v>
      </c>
      <c r="J20" s="2">
        <v>0.67</v>
      </c>
      <c r="K20" s="2">
        <v>0.51</v>
      </c>
      <c r="L20" s="2">
        <v>0.16</v>
      </c>
      <c r="M20" s="4">
        <v>0.19642256541383801</v>
      </c>
      <c r="N20" s="4">
        <v>0.34591167482011098</v>
      </c>
      <c r="O20" s="4">
        <v>-0.51664435117442398</v>
      </c>
      <c r="P20" s="2">
        <v>0.46807677011108101</v>
      </c>
      <c r="Q20" s="2">
        <v>-0.14013652970715801</v>
      </c>
      <c r="R20" s="2">
        <v>0.69004388435278796</v>
      </c>
      <c r="S20" s="2">
        <v>-0.32590057062737798</v>
      </c>
      <c r="T20" s="2">
        <v>0.175132361296442</v>
      </c>
      <c r="U20" s="3">
        <v>1.00256099821528E-2</v>
      </c>
      <c r="V20" s="3">
        <v>-0.16523331365195301</v>
      </c>
      <c r="W20" s="3">
        <v>-0.17036575255553199</v>
      </c>
      <c r="X20" s="3">
        <v>-0.12725480912488699</v>
      </c>
      <c r="Y20" s="3">
        <v>-0.85653023574169096</v>
      </c>
      <c r="Z20" s="2">
        <v>-0.57652799417481604</v>
      </c>
      <c r="AA20" s="2">
        <v>-0.37932726618506701</v>
      </c>
      <c r="AB20" s="2">
        <v>0.59199367875686804</v>
      </c>
      <c r="AC20" s="2">
        <v>0.85352482785803796</v>
      </c>
      <c r="AD20" s="2">
        <v>-0.42710702304688303</v>
      </c>
      <c r="AE20" s="3">
        <v>1.0024904263191601</v>
      </c>
      <c r="AF20" s="3">
        <v>-0.32807146604823501</v>
      </c>
      <c r="AG20" s="3">
        <v>0.51213488074299796</v>
      </c>
      <c r="AH20" s="3">
        <v>0.211627975214881</v>
      </c>
      <c r="AI20" s="3">
        <v>-0.35769744961923</v>
      </c>
      <c r="AJ20" s="2">
        <v>0.57594825253113602</v>
      </c>
      <c r="AK20" s="2">
        <v>0.38576187055510303</v>
      </c>
      <c r="AL20" s="2">
        <v>-0.60982547235869</v>
      </c>
      <c r="AM20" s="2">
        <v>0.121909221163491</v>
      </c>
      <c r="AN20" s="2">
        <v>5.4078248455644601E-2</v>
      </c>
      <c r="AO20" s="3">
        <v>-0.13868569926375299</v>
      </c>
      <c r="AP20" s="3">
        <v>0.28656888732564201</v>
      </c>
      <c r="AQ20" s="3">
        <v>0.324814668458629</v>
      </c>
      <c r="AR20" s="3">
        <v>-0.10401370801363399</v>
      </c>
      <c r="AS20" s="3">
        <v>-0.107173012482544</v>
      </c>
    </row>
    <row r="21" spans="2:45" x14ac:dyDescent="0.35">
      <c r="B21" s="1" t="s">
        <v>23</v>
      </c>
      <c r="C21" t="s">
        <v>24</v>
      </c>
      <c r="D21" t="s">
        <v>180</v>
      </c>
      <c r="E21" t="s">
        <v>183</v>
      </c>
      <c r="G21" s="16"/>
      <c r="H21" s="16"/>
      <c r="I21" t="s">
        <v>182</v>
      </c>
      <c r="J21" s="2">
        <v>0.63</v>
      </c>
      <c r="K21" s="2">
        <v>0.47</v>
      </c>
      <c r="L21" s="2">
        <v>0.16</v>
      </c>
      <c r="M21" s="4">
        <v>0.60534980651385595</v>
      </c>
      <c r="N21" s="4">
        <v>3.25363626532598E-2</v>
      </c>
      <c r="O21" s="4">
        <v>0.18678173466106701</v>
      </c>
      <c r="P21" s="2">
        <v>-0.80526747267681398</v>
      </c>
      <c r="Q21" s="2">
        <v>0.541247560030232</v>
      </c>
      <c r="R21" s="2">
        <v>-5.2842963016470602E-2</v>
      </c>
      <c r="S21" s="2">
        <v>-0.29797074889436698</v>
      </c>
      <c r="T21" s="2">
        <v>-0.16547233787041199</v>
      </c>
      <c r="U21" s="3">
        <v>-0.65136901907674705</v>
      </c>
      <c r="V21" s="3">
        <v>-5.9389250286358899E-2</v>
      </c>
      <c r="W21" s="3">
        <v>0.945018067892757</v>
      </c>
      <c r="X21" s="3">
        <v>-1.2978663152561301</v>
      </c>
      <c r="Y21" s="3">
        <v>0.429772314751108</v>
      </c>
      <c r="Z21" s="2">
        <v>-0.42464954023139001</v>
      </c>
      <c r="AA21" s="2">
        <v>0.46108632581124798</v>
      </c>
      <c r="AB21" s="2">
        <v>0.109173009180651</v>
      </c>
      <c r="AC21" s="2">
        <v>0.55935965809273303</v>
      </c>
      <c r="AD21" s="2">
        <v>-2.28142492266816E-3</v>
      </c>
      <c r="AE21" s="3">
        <v>0.46563334806139201</v>
      </c>
      <c r="AF21" s="3">
        <v>-0.36553524194599302</v>
      </c>
      <c r="AG21" s="3">
        <v>-0.192798240122174</v>
      </c>
      <c r="AH21" s="3">
        <v>0.19099575862576201</v>
      </c>
      <c r="AI21" s="3">
        <v>0.16087151747983899</v>
      </c>
      <c r="AJ21" s="2">
        <v>-0.190328761661053</v>
      </c>
      <c r="AK21" s="2">
        <v>0.486650993001711</v>
      </c>
      <c r="AL21" s="2">
        <v>-0.460107645515061</v>
      </c>
      <c r="AM21" s="2">
        <v>-0.14450925306092699</v>
      </c>
      <c r="AN21" s="2">
        <v>0.27315015960040101</v>
      </c>
      <c r="AO21" s="3">
        <v>0.23110015306000101</v>
      </c>
      <c r="AP21" s="3">
        <v>-0.1480691016275</v>
      </c>
      <c r="AQ21" s="3">
        <v>0.64269929929139302</v>
      </c>
      <c r="AR21" s="3">
        <v>-0.13104592184035899</v>
      </c>
      <c r="AS21" s="3">
        <v>-0.21113916067400701</v>
      </c>
    </row>
    <row r="22" spans="2:45" x14ac:dyDescent="0.35">
      <c r="B22" s="1" t="s">
        <v>19</v>
      </c>
      <c r="C22" t="s">
        <v>20</v>
      </c>
      <c r="D22" t="s">
        <v>180</v>
      </c>
      <c r="E22" t="s">
        <v>185</v>
      </c>
      <c r="G22" s="16">
        <v>0.26945276299999998</v>
      </c>
      <c r="H22" s="16">
        <v>0.25609057000000002</v>
      </c>
      <c r="I22" t="s">
        <v>182</v>
      </c>
      <c r="J22" s="2">
        <v>0.85</v>
      </c>
      <c r="K22" s="2">
        <v>0.69</v>
      </c>
      <c r="L22" s="2">
        <v>0.16</v>
      </c>
      <c r="M22" s="4">
        <v>-0.53665462660611896</v>
      </c>
      <c r="N22" s="4">
        <v>-4.54388692552498E-2</v>
      </c>
      <c r="O22" s="4">
        <v>0.66745979226139096</v>
      </c>
      <c r="P22" s="2">
        <v>9.4582919559118E-3</v>
      </c>
      <c r="Q22" s="2">
        <v>0.25674447432559899</v>
      </c>
      <c r="R22" s="2">
        <v>0.257568804982444</v>
      </c>
      <c r="S22" s="2">
        <v>-0.26217807099308199</v>
      </c>
      <c r="T22" s="2">
        <v>0.97756214521488205</v>
      </c>
      <c r="U22" s="3">
        <v>-1.0336172502593599</v>
      </c>
      <c r="V22" s="3">
        <v>-0.14589633181753001</v>
      </c>
      <c r="W22" s="3">
        <v>-0.30843072064061999</v>
      </c>
      <c r="X22" s="3">
        <v>-9.6668684191497795E-2</v>
      </c>
      <c r="Y22" s="3">
        <v>-0.67052371122600796</v>
      </c>
      <c r="Z22" s="2">
        <v>0.58925209122798805</v>
      </c>
      <c r="AA22" s="2">
        <v>0.72212720040157496</v>
      </c>
      <c r="AB22" s="2">
        <v>-0.57152158056677305</v>
      </c>
      <c r="AC22" s="2">
        <v>-9.2625683926230801E-2</v>
      </c>
      <c r="AD22" s="2">
        <v>-0.53749451464925002</v>
      </c>
      <c r="AE22" s="3">
        <v>0.65054205757096195</v>
      </c>
      <c r="AF22" s="3">
        <v>0.847501492843867</v>
      </c>
      <c r="AG22" s="3">
        <v>-0.49187330950450098</v>
      </c>
      <c r="AH22" s="3">
        <v>-0.14351194985535801</v>
      </c>
      <c r="AI22" s="3">
        <v>-0.80483696366636204</v>
      </c>
      <c r="AJ22" s="2">
        <v>0.91500563468984597</v>
      </c>
      <c r="AK22" s="2">
        <v>-0.38563427414904</v>
      </c>
      <c r="AL22" s="2">
        <v>0.71591595523110296</v>
      </c>
      <c r="AM22" s="2">
        <v>-0.73566767179043402</v>
      </c>
      <c r="AN22" s="2">
        <v>9.2155159513191795E-2</v>
      </c>
      <c r="AO22" s="3">
        <v>0.30064686664483797</v>
      </c>
      <c r="AP22" s="3">
        <v>0.25293837746116699</v>
      </c>
      <c r="AQ22" s="3">
        <v>-0.37236880182159499</v>
      </c>
      <c r="AR22" s="3">
        <v>9.4921233763072002E-2</v>
      </c>
      <c r="AS22" s="3">
        <v>0.152508906776919</v>
      </c>
    </row>
    <row r="23" spans="2:45" x14ac:dyDescent="0.35">
      <c r="B23" s="1" t="s">
        <v>25</v>
      </c>
      <c r="C23" t="s">
        <v>26</v>
      </c>
      <c r="D23" t="s">
        <v>205</v>
      </c>
      <c r="E23" t="s">
        <v>205</v>
      </c>
      <c r="G23" s="16"/>
      <c r="H23" s="16"/>
      <c r="I23" t="s">
        <v>182</v>
      </c>
      <c r="J23" s="2">
        <v>0.56000000000000005</v>
      </c>
      <c r="K23" s="2">
        <v>0.41</v>
      </c>
      <c r="L23" s="2">
        <v>0.14000000000000001</v>
      </c>
      <c r="M23" s="4">
        <v>0.56694695836701903</v>
      </c>
      <c r="N23" s="4">
        <v>3.4520187891532599E-3</v>
      </c>
      <c r="O23" s="4">
        <v>-0.23682559057601399</v>
      </c>
      <c r="P23" s="2">
        <v>-0.29758732657676801</v>
      </c>
      <c r="Q23" s="2">
        <v>0.53271371156322</v>
      </c>
      <c r="R23" s="2">
        <v>0.20718666973706701</v>
      </c>
      <c r="S23" s="2">
        <v>-0.57044921896036005</v>
      </c>
      <c r="T23" s="2">
        <v>-0.59001338514978496</v>
      </c>
      <c r="U23" s="3">
        <v>4.4239031810117103E-2</v>
      </c>
      <c r="V23" s="3">
        <v>-0.20091208064999</v>
      </c>
      <c r="W23" s="3">
        <v>-0.11758971770283801</v>
      </c>
      <c r="X23" s="3">
        <v>0.51975972639633705</v>
      </c>
      <c r="Y23" s="3">
        <v>-0.142699199471954</v>
      </c>
      <c r="Z23" s="2">
        <v>0.26727874069130397</v>
      </c>
      <c r="AA23" s="2">
        <v>0.35879149555251</v>
      </c>
      <c r="AB23" s="2">
        <v>-9.5931978627858908E-3</v>
      </c>
      <c r="AC23" s="2">
        <v>0.27078551946609097</v>
      </c>
      <c r="AD23" s="2">
        <v>-0.30279645523499399</v>
      </c>
      <c r="AE23" s="3">
        <v>0.41635324786609701</v>
      </c>
      <c r="AF23" s="3">
        <v>0.30751411382550098</v>
      </c>
      <c r="AG23" s="3">
        <v>-0.61004649657783405</v>
      </c>
      <c r="AH23" s="3">
        <v>0.41998127222710402</v>
      </c>
      <c r="AI23" s="3">
        <v>-0.39812050658940701</v>
      </c>
      <c r="AJ23" s="2">
        <v>3.06948316872185E-2</v>
      </c>
      <c r="AK23" s="2">
        <v>-0.168986992433866</v>
      </c>
      <c r="AL23" s="2">
        <v>2.11461916034319E-2</v>
      </c>
      <c r="AM23" s="2">
        <v>0.40015228403452202</v>
      </c>
      <c r="AN23" s="2">
        <v>-0.14739246233734199</v>
      </c>
      <c r="AO23" s="3">
        <v>-0.76648856289844203</v>
      </c>
      <c r="AP23" s="3">
        <v>0.24883705693200101</v>
      </c>
      <c r="AQ23" s="3">
        <v>-0.150901081982663</v>
      </c>
      <c r="AR23" s="3">
        <v>0.25040684535288299</v>
      </c>
      <c r="AS23" s="3">
        <v>-0.39948104700898401</v>
      </c>
    </row>
    <row r="24" spans="2:45" x14ac:dyDescent="0.35">
      <c r="B24" s="1" t="s">
        <v>31</v>
      </c>
      <c r="C24" t="s">
        <v>32</v>
      </c>
      <c r="D24" t="s">
        <v>180</v>
      </c>
      <c r="E24" t="s">
        <v>188</v>
      </c>
      <c r="G24" s="16">
        <v>5.6260969989999996</v>
      </c>
      <c r="H24" s="16">
        <v>4.9985966260000003</v>
      </c>
      <c r="I24" t="s">
        <v>182</v>
      </c>
      <c r="J24" s="2">
        <v>0.67</v>
      </c>
      <c r="K24" s="2">
        <v>0.53</v>
      </c>
      <c r="L24" s="2">
        <v>0.13</v>
      </c>
      <c r="M24" s="4">
        <v>-0.93437478419129705</v>
      </c>
      <c r="N24" s="4">
        <v>-0.22659319265953301</v>
      </c>
      <c r="O24" s="4">
        <v>0.151651043411905</v>
      </c>
      <c r="P24" s="2">
        <v>0.59655965981569903</v>
      </c>
      <c r="Q24" s="2">
        <v>-9.0375265635375499E-2</v>
      </c>
      <c r="R24" s="2">
        <v>-5.8725409259605798E-3</v>
      </c>
      <c r="S24" s="2">
        <v>0.37745478652886</v>
      </c>
      <c r="T24" s="2">
        <v>0.45549079025940198</v>
      </c>
      <c r="U24" s="3">
        <v>0.64215137558469404</v>
      </c>
      <c r="V24" s="3">
        <v>0.42189492029783099</v>
      </c>
      <c r="W24" s="3">
        <v>-1.03448475455272</v>
      </c>
      <c r="X24" s="3">
        <v>1.2756261886873299</v>
      </c>
      <c r="Y24" s="3">
        <v>-0.10685810691205901</v>
      </c>
      <c r="Z24" s="2">
        <v>-0.37011065119230302</v>
      </c>
      <c r="AA24" s="2">
        <v>-0.14486515671664499</v>
      </c>
      <c r="AB24" s="2">
        <v>3.3129034144757E-2</v>
      </c>
      <c r="AC24" s="2">
        <v>9.8401483253836394E-2</v>
      </c>
      <c r="AD24" s="2">
        <v>0.29468026127608499</v>
      </c>
      <c r="AE24" s="3">
        <v>0.224527656585608</v>
      </c>
      <c r="AF24" s="3">
        <v>0.40056620091848399</v>
      </c>
      <c r="AG24" s="3">
        <v>-0.330114590568933</v>
      </c>
      <c r="AH24" s="3">
        <v>-0.22790006389946399</v>
      </c>
      <c r="AI24" s="3">
        <v>-0.109490753882104</v>
      </c>
      <c r="AJ24" s="2">
        <v>7.4579529319153098E-2</v>
      </c>
      <c r="AK24" s="2">
        <v>-0.61156844673834598</v>
      </c>
      <c r="AL24" s="2">
        <v>0.46494722811483102</v>
      </c>
      <c r="AM24" s="2">
        <v>-3.3052271703984303E-2</v>
      </c>
      <c r="AN24" s="2">
        <v>-5.9799393786206897E-2</v>
      </c>
      <c r="AO24" s="3">
        <v>2.2424420718268701E-4</v>
      </c>
      <c r="AP24" s="3">
        <v>0.26298248276517</v>
      </c>
      <c r="AQ24" s="3">
        <v>-0.54671993474863501</v>
      </c>
      <c r="AR24" s="3">
        <v>0.100712044221174</v>
      </c>
      <c r="AS24" s="3">
        <v>1.8043732509710999E-2</v>
      </c>
    </row>
    <row r="25" spans="2:45" x14ac:dyDescent="0.35">
      <c r="B25" s="1" t="s">
        <v>29</v>
      </c>
      <c r="C25" t="s">
        <v>30</v>
      </c>
      <c r="D25" t="s">
        <v>205</v>
      </c>
      <c r="E25" t="s">
        <v>205</v>
      </c>
      <c r="G25" s="16"/>
      <c r="H25" s="16"/>
      <c r="I25" t="s">
        <v>182</v>
      </c>
      <c r="J25" s="2">
        <v>0.67</v>
      </c>
      <c r="K25" s="2">
        <v>0.53</v>
      </c>
      <c r="L25" s="2">
        <v>0.13</v>
      </c>
      <c r="M25" s="4">
        <v>0.194768814886568</v>
      </c>
      <c r="N25" s="4">
        <v>0.231870124559719</v>
      </c>
      <c r="O25" s="4">
        <v>-0.28686730869221799</v>
      </c>
      <c r="P25" s="2">
        <v>0.17901493343633801</v>
      </c>
      <c r="Q25" s="2">
        <v>0.52447121786584605</v>
      </c>
      <c r="R25" s="2">
        <v>0.62251053878962204</v>
      </c>
      <c r="S25" s="2">
        <v>-0.65736112110502398</v>
      </c>
      <c r="T25" s="2">
        <v>3.4138201445375903E-2</v>
      </c>
      <c r="U25" s="3">
        <v>0.27698140182540998</v>
      </c>
      <c r="V25" s="3">
        <v>-0.23662609506637</v>
      </c>
      <c r="W25" s="3">
        <v>-1.2032111392638E-2</v>
      </c>
      <c r="X25" s="3">
        <v>3.3649659388800997E-2</v>
      </c>
      <c r="Y25" s="3">
        <v>-0.62871318129890796</v>
      </c>
      <c r="Z25" s="2">
        <v>-0.45049453152448499</v>
      </c>
      <c r="AA25" s="2">
        <v>-7.5864420652732703E-2</v>
      </c>
      <c r="AB25" s="2">
        <v>0.42106591621526401</v>
      </c>
      <c r="AC25" s="2">
        <v>0.76403793955354204</v>
      </c>
      <c r="AD25" s="2">
        <v>-0.78132074451592703</v>
      </c>
      <c r="AE25" s="3">
        <v>1.18187466549317</v>
      </c>
      <c r="AF25" s="3">
        <v>-0.235047643935513</v>
      </c>
      <c r="AG25" s="3">
        <v>0.254911345757944</v>
      </c>
      <c r="AH25" s="3">
        <v>0.341192677150288</v>
      </c>
      <c r="AI25" s="3">
        <v>-0.183568163254133</v>
      </c>
      <c r="AJ25" s="2">
        <v>0.252559546390561</v>
      </c>
      <c r="AK25" s="2">
        <v>0.49803992737312502</v>
      </c>
      <c r="AL25" s="2">
        <v>-0.53136568548612395</v>
      </c>
      <c r="AM25" s="2">
        <v>-0.19287046279776601</v>
      </c>
      <c r="AN25" s="2">
        <v>0.35142273718733402</v>
      </c>
      <c r="AO25" s="3">
        <v>-0.19455762612038999</v>
      </c>
      <c r="AP25" s="3">
        <v>0.15086517671646099</v>
      </c>
      <c r="AQ25" s="3">
        <v>0.50463447774347503</v>
      </c>
      <c r="AR25" s="3">
        <v>-0.49326696176362</v>
      </c>
      <c r="AS25" s="3">
        <v>0.182547700623653</v>
      </c>
    </row>
    <row r="26" spans="2:45" x14ac:dyDescent="0.35">
      <c r="B26" s="1" t="s">
        <v>33</v>
      </c>
      <c r="C26" t="s">
        <v>34</v>
      </c>
      <c r="D26" t="s">
        <v>205</v>
      </c>
      <c r="E26" t="s">
        <v>205</v>
      </c>
      <c r="G26" s="16"/>
      <c r="H26" s="16"/>
      <c r="I26" t="s">
        <v>182</v>
      </c>
      <c r="J26" s="2">
        <v>0.56000000000000005</v>
      </c>
      <c r="K26" s="2">
        <v>0.43</v>
      </c>
      <c r="L26" s="2">
        <v>0.13</v>
      </c>
      <c r="M26" s="4">
        <v>0.54785894453353101</v>
      </c>
      <c r="N26" s="4">
        <v>-0.17512923183991499</v>
      </c>
      <c r="O26" s="4">
        <v>7.0634882308308194E-2</v>
      </c>
      <c r="P26" s="2">
        <v>-0.44679614358464997</v>
      </c>
      <c r="Q26" s="2">
        <v>0.427153192567511</v>
      </c>
      <c r="R26" s="2">
        <v>3.9027988190581099E-2</v>
      </c>
      <c r="S26" s="2">
        <v>-0.52874319430012096</v>
      </c>
      <c r="T26" s="2">
        <v>-0.320855198808634</v>
      </c>
      <c r="U26" s="3">
        <v>1.88280128403931E-2</v>
      </c>
      <c r="V26" s="3">
        <v>-2.1854035150716102E-3</v>
      </c>
      <c r="W26" s="3">
        <v>-0.12205472910135701</v>
      </c>
      <c r="X26" s="3">
        <v>0.40805967853180197</v>
      </c>
      <c r="Y26" s="3">
        <v>0.152299531687412</v>
      </c>
      <c r="Z26" s="2">
        <v>0.43384409940026702</v>
      </c>
      <c r="AA26" s="2">
        <v>0.248467152885888</v>
      </c>
      <c r="AB26" s="2">
        <v>0.104933098668932</v>
      </c>
      <c r="AC26" s="2">
        <v>0.19445081928057001</v>
      </c>
      <c r="AD26" s="2">
        <v>-0.29661429253340199</v>
      </c>
      <c r="AE26" s="3">
        <v>0.43852345936122</v>
      </c>
      <c r="AF26" s="3">
        <v>0.38850244424407099</v>
      </c>
      <c r="AG26" s="3">
        <v>-0.62946921683967705</v>
      </c>
      <c r="AH26" s="3">
        <v>0.39180839073842499</v>
      </c>
      <c r="AI26" s="3">
        <v>-0.38563418749554801</v>
      </c>
      <c r="AJ26" s="2">
        <v>3.4331837000863202E-2</v>
      </c>
      <c r="AK26" s="2">
        <v>-0.14625224703112899</v>
      </c>
      <c r="AL26" s="2">
        <v>5.5554977725364801E-2</v>
      </c>
      <c r="AM26" s="2">
        <v>0.48249768398794302</v>
      </c>
      <c r="AN26" s="2">
        <v>-0.23531099591687299</v>
      </c>
      <c r="AO26" s="3">
        <v>-0.74040492341697905</v>
      </c>
      <c r="AP26" s="3">
        <v>0.174551292228426</v>
      </c>
      <c r="AQ26" s="3">
        <v>-7.1032306500106807E-2</v>
      </c>
      <c r="AR26" s="3">
        <v>0.25098646263913499</v>
      </c>
      <c r="AS26" s="3">
        <v>-0.43227059832331</v>
      </c>
    </row>
    <row r="27" spans="2:45" x14ac:dyDescent="0.35">
      <c r="B27" s="1" t="s">
        <v>27</v>
      </c>
      <c r="C27" t="s">
        <v>28</v>
      </c>
      <c r="D27" t="s">
        <v>205</v>
      </c>
      <c r="E27" t="s">
        <v>205</v>
      </c>
      <c r="G27" s="16"/>
      <c r="H27" s="16"/>
      <c r="I27" t="s">
        <v>182</v>
      </c>
      <c r="J27" s="2">
        <v>0.67</v>
      </c>
      <c r="K27" s="2">
        <v>0.54</v>
      </c>
      <c r="L27" s="2">
        <v>0.13</v>
      </c>
      <c r="M27" s="4">
        <v>9.4188186955327699E-2</v>
      </c>
      <c r="N27" s="4">
        <v>0.30576662313045</v>
      </c>
      <c r="O27" s="4">
        <v>-0.48037208475269999</v>
      </c>
      <c r="P27" s="2">
        <v>0.39425080368323401</v>
      </c>
      <c r="Q27" s="2">
        <v>0.38172772601660998</v>
      </c>
      <c r="R27" s="2">
        <v>0.77771708509868798</v>
      </c>
      <c r="S27" s="2">
        <v>-0.45258842620663597</v>
      </c>
      <c r="T27" s="2">
        <v>4.9594166356055E-3</v>
      </c>
      <c r="U27" s="3">
        <v>8.8492576984525298E-2</v>
      </c>
      <c r="V27" s="3">
        <v>0.29986247543039102</v>
      </c>
      <c r="W27" s="3">
        <v>-0.198114044767184</v>
      </c>
      <c r="X27" s="3">
        <v>-0.20344068779310301</v>
      </c>
      <c r="Y27" s="3">
        <v>-1.4785560672287099</v>
      </c>
      <c r="Z27" s="2">
        <v>-0.54849393440604899</v>
      </c>
      <c r="AA27" s="2">
        <v>-5.5386613965857701E-2</v>
      </c>
      <c r="AB27" s="2">
        <v>0.45425497484671701</v>
      </c>
      <c r="AC27" s="2">
        <v>0.61556687650601605</v>
      </c>
      <c r="AD27" s="2">
        <v>-0.42845819598333201</v>
      </c>
      <c r="AE27" s="3">
        <v>1.12856561206612</v>
      </c>
      <c r="AF27" s="3">
        <v>-0.19210670260288201</v>
      </c>
      <c r="AG27" s="3">
        <v>0.12204131425450999</v>
      </c>
      <c r="AH27" s="3">
        <v>0.32945627264340299</v>
      </c>
      <c r="AI27" s="3">
        <v>-0.18594167831693001</v>
      </c>
      <c r="AJ27" s="2">
        <v>0.48746482567268401</v>
      </c>
      <c r="AK27" s="2">
        <v>0.21731109710287499</v>
      </c>
      <c r="AL27" s="2">
        <v>-0.39036226681645297</v>
      </c>
      <c r="AM27" s="2">
        <v>-3.5707020574101099E-2</v>
      </c>
      <c r="AN27" s="2">
        <v>0.14175918250651701</v>
      </c>
      <c r="AO27" s="3">
        <v>-0.128140886654389</v>
      </c>
      <c r="AP27" s="3">
        <v>0.26212761488769798</v>
      </c>
      <c r="AQ27" s="3">
        <v>0.26917689410889001</v>
      </c>
      <c r="AR27" s="3">
        <v>-0.211516850712342</v>
      </c>
      <c r="AS27" s="3">
        <v>6.5206130673286497E-2</v>
      </c>
    </row>
    <row r="28" spans="2:45" x14ac:dyDescent="0.35">
      <c r="B28" s="1" t="s">
        <v>35</v>
      </c>
      <c r="C28" t="s">
        <v>36</v>
      </c>
      <c r="D28" t="s">
        <v>180</v>
      </c>
      <c r="E28" t="s">
        <v>183</v>
      </c>
      <c r="G28" s="16"/>
      <c r="H28" s="16"/>
      <c r="I28" t="s">
        <v>182</v>
      </c>
      <c r="J28" s="2">
        <v>0.59</v>
      </c>
      <c r="K28" s="2">
        <v>0.48</v>
      </c>
      <c r="L28" s="2">
        <v>0.11</v>
      </c>
      <c r="M28" s="4">
        <v>0.59842039764522903</v>
      </c>
      <c r="N28" s="4">
        <v>-4.6642936121674701E-2</v>
      </c>
      <c r="O28" s="4">
        <v>-0.105033350728184</v>
      </c>
      <c r="P28" s="2">
        <v>-0.77428083143183701</v>
      </c>
      <c r="Q28" s="2">
        <v>0.53888240645112595</v>
      </c>
      <c r="R28" s="2">
        <v>-2.17588850205514E-2</v>
      </c>
      <c r="S28" s="2">
        <v>-0.24362947280254699</v>
      </c>
      <c r="T28" s="2">
        <v>-0.16581875420980999</v>
      </c>
      <c r="U28" s="3">
        <v>-0.64206096206947605</v>
      </c>
      <c r="V28" s="3">
        <v>-6.7161161314647402E-2</v>
      </c>
      <c r="W28" s="3">
        <v>0.89204577315350597</v>
      </c>
      <c r="X28" s="3">
        <v>-1.29844845670988</v>
      </c>
      <c r="Y28" s="3">
        <v>0.46017842854630098</v>
      </c>
      <c r="Z28" s="2">
        <v>-0.181146149595347</v>
      </c>
      <c r="AA28" s="2">
        <v>0.65321838623735495</v>
      </c>
      <c r="AB28" s="2">
        <v>0.275921553402037</v>
      </c>
      <c r="AC28" s="2">
        <v>0.39625004959767002</v>
      </c>
      <c r="AD28" s="2">
        <v>-6.6518382579185797E-2</v>
      </c>
      <c r="AE28" s="3">
        <v>0.45784638455267301</v>
      </c>
      <c r="AF28" s="3">
        <v>-0.36446123029302702</v>
      </c>
      <c r="AG28" s="3">
        <v>-0.31076588858864801</v>
      </c>
      <c r="AH28" s="3">
        <v>0.22660004114317001</v>
      </c>
      <c r="AI28" s="3">
        <v>0.18181411289945101</v>
      </c>
      <c r="AJ28" s="2">
        <v>-0.25970854783860098</v>
      </c>
      <c r="AK28" s="2">
        <v>0.50978503384400098</v>
      </c>
      <c r="AL28" s="2">
        <v>-0.47633853405581</v>
      </c>
      <c r="AM28" s="2">
        <v>-0.121572653222453</v>
      </c>
      <c r="AN28" s="2">
        <v>0.25364662472263599</v>
      </c>
      <c r="AO28" s="3">
        <v>0.21677561119528599</v>
      </c>
      <c r="AP28" s="3">
        <v>-0.128961843895158</v>
      </c>
      <c r="AQ28" s="3">
        <v>0.69441235488673803</v>
      </c>
      <c r="AR28" s="3">
        <v>-0.13438103034603099</v>
      </c>
      <c r="AS28" s="3">
        <v>-0.28452423946955402</v>
      </c>
    </row>
    <row r="29" spans="2:45" x14ac:dyDescent="0.35">
      <c r="B29" s="1" t="s">
        <v>37</v>
      </c>
      <c r="C29" t="s">
        <v>38</v>
      </c>
      <c r="D29" t="s">
        <v>180</v>
      </c>
      <c r="E29" t="s">
        <v>188</v>
      </c>
      <c r="G29" s="16">
        <v>5.7062297260000001</v>
      </c>
      <c r="H29" s="16">
        <v>5.0234772589999999</v>
      </c>
      <c r="I29" t="s">
        <v>182</v>
      </c>
      <c r="J29" s="2">
        <v>0.67</v>
      </c>
      <c r="K29" s="2">
        <v>0.56000000000000005</v>
      </c>
      <c r="L29" s="2">
        <v>0.11</v>
      </c>
      <c r="M29" s="4">
        <v>-0.94220657652537898</v>
      </c>
      <c r="N29" s="4">
        <v>-0.22090428835568601</v>
      </c>
      <c r="O29" s="4">
        <v>9.4169861624578396E-2</v>
      </c>
      <c r="P29" s="2">
        <v>0.60874312199383696</v>
      </c>
      <c r="Q29" s="2">
        <v>-0.16152275039003899</v>
      </c>
      <c r="R29" s="2">
        <v>6.2714586705084896E-3</v>
      </c>
      <c r="S29" s="2">
        <v>0.406706355959148</v>
      </c>
      <c r="T29" s="2">
        <v>0.39165824443667102</v>
      </c>
      <c r="U29" s="3">
        <v>0.60315697126864798</v>
      </c>
      <c r="V29" s="3">
        <v>0.338100320005846</v>
      </c>
      <c r="W29" s="3">
        <v>-1.0946446592944401</v>
      </c>
      <c r="X29" s="3">
        <v>1.36261395969743</v>
      </c>
      <c r="Y29" s="3">
        <v>8.1132169002134297E-2</v>
      </c>
      <c r="Z29" s="2">
        <v>-0.36670956916737601</v>
      </c>
      <c r="AA29" s="2">
        <v>-0.22835687332190999</v>
      </c>
      <c r="AB29" s="2">
        <v>-0.107210265733159</v>
      </c>
      <c r="AC29" s="2">
        <v>-4.8103663324700799E-2</v>
      </c>
      <c r="AD29" s="2">
        <v>0.26402272990956399</v>
      </c>
      <c r="AE29" s="3">
        <v>-2.3455664411638402E-2</v>
      </c>
      <c r="AF29" s="3">
        <v>0.67548768132667703</v>
      </c>
      <c r="AG29" s="3">
        <v>-0.22046749183764999</v>
      </c>
      <c r="AH29" s="3">
        <v>-0.234064348730111</v>
      </c>
      <c r="AI29" s="3">
        <v>-0.26273767440354601</v>
      </c>
      <c r="AJ29" s="2">
        <v>5.6564094613861401E-2</v>
      </c>
      <c r="AK29" s="2">
        <v>-0.63831667422451999</v>
      </c>
      <c r="AL29" s="2">
        <v>0.54479058573335104</v>
      </c>
      <c r="AM29" s="2">
        <v>-1.9712122142171599E-2</v>
      </c>
      <c r="AN29" s="2">
        <v>-7.7262067832458703E-2</v>
      </c>
      <c r="AO29" s="3">
        <v>6.2780510255333793E-2</v>
      </c>
      <c r="AP29" s="3">
        <v>0.22306032357312</v>
      </c>
      <c r="AQ29" s="3">
        <v>-0.61220624099058096</v>
      </c>
      <c r="AR29" s="3">
        <v>7.8926537893208901E-2</v>
      </c>
      <c r="AS29" s="3">
        <v>-1.7476309053070901E-2</v>
      </c>
    </row>
    <row r="30" spans="2:45" x14ac:dyDescent="0.35">
      <c r="B30" s="1" t="s">
        <v>45</v>
      </c>
      <c r="C30" t="s">
        <v>46</v>
      </c>
      <c r="D30" t="s">
        <v>192</v>
      </c>
      <c r="E30" t="s">
        <v>201</v>
      </c>
      <c r="F30" t="s">
        <v>198</v>
      </c>
      <c r="G30" s="16"/>
      <c r="H30" s="16"/>
      <c r="I30" t="s">
        <v>182</v>
      </c>
      <c r="J30" s="2">
        <v>0.59</v>
      </c>
      <c r="K30" s="2">
        <v>0.5</v>
      </c>
      <c r="L30" s="2">
        <v>0.1</v>
      </c>
      <c r="M30" s="4">
        <v>0.14832290992076599</v>
      </c>
      <c r="N30" s="4">
        <v>0.109222989179311</v>
      </c>
      <c r="O30" s="4">
        <v>-1.02005571800534</v>
      </c>
      <c r="P30" s="2">
        <v>-0.271032634878909</v>
      </c>
      <c r="Q30" s="2">
        <v>1.0389492362010699</v>
      </c>
      <c r="R30" s="2">
        <v>0.73269042583379296</v>
      </c>
      <c r="S30" s="2">
        <v>-0.60693155626030104</v>
      </c>
      <c r="T30" s="2">
        <v>0.24083736174623399</v>
      </c>
      <c r="U30" s="3">
        <v>-0.26570512903263899</v>
      </c>
      <c r="V30" s="3">
        <v>-0.17081757162637701</v>
      </c>
      <c r="W30" s="3">
        <v>-0.61640108573309904</v>
      </c>
      <c r="X30" s="3">
        <v>0.38602224572318</v>
      </c>
      <c r="Y30" s="3">
        <v>-0.86436587423037103</v>
      </c>
      <c r="Z30" s="2">
        <v>0.43475217308358899</v>
      </c>
      <c r="AA30" s="2">
        <v>0.49059107088743997</v>
      </c>
      <c r="AB30" s="2">
        <v>0.34528970873778497</v>
      </c>
      <c r="AC30" s="2">
        <v>-0.30748038000748201</v>
      </c>
      <c r="AD30" s="2">
        <v>-0.26440908870892299</v>
      </c>
      <c r="AE30" s="3">
        <v>0.139190341213038</v>
      </c>
      <c r="AF30" s="3">
        <v>-0.14318398266529</v>
      </c>
      <c r="AG30" s="3">
        <v>-4.7451913399682401E-4</v>
      </c>
      <c r="AH30" s="3">
        <v>0.41153765148931998</v>
      </c>
      <c r="AI30" s="3">
        <v>-0.44976630697418901</v>
      </c>
      <c r="AJ30" s="2">
        <v>-4.2650598325871598E-2</v>
      </c>
      <c r="AK30" s="2">
        <v>0.29551780153011598</v>
      </c>
      <c r="AL30" s="2">
        <v>-0.40607270668135498</v>
      </c>
      <c r="AM30" s="2">
        <v>7.5106605575802204E-2</v>
      </c>
      <c r="AN30" s="2">
        <v>0.121704395469114</v>
      </c>
      <c r="AO30" s="3">
        <v>-0.137113272947291</v>
      </c>
      <c r="AP30" s="3">
        <v>-0.10893929934428501</v>
      </c>
      <c r="AQ30" s="3">
        <v>0.19082176888532801</v>
      </c>
      <c r="AR30" s="3">
        <v>-2.0918741106099498E-2</v>
      </c>
      <c r="AS30" s="3">
        <v>-6.8948024109691003E-2</v>
      </c>
    </row>
    <row r="31" spans="2:45" x14ac:dyDescent="0.35">
      <c r="B31" s="1" t="s">
        <v>39</v>
      </c>
      <c r="C31" t="s">
        <v>40</v>
      </c>
      <c r="D31" t="s">
        <v>180</v>
      </c>
      <c r="E31" t="s">
        <v>185</v>
      </c>
      <c r="G31" s="16">
        <v>1.9584281690000001</v>
      </c>
      <c r="H31" s="16">
        <v>1.831229711</v>
      </c>
      <c r="I31" t="s">
        <v>182</v>
      </c>
      <c r="J31" s="2">
        <v>0.67</v>
      </c>
      <c r="K31" s="2">
        <v>0.56999999999999995</v>
      </c>
      <c r="L31" s="2">
        <v>0.1</v>
      </c>
      <c r="M31" s="4">
        <v>-0.49586638762965701</v>
      </c>
      <c r="N31" s="4">
        <v>-0.34368604670721498</v>
      </c>
      <c r="O31" s="4">
        <v>0.53456292560918095</v>
      </c>
      <c r="P31" s="2">
        <v>0.25695203527598698</v>
      </c>
      <c r="Q31" s="2">
        <v>-0.233917002529312</v>
      </c>
      <c r="R31" s="2">
        <v>-0.13058020470628301</v>
      </c>
      <c r="S31" s="2">
        <v>0.253199099448082</v>
      </c>
      <c r="T31" s="2">
        <v>-7.1215539663998795E-2</v>
      </c>
      <c r="U31" s="3">
        <v>0.35528661160186398</v>
      </c>
      <c r="V31" s="3">
        <v>0.73453107650065996</v>
      </c>
      <c r="W31" s="3">
        <v>-1.17291998913083</v>
      </c>
      <c r="X31" s="3">
        <v>1.1847180296516899</v>
      </c>
      <c r="Y31" s="3">
        <v>-5.3025368299251398E-2</v>
      </c>
      <c r="Z31" s="2">
        <v>-0.153845277858187</v>
      </c>
      <c r="AA31" s="2">
        <v>3.63884651687708E-3</v>
      </c>
      <c r="AB31" s="2">
        <v>-0.43814782951987102</v>
      </c>
      <c r="AC31" s="2">
        <v>-2.9711099601955698E-2</v>
      </c>
      <c r="AD31" s="2">
        <v>0.127229118728658</v>
      </c>
      <c r="AE31" s="3">
        <v>0.30671091654517502</v>
      </c>
      <c r="AF31" s="3">
        <v>0.49221858490495402</v>
      </c>
      <c r="AG31" s="3">
        <v>-0.28444782398897001</v>
      </c>
      <c r="AH31" s="3">
        <v>-0.25583408392023499</v>
      </c>
      <c r="AI31" s="3">
        <v>-1.8773051082963999E-2</v>
      </c>
      <c r="AJ31" s="2">
        <v>0.117973350816009</v>
      </c>
      <c r="AK31" s="2">
        <v>-0.63893775907017902</v>
      </c>
      <c r="AL31" s="2">
        <v>0.70695559500702498</v>
      </c>
      <c r="AM31" s="2">
        <v>-0.22640039265469999</v>
      </c>
      <c r="AN31" s="2">
        <v>0.111452348788824</v>
      </c>
      <c r="AO31" s="3">
        <v>8.2691868467726595E-2</v>
      </c>
      <c r="AP31" s="3">
        <v>0.27598790430958198</v>
      </c>
      <c r="AQ31" s="3">
        <v>-0.57575139239764495</v>
      </c>
      <c r="AR31" s="3">
        <v>5.6043825605921797E-2</v>
      </c>
      <c r="AS31" s="3">
        <v>-1.3036375034833399E-2</v>
      </c>
    </row>
    <row r="32" spans="2:45" x14ac:dyDescent="0.35">
      <c r="B32" s="1" t="s">
        <v>43</v>
      </c>
      <c r="C32" t="s">
        <v>44</v>
      </c>
      <c r="D32" t="s">
        <v>192</v>
      </c>
      <c r="E32" t="s">
        <v>193</v>
      </c>
      <c r="F32" t="s">
        <v>194</v>
      </c>
      <c r="G32" s="16"/>
      <c r="H32" s="16"/>
      <c r="I32" t="s">
        <v>182</v>
      </c>
      <c r="J32" s="2">
        <v>0.74</v>
      </c>
      <c r="K32" s="2">
        <v>0.64</v>
      </c>
      <c r="L32" s="2">
        <v>0.1</v>
      </c>
      <c r="M32" s="4">
        <v>0.16983410784182701</v>
      </c>
      <c r="N32" s="4">
        <v>5.5075482839393203E-2</v>
      </c>
      <c r="O32" s="4">
        <v>-0.512784116775582</v>
      </c>
      <c r="P32" s="2">
        <v>0.59766121170487096</v>
      </c>
      <c r="Q32" s="2">
        <v>0.104643686653693</v>
      </c>
      <c r="R32" s="2">
        <v>0.39121132074418902</v>
      </c>
      <c r="S32" s="2">
        <v>-0.44531622111811597</v>
      </c>
      <c r="T32" s="2">
        <v>-0.76999140743529804</v>
      </c>
      <c r="U32" s="3">
        <v>-0.20706724974294499</v>
      </c>
      <c r="V32" s="3">
        <v>-0.39946376197082001</v>
      </c>
      <c r="W32" s="3">
        <v>-0.56185880368059005</v>
      </c>
      <c r="X32" s="3">
        <v>1.17596445559969</v>
      </c>
      <c r="Y32" s="3">
        <v>-0.52133346743015196</v>
      </c>
      <c r="Z32" s="2">
        <v>-7.0165687765965899E-3</v>
      </c>
      <c r="AA32" s="2">
        <v>-8.3802857020363802E-2</v>
      </c>
      <c r="AB32" s="2">
        <v>1.7291761871587302E-2</v>
      </c>
      <c r="AC32" s="2">
        <v>0.28788922997513999</v>
      </c>
      <c r="AD32" s="2">
        <v>-0.59835120004921905</v>
      </c>
      <c r="AE32" s="3">
        <v>-1.8916991908052499E-2</v>
      </c>
      <c r="AF32" s="3">
        <v>8.8084229480610093E-2</v>
      </c>
      <c r="AG32" s="3">
        <v>-0.33053994639367001</v>
      </c>
      <c r="AH32" s="3">
        <v>0.238465997678871</v>
      </c>
      <c r="AI32" s="3">
        <v>0.23625535947720999</v>
      </c>
      <c r="AJ32" s="2">
        <v>0.16522176551266499</v>
      </c>
      <c r="AK32" s="2">
        <v>0.24606165392840301</v>
      </c>
      <c r="AL32" s="2">
        <v>-4.2121745991993198E-2</v>
      </c>
      <c r="AM32" s="2">
        <v>-0.485424535205421</v>
      </c>
      <c r="AN32" s="2">
        <v>0.48433823131376502</v>
      </c>
      <c r="AO32" s="3">
        <v>-0.27587181250303999</v>
      </c>
      <c r="AP32" s="3">
        <v>-0.15732688344211801</v>
      </c>
      <c r="AQ32" s="3">
        <v>2.2971695280675601E-2</v>
      </c>
      <c r="AR32" s="3">
        <v>-0.33348590253111399</v>
      </c>
      <c r="AS32" s="3">
        <v>0.37487755390391703</v>
      </c>
    </row>
    <row r="33" spans="2:45" x14ac:dyDescent="0.35">
      <c r="B33" s="1" t="s">
        <v>47</v>
      </c>
      <c r="C33" t="s">
        <v>48</v>
      </c>
      <c r="D33" t="s">
        <v>180</v>
      </c>
      <c r="E33" t="s">
        <v>186</v>
      </c>
      <c r="G33" s="16">
        <v>2.8418096080000002</v>
      </c>
      <c r="H33" s="16">
        <v>2.5975277129999998</v>
      </c>
      <c r="I33" t="s">
        <v>182</v>
      </c>
      <c r="J33" s="2">
        <v>0.67</v>
      </c>
      <c r="K33" s="2">
        <v>0.56000000000000005</v>
      </c>
      <c r="L33" s="2">
        <v>0.1</v>
      </c>
      <c r="M33" s="4">
        <v>-0.34261559399383601</v>
      </c>
      <c r="N33" s="4">
        <v>-0.14428474590482199</v>
      </c>
      <c r="O33" s="4">
        <v>0.34008483159729302</v>
      </c>
      <c r="P33" s="2">
        <v>0.50454632710381297</v>
      </c>
      <c r="Q33" s="2">
        <v>-0.47834328995136699</v>
      </c>
      <c r="R33" s="2">
        <v>-0.316119428645873</v>
      </c>
      <c r="S33" s="2">
        <v>0.21486835113689001</v>
      </c>
      <c r="T33" s="2">
        <v>-5.5682267062200398E-2</v>
      </c>
      <c r="U33" s="3">
        <v>0.50279267230454405</v>
      </c>
      <c r="V33" s="3">
        <v>0.24713212501052101</v>
      </c>
      <c r="W33" s="3">
        <v>-1.0391581149843401</v>
      </c>
      <c r="X33" s="3">
        <v>1.1811836732033301</v>
      </c>
      <c r="Y33" s="3">
        <v>2.6505062367611298E-2</v>
      </c>
      <c r="Z33" s="2">
        <v>-0.30772813631793</v>
      </c>
      <c r="AA33" s="2">
        <v>1.18366557372567E-2</v>
      </c>
      <c r="AB33" s="2">
        <v>-0.35194123825238499</v>
      </c>
      <c r="AC33" s="2">
        <v>6.4876330583868103E-2</v>
      </c>
      <c r="AD33" s="2">
        <v>0.112583500268535</v>
      </c>
      <c r="AE33" s="3">
        <v>0.22917570604696699</v>
      </c>
      <c r="AF33" s="3">
        <v>0.60280243705932501</v>
      </c>
      <c r="AG33" s="3">
        <v>-0.449225077358618</v>
      </c>
      <c r="AH33" s="3">
        <v>5.8520803350414298E-2</v>
      </c>
      <c r="AI33" s="3">
        <v>-0.239178501265849</v>
      </c>
      <c r="AJ33" s="2">
        <v>5.69251867889203E-2</v>
      </c>
      <c r="AK33" s="2">
        <v>-0.54111744828517805</v>
      </c>
      <c r="AL33" s="2">
        <v>0.56572426258716002</v>
      </c>
      <c r="AM33" s="2">
        <v>-0.27320814407095301</v>
      </c>
      <c r="AN33" s="2">
        <v>0.15233138565903101</v>
      </c>
      <c r="AO33" s="3">
        <v>8.9708443684738001E-2</v>
      </c>
      <c r="AP33" s="3">
        <v>0.23049340941304899</v>
      </c>
      <c r="AQ33" s="3">
        <v>-0.43688681553925401</v>
      </c>
      <c r="AR33" s="3">
        <v>7.8308542255122696E-2</v>
      </c>
      <c r="AS33" s="3">
        <v>9.2971215908636204E-3</v>
      </c>
    </row>
    <row r="34" spans="2:45" x14ac:dyDescent="0.35">
      <c r="B34" s="1" t="s">
        <v>49</v>
      </c>
      <c r="C34" t="s">
        <v>50</v>
      </c>
      <c r="D34" t="s">
        <v>180</v>
      </c>
      <c r="E34" t="s">
        <v>185</v>
      </c>
      <c r="G34" s="16">
        <v>9.7033979000000006E-2</v>
      </c>
      <c r="H34" s="16">
        <v>9.3004709000000005E-2</v>
      </c>
      <c r="I34" t="s">
        <v>182</v>
      </c>
      <c r="J34" s="2">
        <v>0.81</v>
      </c>
      <c r="K34" s="2">
        <v>0.71</v>
      </c>
      <c r="L34" s="2">
        <v>0.1</v>
      </c>
      <c r="M34" s="4">
        <v>-0.53154642568501298</v>
      </c>
      <c r="N34" s="4">
        <v>0.70615488349164102</v>
      </c>
      <c r="O34" s="4">
        <v>0.97973019397903505</v>
      </c>
      <c r="P34" s="2">
        <v>-0.70598101009618597</v>
      </c>
      <c r="Q34" s="2">
        <v>-1.5037921391237601</v>
      </c>
      <c r="R34" s="2">
        <v>-0.23648063776164899</v>
      </c>
      <c r="S34" s="2">
        <v>-2.1346285082524102E-3</v>
      </c>
      <c r="T34" s="2">
        <v>0.312936692007376</v>
      </c>
      <c r="U34" s="3">
        <v>-0.935353764139493</v>
      </c>
      <c r="V34" s="3">
        <v>0.24234314695296</v>
      </c>
      <c r="W34" s="3">
        <v>-0.74676136268847504</v>
      </c>
      <c r="X34" s="3">
        <v>-4.1704532219115298E-2</v>
      </c>
      <c r="Y34" s="3">
        <v>0.14227659228356801</v>
      </c>
      <c r="Z34" s="2">
        <v>0.43977436314735502</v>
      </c>
      <c r="AA34" s="2">
        <v>5.8964683497600603E-2</v>
      </c>
      <c r="AB34" s="2">
        <v>-0.43273046543206301</v>
      </c>
      <c r="AC34" s="2">
        <v>-0.168869388039666</v>
      </c>
      <c r="AD34" s="2">
        <v>-0.82136617442855198</v>
      </c>
      <c r="AE34" s="3">
        <v>5.8586622805780503E-2</v>
      </c>
      <c r="AF34" s="3">
        <v>-0.75563936638759799</v>
      </c>
      <c r="AG34" s="3">
        <v>-0.33886885693326402</v>
      </c>
      <c r="AH34" s="3">
        <v>-0.201680725009867</v>
      </c>
      <c r="AI34" s="3">
        <v>0.76800056706542497</v>
      </c>
      <c r="AJ34" s="2">
        <v>0.209597137978766</v>
      </c>
      <c r="AK34" s="2">
        <v>0.61405232230769202</v>
      </c>
      <c r="AL34" s="2">
        <v>3.6588797870561601E-2</v>
      </c>
      <c r="AM34" s="2">
        <v>-0.74576196033722997</v>
      </c>
      <c r="AN34" s="2">
        <v>0.29960686351252802</v>
      </c>
      <c r="AO34" s="3">
        <v>0.11854237145333001</v>
      </c>
      <c r="AP34" s="3">
        <v>-0.19822549353289801</v>
      </c>
      <c r="AQ34" s="3">
        <v>-0.58784429230197999</v>
      </c>
      <c r="AR34" s="3">
        <v>0.59864670450713597</v>
      </c>
      <c r="AS34" s="3">
        <v>3.6080744198367098E-2</v>
      </c>
    </row>
    <row r="35" spans="2:45" x14ac:dyDescent="0.35">
      <c r="B35" s="1" t="s">
        <v>41</v>
      </c>
      <c r="C35" t="s">
        <v>42</v>
      </c>
      <c r="D35" t="s">
        <v>205</v>
      </c>
      <c r="E35" t="s">
        <v>205</v>
      </c>
      <c r="G35" s="16"/>
      <c r="H35" s="16"/>
      <c r="I35" t="s">
        <v>182</v>
      </c>
      <c r="J35" s="2">
        <v>0.56000000000000005</v>
      </c>
      <c r="K35" s="2">
        <v>0.46</v>
      </c>
      <c r="L35" s="2">
        <v>0.1</v>
      </c>
      <c r="M35" s="4">
        <v>0.19954116343689701</v>
      </c>
      <c r="N35" s="4">
        <v>0.11036984058337899</v>
      </c>
      <c r="O35" s="4">
        <v>0.18343620623199799</v>
      </c>
      <c r="P35" s="2">
        <v>-0.50026257966023502</v>
      </c>
      <c r="Q35" s="2">
        <v>0.57729727013979304</v>
      </c>
      <c r="R35" s="2">
        <v>2.67831060008548E-2</v>
      </c>
      <c r="S35" s="2">
        <v>-0.15472491817941</v>
      </c>
      <c r="T35" s="2">
        <v>3.4549574026765499E-2</v>
      </c>
      <c r="U35" s="3">
        <v>0.23226979977102299</v>
      </c>
      <c r="V35" s="3">
        <v>1.00254059950915E-2</v>
      </c>
      <c r="W35" s="3">
        <v>-0.39310528415125501</v>
      </c>
      <c r="X35" s="3">
        <v>0.96663136787593495</v>
      </c>
      <c r="Y35" s="3">
        <v>-0.36331286308223798</v>
      </c>
      <c r="Z35" s="2">
        <v>0.32894825351778201</v>
      </c>
      <c r="AA35" s="2">
        <v>-0.229891582102071</v>
      </c>
      <c r="AB35" s="2">
        <v>-0.34063819933623102</v>
      </c>
      <c r="AC35" s="2">
        <v>0.23717969335141301</v>
      </c>
      <c r="AD35" s="2">
        <v>-0.14127065445578599</v>
      </c>
      <c r="AE35" s="3">
        <v>0.337365862807396</v>
      </c>
      <c r="AF35" s="3">
        <v>0.318719150668132</v>
      </c>
      <c r="AG35" s="3">
        <v>-0.225084273000875</v>
      </c>
      <c r="AH35" s="3">
        <v>0.357174545033831</v>
      </c>
      <c r="AI35" s="3">
        <v>-0.66979553558729099</v>
      </c>
      <c r="AJ35" s="2">
        <v>0.31733244244335401</v>
      </c>
      <c r="AK35" s="2">
        <v>-0.38439597518986401</v>
      </c>
      <c r="AL35" s="2">
        <v>-4.2677304552450203E-2</v>
      </c>
      <c r="AM35" s="2">
        <v>0.57506594637110098</v>
      </c>
      <c r="AN35" s="2">
        <v>-0.21722019437814999</v>
      </c>
      <c r="AO35" s="3">
        <v>-0.27473966975153002</v>
      </c>
      <c r="AP35" s="3">
        <v>0.52392660165608196</v>
      </c>
      <c r="AQ35" s="3">
        <v>-0.25304540723396901</v>
      </c>
      <c r="AR35" s="3">
        <v>-6.0723346974730901E-3</v>
      </c>
      <c r="AS35" s="3">
        <v>-0.28160667607207501</v>
      </c>
    </row>
    <row r="36" spans="2:45" x14ac:dyDescent="0.35">
      <c r="B36" s="1" t="s">
        <v>51</v>
      </c>
      <c r="C36" t="s">
        <v>52</v>
      </c>
      <c r="D36" t="s">
        <v>180</v>
      </c>
      <c r="E36" t="s">
        <v>184</v>
      </c>
      <c r="G36" s="16">
        <v>1.942642676</v>
      </c>
      <c r="H36" s="16">
        <v>1.8048147720000001</v>
      </c>
      <c r="I36" t="s">
        <v>182</v>
      </c>
      <c r="J36" s="2">
        <v>0.74</v>
      </c>
      <c r="K36" s="2">
        <v>0.65</v>
      </c>
      <c r="L36" s="2">
        <v>0.09</v>
      </c>
      <c r="M36" s="4">
        <v>0.22338448904721001</v>
      </c>
      <c r="N36" s="4">
        <v>9.1294584884947197E-2</v>
      </c>
      <c r="O36" s="4">
        <v>0.101226046960721</v>
      </c>
      <c r="P36" s="2">
        <v>0.51858643115915903</v>
      </c>
      <c r="Q36" s="2">
        <v>-0.52752539582367797</v>
      </c>
      <c r="R36" s="2">
        <v>0.23399605954462699</v>
      </c>
      <c r="S36" s="2">
        <v>0.190834542842855</v>
      </c>
      <c r="T36" s="2">
        <v>9.2517621408224393E-2</v>
      </c>
      <c r="U36" s="3">
        <v>0.24752255081848201</v>
      </c>
      <c r="V36" s="3">
        <v>0.15653913333632799</v>
      </c>
      <c r="W36" s="3">
        <v>-0.82582155174097605</v>
      </c>
      <c r="X36" s="3">
        <v>0.82052059030312197</v>
      </c>
      <c r="Y36" s="3">
        <v>-0.45782307397379102</v>
      </c>
      <c r="Z36" s="2">
        <v>0.19390550990903899</v>
      </c>
      <c r="AA36" s="2">
        <v>0.193898611200889</v>
      </c>
      <c r="AB36" s="2">
        <v>-0.96622995145527202</v>
      </c>
      <c r="AC36" s="2">
        <v>-0.12142449190771901</v>
      </c>
      <c r="AD36" s="2">
        <v>0.33038708759275498</v>
      </c>
      <c r="AE36" s="3">
        <v>7.9354831419930799E-2</v>
      </c>
      <c r="AF36" s="3">
        <v>2.5460664496116898E-2</v>
      </c>
      <c r="AG36" s="3">
        <v>-0.30766839693305098</v>
      </c>
      <c r="AH36" s="3">
        <v>-1.66629096930428E-2</v>
      </c>
      <c r="AI36" s="3">
        <v>-0.24790082794637799</v>
      </c>
      <c r="AJ36" s="2">
        <v>0.63467618319957197</v>
      </c>
      <c r="AK36" s="2">
        <v>4.3526438753116597E-3</v>
      </c>
      <c r="AL36" s="2">
        <v>1.8987928772546198E-2</v>
      </c>
      <c r="AM36" s="2">
        <v>0.12204340570224</v>
      </c>
      <c r="AN36" s="2">
        <v>-3.11460393684455E-2</v>
      </c>
      <c r="AO36" s="3">
        <v>0.118843055877955</v>
      </c>
      <c r="AP36" s="3">
        <v>7.5487124395150804E-2</v>
      </c>
      <c r="AQ36" s="3">
        <v>-0.36096366433286398</v>
      </c>
      <c r="AR36" s="3">
        <v>-3.3758862485131602E-2</v>
      </c>
      <c r="AS36" s="3">
        <v>-2.4906999525416001E-2</v>
      </c>
    </row>
    <row r="37" spans="2:45" x14ac:dyDescent="0.35">
      <c r="B37" s="1" t="s">
        <v>53</v>
      </c>
      <c r="C37" t="s">
        <v>54</v>
      </c>
      <c r="D37" t="s">
        <v>180</v>
      </c>
      <c r="E37" t="s">
        <v>181</v>
      </c>
      <c r="G37" s="16">
        <v>9.3173684520000002</v>
      </c>
      <c r="H37" s="16">
        <v>6.45676513</v>
      </c>
      <c r="I37" t="s">
        <v>182</v>
      </c>
      <c r="J37" s="2">
        <v>0.67</v>
      </c>
      <c r="K37" s="2">
        <v>0.57999999999999996</v>
      </c>
      <c r="L37" s="2">
        <v>0.09</v>
      </c>
      <c r="M37" s="4">
        <v>-5.5303993746930097E-2</v>
      </c>
      <c r="N37" s="4">
        <v>-0.16991948216005601</v>
      </c>
      <c r="O37" s="4">
        <v>5.0986142412170303E-2</v>
      </c>
      <c r="P37" s="2">
        <v>-4.8939729341448801E-2</v>
      </c>
      <c r="Q37" s="2">
        <v>-0.48156787798227901</v>
      </c>
      <c r="R37" s="2">
        <v>0.50545731035743702</v>
      </c>
      <c r="S37" s="2">
        <v>0.43554016560533798</v>
      </c>
      <c r="T37" s="2">
        <v>0.40749796182356202</v>
      </c>
      <c r="U37" s="3">
        <v>0.45710325692988402</v>
      </c>
      <c r="V37" s="3">
        <v>0.20431073944587599</v>
      </c>
      <c r="W37" s="3">
        <v>-1.20904368706427</v>
      </c>
      <c r="X37" s="3">
        <v>1.44559108791082</v>
      </c>
      <c r="Y37" s="3">
        <v>-0.155273775706814</v>
      </c>
      <c r="Z37" s="2">
        <v>-8.8792103197299105E-2</v>
      </c>
      <c r="AA37" s="2">
        <v>-0.15323158081170701</v>
      </c>
      <c r="AB37" s="2">
        <v>-0.80378518694685697</v>
      </c>
      <c r="AC37" s="2">
        <v>-0.45684402008284902</v>
      </c>
      <c r="AD37" s="2">
        <v>-0.30059850341484701</v>
      </c>
      <c r="AE37" s="3">
        <v>0.125165708260294</v>
      </c>
      <c r="AF37" s="3">
        <v>0.89778819732818405</v>
      </c>
      <c r="AG37" s="3">
        <v>3.23514033749032E-2</v>
      </c>
      <c r="AH37" s="3">
        <v>-0.36199449574722598</v>
      </c>
      <c r="AI37" s="3">
        <v>-9.5086503021099097E-2</v>
      </c>
      <c r="AJ37" s="2">
        <v>0.44797077807490499</v>
      </c>
      <c r="AK37" s="2">
        <v>-0.42797969128673602</v>
      </c>
      <c r="AL37" s="2">
        <v>0.62569824715631805</v>
      </c>
      <c r="AM37" s="2">
        <v>-6.7617470825332801E-2</v>
      </c>
      <c r="AN37" s="2">
        <v>-0.12712927294319801</v>
      </c>
      <c r="AO37" s="3">
        <v>-3.5626107684023203E-2</v>
      </c>
      <c r="AP37" s="3">
        <v>0.28254987073375099</v>
      </c>
      <c r="AQ37" s="3">
        <v>-0.66458222075169804</v>
      </c>
      <c r="AR37" s="3">
        <v>4.3213319047960601E-2</v>
      </c>
      <c r="AS37" s="3">
        <v>-2.2732349597164199E-2</v>
      </c>
    </row>
    <row r="38" spans="2:45" x14ac:dyDescent="0.35">
      <c r="B38" s="1" t="s">
        <v>55</v>
      </c>
      <c r="C38" t="s">
        <v>56</v>
      </c>
      <c r="D38" t="s">
        <v>180</v>
      </c>
      <c r="E38" t="s">
        <v>190</v>
      </c>
      <c r="G38" s="16">
        <v>7.7666499519999999</v>
      </c>
      <c r="H38" s="16">
        <v>6.716482128</v>
      </c>
      <c r="I38" t="s">
        <v>182</v>
      </c>
      <c r="J38" s="2">
        <v>0.67</v>
      </c>
      <c r="K38" s="2">
        <v>0.57999999999999996</v>
      </c>
      <c r="L38" s="2">
        <v>0.09</v>
      </c>
      <c r="M38" s="4">
        <v>-0.482608956197906</v>
      </c>
      <c r="N38" s="4">
        <v>-0.19368328883028699</v>
      </c>
      <c r="O38" s="4">
        <v>-0.165956379451495</v>
      </c>
      <c r="P38" s="2">
        <v>0.65403220469085499</v>
      </c>
      <c r="Q38" s="2">
        <v>-0.24411080396891599</v>
      </c>
      <c r="R38" s="2">
        <v>0.10810583481696601</v>
      </c>
      <c r="S38" s="2">
        <v>0.36579402754714402</v>
      </c>
      <c r="T38" s="2">
        <v>-0.20233931827276599</v>
      </c>
      <c r="U38" s="3">
        <v>0.70105953088047102</v>
      </c>
      <c r="V38" s="3">
        <v>0.49137293849887398</v>
      </c>
      <c r="W38" s="3">
        <v>-1.47055803263679</v>
      </c>
      <c r="X38" s="3">
        <v>1.2565677113464899</v>
      </c>
      <c r="Y38" s="3">
        <v>9.2182723148644105E-2</v>
      </c>
      <c r="Z38" s="2">
        <v>-0.49899190412904498</v>
      </c>
      <c r="AA38" s="2">
        <v>0.22899721731914399</v>
      </c>
      <c r="AB38" s="2">
        <v>0.39382790109883498</v>
      </c>
      <c r="AC38" s="2">
        <v>-0.58064692143471397</v>
      </c>
      <c r="AD38" s="2">
        <v>-0.44961257719085801</v>
      </c>
      <c r="AE38" s="3">
        <v>0.334252401792966</v>
      </c>
      <c r="AF38" s="3">
        <v>0.20227396110166401</v>
      </c>
      <c r="AG38" s="3">
        <v>0.20218061480125399</v>
      </c>
      <c r="AH38" s="3">
        <v>0.15231406685988899</v>
      </c>
      <c r="AI38" s="3">
        <v>-0.19251445209369999</v>
      </c>
      <c r="AJ38" s="2">
        <v>0.39963641081646301</v>
      </c>
      <c r="AK38" s="2">
        <v>-0.63333822700033005</v>
      </c>
      <c r="AL38" s="2">
        <v>0.52281149151015704</v>
      </c>
      <c r="AM38" s="2">
        <v>-0.12785741077150001</v>
      </c>
      <c r="AN38" s="2">
        <v>8.5850929356067293E-2</v>
      </c>
      <c r="AO38" s="3">
        <v>-0.42400463826379498</v>
      </c>
      <c r="AP38" s="3">
        <v>0.64757051094246998</v>
      </c>
      <c r="AQ38" s="3">
        <v>-0.65396645239103102</v>
      </c>
      <c r="AR38" s="3">
        <v>-0.33870242078505203</v>
      </c>
      <c r="AS38" s="3">
        <v>0.376474928169868</v>
      </c>
    </row>
    <row r="39" spans="2:45" x14ac:dyDescent="0.35">
      <c r="B39" s="1" t="s">
        <v>57</v>
      </c>
      <c r="C39" t="s">
        <v>58</v>
      </c>
      <c r="D39" t="s">
        <v>180</v>
      </c>
      <c r="E39" t="s">
        <v>187</v>
      </c>
      <c r="G39" s="16">
        <v>7.4312573049999999</v>
      </c>
      <c r="H39" s="16">
        <v>6.1325736080000004</v>
      </c>
      <c r="I39" t="s">
        <v>182</v>
      </c>
      <c r="J39" s="2">
        <v>0.67</v>
      </c>
      <c r="K39" s="2">
        <v>0.59</v>
      </c>
      <c r="L39" s="2">
        <v>0.08</v>
      </c>
      <c r="M39" s="4">
        <v>-0.516240085025921</v>
      </c>
      <c r="N39" s="4">
        <v>-0.281078704073424</v>
      </c>
      <c r="O39" s="4">
        <v>-0.33839329418004099</v>
      </c>
      <c r="P39" s="2">
        <v>8.4180292158333198E-2</v>
      </c>
      <c r="Q39" s="2">
        <v>-0.357113522492014</v>
      </c>
      <c r="R39" s="2">
        <v>0.46901328332181602</v>
      </c>
      <c r="S39" s="2">
        <v>0.20285566267923799</v>
      </c>
      <c r="T39" s="2">
        <v>0.13490088178418899</v>
      </c>
      <c r="U39" s="3">
        <v>0.567869013551626</v>
      </c>
      <c r="V39" s="3">
        <v>0.32914539436721801</v>
      </c>
      <c r="W39" s="3">
        <v>-1.1454697525962501</v>
      </c>
      <c r="X39" s="3">
        <v>0.99357693084757404</v>
      </c>
      <c r="Y39" s="3">
        <v>0.135566184760469</v>
      </c>
      <c r="Z39" s="2">
        <v>0.15365339142158499</v>
      </c>
      <c r="AA39" s="2">
        <v>-0.169457736972707</v>
      </c>
      <c r="AB39" s="2">
        <v>-0.40473604573448502</v>
      </c>
      <c r="AC39" s="2">
        <v>-0.32710222580428999</v>
      </c>
      <c r="AD39" s="2">
        <v>-0.149834243717755</v>
      </c>
      <c r="AE39" s="3">
        <v>0.64423391613932901</v>
      </c>
      <c r="AF39" s="3">
        <v>0.40675557751592001</v>
      </c>
      <c r="AG39" s="3">
        <v>-7.2552476286034506E-2</v>
      </c>
      <c r="AH39" s="3">
        <v>-1.7305524522213098E-2</v>
      </c>
      <c r="AI39" s="3">
        <v>-0.17352211997043501</v>
      </c>
      <c r="AJ39" s="2">
        <v>0.76517501257930798</v>
      </c>
      <c r="AK39" s="2">
        <v>-0.55586058762937696</v>
      </c>
      <c r="AL39" s="2">
        <v>0.38576068380717798</v>
      </c>
      <c r="AM39" s="2">
        <v>-2.3958495314258099E-2</v>
      </c>
      <c r="AN39" s="2">
        <v>1.45347866976374E-2</v>
      </c>
      <c r="AO39" s="3">
        <v>3.2168907321004601E-3</v>
      </c>
      <c r="AP39" s="3">
        <v>0.23199453476386001</v>
      </c>
      <c r="AQ39" s="3">
        <v>-0.408004925060305</v>
      </c>
      <c r="AR39" s="3">
        <v>0.120348132546614</v>
      </c>
      <c r="AS39" s="3">
        <v>-0.17207396034412201</v>
      </c>
    </row>
    <row r="40" spans="2:45" x14ac:dyDescent="0.35">
      <c r="B40" s="1" t="s">
        <v>61</v>
      </c>
      <c r="C40" t="s">
        <v>62</v>
      </c>
      <c r="D40" t="s">
        <v>180</v>
      </c>
      <c r="E40" t="s">
        <v>188</v>
      </c>
      <c r="G40" s="16">
        <v>4.8399587650000004</v>
      </c>
      <c r="H40" s="16">
        <v>4.3753695490000002</v>
      </c>
      <c r="I40" t="s">
        <v>182</v>
      </c>
      <c r="J40" s="2">
        <v>0.59</v>
      </c>
      <c r="K40" s="2">
        <v>0.53</v>
      </c>
      <c r="L40" s="2">
        <v>7.0000000000000007E-2</v>
      </c>
      <c r="M40" s="4">
        <v>-0.84372572759809195</v>
      </c>
      <c r="N40" s="4">
        <v>-0.26599460838525602</v>
      </c>
      <c r="O40" s="4">
        <v>0.165076460432283</v>
      </c>
      <c r="P40" s="2">
        <v>0.63055784840381801</v>
      </c>
      <c r="Q40" s="2">
        <v>-2.66583109580034E-2</v>
      </c>
      <c r="R40" s="2">
        <v>-0.12965976540736501</v>
      </c>
      <c r="S40" s="2">
        <v>0.31113250861814601</v>
      </c>
      <c r="T40" s="2">
        <v>0.20457358142839799</v>
      </c>
      <c r="U40" s="3">
        <v>0.63733847237774299</v>
      </c>
      <c r="V40" s="3">
        <v>0.35860057112874999</v>
      </c>
      <c r="W40" s="3">
        <v>-0.98759807528141896</v>
      </c>
      <c r="X40" s="3">
        <v>1.2046038589002599</v>
      </c>
      <c r="Y40" s="3">
        <v>6.7142634238965895E-2</v>
      </c>
      <c r="Z40" s="2">
        <v>-0.29184231652479298</v>
      </c>
      <c r="AA40" s="2">
        <v>-0.134090535034814</v>
      </c>
      <c r="AB40" s="2">
        <v>0.118661441770717</v>
      </c>
      <c r="AC40" s="2">
        <v>0.15191863223684399</v>
      </c>
      <c r="AD40" s="2">
        <v>0.34772370318460599</v>
      </c>
      <c r="AE40" s="3">
        <v>0.28758769171902598</v>
      </c>
      <c r="AF40" s="3">
        <v>0.44712993750500601</v>
      </c>
      <c r="AG40" s="3">
        <v>-0.36813494481015802</v>
      </c>
      <c r="AH40" s="3">
        <v>-0.30729632626257603</v>
      </c>
      <c r="AI40" s="3">
        <v>-4.3040901646741701E-2</v>
      </c>
      <c r="AJ40" s="2">
        <v>-0.100423971500884</v>
      </c>
      <c r="AK40" s="2">
        <v>-0.54171229322358105</v>
      </c>
      <c r="AL40" s="2">
        <v>0.47674748325543398</v>
      </c>
      <c r="AM40" s="2">
        <v>-0.15159709319016501</v>
      </c>
      <c r="AN40" s="2">
        <v>6.6247447197318496E-2</v>
      </c>
      <c r="AO40" s="3">
        <v>-0.141788781875196</v>
      </c>
      <c r="AP40" s="3">
        <v>0.33169115282960798</v>
      </c>
      <c r="AQ40" s="3">
        <v>-0.53289951257872004</v>
      </c>
      <c r="AR40" s="3">
        <v>7.6315976043357797E-2</v>
      </c>
      <c r="AS40" s="3">
        <v>4.5108933889352103E-2</v>
      </c>
    </row>
    <row r="41" spans="2:45" x14ac:dyDescent="0.35">
      <c r="B41" s="1" t="s">
        <v>65</v>
      </c>
      <c r="C41" t="s">
        <v>66</v>
      </c>
      <c r="D41" t="s">
        <v>180</v>
      </c>
      <c r="E41" t="s">
        <v>191</v>
      </c>
      <c r="G41" s="16">
        <v>7.2830848100000001</v>
      </c>
      <c r="H41" s="16">
        <v>6.2158762010000004</v>
      </c>
      <c r="I41" t="s">
        <v>182</v>
      </c>
      <c r="J41" s="2">
        <v>0.63</v>
      </c>
      <c r="K41" s="2">
        <v>0.56000000000000005</v>
      </c>
      <c r="L41" s="2">
        <v>7.0000000000000007E-2</v>
      </c>
      <c r="M41" s="4">
        <v>0.115786067873784</v>
      </c>
      <c r="N41" s="4">
        <v>-5.7073677266422103E-2</v>
      </c>
      <c r="O41" s="4">
        <v>-2.49564792134786E-2</v>
      </c>
      <c r="P41" s="2">
        <v>-0.27504165319347801</v>
      </c>
      <c r="Q41" s="2">
        <v>-0.61959611722683705</v>
      </c>
      <c r="R41" s="2">
        <v>0.67485817650061397</v>
      </c>
      <c r="S41" s="2">
        <v>0.52872075772567695</v>
      </c>
      <c r="T41" s="2">
        <v>0.13961417434083701</v>
      </c>
      <c r="U41" s="3">
        <v>0.61627796193790396</v>
      </c>
      <c r="V41" s="3">
        <v>0.175462959724385</v>
      </c>
      <c r="W41" s="3">
        <v>-1.26235731213888</v>
      </c>
      <c r="X41" s="3">
        <v>1.1817021977954301</v>
      </c>
      <c r="Y41" s="3">
        <v>-0.231971501618842</v>
      </c>
      <c r="Z41" s="2">
        <v>-0.65148803999800398</v>
      </c>
      <c r="AA41" s="2">
        <v>-0.105412572340893</v>
      </c>
      <c r="AB41" s="2">
        <v>-0.26462793692216002</v>
      </c>
      <c r="AC41" s="2">
        <v>-0.28423364032175602</v>
      </c>
      <c r="AD41" s="2">
        <v>-7.7953465505593095E-2</v>
      </c>
      <c r="AE41" s="3">
        <v>0.124501693249851</v>
      </c>
      <c r="AF41" s="3">
        <v>0.59346625441322598</v>
      </c>
      <c r="AG41" s="3">
        <v>1.00846853411139E-2</v>
      </c>
      <c r="AH41" s="3">
        <v>-0.308473208862592</v>
      </c>
      <c r="AI41" s="3">
        <v>-0.1842482277202</v>
      </c>
      <c r="AJ41" s="2">
        <v>0.523056750748775</v>
      </c>
      <c r="AK41" s="2">
        <v>-0.42056729441560198</v>
      </c>
      <c r="AL41" s="2">
        <v>0.39725137462503901</v>
      </c>
      <c r="AM41" s="2">
        <v>-6.3042207989363996E-2</v>
      </c>
      <c r="AN41" s="2">
        <v>-3.6090240891590401E-2</v>
      </c>
      <c r="AO41" s="3">
        <v>8.5142402928627195E-2</v>
      </c>
      <c r="AP41" s="3">
        <v>0.20338495621528399</v>
      </c>
      <c r="AQ41" s="3">
        <v>-0.43801349242022197</v>
      </c>
      <c r="AR41" s="3">
        <v>6.5337426131096797E-3</v>
      </c>
      <c r="AS41" s="3">
        <v>-7.9124411753582993E-2</v>
      </c>
    </row>
    <row r="42" spans="2:45" x14ac:dyDescent="0.35">
      <c r="B42" s="1" t="s">
        <v>67</v>
      </c>
      <c r="C42" t="s">
        <v>68</v>
      </c>
      <c r="D42" t="s">
        <v>180</v>
      </c>
      <c r="E42" t="s">
        <v>184</v>
      </c>
      <c r="G42" s="16">
        <v>7.39993474</v>
      </c>
      <c r="H42" s="16">
        <v>6.1217040110000003</v>
      </c>
      <c r="I42" t="s">
        <v>182</v>
      </c>
      <c r="J42" s="2">
        <v>0.67</v>
      </c>
      <c r="K42" s="2">
        <v>0.6</v>
      </c>
      <c r="L42" s="2">
        <v>7.0000000000000007E-2</v>
      </c>
      <c r="M42" s="4">
        <v>-0.12666454338449501</v>
      </c>
      <c r="N42" s="4">
        <v>-0.30672485064983002</v>
      </c>
      <c r="O42" s="4">
        <v>-0.36053205641708902</v>
      </c>
      <c r="P42" s="2">
        <v>5.2962459807717903E-2</v>
      </c>
      <c r="Q42" s="2">
        <v>-0.446732866667301</v>
      </c>
      <c r="R42" s="2">
        <v>0.27075452541821199</v>
      </c>
      <c r="S42" s="2">
        <v>0.24999071382788399</v>
      </c>
      <c r="T42" s="2">
        <v>-0.42529117540065797</v>
      </c>
      <c r="U42" s="3">
        <v>0.52316945656445901</v>
      </c>
      <c r="V42" s="3">
        <v>0.18183150698850201</v>
      </c>
      <c r="W42" s="3">
        <v>-0.65636183542680404</v>
      </c>
      <c r="X42" s="3">
        <v>1.4075739006854899</v>
      </c>
      <c r="Y42" s="3">
        <v>-0.34027215677293698</v>
      </c>
      <c r="Z42" s="2">
        <v>-0.31718572647781601</v>
      </c>
      <c r="AA42" s="2">
        <v>-0.235436745793488</v>
      </c>
      <c r="AB42" s="2">
        <v>-5.2191180525880897E-4</v>
      </c>
      <c r="AC42" s="2">
        <v>-0.26617223331331702</v>
      </c>
      <c r="AD42" s="2">
        <v>-0.29295869540639502</v>
      </c>
      <c r="AE42" s="3">
        <v>0.28189659051265398</v>
      </c>
      <c r="AF42" s="3">
        <v>0.57874328692711796</v>
      </c>
      <c r="AG42" s="3">
        <v>-0.15790934516261901</v>
      </c>
      <c r="AH42" s="3">
        <v>-0.14445073642738801</v>
      </c>
      <c r="AI42" s="3">
        <v>-0.122715554156008</v>
      </c>
      <c r="AJ42" s="2">
        <v>0.90559948412548696</v>
      </c>
      <c r="AK42" s="2">
        <v>-0.64669317308301499</v>
      </c>
      <c r="AL42" s="2">
        <v>0.38708321398641599</v>
      </c>
      <c r="AM42" s="2">
        <v>-9.9074491092764505E-2</v>
      </c>
      <c r="AN42" s="2">
        <v>9.2648761043663194E-2</v>
      </c>
      <c r="AO42" s="3">
        <v>-0.1338441732507</v>
      </c>
      <c r="AP42" s="3">
        <v>0.30792225477582802</v>
      </c>
      <c r="AQ42" s="3">
        <v>-0.42523548407909201</v>
      </c>
      <c r="AR42" s="3">
        <v>0.13589575068294801</v>
      </c>
      <c r="AS42" s="3">
        <v>-0.17299227332561601</v>
      </c>
    </row>
    <row r="43" spans="2:45" x14ac:dyDescent="0.35">
      <c r="B43" s="1" t="s">
        <v>63</v>
      </c>
      <c r="C43" t="s">
        <v>64</v>
      </c>
      <c r="D43" t="s">
        <v>205</v>
      </c>
      <c r="E43" t="s">
        <v>205</v>
      </c>
      <c r="G43" s="16"/>
      <c r="H43" s="16"/>
      <c r="I43" t="s">
        <v>182</v>
      </c>
      <c r="J43" s="2">
        <v>0.52</v>
      </c>
      <c r="K43" s="2">
        <v>0.45</v>
      </c>
      <c r="L43" s="2">
        <v>7.0000000000000007E-2</v>
      </c>
      <c r="M43" s="4">
        <v>0.252473590167134</v>
      </c>
      <c r="N43" s="4">
        <v>-3.1500029663890498E-3</v>
      </c>
      <c r="O43" s="4">
        <v>8.5482043372680505E-2</v>
      </c>
      <c r="P43" s="2">
        <v>-0.48960170842052197</v>
      </c>
      <c r="Q43" s="2">
        <v>0.55915008760666296</v>
      </c>
      <c r="R43" s="2">
        <v>-0.14473959726999999</v>
      </c>
      <c r="S43" s="2">
        <v>2.95085239241939E-2</v>
      </c>
      <c r="T43" s="2">
        <v>0.141450101578253</v>
      </c>
      <c r="U43" s="3">
        <v>0.20505401856546801</v>
      </c>
      <c r="V43" s="3">
        <v>-2.6030484736426399E-2</v>
      </c>
      <c r="W43" s="3">
        <v>-0.40887565411549198</v>
      </c>
      <c r="X43" s="3">
        <v>1.0144299090275599</v>
      </c>
      <c r="Y43" s="3">
        <v>-0.43704652137037098</v>
      </c>
      <c r="Z43" s="2">
        <v>0.31633074193247201</v>
      </c>
      <c r="AA43" s="2">
        <v>1.9459553664174199E-2</v>
      </c>
      <c r="AB43" s="2">
        <v>-0.46161853515419798</v>
      </c>
      <c r="AC43" s="2">
        <v>7.0818103018084902E-2</v>
      </c>
      <c r="AD43" s="2">
        <v>-7.2328569465877707E-2</v>
      </c>
      <c r="AE43" s="3">
        <v>0.440004512545559</v>
      </c>
      <c r="AF43" s="3">
        <v>0.29420819212208899</v>
      </c>
      <c r="AG43" s="3">
        <v>-0.22417064757775901</v>
      </c>
      <c r="AH43" s="3">
        <v>0.378786201244385</v>
      </c>
      <c r="AI43" s="3">
        <v>-0.65642218909010897</v>
      </c>
      <c r="AJ43" s="2">
        <v>0.28024865585694902</v>
      </c>
      <c r="AK43" s="2">
        <v>-0.39188712908680801</v>
      </c>
      <c r="AL43" s="2">
        <v>1.13224497979407E-2</v>
      </c>
      <c r="AM43" s="2">
        <v>0.56322998142466996</v>
      </c>
      <c r="AN43" s="2">
        <v>-0.227349617570545</v>
      </c>
      <c r="AO43" s="3">
        <v>-0.44470126422983702</v>
      </c>
      <c r="AP43" s="3">
        <v>0.61031879280478096</v>
      </c>
      <c r="AQ43" s="3">
        <v>-0.28962497685954303</v>
      </c>
      <c r="AR43" s="3">
        <v>-5.2895501658547298E-2</v>
      </c>
      <c r="AS43" s="3">
        <v>-0.23856811886382401</v>
      </c>
    </row>
    <row r="44" spans="2:45" x14ac:dyDescent="0.35">
      <c r="B44" s="1" t="s">
        <v>59</v>
      </c>
      <c r="C44" t="s">
        <v>60</v>
      </c>
      <c r="D44" t="s">
        <v>180</v>
      </c>
      <c r="E44" t="s">
        <v>185</v>
      </c>
      <c r="G44" s="16">
        <v>1.9543420069999999</v>
      </c>
      <c r="H44" s="16">
        <v>1.8325086829999999</v>
      </c>
      <c r="I44" t="s">
        <v>182</v>
      </c>
      <c r="J44" s="2">
        <v>0.67</v>
      </c>
      <c r="K44" s="2">
        <v>0.59</v>
      </c>
      <c r="L44" s="2">
        <v>7.0000000000000007E-2</v>
      </c>
      <c r="M44" s="4">
        <v>-0.72960854757801397</v>
      </c>
      <c r="N44" s="4">
        <v>-0.339673372960552</v>
      </c>
      <c r="O44" s="4">
        <v>0.536061888429614</v>
      </c>
      <c r="P44" s="2">
        <v>0.47277494618246302</v>
      </c>
      <c r="Q44" s="2">
        <v>-0.171033700034149</v>
      </c>
      <c r="R44" s="2">
        <v>1.38454513555812E-2</v>
      </c>
      <c r="S44" s="2">
        <v>2.5292802311241099E-2</v>
      </c>
      <c r="T44" s="2">
        <v>0.180296973843043</v>
      </c>
      <c r="U44" s="3">
        <v>0.399534064981037</v>
      </c>
      <c r="V44" s="3">
        <v>0.35691236981167002</v>
      </c>
      <c r="W44" s="3">
        <v>-0.97923854769970098</v>
      </c>
      <c r="X44" s="3">
        <v>0.79585115185204303</v>
      </c>
      <c r="Y44" s="3">
        <v>0.35528910624891602</v>
      </c>
      <c r="Z44" s="2">
        <v>-0.33783854865130297</v>
      </c>
      <c r="AA44" s="2">
        <v>0.21439946705885601</v>
      </c>
      <c r="AB44" s="2">
        <v>0.238744585195104</v>
      </c>
      <c r="AC44" s="2">
        <v>-0.31862237002794402</v>
      </c>
      <c r="AD44" s="2">
        <v>-0.22603931305373801</v>
      </c>
      <c r="AE44" s="3">
        <v>0.31830797084324702</v>
      </c>
      <c r="AF44" s="3">
        <v>0.89874810928286697</v>
      </c>
      <c r="AG44" s="3">
        <v>-0.382233260411102</v>
      </c>
      <c r="AH44" s="3">
        <v>-0.20870945515720901</v>
      </c>
      <c r="AI44" s="3">
        <v>3.94156321466013E-2</v>
      </c>
      <c r="AJ44" s="2">
        <v>-0.14127300422620701</v>
      </c>
      <c r="AK44" s="2">
        <v>-0.42008566073416198</v>
      </c>
      <c r="AL44" s="2">
        <v>0.61979153402490506</v>
      </c>
      <c r="AM44" s="2">
        <v>-6.2552530454117905E-2</v>
      </c>
      <c r="AN44" s="2">
        <v>-4.4690878019053699E-2</v>
      </c>
      <c r="AO44" s="3">
        <v>-0.41412329958632499</v>
      </c>
      <c r="AP44" s="3">
        <v>0.222415516055151</v>
      </c>
      <c r="AQ44" s="3">
        <v>-0.46973250626757901</v>
      </c>
      <c r="AR44" s="3">
        <v>-4.7156425198130097E-2</v>
      </c>
      <c r="AS44" s="3">
        <v>0.16034452739479399</v>
      </c>
    </row>
    <row r="45" spans="2:45" x14ac:dyDescent="0.35">
      <c r="B45" s="1" t="s">
        <v>73</v>
      </c>
      <c r="C45" t="s">
        <v>74</v>
      </c>
      <c r="D45" t="s">
        <v>180</v>
      </c>
      <c r="E45" t="s">
        <v>184</v>
      </c>
      <c r="G45" s="16">
        <v>2.8582153809999999</v>
      </c>
      <c r="H45" s="16">
        <v>2.569087626</v>
      </c>
      <c r="I45" t="s">
        <v>182</v>
      </c>
      <c r="J45" s="2">
        <v>0.67</v>
      </c>
      <c r="K45" s="2">
        <v>0.61</v>
      </c>
      <c r="L45" s="2">
        <v>0.06</v>
      </c>
      <c r="M45" s="4">
        <v>-0.34529552798901603</v>
      </c>
      <c r="N45" s="4">
        <v>-0.21015632762150199</v>
      </c>
      <c r="O45" s="4">
        <v>-0.192612691466716</v>
      </c>
      <c r="P45" s="2">
        <v>0.33586778299789899</v>
      </c>
      <c r="Q45" s="2">
        <v>-0.45519272849023001</v>
      </c>
      <c r="R45" s="2">
        <v>0.63999838202713799</v>
      </c>
      <c r="S45" s="2">
        <v>-0.35901448991596402</v>
      </c>
      <c r="T45" s="2">
        <v>0.38067666481001</v>
      </c>
      <c r="U45" s="3">
        <v>0.54442060702870698</v>
      </c>
      <c r="V45" s="3">
        <v>0.30436421732777502</v>
      </c>
      <c r="W45" s="3">
        <v>-0.804678300457214</v>
      </c>
      <c r="X45" s="3">
        <v>0.95822127409705005</v>
      </c>
      <c r="Y45" s="3">
        <v>9.41261764399864E-2</v>
      </c>
      <c r="Z45" s="2">
        <v>-0.43182127161425399</v>
      </c>
      <c r="AA45" s="2">
        <v>-0.47151842825859902</v>
      </c>
      <c r="AB45" s="2">
        <v>5.9746804679618799E-2</v>
      </c>
      <c r="AC45" s="2">
        <v>0.34440722315108802</v>
      </c>
      <c r="AD45" s="2">
        <v>-0.128590269078625</v>
      </c>
      <c r="AE45" s="3">
        <v>0.41079786685541497</v>
      </c>
      <c r="AF45" s="3">
        <v>0.68891949077292802</v>
      </c>
      <c r="AG45" s="3">
        <v>-0.54461146545012495</v>
      </c>
      <c r="AH45" s="3">
        <v>3.8974338433772703E-2</v>
      </c>
      <c r="AI45" s="3">
        <v>1.07855365787917E-2</v>
      </c>
      <c r="AJ45" s="2">
        <v>0.360476105711865</v>
      </c>
      <c r="AK45" s="2">
        <v>-0.22038656761077599</v>
      </c>
      <c r="AL45" s="2">
        <v>0.33017130806908102</v>
      </c>
      <c r="AM45" s="2">
        <v>-7.0813282664908495E-2</v>
      </c>
      <c r="AN45" s="2">
        <v>7.04991459807702E-2</v>
      </c>
      <c r="AO45" s="3">
        <v>0.146089500677479</v>
      </c>
      <c r="AP45" s="3">
        <v>5.65950324410254E-2</v>
      </c>
      <c r="AQ45" s="3">
        <v>-0.41489468386523998</v>
      </c>
      <c r="AR45" s="3">
        <v>0.261886094239003</v>
      </c>
      <c r="AS45" s="3">
        <v>-0.27801370938312903</v>
      </c>
    </row>
    <row r="46" spans="2:45" x14ac:dyDescent="0.35">
      <c r="B46" s="1" t="s">
        <v>71</v>
      </c>
      <c r="C46" t="s">
        <v>72</v>
      </c>
      <c r="D46" t="s">
        <v>180</v>
      </c>
      <c r="E46" t="s">
        <v>186</v>
      </c>
      <c r="G46" s="16">
        <v>2.9412716780000001</v>
      </c>
      <c r="H46" s="16">
        <v>2.618746335</v>
      </c>
      <c r="I46" t="s">
        <v>182</v>
      </c>
      <c r="J46" s="2">
        <v>0.7</v>
      </c>
      <c r="K46" s="2">
        <v>0.65</v>
      </c>
      <c r="L46" s="2">
        <v>0.06</v>
      </c>
      <c r="M46" s="4">
        <v>5.2723088605072903E-2</v>
      </c>
      <c r="N46" s="4">
        <v>-5.6318092010639399E-2</v>
      </c>
      <c r="O46" s="4">
        <v>5.6876449561922102E-2</v>
      </c>
      <c r="P46" s="2">
        <v>0.57699214260666598</v>
      </c>
      <c r="Q46" s="2">
        <v>-0.59867591547896903</v>
      </c>
      <c r="R46" s="2">
        <v>0.68421390405869997</v>
      </c>
      <c r="S46" s="2">
        <v>-0.531089943284618</v>
      </c>
      <c r="T46" s="2">
        <v>1.54219617728708E-2</v>
      </c>
      <c r="U46" s="3">
        <v>0.27652078704022598</v>
      </c>
      <c r="V46" s="3">
        <v>0.19004101546719199</v>
      </c>
      <c r="W46" s="3">
        <v>-1.06173059208547</v>
      </c>
      <c r="X46" s="3">
        <v>0.70998673984883898</v>
      </c>
      <c r="Y46" s="3">
        <v>-0.33389896014696302</v>
      </c>
      <c r="Z46" s="2">
        <v>-0.23768183003486501</v>
      </c>
      <c r="AA46" s="2">
        <v>7.9896053624230995E-2</v>
      </c>
      <c r="AB46" s="2">
        <v>-0.41261850539459399</v>
      </c>
      <c r="AC46" s="2">
        <v>-8.4959803836878803E-3</v>
      </c>
      <c r="AD46" s="2">
        <v>-0.32995879009242601</v>
      </c>
      <c r="AE46" s="3">
        <v>0.15220907716021201</v>
      </c>
      <c r="AF46" s="3">
        <v>0.71696536894631402</v>
      </c>
      <c r="AG46" s="3">
        <v>-0.60896010420555002</v>
      </c>
      <c r="AH46" s="3">
        <v>4.2494905464139102E-2</v>
      </c>
      <c r="AI46" s="3">
        <v>-2.2587759566300099E-2</v>
      </c>
      <c r="AJ46" s="2">
        <v>0.63142352479913999</v>
      </c>
      <c r="AK46" s="2">
        <v>-2.1018458299513001E-2</v>
      </c>
      <c r="AL46" s="2">
        <v>2.0737384949561899E-2</v>
      </c>
      <c r="AM46" s="2">
        <v>0.23040306684311199</v>
      </c>
      <c r="AN46" s="2">
        <v>-8.4779283991906706E-2</v>
      </c>
      <c r="AO46" s="3">
        <v>-0.19429415622906801</v>
      </c>
      <c r="AP46" s="3">
        <v>1.3243272965009E-2</v>
      </c>
      <c r="AQ46" s="3">
        <v>-0.26339220278284797</v>
      </c>
      <c r="AR46" s="3">
        <v>0.19617964609598801</v>
      </c>
      <c r="AS46" s="3">
        <v>-0.215756679634589</v>
      </c>
    </row>
    <row r="47" spans="2:45" x14ac:dyDescent="0.35">
      <c r="B47" s="1" t="s">
        <v>69</v>
      </c>
      <c r="C47" t="s">
        <v>70</v>
      </c>
      <c r="D47" t="s">
        <v>180</v>
      </c>
      <c r="E47" t="s">
        <v>181</v>
      </c>
      <c r="G47" s="16">
        <v>8.7607861549999999</v>
      </c>
      <c r="H47" s="16">
        <v>6.1035902350000004</v>
      </c>
      <c r="I47" t="s">
        <v>182</v>
      </c>
      <c r="J47" s="2">
        <v>0.63</v>
      </c>
      <c r="K47" s="2">
        <v>0.56999999999999995</v>
      </c>
      <c r="L47" s="2">
        <v>0.06</v>
      </c>
      <c r="M47" s="4">
        <v>4.3329316787490899E-3</v>
      </c>
      <c r="N47" s="4">
        <v>-0.33696455494743299</v>
      </c>
      <c r="O47" s="4">
        <v>-0.220322195610726</v>
      </c>
      <c r="P47" s="2">
        <v>2.3625800795953101E-2</v>
      </c>
      <c r="Q47" s="2">
        <v>-0.499068253407351</v>
      </c>
      <c r="R47" s="2">
        <v>0.41520293340092801</v>
      </c>
      <c r="S47" s="2">
        <v>0.29278093838920499</v>
      </c>
      <c r="T47" s="2">
        <v>4.8835686287419296E-3</v>
      </c>
      <c r="U47" s="3">
        <v>0.68864051634138401</v>
      </c>
      <c r="V47" s="3">
        <v>0.36015316604946102</v>
      </c>
      <c r="W47" s="3">
        <v>-1.12547902669399</v>
      </c>
      <c r="X47" s="3">
        <v>1.3906694502438499</v>
      </c>
      <c r="Y47" s="3">
        <v>-0.37606839579691098</v>
      </c>
      <c r="Z47" s="2">
        <v>-0.43853641394314102</v>
      </c>
      <c r="AA47" s="2">
        <v>-0.30703640842032198</v>
      </c>
      <c r="AB47" s="2">
        <v>-0.18465155230681099</v>
      </c>
      <c r="AC47" s="2">
        <v>-4.2201768690618799E-2</v>
      </c>
      <c r="AD47" s="2">
        <v>-1.2855452788093099E-2</v>
      </c>
      <c r="AE47" s="3">
        <v>0.19094016056375801</v>
      </c>
      <c r="AF47" s="3">
        <v>0.645522537092871</v>
      </c>
      <c r="AG47" s="3">
        <v>7.9795003078375407E-2</v>
      </c>
      <c r="AH47" s="3">
        <v>-0.36592011907053801</v>
      </c>
      <c r="AI47" s="3">
        <v>-0.224807379724941</v>
      </c>
      <c r="AJ47" s="2">
        <v>0.60588825337447705</v>
      </c>
      <c r="AK47" s="2">
        <v>-0.49808758415473697</v>
      </c>
      <c r="AL47" s="2">
        <v>0.49924926713458001</v>
      </c>
      <c r="AM47" s="2">
        <v>-7.0913799408987593E-2</v>
      </c>
      <c r="AN47" s="2">
        <v>-2.43154264960628E-2</v>
      </c>
      <c r="AO47" s="3">
        <v>-0.17895666020787299</v>
      </c>
      <c r="AP47" s="3">
        <v>0.32415959570634101</v>
      </c>
      <c r="AQ47" s="3">
        <v>-0.47253742261655501</v>
      </c>
      <c r="AR47" s="3">
        <v>-5.9393718686426497E-2</v>
      </c>
      <c r="AS47" s="3">
        <v>-3.3464748035250402E-2</v>
      </c>
    </row>
    <row r="48" spans="2:45" x14ac:dyDescent="0.35">
      <c r="B48" s="1" t="s">
        <v>77</v>
      </c>
      <c r="C48" t="s">
        <v>78</v>
      </c>
      <c r="D48" t="s">
        <v>180</v>
      </c>
      <c r="E48" t="s">
        <v>191</v>
      </c>
      <c r="G48" s="16">
        <v>4.808855855</v>
      </c>
      <c r="H48" s="16">
        <v>4.1162549019999997</v>
      </c>
      <c r="I48" t="s">
        <v>182</v>
      </c>
      <c r="J48" s="2">
        <v>0.63</v>
      </c>
      <c r="K48" s="2">
        <v>0.57999999999999996</v>
      </c>
      <c r="L48" s="2">
        <v>0.05</v>
      </c>
      <c r="M48" s="4">
        <v>-0.263093344189545</v>
      </c>
      <c r="N48" s="4">
        <v>-0.23691655873831299</v>
      </c>
      <c r="O48" s="4">
        <v>-0.131698543936831</v>
      </c>
      <c r="P48" s="2">
        <v>0.25830496006070403</v>
      </c>
      <c r="Q48" s="2">
        <v>-0.60870969867482705</v>
      </c>
      <c r="R48" s="2">
        <v>0.50692164300458498</v>
      </c>
      <c r="S48" s="2">
        <v>-6.1062643410181201E-2</v>
      </c>
      <c r="T48" s="2">
        <v>-0.36057731751738797</v>
      </c>
      <c r="U48" s="3">
        <v>0.56992978345501499</v>
      </c>
      <c r="V48" s="3">
        <v>0.24907993351000299</v>
      </c>
      <c r="W48" s="3">
        <v>-1.0174340030601901</v>
      </c>
      <c r="X48" s="3">
        <v>1.2229479555630201</v>
      </c>
      <c r="Y48" s="3">
        <v>-0.18501919930632199</v>
      </c>
      <c r="Z48" s="2">
        <v>-0.10147411398906001</v>
      </c>
      <c r="AA48" s="2">
        <v>1.26707269640921E-2</v>
      </c>
      <c r="AB48" s="2">
        <v>-0.30820228863535798</v>
      </c>
      <c r="AC48" s="2">
        <v>-0.28695490839187798</v>
      </c>
      <c r="AD48" s="2">
        <v>-0.23123712508463001</v>
      </c>
      <c r="AE48" s="3">
        <v>0.56810616284244697</v>
      </c>
      <c r="AF48" s="3">
        <v>0.54081695727856405</v>
      </c>
      <c r="AG48" s="3">
        <v>-0.16592506358871201</v>
      </c>
      <c r="AH48" s="3">
        <v>0.12942650951158599</v>
      </c>
      <c r="AI48" s="3">
        <v>-0.30820761057266799</v>
      </c>
      <c r="AJ48" s="2">
        <v>0.69641005913647802</v>
      </c>
      <c r="AK48" s="2">
        <v>-0.49326815582517403</v>
      </c>
      <c r="AL48" s="2">
        <v>0.33466017777948898</v>
      </c>
      <c r="AM48" s="2">
        <v>8.5415089092530407E-3</v>
      </c>
      <c r="AN48" s="2">
        <v>3.1376850990887398E-2</v>
      </c>
      <c r="AO48" s="3">
        <v>2.8863001438531401E-2</v>
      </c>
      <c r="AP48" s="3">
        <v>0.27510960535694801</v>
      </c>
      <c r="AQ48" s="3">
        <v>-0.33997161205355803</v>
      </c>
      <c r="AR48" s="3">
        <v>-1.09979416551807E-2</v>
      </c>
      <c r="AS48" s="3">
        <v>-9.61035575487931E-2</v>
      </c>
    </row>
    <row r="49" spans="2:45" x14ac:dyDescent="0.35">
      <c r="B49" s="1" t="s">
        <v>75</v>
      </c>
      <c r="C49" t="s">
        <v>76</v>
      </c>
      <c r="D49" t="s">
        <v>180</v>
      </c>
      <c r="E49" t="s">
        <v>181</v>
      </c>
      <c r="G49" s="16">
        <v>8.9768751919999996</v>
      </c>
      <c r="H49" s="16">
        <v>6.2600609159999996</v>
      </c>
      <c r="I49" t="s">
        <v>182</v>
      </c>
      <c r="J49" s="2">
        <v>0.63</v>
      </c>
      <c r="K49" s="2">
        <v>0.57999999999999996</v>
      </c>
      <c r="L49" s="2">
        <v>0.05</v>
      </c>
      <c r="M49" s="4">
        <v>-3.1151464683923501E-2</v>
      </c>
      <c r="N49" s="4">
        <v>2.9069774635397598E-3</v>
      </c>
      <c r="O49" s="4">
        <v>-9.20881698193073E-2</v>
      </c>
      <c r="P49" s="2">
        <v>5.7399953167051099E-2</v>
      </c>
      <c r="Q49" s="2">
        <v>-0.76039030791124396</v>
      </c>
      <c r="R49" s="2">
        <v>0.41607263746851297</v>
      </c>
      <c r="S49" s="2">
        <v>0.35423369564304902</v>
      </c>
      <c r="T49" s="2">
        <v>-4.4795855692824897E-2</v>
      </c>
      <c r="U49" s="3">
        <v>0.60735733085380395</v>
      </c>
      <c r="V49" s="3">
        <v>0.294097033225238</v>
      </c>
      <c r="W49" s="3">
        <v>-1.1659364004059101</v>
      </c>
      <c r="X49" s="3">
        <v>1.36846838967893</v>
      </c>
      <c r="Y49" s="3">
        <v>-0.25463762124332601</v>
      </c>
      <c r="Z49" s="2">
        <v>-0.15178718678033701</v>
      </c>
      <c r="AA49" s="2">
        <v>-0.24590622576145199</v>
      </c>
      <c r="AB49" s="2">
        <v>-0.69058453508325501</v>
      </c>
      <c r="AC49" s="2">
        <v>-0.59129354694389102</v>
      </c>
      <c r="AD49" s="2">
        <v>-0.31787628737703699</v>
      </c>
      <c r="AE49" s="3">
        <v>8.9335609617630707E-2</v>
      </c>
      <c r="AF49" s="3">
        <v>0.73619101915733898</v>
      </c>
      <c r="AG49" s="3">
        <v>3.76800509932654E-2</v>
      </c>
      <c r="AH49" s="3">
        <v>-7.9622199831802201E-2</v>
      </c>
      <c r="AI49" s="3">
        <v>-0.346117680589554</v>
      </c>
      <c r="AJ49" s="2">
        <v>0.562038462569176</v>
      </c>
      <c r="AK49" s="2">
        <v>-0.39691446092931898</v>
      </c>
      <c r="AL49" s="2">
        <v>0.45891564139386698</v>
      </c>
      <c r="AM49" s="2">
        <v>-9.8627134205448594E-2</v>
      </c>
      <c r="AN49" s="2">
        <v>-1.3273331332450801E-2</v>
      </c>
      <c r="AO49" s="3">
        <v>0.110583243335517</v>
      </c>
      <c r="AP49" s="3">
        <v>0.22649821839659401</v>
      </c>
      <c r="AQ49" s="3">
        <v>-0.57462231197125502</v>
      </c>
      <c r="AR49" s="3">
        <v>-3.9918631977749197E-3</v>
      </c>
      <c r="AS49" s="3">
        <v>1.6930317801996001E-2</v>
      </c>
    </row>
    <row r="50" spans="2:45" x14ac:dyDescent="0.35">
      <c r="B50" s="1" t="s">
        <v>79</v>
      </c>
      <c r="C50" t="s">
        <v>80</v>
      </c>
      <c r="D50" t="s">
        <v>180</v>
      </c>
      <c r="E50" t="s">
        <v>181</v>
      </c>
      <c r="G50" s="16">
        <v>8.9924024889999998</v>
      </c>
      <c r="H50" s="16">
        <v>6.2560973850000003</v>
      </c>
      <c r="I50" t="s">
        <v>182</v>
      </c>
      <c r="J50" s="2">
        <v>0.63</v>
      </c>
      <c r="K50" s="2">
        <v>0.59</v>
      </c>
      <c r="L50" s="2">
        <v>0.04</v>
      </c>
      <c r="M50" s="4">
        <v>-0.20636857099870801</v>
      </c>
      <c r="N50" s="4">
        <v>-0.22598084146494399</v>
      </c>
      <c r="O50" s="4">
        <v>-1.9473826759923801E-2</v>
      </c>
      <c r="P50" s="2">
        <v>-3.5040591249483201E-2</v>
      </c>
      <c r="Q50" s="2">
        <v>-0.42498122911407699</v>
      </c>
      <c r="R50" s="2">
        <v>0.39728839729052901</v>
      </c>
      <c r="S50" s="2">
        <v>0.249047254324964</v>
      </c>
      <c r="T50" s="2">
        <v>0.49168188181081601</v>
      </c>
      <c r="U50" s="3">
        <v>0.52622291807920996</v>
      </c>
      <c r="V50" s="3">
        <v>0.235498028086782</v>
      </c>
      <c r="W50" s="3">
        <v>-1.22844211715027</v>
      </c>
      <c r="X50" s="3">
        <v>1.2831143414855499</v>
      </c>
      <c r="Y50" s="3">
        <v>0.115466235765329</v>
      </c>
      <c r="Z50" s="2">
        <v>-0.36036493591659002</v>
      </c>
      <c r="AA50" s="2">
        <v>-0.43448811619484601</v>
      </c>
      <c r="AB50" s="2">
        <v>-0.32385898982240102</v>
      </c>
      <c r="AC50" s="2">
        <v>-0.299419727071423</v>
      </c>
      <c r="AD50" s="2">
        <v>-0.146512365573196</v>
      </c>
      <c r="AE50" s="3">
        <v>0.30275067469635503</v>
      </c>
      <c r="AF50" s="3">
        <v>0.68263940817024604</v>
      </c>
      <c r="AG50" s="3">
        <v>-0.19693015521909901</v>
      </c>
      <c r="AH50" s="3">
        <v>-0.144854068921006</v>
      </c>
      <c r="AI50" s="3">
        <v>-9.5116641203542907E-2</v>
      </c>
      <c r="AJ50" s="2">
        <v>0.58353281068371099</v>
      </c>
      <c r="AK50" s="2">
        <v>-0.456092397903271</v>
      </c>
      <c r="AL50" s="2">
        <v>0.50411601144189</v>
      </c>
      <c r="AM50" s="2">
        <v>-0.25818056929222299</v>
      </c>
      <c r="AN50" s="2">
        <v>9.2497263949205294E-2</v>
      </c>
      <c r="AO50" s="3">
        <v>-3.4613700680885501E-3</v>
      </c>
      <c r="AP50" s="3">
        <v>0.2299501709931</v>
      </c>
      <c r="AQ50" s="3">
        <v>-0.62660018374154802</v>
      </c>
      <c r="AR50" s="3">
        <v>0.13566978374838401</v>
      </c>
      <c r="AS50" s="3">
        <v>-3.6064872794944199E-2</v>
      </c>
    </row>
    <row r="51" spans="2:45" x14ac:dyDescent="0.35">
      <c r="B51" s="1" t="s">
        <v>81</v>
      </c>
      <c r="C51" t="s">
        <v>82</v>
      </c>
      <c r="D51" t="s">
        <v>192</v>
      </c>
      <c r="E51" t="s">
        <v>197</v>
      </c>
      <c r="F51" t="s">
        <v>198</v>
      </c>
      <c r="G51" s="16"/>
      <c r="H51" s="16"/>
      <c r="I51" t="s">
        <v>182</v>
      </c>
      <c r="J51" s="2">
        <v>0.56000000000000005</v>
      </c>
      <c r="K51" s="2">
        <v>0.52</v>
      </c>
      <c r="L51" s="2">
        <v>0.04</v>
      </c>
      <c r="M51" s="4">
        <v>0.51702939969178696</v>
      </c>
      <c r="N51" s="4">
        <v>-0.21925370270779401</v>
      </c>
      <c r="O51" s="4">
        <v>-0.265891604376778</v>
      </c>
      <c r="P51" s="2">
        <v>-0.21902202517300201</v>
      </c>
      <c r="Q51" s="2">
        <v>-0.99602129263098205</v>
      </c>
      <c r="R51" s="2">
        <v>1.0138851369648401</v>
      </c>
      <c r="S51" s="2">
        <v>-7.0318055115351401E-3</v>
      </c>
      <c r="T51" s="2">
        <v>-0.80606325375066001</v>
      </c>
      <c r="U51" s="3">
        <v>0.68913413221090003</v>
      </c>
      <c r="V51" s="3">
        <v>2.4993050194729101E-3</v>
      </c>
      <c r="W51" s="3">
        <v>-0.15319747408736001</v>
      </c>
      <c r="X51" s="3">
        <v>-0.31938183512037599</v>
      </c>
      <c r="Y51" s="3">
        <v>0.16594144764435101</v>
      </c>
      <c r="Z51" s="2">
        <v>0.18313864343832401</v>
      </c>
      <c r="AA51" s="2">
        <v>0.198012824128353</v>
      </c>
      <c r="AB51" s="2">
        <v>0.382355628519846</v>
      </c>
      <c r="AC51" s="2">
        <v>-0.225503202686134</v>
      </c>
      <c r="AD51" s="2">
        <v>-4.1018883375314098E-2</v>
      </c>
      <c r="AE51" s="3">
        <v>0.247246340465684</v>
      </c>
      <c r="AF51" s="3">
        <v>2.73628989467503E-2</v>
      </c>
      <c r="AG51" s="3">
        <v>-0.24843523869176201</v>
      </c>
      <c r="AH51" s="3">
        <v>-0.181230533184745</v>
      </c>
      <c r="AI51" s="3">
        <v>0.25178027116096002</v>
      </c>
      <c r="AJ51" s="2">
        <v>-7.8173173606579896E-2</v>
      </c>
      <c r="AK51" s="2">
        <v>-0.20392851766681599</v>
      </c>
      <c r="AL51" s="2">
        <v>0.109508286836286</v>
      </c>
      <c r="AM51" s="2">
        <v>0.13107305721774701</v>
      </c>
      <c r="AN51" s="2">
        <v>-4.2057858155768797E-2</v>
      </c>
      <c r="AO51" s="3">
        <v>0.128559886578342</v>
      </c>
      <c r="AP51" s="3">
        <v>0.25958169746743598</v>
      </c>
      <c r="AQ51" s="3">
        <v>-0.28473717368019402</v>
      </c>
      <c r="AR51" s="3">
        <v>5.1124890875189802E-2</v>
      </c>
      <c r="AS51" s="3">
        <v>5.2875767203325198E-3</v>
      </c>
    </row>
    <row r="52" spans="2:45" x14ac:dyDescent="0.35">
      <c r="B52" s="1" t="s">
        <v>83</v>
      </c>
      <c r="C52" t="s">
        <v>84</v>
      </c>
      <c r="D52" t="s">
        <v>180</v>
      </c>
      <c r="E52" t="s">
        <v>190</v>
      </c>
      <c r="G52" s="16">
        <v>7.7644849730000001</v>
      </c>
      <c r="H52" s="16">
        <v>6.7094691949999996</v>
      </c>
      <c r="I52" t="s">
        <v>182</v>
      </c>
      <c r="J52" s="2">
        <v>0.63</v>
      </c>
      <c r="K52" s="2">
        <v>0.6</v>
      </c>
      <c r="L52" s="2">
        <v>0.03</v>
      </c>
      <c r="M52" s="4">
        <v>-0.46526558121038503</v>
      </c>
      <c r="N52" s="4">
        <v>-0.22779359757256701</v>
      </c>
      <c r="O52" s="4">
        <v>-9.3533234249393304E-2</v>
      </c>
      <c r="P52" s="2">
        <v>0.64371563957249001</v>
      </c>
      <c r="Q52" s="2">
        <v>-0.305194830316115</v>
      </c>
      <c r="R52" s="2">
        <v>0.25834973199850803</v>
      </c>
      <c r="S52" s="2">
        <v>0.24735588501818101</v>
      </c>
      <c r="T52" s="2">
        <v>-0.41176831321363</v>
      </c>
      <c r="U52" s="3">
        <v>0.66315812503511296</v>
      </c>
      <c r="V52" s="3">
        <v>0.33236718989054198</v>
      </c>
      <c r="W52" s="3">
        <v>-1.1451104632865901</v>
      </c>
      <c r="X52" s="3">
        <v>1.1377983689940701</v>
      </c>
      <c r="Y52" s="3">
        <v>0.18254993517309501</v>
      </c>
      <c r="Z52" s="2">
        <v>-0.56920018111392001</v>
      </c>
      <c r="AA52" s="2">
        <v>-0.16647187816484699</v>
      </c>
      <c r="AB52" s="2">
        <v>0.44185093084674198</v>
      </c>
      <c r="AC52" s="2">
        <v>-0.52544075756354502</v>
      </c>
      <c r="AD52" s="2">
        <v>-0.53167352376358001</v>
      </c>
      <c r="AE52" s="3">
        <v>6.4554823835377098E-2</v>
      </c>
      <c r="AF52" s="3">
        <v>0.27345625725007799</v>
      </c>
      <c r="AG52" s="3">
        <v>0.27803444079214701</v>
      </c>
      <c r="AH52" s="3">
        <v>0.188121430981492</v>
      </c>
      <c r="AI52" s="3">
        <v>-0.34072448045980103</v>
      </c>
      <c r="AJ52" s="2">
        <v>0.563139228702636</v>
      </c>
      <c r="AK52" s="2">
        <v>-0.59105910345792101</v>
      </c>
      <c r="AL52" s="2">
        <v>0.44600256662322002</v>
      </c>
      <c r="AM52" s="2">
        <v>-0.219150815552969</v>
      </c>
      <c r="AN52" s="2">
        <v>0.210086028807214</v>
      </c>
      <c r="AO52" s="3">
        <v>-0.31990712918780501</v>
      </c>
      <c r="AP52" s="3">
        <v>0.57272017273831999</v>
      </c>
      <c r="AQ52" s="3">
        <v>-0.62111067944686205</v>
      </c>
      <c r="AR52" s="3">
        <v>-0.23339560883174401</v>
      </c>
      <c r="AS52" s="3">
        <v>0.22421501317963399</v>
      </c>
    </row>
    <row r="53" spans="2:45" x14ac:dyDescent="0.35">
      <c r="B53" s="1" t="s">
        <v>85</v>
      </c>
      <c r="C53" t="s">
        <v>86</v>
      </c>
      <c r="D53" t="s">
        <v>180</v>
      </c>
      <c r="E53" t="s">
        <v>185</v>
      </c>
      <c r="G53" s="16">
        <v>1.9642686579999999</v>
      </c>
      <c r="H53" s="16">
        <v>1.836265705</v>
      </c>
      <c r="I53" t="s">
        <v>182</v>
      </c>
      <c r="J53" s="2">
        <v>0.56000000000000005</v>
      </c>
      <c r="K53" s="2">
        <v>0.53</v>
      </c>
      <c r="L53" s="2">
        <v>0.02</v>
      </c>
      <c r="M53" s="4">
        <v>-0.87143162864275503</v>
      </c>
      <c r="N53" s="4">
        <v>-0.54310912506308096</v>
      </c>
      <c r="O53" s="4">
        <v>0.445306693439463</v>
      </c>
      <c r="P53" s="2">
        <v>0.53244264395228302</v>
      </c>
      <c r="Q53" s="2">
        <v>-8.1533921816932697E-2</v>
      </c>
      <c r="R53" s="2">
        <v>-8.4842868834798593E-2</v>
      </c>
      <c r="S53" s="2">
        <v>6.6504341141185405E-2</v>
      </c>
      <c r="T53" s="2">
        <v>-0.170992548833835</v>
      </c>
      <c r="U53" s="3">
        <v>0.49994501022730198</v>
      </c>
      <c r="V53" s="3">
        <v>0.735962792085885</v>
      </c>
      <c r="W53" s="3">
        <v>-0.85284628697785803</v>
      </c>
      <c r="X53" s="3">
        <v>0.96021239321387997</v>
      </c>
      <c r="Y53" s="3">
        <v>-0.33092861789517403</v>
      </c>
      <c r="Z53" s="2">
        <v>-0.13993491215620499</v>
      </c>
      <c r="AA53" s="2">
        <v>-0.222054667251703</v>
      </c>
      <c r="AB53" s="2">
        <v>-4.2738825417821202E-2</v>
      </c>
      <c r="AC53" s="2">
        <v>0.23044623806821499</v>
      </c>
      <c r="AD53" s="2">
        <v>0.26118320897839897</v>
      </c>
      <c r="AE53" s="3">
        <v>0.14671490037072399</v>
      </c>
      <c r="AF53" s="3">
        <v>0.696174111489547</v>
      </c>
      <c r="AG53" s="3">
        <v>-0.23056577690595001</v>
      </c>
      <c r="AH53" s="3">
        <v>-0.55356890791320301</v>
      </c>
      <c r="AI53" s="3">
        <v>6.7713397238661405E-2</v>
      </c>
      <c r="AJ53" s="2">
        <v>0.181711162569723</v>
      </c>
      <c r="AK53" s="2">
        <v>-0.44845420052576501</v>
      </c>
      <c r="AL53" s="2">
        <v>0.37908091671371802</v>
      </c>
      <c r="AM53" s="2">
        <v>-0.106697793218236</v>
      </c>
      <c r="AN53" s="2">
        <v>7.94180383343107E-2</v>
      </c>
      <c r="AO53" s="3">
        <v>-0.232285727388202</v>
      </c>
      <c r="AP53" s="3">
        <v>0.17301064720613801</v>
      </c>
      <c r="AQ53" s="3">
        <v>-0.105625757728116</v>
      </c>
      <c r="AR53" s="3">
        <v>-9.5179542350970897E-2</v>
      </c>
      <c r="AS53" s="3">
        <v>1.7601399309676601E-2</v>
      </c>
    </row>
    <row r="54" spans="2:45" x14ac:dyDescent="0.35">
      <c r="B54" s="1" t="s">
        <v>91</v>
      </c>
      <c r="C54" t="s">
        <v>92</v>
      </c>
      <c r="D54" t="s">
        <v>192</v>
      </c>
      <c r="E54" t="s">
        <v>199</v>
      </c>
      <c r="F54" t="s">
        <v>198</v>
      </c>
      <c r="G54" s="16"/>
      <c r="H54" s="16"/>
      <c r="I54" t="s">
        <v>182</v>
      </c>
      <c r="J54" s="2">
        <v>0.59</v>
      </c>
      <c r="K54" s="2">
        <v>0.57999999999999996</v>
      </c>
      <c r="L54" s="2">
        <v>0.01</v>
      </c>
      <c r="M54" s="4">
        <v>0.209175555952202</v>
      </c>
      <c r="N54" s="4">
        <v>0.34732019129680602</v>
      </c>
      <c r="O54" s="4">
        <v>-0.52831273172512405</v>
      </c>
      <c r="P54" s="2">
        <v>8.4403669418756905E-2</v>
      </c>
      <c r="Q54" s="2">
        <v>-0.28446810948284501</v>
      </c>
      <c r="R54" s="2">
        <v>0.36251164630868998</v>
      </c>
      <c r="S54" s="2">
        <v>0.209615142417581</v>
      </c>
      <c r="T54" s="2">
        <v>-0.14477437888665401</v>
      </c>
      <c r="U54" s="3">
        <v>-0.35990779481985302</v>
      </c>
      <c r="V54" s="3">
        <v>-0.636581916828313</v>
      </c>
      <c r="W54" s="3">
        <v>0.617873402249561</v>
      </c>
      <c r="X54" s="3">
        <v>0.12958273357611999</v>
      </c>
      <c r="Y54" s="3">
        <v>0.18779479652012901</v>
      </c>
      <c r="Z54" s="2">
        <v>-0.66701855521544196</v>
      </c>
      <c r="AA54" s="2">
        <v>0.20626091625742901</v>
      </c>
      <c r="AB54" s="2">
        <v>0.61893073633777995</v>
      </c>
      <c r="AC54" s="2">
        <v>0.249999694529703</v>
      </c>
      <c r="AD54" s="2">
        <v>-0.39514766111491101</v>
      </c>
      <c r="AE54" s="3">
        <v>-0.30032582270880398</v>
      </c>
      <c r="AF54" s="3">
        <v>0.227293357331287</v>
      </c>
      <c r="AG54" s="3">
        <v>0.18618299163303001</v>
      </c>
      <c r="AH54" s="3">
        <v>6.0926284986670298E-2</v>
      </c>
      <c r="AI54" s="3">
        <v>-0.182954819798051</v>
      </c>
      <c r="AJ54" s="2">
        <v>-0.40534867473594599</v>
      </c>
      <c r="AK54" s="2">
        <v>0.71892439199025604</v>
      </c>
      <c r="AL54" s="2">
        <v>-0.190230910262743</v>
      </c>
      <c r="AM54" s="2">
        <v>-2.4119931318084101E-2</v>
      </c>
      <c r="AN54" s="2">
        <v>0.13865393881065899</v>
      </c>
      <c r="AO54" s="3">
        <v>-2.4265789099101299E-3</v>
      </c>
      <c r="AP54" s="3">
        <v>-0.26956435464175599</v>
      </c>
      <c r="AQ54" s="3">
        <v>-0.17297878253701299</v>
      </c>
      <c r="AR54" s="3">
        <v>-0.51006628736764104</v>
      </c>
      <c r="AS54" s="3">
        <v>0.38339027329530401</v>
      </c>
    </row>
    <row r="55" spans="2:45" x14ac:dyDescent="0.35">
      <c r="B55" s="1" t="s">
        <v>89</v>
      </c>
      <c r="C55" t="s">
        <v>90</v>
      </c>
      <c r="D55" t="s">
        <v>180</v>
      </c>
      <c r="E55" t="s">
        <v>185</v>
      </c>
      <c r="G55" s="16">
        <v>1.956955172</v>
      </c>
      <c r="H55" s="16">
        <v>1.831927077</v>
      </c>
      <c r="I55" t="s">
        <v>182</v>
      </c>
      <c r="J55" s="2">
        <v>0.59</v>
      </c>
      <c r="K55" s="2">
        <v>0.59</v>
      </c>
      <c r="L55" s="2">
        <v>0.01</v>
      </c>
      <c r="M55" s="4">
        <v>-0.25681368146569999</v>
      </c>
      <c r="N55" s="4">
        <v>-0.50219358197052599</v>
      </c>
      <c r="O55" s="4">
        <v>0.47908438496835798</v>
      </c>
      <c r="P55" s="2">
        <v>0.37332596433901799</v>
      </c>
      <c r="Q55" s="2">
        <v>-0.22154582463306399</v>
      </c>
      <c r="R55" s="2">
        <v>-0.191935088744704</v>
      </c>
      <c r="S55" s="2">
        <v>0.23694273298461099</v>
      </c>
      <c r="T55" s="2">
        <v>-0.14747852027438199</v>
      </c>
      <c r="U55" s="3">
        <v>0.37906754273162602</v>
      </c>
      <c r="V55" s="3">
        <v>0.77481859127994501</v>
      </c>
      <c r="W55" s="3">
        <v>-1.1006721295514901</v>
      </c>
      <c r="X55" s="3">
        <v>0.88477268694713795</v>
      </c>
      <c r="Y55" s="3">
        <v>0.25740888429598102</v>
      </c>
      <c r="Z55" s="2">
        <v>-0.39213231877019999</v>
      </c>
      <c r="AA55" s="2">
        <v>-5.6240137290943501E-2</v>
      </c>
      <c r="AB55" s="2">
        <v>-8.7810723250275793E-2</v>
      </c>
      <c r="AC55" s="2">
        <v>-7.7823970943998603E-3</v>
      </c>
      <c r="AD55" s="2">
        <v>0.30400179294558999</v>
      </c>
      <c r="AE55" s="3">
        <v>0.554750836991448</v>
      </c>
      <c r="AF55" s="3">
        <v>0.63477575601798297</v>
      </c>
      <c r="AG55" s="3">
        <v>-9.8118320642465603E-2</v>
      </c>
      <c r="AH55" s="3">
        <v>-0.37040910455596698</v>
      </c>
      <c r="AI55" s="3">
        <v>-7.0360541668703803E-3</v>
      </c>
      <c r="AJ55" s="2">
        <v>-0.106724051831123</v>
      </c>
      <c r="AK55" s="2">
        <v>-0.57824133901764396</v>
      </c>
      <c r="AL55" s="2">
        <v>0.778568960129008</v>
      </c>
      <c r="AM55" s="2">
        <v>-0.30144769236286101</v>
      </c>
      <c r="AN55" s="2">
        <v>0.21969589196611</v>
      </c>
      <c r="AO55" s="3">
        <v>-0.23273140303920001</v>
      </c>
      <c r="AP55" s="3">
        <v>0.177009231748464</v>
      </c>
      <c r="AQ55" s="3">
        <v>-0.33169525442478898</v>
      </c>
      <c r="AR55" s="3">
        <v>-7.8146253053549594E-2</v>
      </c>
      <c r="AS55" s="3">
        <v>2.5801689893542101E-2</v>
      </c>
    </row>
    <row r="56" spans="2:45" x14ac:dyDescent="0.35">
      <c r="B56" s="1" t="s">
        <v>87</v>
      </c>
      <c r="C56" t="s">
        <v>88</v>
      </c>
      <c r="D56" t="s">
        <v>180</v>
      </c>
      <c r="E56" t="s">
        <v>189</v>
      </c>
      <c r="G56" s="16">
        <v>4.5872587510000002</v>
      </c>
      <c r="H56" s="16">
        <v>3.6729518759999999</v>
      </c>
      <c r="I56" t="s">
        <v>182</v>
      </c>
      <c r="J56" s="2">
        <v>0.59</v>
      </c>
      <c r="K56" s="2">
        <v>0.59</v>
      </c>
      <c r="L56" s="2">
        <v>0.01</v>
      </c>
      <c r="M56" s="4">
        <v>-3.9817403372242903E-3</v>
      </c>
      <c r="N56" s="4">
        <v>0.231794896602563</v>
      </c>
      <c r="O56" s="4">
        <v>-0.54207482278563701</v>
      </c>
      <c r="P56" s="2">
        <v>8.1953635125977004E-2</v>
      </c>
      <c r="Q56" s="2">
        <v>4.5540978227330997E-2</v>
      </c>
      <c r="R56" s="2">
        <v>8.9821109876035504E-2</v>
      </c>
      <c r="S56" s="2">
        <v>-0.22733088585845601</v>
      </c>
      <c r="T56" s="2">
        <v>-0.17240141662836</v>
      </c>
      <c r="U56" s="3">
        <v>0.10212773925854</v>
      </c>
      <c r="V56" s="3">
        <v>0.191822133226318</v>
      </c>
      <c r="W56" s="3">
        <v>-1.5972244176293</v>
      </c>
      <c r="X56" s="3">
        <v>0.61331155869652398</v>
      </c>
      <c r="Y56" s="3">
        <v>-0.508978949901294</v>
      </c>
      <c r="Z56" s="2">
        <v>-0.17780219388541399</v>
      </c>
      <c r="AA56" s="2">
        <v>0.243434116896526</v>
      </c>
      <c r="AB56" s="2">
        <v>-0.299680207945281</v>
      </c>
      <c r="AC56" s="2">
        <v>0.41994558786032199</v>
      </c>
      <c r="AD56" s="2">
        <v>0.42292720315065802</v>
      </c>
      <c r="AE56" s="3">
        <v>0.734274507796429</v>
      </c>
      <c r="AF56" s="3">
        <v>0.33423617123656302</v>
      </c>
      <c r="AG56" s="3">
        <v>-0.377655410710381</v>
      </c>
      <c r="AH56" s="3">
        <v>0.37525752848525801</v>
      </c>
      <c r="AI56" s="3">
        <v>-0.58019316234044704</v>
      </c>
      <c r="AJ56" s="2">
        <v>0.35484805170059702</v>
      </c>
      <c r="AK56" s="2">
        <v>3.62381372978689E-2</v>
      </c>
      <c r="AL56" s="2">
        <v>-0.136833951167493</v>
      </c>
      <c r="AM56" s="2">
        <v>0.16888805618320499</v>
      </c>
      <c r="AN56" s="2">
        <v>-0.112338001181691</v>
      </c>
      <c r="AO56" s="3">
        <v>0.26870759493199098</v>
      </c>
      <c r="AP56" s="3">
        <v>-0.40276952583734998</v>
      </c>
      <c r="AQ56" s="3">
        <v>0.116958998877735</v>
      </c>
      <c r="AR56" s="3">
        <v>0.15609949196669401</v>
      </c>
      <c r="AS56" s="3">
        <v>-4.2322688234234497E-2</v>
      </c>
    </row>
    <row r="57" spans="2:45" x14ac:dyDescent="0.35">
      <c r="B57" s="1" t="s">
        <v>93</v>
      </c>
      <c r="C57" t="s">
        <v>94</v>
      </c>
      <c r="D57" t="s">
        <v>180</v>
      </c>
      <c r="E57" t="s">
        <v>188</v>
      </c>
      <c r="G57" s="16">
        <v>8.4435092730000001</v>
      </c>
      <c r="H57" s="16">
        <v>7.3725208379999998</v>
      </c>
      <c r="I57" t="s">
        <v>182</v>
      </c>
      <c r="J57" s="2">
        <v>0.52</v>
      </c>
      <c r="K57" s="2">
        <v>0.52</v>
      </c>
      <c r="L57" s="2">
        <v>0</v>
      </c>
      <c r="M57" s="4">
        <v>-0.598804302319493</v>
      </c>
      <c r="N57" s="4">
        <v>-0.10317062408701901</v>
      </c>
      <c r="O57" s="4">
        <v>-0.21687648363572801</v>
      </c>
      <c r="P57" s="2">
        <v>0.30479410265720203</v>
      </c>
      <c r="Q57" s="2">
        <v>-0.30172743568403099</v>
      </c>
      <c r="R57" s="2">
        <v>-0.22991871814986001</v>
      </c>
      <c r="S57" s="2">
        <v>0.75049290326007401</v>
      </c>
      <c r="T57" s="2">
        <v>0.35242106336676299</v>
      </c>
      <c r="U57" s="3">
        <v>0.63382633717848902</v>
      </c>
      <c r="V57" s="3">
        <v>0.45577767289246202</v>
      </c>
      <c r="W57" s="3">
        <v>-1.0845641723423001</v>
      </c>
      <c r="X57" s="3">
        <v>1.3779866070857401</v>
      </c>
      <c r="Y57" s="3">
        <v>-0.463761309743499</v>
      </c>
      <c r="Z57" s="2">
        <v>-0.73740116478783202</v>
      </c>
      <c r="AA57" s="2">
        <v>-0.14269607639776</v>
      </c>
      <c r="AB57" s="2">
        <v>0.16106317379722199</v>
      </c>
      <c r="AC57" s="2">
        <v>2.7345829888981502E-2</v>
      </c>
      <c r="AD57" s="2">
        <v>0.10602940601918601</v>
      </c>
      <c r="AE57" s="3">
        <v>0.257570159454581</v>
      </c>
      <c r="AF57" s="3">
        <v>0.738327993477085</v>
      </c>
      <c r="AG57" s="3">
        <v>-5.9316720999500201E-2</v>
      </c>
      <c r="AH57" s="3">
        <v>-0.48033050072042799</v>
      </c>
      <c r="AI57" s="3">
        <v>-1.7412424048743901E-2</v>
      </c>
      <c r="AJ57" s="2">
        <v>0.31579995899365798</v>
      </c>
      <c r="AK57" s="2">
        <v>-0.58127905756159404</v>
      </c>
      <c r="AL57" s="2">
        <v>0.59999902420085205</v>
      </c>
      <c r="AM57" s="2">
        <v>-0.227839268927614</v>
      </c>
      <c r="AN57" s="2">
        <v>-4.2622898478573298E-2</v>
      </c>
      <c r="AO57" s="3">
        <v>-3.0451386223065698E-2</v>
      </c>
      <c r="AP57" s="3">
        <v>0.13960081525159701</v>
      </c>
      <c r="AQ57" s="3">
        <v>-0.28148755442749102</v>
      </c>
      <c r="AR57" s="3">
        <v>0.201228368893061</v>
      </c>
      <c r="AS57" s="3">
        <v>-3.6939351755116402E-2</v>
      </c>
    </row>
    <row r="58" spans="2:45" x14ac:dyDescent="0.35">
      <c r="B58" s="1" t="s">
        <v>97</v>
      </c>
      <c r="C58" t="s">
        <v>98</v>
      </c>
      <c r="D58" t="s">
        <v>192</v>
      </c>
      <c r="E58" t="s">
        <v>193</v>
      </c>
      <c r="F58" t="s">
        <v>194</v>
      </c>
      <c r="G58" s="16"/>
      <c r="H58" s="16"/>
      <c r="I58" t="s">
        <v>182</v>
      </c>
      <c r="J58" s="2">
        <v>0.67</v>
      </c>
      <c r="K58" s="2">
        <v>0.67</v>
      </c>
      <c r="L58" s="2">
        <v>0</v>
      </c>
      <c r="M58" s="4">
        <v>1.22885695840169E-2</v>
      </c>
      <c r="N58" s="4">
        <v>8.3074897072830996E-3</v>
      </c>
      <c r="O58" s="4">
        <v>-0.50968830255999698</v>
      </c>
      <c r="P58" s="2">
        <v>0.31767998910645201</v>
      </c>
      <c r="Q58" s="2">
        <v>0.46706252719332098</v>
      </c>
      <c r="R58" s="2">
        <v>0.41500635310936401</v>
      </c>
      <c r="S58" s="2">
        <v>-0.29877193462658203</v>
      </c>
      <c r="T58" s="2">
        <v>-0.85469722703339102</v>
      </c>
      <c r="U58" s="3">
        <v>0.340649165637747</v>
      </c>
      <c r="V58" s="3">
        <v>-0.39903456406901899</v>
      </c>
      <c r="W58" s="3">
        <v>-0.49168636177918201</v>
      </c>
      <c r="X58" s="3">
        <v>0.81139872668733803</v>
      </c>
      <c r="Y58" s="3">
        <v>-0.85445803746194804</v>
      </c>
      <c r="Z58" s="2">
        <v>-0.27996090299673698</v>
      </c>
      <c r="AA58" s="2">
        <v>0.38720665492001999</v>
      </c>
      <c r="AB58" s="2">
        <v>7.9186386427949895E-2</v>
      </c>
      <c r="AC58" s="2">
        <v>0.10886771303654599</v>
      </c>
      <c r="AD58" s="2">
        <v>-0.46046435578382899</v>
      </c>
      <c r="AE58" s="3">
        <v>6.1531285308379403E-2</v>
      </c>
      <c r="AF58" s="3">
        <v>-9.0921016935856594E-2</v>
      </c>
      <c r="AG58" s="3">
        <v>-0.23187729560746101</v>
      </c>
      <c r="AH58" s="3">
        <v>0.24027932117143899</v>
      </c>
      <c r="AI58" s="3">
        <v>7.9438391644260906E-2</v>
      </c>
      <c r="AJ58" s="2">
        <v>0.47577731327721301</v>
      </c>
      <c r="AK58" s="2">
        <v>6.9409760971611703E-3</v>
      </c>
      <c r="AL58" s="2">
        <v>4.6429397832226098E-2</v>
      </c>
      <c r="AM58" s="2">
        <v>-0.52686547872226097</v>
      </c>
      <c r="AN58" s="2">
        <v>0.532341064041154</v>
      </c>
      <c r="AO58" s="3">
        <v>-0.32082218244094202</v>
      </c>
      <c r="AP58" s="3">
        <v>-3.7021080639929399E-2</v>
      </c>
      <c r="AQ58" s="3">
        <v>-0.114064859524264</v>
      </c>
      <c r="AR58" s="3">
        <v>-0.37040617981059698</v>
      </c>
      <c r="AS58" s="3">
        <v>0.46093096522600902</v>
      </c>
    </row>
    <row r="59" spans="2:45" x14ac:dyDescent="0.35">
      <c r="B59" s="1" t="s">
        <v>95</v>
      </c>
      <c r="C59" t="s">
        <v>96</v>
      </c>
      <c r="D59" t="s">
        <v>180</v>
      </c>
      <c r="E59" t="s">
        <v>189</v>
      </c>
      <c r="G59" s="16">
        <v>4.6585851009999999</v>
      </c>
      <c r="H59" s="16">
        <v>3.6755694700000001</v>
      </c>
      <c r="I59" t="s">
        <v>182</v>
      </c>
      <c r="J59" s="2">
        <v>0.59</v>
      </c>
      <c r="K59" s="2">
        <v>0.59</v>
      </c>
      <c r="L59" s="2">
        <v>0</v>
      </c>
      <c r="M59" s="4">
        <v>0.285321650279732</v>
      </c>
      <c r="N59" s="4">
        <v>0.29583907375676599</v>
      </c>
      <c r="O59" s="4">
        <v>-0.51362334795287901</v>
      </c>
      <c r="P59" s="2">
        <v>-0.26004319776961399</v>
      </c>
      <c r="Q59" s="2">
        <v>-4.2271106391389701E-2</v>
      </c>
      <c r="R59" s="2">
        <v>-2.24562911388758E-2</v>
      </c>
      <c r="S59" s="2">
        <v>-0.19522420830396001</v>
      </c>
      <c r="T59" s="2">
        <v>-0.35393776390735998</v>
      </c>
      <c r="U59" s="3">
        <v>0.10665336713403301</v>
      </c>
      <c r="V59" s="3">
        <v>0.13208346943484101</v>
      </c>
      <c r="W59" s="3">
        <v>-1.6534850958570799</v>
      </c>
      <c r="X59" s="3">
        <v>0.76850746813964899</v>
      </c>
      <c r="Y59" s="3">
        <v>-0.20890278299283399</v>
      </c>
      <c r="Z59" s="2">
        <v>-0.17477026250923899</v>
      </c>
      <c r="AA59" s="2">
        <v>0.191208132446306</v>
      </c>
      <c r="AB59" s="2">
        <v>-0.27840244583478302</v>
      </c>
      <c r="AC59" s="2">
        <v>0.403892211709384</v>
      </c>
      <c r="AD59" s="2">
        <v>0.300221540357548</v>
      </c>
      <c r="AE59" s="3">
        <v>0.56886909811297504</v>
      </c>
      <c r="AF59" s="3">
        <v>0.24346007346151199</v>
      </c>
      <c r="AG59" s="3">
        <v>-0.37545782095868502</v>
      </c>
      <c r="AH59" s="3">
        <v>0.29753218937370701</v>
      </c>
      <c r="AI59" s="3">
        <v>-0.314651771327358</v>
      </c>
      <c r="AJ59" s="2">
        <v>0.32777264313820698</v>
      </c>
      <c r="AK59" s="2">
        <v>8.1296184005014094E-2</v>
      </c>
      <c r="AL59" s="2">
        <v>-9.2288652799237994E-2</v>
      </c>
      <c r="AM59" s="2">
        <v>-8.9378777468709994E-2</v>
      </c>
      <c r="AN59" s="2">
        <v>0.13067866051791099</v>
      </c>
      <c r="AO59" s="3">
        <v>0.20304716877536599</v>
      </c>
      <c r="AP59" s="3">
        <v>-0.370979541384239</v>
      </c>
      <c r="AQ59" s="3">
        <v>0.14733567259129299</v>
      </c>
      <c r="AR59" s="3">
        <v>-3.62040006768082E-2</v>
      </c>
      <c r="AS59" s="3">
        <v>0.11296576252943499</v>
      </c>
    </row>
    <row r="60" spans="2:45" x14ac:dyDescent="0.35">
      <c r="B60" s="1" t="s">
        <v>99</v>
      </c>
      <c r="C60" t="s">
        <v>100</v>
      </c>
      <c r="D60" t="s">
        <v>192</v>
      </c>
      <c r="E60" t="s">
        <v>199</v>
      </c>
      <c r="F60" t="s">
        <v>198</v>
      </c>
      <c r="G60" s="16"/>
      <c r="H60" s="16"/>
      <c r="I60" t="s">
        <v>182</v>
      </c>
      <c r="J60" s="2">
        <v>0.59</v>
      </c>
      <c r="K60" s="2">
        <v>0.6</v>
      </c>
      <c r="L60" s="2">
        <v>-0.01</v>
      </c>
      <c r="M60" s="4">
        <v>6.1571677141333298E-2</v>
      </c>
      <c r="N60" s="4">
        <v>0.358876584844744</v>
      </c>
      <c r="O60" s="4">
        <v>-0.74975908911920597</v>
      </c>
      <c r="P60" s="2">
        <v>-0.16875072163343699</v>
      </c>
      <c r="Q60" s="2">
        <v>1.38871026450507E-2</v>
      </c>
      <c r="R60" s="2">
        <v>0.355036282363418</v>
      </c>
      <c r="S60" s="2">
        <v>0.12297805841404801</v>
      </c>
      <c r="T60" s="2">
        <v>-0.25871214818150101</v>
      </c>
      <c r="U60" s="3">
        <v>-0.42429927999837902</v>
      </c>
      <c r="V60" s="3">
        <v>-0.32401689222915497</v>
      </c>
      <c r="W60" s="3">
        <v>0.381997575420985</v>
      </c>
      <c r="X60" s="3">
        <v>6.7830797719947294E-2</v>
      </c>
      <c r="Y60" s="3">
        <v>0.20638787384210899</v>
      </c>
      <c r="Z60" s="2">
        <v>-0.28709149413916901</v>
      </c>
      <c r="AA60" s="2">
        <v>0.193165980870561</v>
      </c>
      <c r="AB60" s="2">
        <v>0.30649528461398901</v>
      </c>
      <c r="AC60" s="2">
        <v>0.40136364926068901</v>
      </c>
      <c r="AD60" s="2">
        <v>-0.70323441696588496</v>
      </c>
      <c r="AE60" s="3">
        <v>-0.53012627614945995</v>
      </c>
      <c r="AF60" s="3">
        <v>0.377370956289798</v>
      </c>
      <c r="AG60" s="3">
        <v>0.123885877382198</v>
      </c>
      <c r="AH60" s="3">
        <v>-0.146908347546542</v>
      </c>
      <c r="AI60" s="3">
        <v>8.9281020411973097E-2</v>
      </c>
      <c r="AJ60" s="2">
        <v>-0.179237845292543</v>
      </c>
      <c r="AK60" s="2">
        <v>0.64736038716486499</v>
      </c>
      <c r="AL60" s="2">
        <v>-0.192838199755165</v>
      </c>
      <c r="AM60" s="2">
        <v>-0.173926844285201</v>
      </c>
      <c r="AN60" s="2">
        <v>0.18815606900387299</v>
      </c>
      <c r="AO60" s="3">
        <v>-1.5059668679856201E-2</v>
      </c>
      <c r="AP60" s="3">
        <v>-0.50497412336077396</v>
      </c>
      <c r="AQ60" s="3">
        <v>-1.3994000461492901E-2</v>
      </c>
      <c r="AR60" s="3">
        <v>-0.35005199364331602</v>
      </c>
      <c r="AS60" s="3">
        <v>0.37736744404935901</v>
      </c>
    </row>
    <row r="61" spans="2:45" x14ac:dyDescent="0.35">
      <c r="B61" s="1" t="s">
        <v>101</v>
      </c>
      <c r="C61" t="s">
        <v>102</v>
      </c>
      <c r="D61" t="s">
        <v>205</v>
      </c>
      <c r="E61" t="s">
        <v>205</v>
      </c>
      <c r="G61" s="16"/>
      <c r="H61" s="16"/>
      <c r="I61" t="s">
        <v>182</v>
      </c>
      <c r="J61" s="2">
        <v>0.44</v>
      </c>
      <c r="K61" s="2">
        <v>0.47</v>
      </c>
      <c r="L61" s="2">
        <v>-0.02</v>
      </c>
      <c r="M61" s="4">
        <v>0.16328042539520299</v>
      </c>
      <c r="N61" s="4">
        <v>0.18311233215290401</v>
      </c>
      <c r="O61" s="4">
        <v>-3.2674537330076803E-2</v>
      </c>
      <c r="P61" s="2">
        <v>-0.45699472636006699</v>
      </c>
      <c r="Q61" s="2">
        <v>0.560500272571964</v>
      </c>
      <c r="R61" s="2">
        <v>0.111533678194113</v>
      </c>
      <c r="S61" s="2">
        <v>-0.23773963292266601</v>
      </c>
      <c r="T61" s="2">
        <v>-0.13373682636796499</v>
      </c>
      <c r="U61" s="3">
        <v>0.20250917159502099</v>
      </c>
      <c r="V61" s="3">
        <v>3.9225672829602397E-2</v>
      </c>
      <c r="W61" s="3">
        <v>-0.48737780369429801</v>
      </c>
      <c r="X61" s="3">
        <v>1.08036309345412</v>
      </c>
      <c r="Y61" s="3">
        <v>-0.30559443001166298</v>
      </c>
      <c r="Z61" s="2">
        <v>0.55773982808173905</v>
      </c>
      <c r="AA61" s="2">
        <v>-0.40763551728766401</v>
      </c>
      <c r="AB61" s="2">
        <v>-0.49454798286094498</v>
      </c>
      <c r="AC61" s="2">
        <v>0.27643458447124297</v>
      </c>
      <c r="AD61" s="2">
        <v>-0.25708686846982898</v>
      </c>
      <c r="AE61" s="3">
        <v>-5.2042912679170703E-2</v>
      </c>
      <c r="AF61" s="3">
        <v>0.417061116841701</v>
      </c>
      <c r="AG61" s="3">
        <v>-0.24099831638720901</v>
      </c>
      <c r="AH61" s="3">
        <v>0.14930025531583599</v>
      </c>
      <c r="AI61" s="3">
        <v>-0.30784451746629399</v>
      </c>
      <c r="AJ61" s="2">
        <v>0.49410590615170202</v>
      </c>
      <c r="AK61" s="2">
        <v>-0.45437296701928798</v>
      </c>
      <c r="AL61" s="2">
        <v>-2.37947026871098E-3</v>
      </c>
      <c r="AM61" s="2">
        <v>0.45464728145442102</v>
      </c>
      <c r="AN61" s="2">
        <v>-0.13095787001796499</v>
      </c>
      <c r="AO61" s="3">
        <v>-0.42159151090140301</v>
      </c>
      <c r="AP61" s="3">
        <v>0.53881464814441404</v>
      </c>
      <c r="AQ61" s="3">
        <v>-0.250679051991404</v>
      </c>
      <c r="AR61" s="3">
        <v>-6.1411432305229503E-2</v>
      </c>
      <c r="AS61" s="3">
        <v>-0.148577148870078</v>
      </c>
    </row>
    <row r="62" spans="2:45" x14ac:dyDescent="0.35">
      <c r="B62" s="1" t="s">
        <v>103</v>
      </c>
      <c r="C62" t="s">
        <v>104</v>
      </c>
      <c r="D62" t="s">
        <v>192</v>
      </c>
      <c r="E62" t="s">
        <v>196</v>
      </c>
      <c r="F62" t="s">
        <v>194</v>
      </c>
      <c r="G62" s="16"/>
      <c r="H62" s="16"/>
      <c r="I62" t="s">
        <v>182</v>
      </c>
      <c r="J62" s="2">
        <v>0.59</v>
      </c>
      <c r="K62" s="2">
        <v>0.63</v>
      </c>
      <c r="L62" s="2">
        <v>-0.04</v>
      </c>
      <c r="M62" s="4">
        <v>1.8361674521995199E-2</v>
      </c>
      <c r="N62" s="4">
        <v>3.4243227640197202E-2</v>
      </c>
      <c r="O62" s="4">
        <v>-0.64940147511267599</v>
      </c>
      <c r="P62" s="2">
        <v>0.104236659904743</v>
      </c>
      <c r="Q62" s="2">
        <v>0.111632129755473</v>
      </c>
      <c r="R62" s="2">
        <v>-0.126593857326536</v>
      </c>
      <c r="S62" s="2">
        <v>-0.105392937781704</v>
      </c>
      <c r="T62" s="2">
        <v>-0.39739341197240802</v>
      </c>
      <c r="U62" s="3">
        <v>-0.24598913024845501</v>
      </c>
      <c r="V62" s="3">
        <v>-6.5564644663667807E-2</v>
      </c>
      <c r="W62" s="3">
        <v>-0.95018867860804201</v>
      </c>
      <c r="X62" s="3">
        <v>1.2855532608097699</v>
      </c>
      <c r="Y62" s="3">
        <v>-0.39998196433644201</v>
      </c>
      <c r="Z62" s="2">
        <v>9.1468226464392802E-2</v>
      </c>
      <c r="AA62" s="2">
        <v>-2.8805334447078002E-2</v>
      </c>
      <c r="AB62" s="2">
        <v>-0.125145574217882</v>
      </c>
      <c r="AC62" s="2">
        <v>0.55180372355413299</v>
      </c>
      <c r="AD62" s="2">
        <v>-0.86422410492544299</v>
      </c>
      <c r="AE62" s="3">
        <v>3.5366036517571101E-2</v>
      </c>
      <c r="AF62" s="3">
        <v>0.34118464149698602</v>
      </c>
      <c r="AG62" s="3">
        <v>-0.20350264326065201</v>
      </c>
      <c r="AH62" s="3">
        <v>0.15051843717687399</v>
      </c>
      <c r="AI62" s="3">
        <v>0.212403280546208</v>
      </c>
      <c r="AJ62" s="2">
        <v>0.13756127967314399</v>
      </c>
      <c r="AK62" s="2">
        <v>0.25132348916027297</v>
      </c>
      <c r="AL62" s="2">
        <v>0.14333216727408801</v>
      </c>
      <c r="AM62" s="2">
        <v>-0.63530889391576295</v>
      </c>
      <c r="AN62" s="2">
        <v>0.48198637993774501</v>
      </c>
      <c r="AO62" s="3">
        <v>-0.25583161556488598</v>
      </c>
      <c r="AP62" s="3">
        <v>-0.31246541303446201</v>
      </c>
      <c r="AQ62" s="3">
        <v>6.8126207202868997E-3</v>
      </c>
      <c r="AR62" s="3">
        <v>-0.26594227270425502</v>
      </c>
      <c r="AS62" s="3">
        <v>0.35067114095590601</v>
      </c>
    </row>
    <row r="63" spans="2:45" x14ac:dyDescent="0.35">
      <c r="B63" s="1" t="s">
        <v>107</v>
      </c>
      <c r="C63" t="s">
        <v>108</v>
      </c>
      <c r="D63" t="s">
        <v>192</v>
      </c>
      <c r="E63" t="s">
        <v>195</v>
      </c>
      <c r="F63" t="s">
        <v>194</v>
      </c>
      <c r="G63" s="16"/>
      <c r="H63" s="16"/>
      <c r="I63" t="s">
        <v>182</v>
      </c>
      <c r="J63" s="2">
        <v>0.59</v>
      </c>
      <c r="K63" s="2">
        <v>0.65</v>
      </c>
      <c r="L63" s="2">
        <v>-0.05</v>
      </c>
      <c r="M63" s="4">
        <v>7.9076522709926406E-2</v>
      </c>
      <c r="N63" s="4">
        <v>-0.16318953833927499</v>
      </c>
      <c r="O63" s="4">
        <v>-3.5036712056693897E-2</v>
      </c>
      <c r="P63" s="2">
        <v>0.30776780202505899</v>
      </c>
      <c r="Q63" s="2">
        <v>-3.8267285236721897E-2</v>
      </c>
      <c r="R63" s="2">
        <v>0.36803184989725202</v>
      </c>
      <c r="S63" s="2">
        <v>-0.16379800607673101</v>
      </c>
      <c r="T63" s="2">
        <v>-0.769448565991527</v>
      </c>
      <c r="U63" s="3">
        <v>0.54230413129112698</v>
      </c>
      <c r="V63" s="3">
        <v>-4.3362156444130197E-2</v>
      </c>
      <c r="W63" s="3">
        <v>-0.59530609371443299</v>
      </c>
      <c r="X63" s="3">
        <v>1.0641418134421401</v>
      </c>
      <c r="Y63" s="3">
        <v>-0.40576821934815999</v>
      </c>
      <c r="Z63" s="2">
        <v>5.3598517648941101E-2</v>
      </c>
      <c r="AA63" s="2">
        <v>0.36508499687274598</v>
      </c>
      <c r="AB63" s="2">
        <v>0.14869966912550001</v>
      </c>
      <c r="AC63" s="2">
        <v>-0.122709909673777</v>
      </c>
      <c r="AD63" s="2">
        <v>-0.17090755631451601</v>
      </c>
      <c r="AE63" s="3">
        <v>-0.14495697350402301</v>
      </c>
      <c r="AF63" s="3">
        <v>6.6568822233539396E-2</v>
      </c>
      <c r="AG63" s="3">
        <v>-0.18176135615584099</v>
      </c>
      <c r="AH63" s="3">
        <v>-0.18139955745632599</v>
      </c>
      <c r="AI63" s="3">
        <v>0.20683566305165399</v>
      </c>
      <c r="AJ63" s="2">
        <v>0.30965989263616001</v>
      </c>
      <c r="AK63" s="2">
        <v>0.12374416479740601</v>
      </c>
      <c r="AL63" s="2">
        <v>8.4205354010649394E-2</v>
      </c>
      <c r="AM63" s="2">
        <v>-0.205181287378113</v>
      </c>
      <c r="AN63" s="2">
        <v>0.24612062224487599</v>
      </c>
      <c r="AO63" s="3">
        <v>-0.28379559821753397</v>
      </c>
      <c r="AP63" s="3">
        <v>6.3547156064951205E-2</v>
      </c>
      <c r="AQ63" s="3">
        <v>-0.220908046817996</v>
      </c>
      <c r="AR63" s="3">
        <v>-0.267856892236644</v>
      </c>
      <c r="AS63" s="3">
        <v>0.196838807200445</v>
      </c>
    </row>
    <row r="64" spans="2:45" x14ac:dyDescent="0.35">
      <c r="B64" s="1" t="s">
        <v>105</v>
      </c>
      <c r="C64" t="s">
        <v>106</v>
      </c>
      <c r="D64" t="s">
        <v>180</v>
      </c>
      <c r="E64" t="s">
        <v>184</v>
      </c>
      <c r="G64" s="16">
        <v>23.376539529999999</v>
      </c>
      <c r="H64" s="16">
        <v>13.05755478</v>
      </c>
      <c r="I64" t="s">
        <v>182</v>
      </c>
      <c r="J64" s="2">
        <v>0.56000000000000005</v>
      </c>
      <c r="K64" s="2">
        <v>0.61</v>
      </c>
      <c r="L64" s="2">
        <v>-0.05</v>
      </c>
      <c r="M64" s="4">
        <v>-2.8463755293264299E-2</v>
      </c>
      <c r="N64" s="4">
        <v>-0.23533523685985</v>
      </c>
      <c r="O64" s="4">
        <v>-0.168171746022934</v>
      </c>
      <c r="P64" s="2">
        <v>0.71798365705119005</v>
      </c>
      <c r="Q64" s="2">
        <v>-0.62954809266945999</v>
      </c>
      <c r="R64" s="2">
        <v>0.391177408999966</v>
      </c>
      <c r="S64" s="2">
        <v>0.35592054899848702</v>
      </c>
      <c r="T64" s="2">
        <v>-8.7194721306275202E-2</v>
      </c>
      <c r="U64" s="3">
        <v>-3.67536998380893E-2</v>
      </c>
      <c r="V64" s="3">
        <v>-0.14244786679596599</v>
      </c>
      <c r="W64" s="3">
        <v>-0.47693739034100702</v>
      </c>
      <c r="X64" s="3">
        <v>1.03344286490007</v>
      </c>
      <c r="Y64" s="3">
        <v>-7.7793192686188894E-2</v>
      </c>
      <c r="Z64" s="2">
        <v>0.12771218053269401</v>
      </c>
      <c r="AA64" s="2">
        <v>-1.0303244619087599</v>
      </c>
      <c r="AB64" s="2">
        <v>-0.803369039678962</v>
      </c>
      <c r="AC64" s="2">
        <v>-0.16154641939765199</v>
      </c>
      <c r="AD64" s="2">
        <v>-0.102473217561782</v>
      </c>
      <c r="AE64" s="3">
        <v>-0.371511147930014</v>
      </c>
      <c r="AF64" s="3">
        <v>0.49257882012231602</v>
      </c>
      <c r="AG64" s="3">
        <v>0.16308831122939799</v>
      </c>
      <c r="AH64" s="3">
        <v>-5.59124891827164E-2</v>
      </c>
      <c r="AI64" s="3">
        <v>-0.274455291386274</v>
      </c>
      <c r="AJ64" s="2">
        <v>0.60567981347004796</v>
      </c>
      <c r="AK64" s="2">
        <v>-0.167400721106859</v>
      </c>
      <c r="AL64" s="2">
        <v>-9.2280221702029805E-2</v>
      </c>
      <c r="AM64" s="2">
        <v>0.20886125730386201</v>
      </c>
      <c r="AN64" s="2">
        <v>-0.11193804335452399</v>
      </c>
      <c r="AO64" s="3">
        <v>0.140729807520902</v>
      </c>
      <c r="AP64" s="3">
        <v>0.28686481133549302</v>
      </c>
      <c r="AQ64" s="3">
        <v>-0.34991058143603498</v>
      </c>
      <c r="AR64" s="3">
        <v>-6.5944287609221594E-2</v>
      </c>
      <c r="AS64" s="3">
        <v>0.109083088581778</v>
      </c>
    </row>
    <row r="65" spans="2:45" x14ac:dyDescent="0.35">
      <c r="B65" s="1" t="s">
        <v>109</v>
      </c>
      <c r="C65" t="s">
        <v>110</v>
      </c>
      <c r="D65" t="s">
        <v>192</v>
      </c>
      <c r="E65" t="s">
        <v>193</v>
      </c>
      <c r="F65" t="s">
        <v>194</v>
      </c>
      <c r="G65" s="16"/>
      <c r="H65" s="16"/>
      <c r="I65" t="s">
        <v>182</v>
      </c>
      <c r="J65" s="2">
        <v>0.59</v>
      </c>
      <c r="K65" s="2">
        <v>0.65</v>
      </c>
      <c r="L65" s="2">
        <v>-0.06</v>
      </c>
      <c r="M65" s="4">
        <v>-2.7321213189248399E-2</v>
      </c>
      <c r="N65" s="4">
        <v>0.291241328113094</v>
      </c>
      <c r="O65" s="4">
        <v>-0.57249185028479699</v>
      </c>
      <c r="P65" s="2">
        <v>0.28884402276850701</v>
      </c>
      <c r="Q65" s="2">
        <v>-0.11710229544537699</v>
      </c>
      <c r="R65" s="2">
        <v>0.30685423581062798</v>
      </c>
      <c r="S65" s="2">
        <v>4.6384073705284003E-2</v>
      </c>
      <c r="T65" s="2">
        <v>-0.56367740285628298</v>
      </c>
      <c r="U65" s="3">
        <v>0.44976086896696099</v>
      </c>
      <c r="V65" s="3">
        <v>-0.161842219901357</v>
      </c>
      <c r="W65" s="3">
        <v>-0.55624658218726097</v>
      </c>
      <c r="X65" s="3">
        <v>1.1102259610427001</v>
      </c>
      <c r="Y65" s="3">
        <v>-0.56194232757807605</v>
      </c>
      <c r="Z65" s="2">
        <v>-6.9411814201991398E-2</v>
      </c>
      <c r="AA65" s="2">
        <v>0.53441906978115605</v>
      </c>
      <c r="AB65" s="2">
        <v>0.219330178858687</v>
      </c>
      <c r="AC65" s="2">
        <v>2.8134907517331401E-2</v>
      </c>
      <c r="AD65" s="2">
        <v>-0.26914207396682199</v>
      </c>
      <c r="AE65" s="3">
        <v>-0.21950818333695199</v>
      </c>
      <c r="AF65" s="3">
        <v>4.8033272200884498E-2</v>
      </c>
      <c r="AG65" s="3">
        <v>-0.30501901387584102</v>
      </c>
      <c r="AH65" s="3">
        <v>0.17759389620775201</v>
      </c>
      <c r="AI65" s="3">
        <v>0.14391750954740901</v>
      </c>
      <c r="AJ65" s="2">
        <v>0.442977163031608</v>
      </c>
      <c r="AK65" s="2">
        <v>-6.7951022302631101E-2</v>
      </c>
      <c r="AL65" s="2">
        <v>0.19265813161699299</v>
      </c>
      <c r="AM65" s="2">
        <v>-0.55027181912699197</v>
      </c>
      <c r="AN65" s="2">
        <v>0.50879200387928403</v>
      </c>
      <c r="AO65" s="3">
        <v>-0.23177349066744199</v>
      </c>
      <c r="AP65" s="3">
        <v>-3.9581451359092098E-3</v>
      </c>
      <c r="AQ65" s="3">
        <v>-0.38991846434814798</v>
      </c>
      <c r="AR65" s="3">
        <v>-0.24580919445751401</v>
      </c>
      <c r="AS65" s="3">
        <v>0.41028044950946002</v>
      </c>
    </row>
    <row r="66" spans="2:45" x14ac:dyDescent="0.35">
      <c r="B66" s="1" t="s">
        <v>111</v>
      </c>
      <c r="C66" t="s">
        <v>112</v>
      </c>
      <c r="D66" t="s">
        <v>180</v>
      </c>
      <c r="E66" t="s">
        <v>187</v>
      </c>
      <c r="G66" s="16">
        <v>23.02763315</v>
      </c>
      <c r="H66" s="16">
        <v>12.86986602</v>
      </c>
      <c r="I66" t="s">
        <v>182</v>
      </c>
      <c r="J66" s="2">
        <v>0.56000000000000005</v>
      </c>
      <c r="K66" s="2">
        <v>0.62</v>
      </c>
      <c r="L66" s="2">
        <v>-0.06</v>
      </c>
      <c r="M66" s="4">
        <v>-4.87452745041142E-2</v>
      </c>
      <c r="N66" s="4">
        <v>-0.218133743196294</v>
      </c>
      <c r="O66" s="4">
        <v>-0.22383997610517101</v>
      </c>
      <c r="P66" s="2">
        <v>0.74096980201706297</v>
      </c>
      <c r="Q66" s="2">
        <v>-0.65079335873976396</v>
      </c>
      <c r="R66" s="2">
        <v>0.321437165875256</v>
      </c>
      <c r="S66" s="2">
        <v>0.34579983616464999</v>
      </c>
      <c r="T66" s="2">
        <v>-3.6814333073816298E-2</v>
      </c>
      <c r="U66" s="3">
        <v>6.8966984647206696E-3</v>
      </c>
      <c r="V66" s="3">
        <v>-3.1004391466210399E-2</v>
      </c>
      <c r="W66" s="3">
        <v>-0.73512450951586195</v>
      </c>
      <c r="X66" s="3">
        <v>1.1773601720754501</v>
      </c>
      <c r="Y66" s="3">
        <v>6.6044269279085396E-2</v>
      </c>
      <c r="Z66" s="2">
        <v>0.20335139348522599</v>
      </c>
      <c r="AA66" s="2">
        <v>-0.94850234465501904</v>
      </c>
      <c r="AB66" s="2">
        <v>-0.84650867231364102</v>
      </c>
      <c r="AC66" s="2">
        <v>-0.22484273834341101</v>
      </c>
      <c r="AD66" s="2">
        <v>-0.208524149558727</v>
      </c>
      <c r="AE66" s="3">
        <v>-5.2792043652278499E-2</v>
      </c>
      <c r="AF66" s="3">
        <v>0.49430824285603697</v>
      </c>
      <c r="AG66" s="3">
        <v>0.171422138746364</v>
      </c>
      <c r="AH66" s="3">
        <v>-6.8497633670922098E-2</v>
      </c>
      <c r="AI66" s="3">
        <v>-0.27309000392104499</v>
      </c>
      <c r="AJ66" s="2">
        <v>0.62115961493885197</v>
      </c>
      <c r="AK66" s="2">
        <v>-0.34023033880685999</v>
      </c>
      <c r="AL66" s="2">
        <v>0.12449828871291201</v>
      </c>
      <c r="AM66" s="2">
        <v>0.25035951931851502</v>
      </c>
      <c r="AN66" s="2">
        <v>-0.206451537086866</v>
      </c>
      <c r="AO66" s="3">
        <v>8.8509562974447495E-2</v>
      </c>
      <c r="AP66" s="3">
        <v>0.33670826285988598</v>
      </c>
      <c r="AQ66" s="3">
        <v>-0.48528592677877802</v>
      </c>
      <c r="AR66" s="3">
        <v>2.36381990528786E-4</v>
      </c>
      <c r="AS66" s="3">
        <v>5.5243923512710201E-2</v>
      </c>
    </row>
    <row r="67" spans="2:45" x14ac:dyDescent="0.35">
      <c r="B67" s="1" t="s">
        <v>113</v>
      </c>
      <c r="C67" t="s">
        <v>114</v>
      </c>
      <c r="D67" t="s">
        <v>180</v>
      </c>
      <c r="E67" t="s">
        <v>187</v>
      </c>
      <c r="G67" s="16">
        <v>13.81086878</v>
      </c>
      <c r="H67" s="16">
        <v>8.6104714990000009</v>
      </c>
      <c r="I67" t="s">
        <v>182</v>
      </c>
      <c r="J67" s="2">
        <v>0.56000000000000005</v>
      </c>
      <c r="K67" s="2">
        <v>0.62</v>
      </c>
      <c r="L67" s="2">
        <v>-0.06</v>
      </c>
      <c r="M67" s="4">
        <v>0.21304385700901299</v>
      </c>
      <c r="N67" s="4">
        <v>-5.9894224937298103E-2</v>
      </c>
      <c r="O67" s="4">
        <v>-0.26092908408079402</v>
      </c>
      <c r="P67" s="2">
        <v>0.39972933135609801</v>
      </c>
      <c r="Q67" s="2">
        <v>-0.70187852297229802</v>
      </c>
      <c r="R67" s="2">
        <v>0.29408816400944998</v>
      </c>
      <c r="S67" s="2">
        <v>0.53550700838864396</v>
      </c>
      <c r="T67" s="2">
        <v>-0.40864056358330703</v>
      </c>
      <c r="U67" s="3">
        <v>0.29428880406189301</v>
      </c>
      <c r="V67" s="3">
        <v>5.0130389832757798E-2</v>
      </c>
      <c r="W67" s="3">
        <v>-0.727176158299222</v>
      </c>
      <c r="X67" s="3">
        <v>1.0378914829111301</v>
      </c>
      <c r="Y67" s="3">
        <v>3.4041903545986803E-2</v>
      </c>
      <c r="Z67" s="2">
        <v>-0.182109377199487</v>
      </c>
      <c r="AA67" s="2">
        <v>-0.62693933153380199</v>
      </c>
      <c r="AB67" s="2">
        <v>-0.68519154300241802</v>
      </c>
      <c r="AC67" s="2">
        <v>-0.36102055024890001</v>
      </c>
      <c r="AD67" s="2">
        <v>-0.14612935014606299</v>
      </c>
      <c r="AE67" s="3">
        <v>-8.5405757786156694E-2</v>
      </c>
      <c r="AF67" s="3">
        <v>0.807409866182074</v>
      </c>
      <c r="AG67" s="3">
        <v>-2.3247775774297399E-2</v>
      </c>
      <c r="AH67" s="3">
        <v>1.2074685019933201E-2</v>
      </c>
      <c r="AI67" s="3">
        <v>-0.43954471653562299</v>
      </c>
      <c r="AJ67" s="2">
        <v>0.761896712697266</v>
      </c>
      <c r="AK67" s="2">
        <v>-0.50309641092362301</v>
      </c>
      <c r="AL67" s="2">
        <v>0.28126462715601203</v>
      </c>
      <c r="AM67" s="2">
        <v>8.7679290697305803E-2</v>
      </c>
      <c r="AN67" s="2">
        <v>-6.6093982485416397E-2</v>
      </c>
      <c r="AO67" s="3">
        <v>0.17544145442508499</v>
      </c>
      <c r="AP67" s="3">
        <v>0.43422238652787198</v>
      </c>
      <c r="AQ67" s="3">
        <v>-0.50154345934697098</v>
      </c>
      <c r="AR67" s="3">
        <v>1.02854071887054E-2</v>
      </c>
      <c r="AS67" s="3">
        <v>-5.5275781535553799E-2</v>
      </c>
    </row>
    <row r="68" spans="2:45" x14ac:dyDescent="0.35">
      <c r="B68" s="1" t="s">
        <v>115</v>
      </c>
      <c r="C68" t="s">
        <v>116</v>
      </c>
      <c r="D68" t="s">
        <v>192</v>
      </c>
      <c r="E68" t="s">
        <v>204</v>
      </c>
      <c r="F68" t="s">
        <v>198</v>
      </c>
      <c r="G68" s="16"/>
      <c r="H68" s="16"/>
      <c r="I68" t="s">
        <v>182</v>
      </c>
      <c r="J68" s="2">
        <v>0.44</v>
      </c>
      <c r="K68" s="2">
        <v>0.51</v>
      </c>
      <c r="L68" s="2">
        <v>-7.0000000000000007E-2</v>
      </c>
      <c r="M68" s="4">
        <v>8.2515686017784404E-2</v>
      </c>
      <c r="N68" s="4">
        <v>0.12607928238178501</v>
      </c>
      <c r="O68" s="4">
        <v>7.2679577790383098E-3</v>
      </c>
      <c r="P68" s="2">
        <v>2.8752808399020901E-2</v>
      </c>
      <c r="Q68" s="2">
        <v>-0.23337626470803999</v>
      </c>
      <c r="R68" s="2">
        <v>0.92303015180018999</v>
      </c>
      <c r="S68" s="2">
        <v>-0.279504189656059</v>
      </c>
      <c r="T68" s="2">
        <v>-0.52659838020313698</v>
      </c>
      <c r="U68" s="3">
        <v>0.375950817480522</v>
      </c>
      <c r="V68" s="3">
        <v>-0.37807375935388399</v>
      </c>
      <c r="W68" s="3">
        <v>-0.25781964323381001</v>
      </c>
      <c r="X68" s="3">
        <v>0.94294609702250498</v>
      </c>
      <c r="Y68" s="3">
        <v>1.62132689364217E-2</v>
      </c>
      <c r="Z68" s="2">
        <v>-0.83886033944035199</v>
      </c>
      <c r="AA68" s="2">
        <v>0.57614612366037699</v>
      </c>
      <c r="AB68" s="2">
        <v>0.55485171185956506</v>
      </c>
      <c r="AC68" s="2">
        <v>0.29921034551570302</v>
      </c>
      <c r="AD68" s="2">
        <v>-0.559157877148866</v>
      </c>
      <c r="AE68" s="3">
        <v>-0.61347863724287799</v>
      </c>
      <c r="AF68" s="3">
        <v>-2.1753737580227101E-2</v>
      </c>
      <c r="AG68" s="3">
        <v>-0.38650677843911502</v>
      </c>
      <c r="AH68" s="3">
        <v>7.7781296527466195E-2</v>
      </c>
      <c r="AI68" s="3">
        <v>0.34480538064000399</v>
      </c>
      <c r="AJ68" s="2">
        <v>2.90918911644398E-2</v>
      </c>
      <c r="AK68" s="2">
        <v>-6.9213234690802206E-2</v>
      </c>
      <c r="AL68" s="2">
        <v>-0.11513305613752101</v>
      </c>
      <c r="AM68" s="2">
        <v>-2.2431174286511299E-2</v>
      </c>
      <c r="AN68" s="2">
        <v>0.18957009927249099</v>
      </c>
      <c r="AO68" s="3">
        <v>0.14043046766516701</v>
      </c>
      <c r="AP68" s="3">
        <v>0.21590602209126999</v>
      </c>
      <c r="AQ68" s="3">
        <v>-0.19214132825550101</v>
      </c>
      <c r="AR68" s="3">
        <v>-0.20098157467928399</v>
      </c>
      <c r="AS68" s="3">
        <v>0.14705339890147801</v>
      </c>
    </row>
    <row r="69" spans="2:45" x14ac:dyDescent="0.35">
      <c r="B69" s="1" t="s">
        <v>117</v>
      </c>
      <c r="C69" t="s">
        <v>118</v>
      </c>
      <c r="D69" t="s">
        <v>192</v>
      </c>
      <c r="E69" t="s">
        <v>200</v>
      </c>
      <c r="F69" t="s">
        <v>198</v>
      </c>
      <c r="G69" s="16"/>
      <c r="H69" s="16"/>
      <c r="I69" t="s">
        <v>182</v>
      </c>
      <c r="J69" s="2">
        <v>0.41</v>
      </c>
      <c r="K69" s="2">
        <v>0.48</v>
      </c>
      <c r="L69" s="2">
        <v>-7.0000000000000007E-2</v>
      </c>
      <c r="M69" s="4">
        <v>-0.34493229587340402</v>
      </c>
      <c r="N69" s="4">
        <v>0.37331485955893501</v>
      </c>
      <c r="O69" s="4">
        <v>-0.44954985823419102</v>
      </c>
      <c r="P69" s="2">
        <v>0.67850327595400595</v>
      </c>
      <c r="Q69" s="2">
        <v>3.4703629153589897E-2</v>
      </c>
      <c r="R69" s="2">
        <v>0.42689903420034397</v>
      </c>
      <c r="S69" s="2">
        <v>-4.8738515355211703E-2</v>
      </c>
      <c r="T69" s="2">
        <v>0.37658243707874001</v>
      </c>
      <c r="U69" s="3">
        <v>0.31574829548157102</v>
      </c>
      <c r="V69" s="3">
        <v>-0.26730820833782398</v>
      </c>
      <c r="W69" s="3">
        <v>-0.37874532594242299</v>
      </c>
      <c r="X69" s="3">
        <v>-0.32007532998868499</v>
      </c>
      <c r="Y69" s="3">
        <v>-0.82956942715155502</v>
      </c>
      <c r="Z69" s="2">
        <v>-0.151055169366274</v>
      </c>
      <c r="AA69" s="2">
        <v>0.301902932121909</v>
      </c>
      <c r="AB69" s="2">
        <v>0.55458784027645502</v>
      </c>
      <c r="AC69" s="2">
        <v>0.49034586943493202</v>
      </c>
      <c r="AD69" s="2">
        <v>-4.6387485690718301E-2</v>
      </c>
      <c r="AE69" s="3">
        <v>0.63750385838928103</v>
      </c>
      <c r="AF69" s="3">
        <v>-0.43401641199714303</v>
      </c>
      <c r="AG69" s="3">
        <v>-0.39875459658142398</v>
      </c>
      <c r="AH69" s="3">
        <v>0.481106939764046</v>
      </c>
      <c r="AI69" s="3">
        <v>2.0182548760044002E-2</v>
      </c>
      <c r="AJ69" s="2">
        <v>2.1625671339943402E-3</v>
      </c>
      <c r="AK69" s="2">
        <v>0.51404947719125804</v>
      </c>
      <c r="AL69" s="2">
        <v>-0.60006954471753804</v>
      </c>
      <c r="AM69" s="2">
        <v>0.36908343419176698</v>
      </c>
      <c r="AN69" s="2">
        <v>-0.150625198791006</v>
      </c>
      <c r="AO69" s="3">
        <v>0.59796434362179496</v>
      </c>
      <c r="AP69" s="3">
        <v>-0.53871101787603104</v>
      </c>
      <c r="AQ69" s="3">
        <v>0.23498493119233799</v>
      </c>
      <c r="AR69" s="3">
        <v>-0.30508430071093201</v>
      </c>
      <c r="AS69" s="3">
        <v>0.226987364924054</v>
      </c>
    </row>
    <row r="70" spans="2:45" x14ac:dyDescent="0.35">
      <c r="B70" s="1" t="s">
        <v>119</v>
      </c>
      <c r="C70" t="s">
        <v>120</v>
      </c>
      <c r="D70" t="s">
        <v>192</v>
      </c>
      <c r="E70" t="s">
        <v>199</v>
      </c>
      <c r="F70" t="s">
        <v>198</v>
      </c>
      <c r="G70" s="16"/>
      <c r="H70" s="16"/>
      <c r="I70" t="s">
        <v>182</v>
      </c>
      <c r="J70" s="2">
        <v>0.56000000000000005</v>
      </c>
      <c r="K70" s="2">
        <v>0.64</v>
      </c>
      <c r="L70" s="2">
        <v>-0.08</v>
      </c>
      <c r="M70" s="4">
        <v>0.1191926848904</v>
      </c>
      <c r="N70" s="4">
        <v>0.22398188510720099</v>
      </c>
      <c r="O70" s="4">
        <v>-0.14026853701526201</v>
      </c>
      <c r="P70" s="2">
        <v>0.4799753071897</v>
      </c>
      <c r="Q70" s="2">
        <v>-0.46781734609793302</v>
      </c>
      <c r="R70" s="2">
        <v>0.31829400042933698</v>
      </c>
      <c r="S70" s="2">
        <v>-9.1171541912124496E-2</v>
      </c>
      <c r="T70" s="2">
        <v>-0.54808151724932497</v>
      </c>
      <c r="U70" s="3">
        <v>-0.31677149455120301</v>
      </c>
      <c r="V70" s="3">
        <v>-0.165355674359078</v>
      </c>
      <c r="W70" s="3">
        <v>0.26963272357003398</v>
      </c>
      <c r="X70" s="3">
        <v>0.45179374124820698</v>
      </c>
      <c r="Y70" s="3">
        <v>0.13590706203473099</v>
      </c>
      <c r="Z70" s="2">
        <v>-0.37758962770035998</v>
      </c>
      <c r="AA70" s="2">
        <v>-2.9410052987477401E-2</v>
      </c>
      <c r="AB70" s="2">
        <v>0.14882858075496799</v>
      </c>
      <c r="AC70" s="2">
        <v>0.75519574289279401</v>
      </c>
      <c r="AD70" s="2">
        <v>-5.0422751906853899E-2</v>
      </c>
      <c r="AE70" s="3">
        <v>-0.60315385278685796</v>
      </c>
      <c r="AF70" s="3">
        <v>-0.203156695146085</v>
      </c>
      <c r="AG70" s="3">
        <v>-0.28374471328346601</v>
      </c>
      <c r="AH70" s="3">
        <v>7.4758590251642595E-2</v>
      </c>
      <c r="AI70" s="3">
        <v>0.23158088558852599</v>
      </c>
      <c r="AJ70" s="2">
        <v>-2.41971753815278E-2</v>
      </c>
      <c r="AK70" s="2">
        <v>0.28253131211951998</v>
      </c>
      <c r="AL70" s="2">
        <v>-0.10167956026060899</v>
      </c>
      <c r="AM70" s="2">
        <v>-0.17995209612336199</v>
      </c>
      <c r="AN70" s="2">
        <v>0.30841676049113098</v>
      </c>
      <c r="AO70" s="3">
        <v>-1.6454495700313099E-3</v>
      </c>
      <c r="AP70" s="3">
        <v>-9.5517588089816002E-2</v>
      </c>
      <c r="AQ70" s="3">
        <v>-0.197065456138837</v>
      </c>
      <c r="AR70" s="3">
        <v>5.45291590546369E-2</v>
      </c>
      <c r="AS70" s="3">
        <v>-3.12441323551425E-2</v>
      </c>
    </row>
    <row r="71" spans="2:45" x14ac:dyDescent="0.35">
      <c r="B71" s="1" t="s">
        <v>121</v>
      </c>
      <c r="C71" t="s">
        <v>122</v>
      </c>
      <c r="D71" t="s">
        <v>192</v>
      </c>
      <c r="E71" t="s">
        <v>202</v>
      </c>
      <c r="F71" t="s">
        <v>203</v>
      </c>
      <c r="G71" s="16"/>
      <c r="H71" s="16"/>
      <c r="I71" t="s">
        <v>182</v>
      </c>
      <c r="J71" s="2">
        <v>0.52</v>
      </c>
      <c r="K71" s="2">
        <v>0.62</v>
      </c>
      <c r="L71" s="2">
        <v>-0.1</v>
      </c>
      <c r="M71" s="4">
        <v>0.17669284211632899</v>
      </c>
      <c r="N71" s="4">
        <v>-2.8338461572620301E-2</v>
      </c>
      <c r="O71" s="4">
        <v>-0.174546250791043</v>
      </c>
      <c r="P71" s="2">
        <v>0.29814057008915001</v>
      </c>
      <c r="Q71" s="2">
        <v>-0.67485336409686103</v>
      </c>
      <c r="R71" s="2">
        <v>0.34207519038385398</v>
      </c>
      <c r="S71" s="2">
        <v>0.159151848550771</v>
      </c>
      <c r="T71" s="2">
        <v>-0.442038829775171</v>
      </c>
      <c r="U71" s="3">
        <v>1.47648007876289</v>
      </c>
      <c r="V71" s="3">
        <v>-0.32724566005223499</v>
      </c>
      <c r="W71" s="3">
        <v>0.16201218409097201</v>
      </c>
      <c r="X71" s="3">
        <v>0.41484846658181601</v>
      </c>
      <c r="Y71" s="3">
        <v>0.217592525708516</v>
      </c>
      <c r="Z71" s="2">
        <v>-0.24816068707952199</v>
      </c>
      <c r="AA71" s="2">
        <v>0.105251691476045</v>
      </c>
      <c r="AB71" s="2">
        <v>0.30750593372024898</v>
      </c>
      <c r="AC71" s="2">
        <v>0.35277995041385801</v>
      </c>
      <c r="AD71" s="2">
        <v>-3.2427949143548102E-2</v>
      </c>
      <c r="AE71" s="3">
        <v>-0.26206933758956003</v>
      </c>
      <c r="AF71" s="3">
        <v>0.37006259280819898</v>
      </c>
      <c r="AG71" s="3">
        <v>-0.20637869448274401</v>
      </c>
      <c r="AH71" s="3">
        <v>3.77084964948768E-2</v>
      </c>
      <c r="AI71" s="3">
        <v>-3.6355886811976199E-2</v>
      </c>
      <c r="AJ71" s="2">
        <v>-0.216751541993734</v>
      </c>
      <c r="AK71" s="2">
        <v>-0.23660466379683201</v>
      </c>
      <c r="AL71" s="2">
        <v>0.42801090434936401</v>
      </c>
      <c r="AM71" s="2">
        <v>-0.33521143716870799</v>
      </c>
      <c r="AN71" s="2">
        <v>0.344474356346195</v>
      </c>
      <c r="AO71" s="3">
        <v>-9.4806494300261904E-2</v>
      </c>
      <c r="AP71" s="3">
        <v>0.23061621049626499</v>
      </c>
      <c r="AQ71" s="3">
        <v>-0.24518802962926201</v>
      </c>
      <c r="AR71" s="3">
        <v>-0.221313850545757</v>
      </c>
      <c r="AS71" s="3">
        <v>8.2053988435356398E-2</v>
      </c>
    </row>
    <row r="72" spans="2:45" x14ac:dyDescent="0.35">
      <c r="B72" s="1" t="s">
        <v>123</v>
      </c>
      <c r="C72" t="s">
        <v>124</v>
      </c>
      <c r="D72" t="s">
        <v>205</v>
      </c>
      <c r="E72" t="s">
        <v>205</v>
      </c>
      <c r="G72" s="16"/>
      <c r="H72" s="16"/>
      <c r="I72" t="s">
        <v>182</v>
      </c>
      <c r="J72" s="2">
        <v>0.33</v>
      </c>
      <c r="K72" s="2">
        <v>0.47</v>
      </c>
      <c r="L72" s="2">
        <v>-0.14000000000000001</v>
      </c>
      <c r="M72" s="4">
        <v>-0.40831867295146101</v>
      </c>
      <c r="N72" s="4">
        <v>1.0546938689997201</v>
      </c>
      <c r="O72" s="4">
        <v>0.19723866499053899</v>
      </c>
      <c r="P72" s="2">
        <v>0.22811565564855801</v>
      </c>
      <c r="Q72" s="2">
        <v>0.505995372886335</v>
      </c>
      <c r="R72" s="2">
        <v>-0.126104078130543</v>
      </c>
      <c r="S72" s="2">
        <v>-0.205192087083445</v>
      </c>
      <c r="T72" s="2">
        <v>-0.24525769176995099</v>
      </c>
      <c r="U72" s="3">
        <v>-0.49859364354247998</v>
      </c>
      <c r="V72" s="3">
        <v>-0.17587716446879101</v>
      </c>
      <c r="W72" s="3">
        <v>-0.25553154437995201</v>
      </c>
      <c r="X72" s="3">
        <v>-1.0599143638669299</v>
      </c>
      <c r="Y72" s="3">
        <v>-0.40944751881331998</v>
      </c>
      <c r="Z72" s="2">
        <v>-0.13032178747206699</v>
      </c>
      <c r="AA72" s="2">
        <v>-1.0764079942781699</v>
      </c>
      <c r="AB72" s="2">
        <v>0.53769772509295899</v>
      </c>
      <c r="AC72" s="2">
        <v>6.5357613018250604E-2</v>
      </c>
      <c r="AD72" s="2">
        <v>2.8675224087272098E-2</v>
      </c>
      <c r="AE72" s="3">
        <v>2.5528396665833699E-2</v>
      </c>
      <c r="AF72" s="3">
        <v>0.54477229530445503</v>
      </c>
      <c r="AG72" s="3">
        <v>-0.37575849155265001</v>
      </c>
      <c r="AH72" s="3">
        <v>0.60782352014142305</v>
      </c>
      <c r="AI72" s="3">
        <v>0.113571034523359</v>
      </c>
      <c r="AJ72" s="2">
        <v>0.149876540653688</v>
      </c>
      <c r="AK72" s="2">
        <v>-2.7162829759365601E-2</v>
      </c>
      <c r="AL72" s="2">
        <v>0.16226550047038199</v>
      </c>
      <c r="AM72" s="2">
        <v>-0.46570170554465601</v>
      </c>
      <c r="AN72" s="2">
        <v>0.26749445788495702</v>
      </c>
      <c r="AO72" s="3">
        <v>6.2548482960966004E-2</v>
      </c>
      <c r="AP72" s="3">
        <v>-0.306725285499169</v>
      </c>
      <c r="AQ72" s="3">
        <v>0.126670539420077</v>
      </c>
      <c r="AR72" s="3">
        <v>6.8465920890863993E-2</v>
      </c>
      <c r="AS72" s="3">
        <v>0.166990875003414</v>
      </c>
    </row>
    <row r="73" spans="2:45" x14ac:dyDescent="0.35">
      <c r="B73" s="1" t="s">
        <v>127</v>
      </c>
      <c r="C73" t="s">
        <v>128</v>
      </c>
      <c r="D73" t="s">
        <v>205</v>
      </c>
      <c r="E73" t="s">
        <v>205</v>
      </c>
      <c r="G73" s="16"/>
      <c r="H73" s="16"/>
      <c r="I73" t="s">
        <v>182</v>
      </c>
      <c r="J73" s="2">
        <v>0.26</v>
      </c>
      <c r="K73" s="2">
        <v>0.41</v>
      </c>
      <c r="L73" s="2">
        <v>-0.15</v>
      </c>
      <c r="M73" s="4">
        <v>-0.67194229345367096</v>
      </c>
      <c r="N73" s="4">
        <v>0.91162735536514605</v>
      </c>
      <c r="O73" s="4">
        <v>0.50274339557482295</v>
      </c>
      <c r="P73" s="2">
        <v>0.21075674863048299</v>
      </c>
      <c r="Q73" s="2">
        <v>0.69306284675389496</v>
      </c>
      <c r="R73" s="2">
        <v>-3.9278883037980397E-2</v>
      </c>
      <c r="S73" s="2">
        <v>-0.40506907555517901</v>
      </c>
      <c r="T73" s="2">
        <v>0.22846810625122399</v>
      </c>
      <c r="U73" s="3">
        <v>-0.40490498699065303</v>
      </c>
      <c r="V73" s="3">
        <v>-0.12850393125632401</v>
      </c>
      <c r="W73" s="3">
        <v>-0.67144969136195798</v>
      </c>
      <c r="X73" s="3">
        <v>-0.80755014836122996</v>
      </c>
      <c r="Y73" s="3">
        <v>-0.116497743526392</v>
      </c>
      <c r="Z73" s="2">
        <v>-0.208338064360366</v>
      </c>
      <c r="AA73" s="2">
        <v>-0.88879148227948002</v>
      </c>
      <c r="AB73" s="2">
        <v>0.28186719025147899</v>
      </c>
      <c r="AC73" s="2">
        <v>-0.24669069677786201</v>
      </c>
      <c r="AD73" s="2">
        <v>0.138127162118685</v>
      </c>
      <c r="AE73" s="3">
        <v>1.13431564345561E-2</v>
      </c>
      <c r="AF73" s="3">
        <v>0.59179281679323503</v>
      </c>
      <c r="AG73" s="3">
        <v>-0.196134725012971</v>
      </c>
      <c r="AH73" s="3">
        <v>0.558923015284438</v>
      </c>
      <c r="AI73" s="3">
        <v>-5.2469337620005196E-3</v>
      </c>
      <c r="AJ73" s="2">
        <v>3.8053830537746997E-2</v>
      </c>
      <c r="AK73" s="2">
        <v>8.5657666089248893E-2</v>
      </c>
      <c r="AL73" s="2">
        <v>0.104390575964791</v>
      </c>
      <c r="AM73" s="2">
        <v>-0.31384028862352298</v>
      </c>
      <c r="AN73" s="2">
        <v>0.17009831682811899</v>
      </c>
      <c r="AO73" s="3">
        <v>-2.9827880833407101E-2</v>
      </c>
      <c r="AP73" s="3">
        <v>-0.23696742730075199</v>
      </c>
      <c r="AQ73" s="3">
        <v>0.14215117291507001</v>
      </c>
      <c r="AR73" s="3">
        <v>9.2418992935672503E-2</v>
      </c>
      <c r="AS73" s="3">
        <v>-3.8196654017399898E-2</v>
      </c>
    </row>
    <row r="74" spans="2:45" x14ac:dyDescent="0.35">
      <c r="B74" s="1" t="s">
        <v>125</v>
      </c>
      <c r="C74" t="s">
        <v>126</v>
      </c>
      <c r="D74" t="s">
        <v>180</v>
      </c>
      <c r="E74" t="s">
        <v>186</v>
      </c>
      <c r="G74" s="16">
        <v>1.7385500860000001</v>
      </c>
      <c r="H74" s="16">
        <v>1.544739144</v>
      </c>
      <c r="I74" t="s">
        <v>182</v>
      </c>
      <c r="J74" s="2">
        <v>0.63</v>
      </c>
      <c r="K74" s="2">
        <v>0.78</v>
      </c>
      <c r="L74" s="2">
        <v>-0.15</v>
      </c>
      <c r="M74" s="4">
        <v>-0.44455910255949799</v>
      </c>
      <c r="N74" s="4">
        <v>0.760610416185307</v>
      </c>
      <c r="O74" s="4">
        <v>-0.43379933774733598</v>
      </c>
      <c r="P74" s="2">
        <v>-0.13502094410488399</v>
      </c>
      <c r="Q74" s="2">
        <v>0.556762166957112</v>
      </c>
      <c r="R74" s="2">
        <v>-0.37589365524164098</v>
      </c>
      <c r="S74" s="2">
        <v>-0.81848210747189898</v>
      </c>
      <c r="T74" s="2">
        <v>0.74410462524849297</v>
      </c>
      <c r="U74" s="3">
        <v>-6.89285042128506E-2</v>
      </c>
      <c r="V74" s="3">
        <v>0.319221450959498</v>
      </c>
      <c r="W74" s="3">
        <v>0.171673884619435</v>
      </c>
      <c r="X74" s="3">
        <v>-0.29738293846274899</v>
      </c>
      <c r="Y74" s="3">
        <v>-0.82261786607642395</v>
      </c>
      <c r="Z74" s="2">
        <v>0.13813956790335899</v>
      </c>
      <c r="AA74" s="2">
        <v>0.76142963320082302</v>
      </c>
      <c r="AB74" s="2">
        <v>0.28625844530761801</v>
      </c>
      <c r="AC74" s="2">
        <v>-7.4730977520085701E-2</v>
      </c>
      <c r="AD74" s="2">
        <v>-0.49733770009529399</v>
      </c>
      <c r="AE74" s="3">
        <v>0.40407546550159301</v>
      </c>
      <c r="AF74" s="3">
        <v>7.0092801508082697E-2</v>
      </c>
      <c r="AG74" s="3">
        <v>-0.64328968004669695</v>
      </c>
      <c r="AH74" s="3">
        <v>1.1011413802132699</v>
      </c>
      <c r="AI74" s="3">
        <v>-0.66956405415027598</v>
      </c>
      <c r="AJ74" s="2">
        <v>0.133077250126102</v>
      </c>
      <c r="AK74" s="2">
        <v>-0.26324733259418298</v>
      </c>
      <c r="AL74" s="2">
        <v>0.39702755104840098</v>
      </c>
      <c r="AM74" s="2">
        <v>0.33899059349078198</v>
      </c>
      <c r="AN74" s="2">
        <v>-0.39902111117578998</v>
      </c>
      <c r="AO74" s="3">
        <v>0.232453759310076</v>
      </c>
      <c r="AP74" s="3">
        <v>0.28842585289405598</v>
      </c>
      <c r="AQ74" s="3">
        <v>-0.356804430367127</v>
      </c>
      <c r="AR74" s="3">
        <v>-0.48032883203298499</v>
      </c>
      <c r="AS74" s="3">
        <v>0.65858884491015401</v>
      </c>
    </row>
    <row r="75" spans="2:45" x14ac:dyDescent="0.35">
      <c r="B75" s="1" t="s">
        <v>129</v>
      </c>
      <c r="C75" t="s">
        <v>130</v>
      </c>
      <c r="D75" t="s">
        <v>180</v>
      </c>
      <c r="E75" t="s">
        <v>184</v>
      </c>
      <c r="G75" s="16">
        <v>6.4100173800000002</v>
      </c>
      <c r="H75" s="16">
        <v>1.394583E-3</v>
      </c>
      <c r="I75" t="s">
        <v>182</v>
      </c>
      <c r="J75" s="2">
        <v>0.41</v>
      </c>
      <c r="K75" s="2">
        <v>0.6</v>
      </c>
      <c r="L75" s="2">
        <v>-0.19</v>
      </c>
      <c r="M75" s="4">
        <v>-0.18657426396982901</v>
      </c>
      <c r="N75" s="4">
        <v>-0.258541473893378</v>
      </c>
      <c r="O75" s="4">
        <v>-3.7440542865371303E-2</v>
      </c>
      <c r="P75" s="2">
        <v>-0.40856373101792998</v>
      </c>
      <c r="Q75" s="2">
        <v>-0.573448996140135</v>
      </c>
      <c r="R75" s="2">
        <v>0.37272968237683202</v>
      </c>
      <c r="S75" s="2">
        <v>-0.159164555727691</v>
      </c>
      <c r="T75" s="2">
        <v>0.71160641101934297</v>
      </c>
      <c r="U75" s="3">
        <v>0.12171801072952899</v>
      </c>
      <c r="V75" s="3">
        <v>0.62849927911045</v>
      </c>
      <c r="W75" s="3">
        <v>-0.35754445780126698</v>
      </c>
      <c r="X75" s="3">
        <v>1.4806731526844401</v>
      </c>
      <c r="Y75" s="3">
        <v>-0.37568854655040901</v>
      </c>
      <c r="Z75" s="2">
        <v>-0.61346664772869897</v>
      </c>
      <c r="AA75" s="2">
        <v>-0.54257791711733505</v>
      </c>
      <c r="AB75" s="2">
        <v>0.32851913461677801</v>
      </c>
      <c r="AC75" s="2">
        <v>-0.19103040312671801</v>
      </c>
      <c r="AD75" s="2">
        <v>-0.30907096694015401</v>
      </c>
      <c r="AE75" s="3">
        <v>0.121496732358448</v>
      </c>
      <c r="AF75" s="3">
        <v>0.986907780910247</v>
      </c>
      <c r="AG75" s="3">
        <v>-0.547517387684757</v>
      </c>
      <c r="AH75" s="3">
        <v>0.249469517750977</v>
      </c>
      <c r="AI75" s="3">
        <v>-0.20719723811149099</v>
      </c>
      <c r="AJ75" s="2">
        <v>5.4178724644471501E-2</v>
      </c>
      <c r="AK75" s="2">
        <v>2.5308972944728399E-2</v>
      </c>
      <c r="AL75" s="2">
        <v>0.10158251396408299</v>
      </c>
      <c r="AM75" s="2">
        <v>0.33524852103853697</v>
      </c>
      <c r="AN75" s="2">
        <v>-0.43224253320664402</v>
      </c>
      <c r="AO75" s="3">
        <v>1.6908011554677999E-3</v>
      </c>
      <c r="AP75" s="3">
        <v>-0.21868762000175601</v>
      </c>
      <c r="AQ75" s="3">
        <v>-7.3311783611497497E-2</v>
      </c>
      <c r="AR75" s="3">
        <v>-0.260257521904115</v>
      </c>
      <c r="AS75" s="3">
        <v>0.31952729690242698</v>
      </c>
    </row>
    <row r="76" spans="2:45" x14ac:dyDescent="0.35">
      <c r="B76" s="1" t="s">
        <v>132</v>
      </c>
      <c r="C76" t="s">
        <v>133</v>
      </c>
      <c r="D76" t="s">
        <v>180</v>
      </c>
      <c r="E76" t="s">
        <v>184</v>
      </c>
      <c r="G76" s="16"/>
      <c r="H76" s="16"/>
      <c r="I76" t="s">
        <v>182</v>
      </c>
      <c r="J76" s="2">
        <v>0.37</v>
      </c>
      <c r="K76" s="2">
        <v>0.61</v>
      </c>
      <c r="L76" s="2">
        <v>-0.24</v>
      </c>
      <c r="M76" s="4">
        <v>-0.44782423400256099</v>
      </c>
      <c r="N76" s="4">
        <v>-0.15973756045957499</v>
      </c>
      <c r="O76" s="4">
        <v>-0.32167816884379202</v>
      </c>
      <c r="P76" s="2">
        <v>-0.465580696391793</v>
      </c>
      <c r="Q76" s="2">
        <v>-0.49081888249647498</v>
      </c>
      <c r="R76" s="2">
        <v>0.377272461077933</v>
      </c>
      <c r="S76" s="2">
        <v>-0.27852425165822497</v>
      </c>
      <c r="T76" s="2">
        <v>0.83100923217839495</v>
      </c>
      <c r="U76" s="3">
        <v>0.36635127551730301</v>
      </c>
      <c r="V76" s="3">
        <v>0.63275842576653796</v>
      </c>
      <c r="W76" s="3">
        <v>-0.62570518908241801</v>
      </c>
      <c r="X76" s="3">
        <v>1.72417223088899</v>
      </c>
      <c r="Y76" s="3">
        <v>-0.52551018887954104</v>
      </c>
      <c r="Z76" s="2">
        <v>-0.84434388901045399</v>
      </c>
      <c r="AA76" s="2">
        <v>-0.45284236139625</v>
      </c>
      <c r="AB76" s="2">
        <v>0.38610428082702802</v>
      </c>
      <c r="AC76" s="2">
        <v>-6.2550167769320597E-2</v>
      </c>
      <c r="AD76" s="2">
        <v>-0.33508226067003399</v>
      </c>
      <c r="AE76" s="3">
        <v>0.28235698817412702</v>
      </c>
      <c r="AF76" s="3">
        <v>0.87817096078473</v>
      </c>
      <c r="AG76" s="3">
        <v>-0.453075574686161</v>
      </c>
      <c r="AH76" s="3">
        <v>0.26992542588830498</v>
      </c>
      <c r="AI76" s="3">
        <v>-4.1973801780478701E-2</v>
      </c>
      <c r="AJ76" s="2">
        <v>0.24761854015985399</v>
      </c>
      <c r="AK76" s="2">
        <v>-4.16402151550321E-2</v>
      </c>
      <c r="AL76" s="2">
        <v>0.101127342423903</v>
      </c>
      <c r="AM76" s="2">
        <v>9.4145542092773704E-2</v>
      </c>
      <c r="AN76" s="2">
        <v>-0.234983321460039</v>
      </c>
      <c r="AO76" s="3">
        <v>1.0187442991983899E-2</v>
      </c>
      <c r="AP76" s="3">
        <v>-0.13123678766858499</v>
      </c>
      <c r="AQ76" s="3">
        <v>-0.218786957700697</v>
      </c>
      <c r="AR76" s="3">
        <v>-0.16033765858283999</v>
      </c>
      <c r="AS76" s="3">
        <v>0.33602080666817102</v>
      </c>
    </row>
    <row r="77" spans="2:45" x14ac:dyDescent="0.35">
      <c r="J77" s="2"/>
      <c r="K77" s="2"/>
      <c r="L77" s="2"/>
      <c r="M77" s="4"/>
      <c r="N77" s="4"/>
      <c r="O77" s="4"/>
      <c r="P77" s="2"/>
      <c r="Q77" s="2"/>
      <c r="R77" s="2"/>
      <c r="S77" s="2"/>
      <c r="T77" s="2"/>
      <c r="U77" s="3"/>
      <c r="V77" s="3"/>
      <c r="W77" s="3"/>
      <c r="X77" s="3"/>
      <c r="Y77" s="3"/>
      <c r="Z77" s="2"/>
      <c r="AA77" s="2"/>
      <c r="AB77" s="2"/>
      <c r="AC77" s="2"/>
      <c r="AD77" s="2"/>
      <c r="AE77" s="3"/>
      <c r="AF77" s="3"/>
      <c r="AG77" s="3"/>
      <c r="AH77" s="3"/>
      <c r="AI77" s="3"/>
      <c r="AJ77" s="2"/>
      <c r="AK77" s="2"/>
      <c r="AL77" s="2"/>
      <c r="AM77" s="2"/>
      <c r="AN77" s="2"/>
      <c r="AO77" s="3"/>
      <c r="AP77" s="3"/>
      <c r="AQ77" s="3"/>
      <c r="AR77" s="3"/>
      <c r="AS77" s="3"/>
    </row>
    <row r="78" spans="2:45" x14ac:dyDescent="0.35">
      <c r="J78" s="2"/>
      <c r="K78" s="2"/>
      <c r="L78" s="2"/>
      <c r="M78" s="4"/>
      <c r="N78" s="4"/>
      <c r="O78" s="4"/>
      <c r="P78" s="2"/>
      <c r="Q78" s="2"/>
      <c r="R78" s="2"/>
      <c r="S78" s="2"/>
      <c r="T78" s="2"/>
      <c r="U78" s="3"/>
      <c r="V78" s="3"/>
      <c r="W78" s="3"/>
      <c r="X78" s="3"/>
      <c r="Y78" s="3"/>
      <c r="Z78" s="2"/>
      <c r="AA78" s="2"/>
      <c r="AB78" s="2"/>
      <c r="AC78" s="2"/>
      <c r="AD78" s="2"/>
      <c r="AE78" s="3"/>
      <c r="AF78" s="3"/>
      <c r="AG78" s="3"/>
      <c r="AH78" s="3"/>
      <c r="AI78" s="3"/>
      <c r="AJ78" s="2"/>
      <c r="AK78" s="2"/>
      <c r="AL78" s="2"/>
      <c r="AM78" s="2"/>
      <c r="AN78" s="2"/>
      <c r="AO78" s="3"/>
      <c r="AP78" s="3"/>
      <c r="AQ78" s="3"/>
      <c r="AR78" s="3"/>
      <c r="AS78" s="3"/>
    </row>
  </sheetData>
  <conditionalFormatting sqref="M2:AS2">
    <cfRule type="cellIs" dxfId="43" priority="2" operator="lessThan">
      <formula>$I$2</formula>
    </cfRule>
  </conditionalFormatting>
  <pageMargins left="0.7" right="0.7" top="0.75" bottom="0.75" header="0.3" footer="0.3"/>
  <pageSetup paperSize="12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BE44E-EC28-47F2-A5BA-5F932EF49E0E}">
  <sheetPr codeName="Sheet4"/>
  <dimension ref="A1:AS78"/>
  <sheetViews>
    <sheetView showGridLines="0" workbookViewId="0">
      <pane xSplit="12" ySplit="12" topLeftCell="Y13" activePane="bottomRight" state="frozen"/>
      <selection pane="topRight" activeCell="N1" sqref="N1"/>
      <selection pane="bottomLeft" activeCell="A10" sqref="A10"/>
      <selection pane="bottomRight" activeCell="B8" sqref="B8"/>
    </sheetView>
  </sheetViews>
  <sheetFormatPr defaultRowHeight="14.5" x14ac:dyDescent="0.35"/>
  <cols>
    <col min="2" max="2" width="8.7265625" style="1"/>
    <col min="3" max="3" width="48.36328125" bestFit="1" customWidth="1"/>
    <col min="5" max="5" width="23.6328125" hidden="1" customWidth="1"/>
    <col min="6" max="9" width="0" hidden="1" customWidth="1"/>
  </cols>
  <sheetData>
    <row r="1" spans="1:45" x14ac:dyDescent="0.35">
      <c r="B1"/>
    </row>
    <row r="2" spans="1:45" x14ac:dyDescent="0.35">
      <c r="H2" s="5" t="s">
        <v>207</v>
      </c>
      <c r="I2" s="17">
        <v>0.05</v>
      </c>
      <c r="L2" s="5" t="s">
        <v>208</v>
      </c>
      <c r="M2" s="18">
        <f>_xlfn.Z.TEST(M13:M76, 0)</f>
        <v>1.8464569454758519E-3</v>
      </c>
      <c r="N2" s="18">
        <f t="shared" ref="N2:AS2" si="0">_xlfn.Z.TEST(N13:N76, 0)</f>
        <v>1.1476606711581567E-18</v>
      </c>
      <c r="O2" s="18">
        <f t="shared" si="0"/>
        <v>0.42764898622141495</v>
      </c>
      <c r="P2" s="18">
        <f t="shared" si="0"/>
        <v>0.98089365857963273</v>
      </c>
      <c r="Q2" s="18">
        <f t="shared" si="0"/>
        <v>0.99949565300341336</v>
      </c>
      <c r="R2" s="18">
        <f t="shared" si="0"/>
        <v>5.8305680311302686E-12</v>
      </c>
      <c r="S2" s="18">
        <f t="shared" si="0"/>
        <v>5.1536871184417029E-13</v>
      </c>
      <c r="T2" s="18">
        <f t="shared" si="0"/>
        <v>8.145148680948335E-8</v>
      </c>
      <c r="U2" s="18">
        <f t="shared" si="0"/>
        <v>1</v>
      </c>
      <c r="V2" s="18">
        <f t="shared" si="0"/>
        <v>3.0040720763568072E-4</v>
      </c>
      <c r="W2" s="18">
        <f t="shared" si="0"/>
        <v>0.19226670423024592</v>
      </c>
      <c r="X2" s="18">
        <f t="shared" si="0"/>
        <v>1.3560125677442743E-13</v>
      </c>
      <c r="Y2" s="18">
        <f t="shared" si="0"/>
        <v>0.99991398779018059</v>
      </c>
      <c r="Z2" s="18">
        <f t="shared" si="0"/>
        <v>0.98073161093103334</v>
      </c>
      <c r="AA2" s="18">
        <f t="shared" si="0"/>
        <v>0.25822722370226758</v>
      </c>
      <c r="AB2" s="18">
        <f t="shared" si="0"/>
        <v>0.63219039213311201</v>
      </c>
      <c r="AC2" s="18">
        <f t="shared" si="0"/>
        <v>1</v>
      </c>
      <c r="AD2" s="18">
        <f t="shared" si="0"/>
        <v>0.79914665327330736</v>
      </c>
      <c r="AE2" s="18">
        <f t="shared" si="0"/>
        <v>7.0006671066242337E-2</v>
      </c>
      <c r="AF2" s="18">
        <f t="shared" si="0"/>
        <v>4.4036974718080507E-9</v>
      </c>
      <c r="AG2" s="18">
        <f t="shared" si="0"/>
        <v>0.99999999998743616</v>
      </c>
      <c r="AH2" s="18">
        <f t="shared" si="0"/>
        <v>0.91507106436851526</v>
      </c>
      <c r="AI2" s="18">
        <f t="shared" si="0"/>
        <v>0.73356552953058773</v>
      </c>
      <c r="AJ2" s="18">
        <f t="shared" si="0"/>
        <v>3.5075760686310423E-2</v>
      </c>
      <c r="AK2" s="18">
        <f t="shared" si="0"/>
        <v>0.99784786592472208</v>
      </c>
      <c r="AL2" s="18">
        <f t="shared" si="0"/>
        <v>0.62362991277016089</v>
      </c>
      <c r="AM2" s="18">
        <f t="shared" si="0"/>
        <v>6.9067452253466447E-12</v>
      </c>
      <c r="AN2" s="18">
        <f t="shared" si="0"/>
        <v>0.99999999999999978</v>
      </c>
      <c r="AO2" s="18">
        <f t="shared" si="0"/>
        <v>6.1593646082943469E-7</v>
      </c>
      <c r="AP2" s="18">
        <f t="shared" si="0"/>
        <v>0.57574397973355951</v>
      </c>
      <c r="AQ2" s="18">
        <f t="shared" si="0"/>
        <v>0.16618903819311712</v>
      </c>
      <c r="AR2" s="18">
        <f t="shared" si="0"/>
        <v>7.6526257764119466E-3</v>
      </c>
      <c r="AS2" s="18">
        <f t="shared" si="0"/>
        <v>0.99998970081278293</v>
      </c>
    </row>
    <row r="3" spans="1:45" x14ac:dyDescent="0.35">
      <c r="A3" s="5"/>
      <c r="B3" s="5"/>
      <c r="C3" s="5"/>
      <c r="D3" s="5"/>
      <c r="E3" s="5"/>
      <c r="F3" s="5"/>
      <c r="G3" s="5"/>
      <c r="H3" s="5" t="s">
        <v>210</v>
      </c>
      <c r="I3" s="5">
        <f>SUM(M3:AS3)</f>
        <v>12</v>
      </c>
      <c r="K3" s="5"/>
      <c r="L3" s="5" t="s">
        <v>209</v>
      </c>
      <c r="M3" s="19">
        <f t="shared" ref="M3:AS3" si="1">INT(M2 &lt; $I$2)</f>
        <v>1</v>
      </c>
      <c r="N3" s="19">
        <f t="shared" si="1"/>
        <v>1</v>
      </c>
      <c r="O3" s="19">
        <f t="shared" si="1"/>
        <v>0</v>
      </c>
      <c r="P3" s="19">
        <f t="shared" si="1"/>
        <v>0</v>
      </c>
      <c r="Q3" s="19">
        <f t="shared" si="1"/>
        <v>0</v>
      </c>
      <c r="R3" s="19">
        <f t="shared" si="1"/>
        <v>1</v>
      </c>
      <c r="S3" s="19">
        <f t="shared" si="1"/>
        <v>1</v>
      </c>
      <c r="T3" s="19">
        <f t="shared" si="1"/>
        <v>1</v>
      </c>
      <c r="U3" s="19">
        <f t="shared" si="1"/>
        <v>0</v>
      </c>
      <c r="V3" s="19">
        <f t="shared" si="1"/>
        <v>1</v>
      </c>
      <c r="W3" s="19">
        <f t="shared" si="1"/>
        <v>0</v>
      </c>
      <c r="X3" s="19">
        <f t="shared" si="1"/>
        <v>1</v>
      </c>
      <c r="Y3" s="19">
        <f t="shared" si="1"/>
        <v>0</v>
      </c>
      <c r="Z3" s="19">
        <f t="shared" si="1"/>
        <v>0</v>
      </c>
      <c r="AA3" s="19">
        <f t="shared" si="1"/>
        <v>0</v>
      </c>
      <c r="AB3" s="19">
        <f t="shared" si="1"/>
        <v>0</v>
      </c>
      <c r="AC3" s="19">
        <f t="shared" si="1"/>
        <v>0</v>
      </c>
      <c r="AD3" s="19">
        <f t="shared" si="1"/>
        <v>0</v>
      </c>
      <c r="AE3" s="19">
        <f t="shared" si="1"/>
        <v>0</v>
      </c>
      <c r="AF3" s="19">
        <f t="shared" si="1"/>
        <v>1</v>
      </c>
      <c r="AG3" s="19">
        <f t="shared" si="1"/>
        <v>0</v>
      </c>
      <c r="AH3" s="19">
        <f t="shared" si="1"/>
        <v>0</v>
      </c>
      <c r="AI3" s="19">
        <f t="shared" si="1"/>
        <v>0</v>
      </c>
      <c r="AJ3" s="19">
        <f t="shared" si="1"/>
        <v>1</v>
      </c>
      <c r="AK3" s="19">
        <f t="shared" si="1"/>
        <v>0</v>
      </c>
      <c r="AL3" s="19">
        <f t="shared" si="1"/>
        <v>0</v>
      </c>
      <c r="AM3" s="19">
        <f t="shared" si="1"/>
        <v>1</v>
      </c>
      <c r="AN3" s="19">
        <f t="shared" si="1"/>
        <v>0</v>
      </c>
      <c r="AO3" s="19">
        <f t="shared" si="1"/>
        <v>1</v>
      </c>
      <c r="AP3" s="19">
        <f t="shared" si="1"/>
        <v>0</v>
      </c>
      <c r="AQ3" s="19">
        <f t="shared" si="1"/>
        <v>0</v>
      </c>
      <c r="AR3" s="19">
        <f t="shared" si="1"/>
        <v>1</v>
      </c>
      <c r="AS3" s="19">
        <f t="shared" si="1"/>
        <v>0</v>
      </c>
    </row>
    <row r="4" spans="1:45" x14ac:dyDescent="0.35">
      <c r="L4" s="5"/>
      <c r="M4" s="1" t="s">
        <v>136</v>
      </c>
      <c r="N4" s="1" t="s">
        <v>137</v>
      </c>
      <c r="O4" s="1" t="s">
        <v>138</v>
      </c>
      <c r="P4" s="1" t="s">
        <v>139</v>
      </c>
      <c r="Q4" s="1" t="s">
        <v>140</v>
      </c>
      <c r="R4" s="1" t="s">
        <v>141</v>
      </c>
      <c r="S4" s="1" t="s">
        <v>142</v>
      </c>
      <c r="T4" s="1" t="s">
        <v>143</v>
      </c>
      <c r="U4" s="1" t="s">
        <v>144</v>
      </c>
      <c r="V4" s="1" t="s">
        <v>145</v>
      </c>
      <c r="W4" s="1" t="s">
        <v>146</v>
      </c>
      <c r="X4" s="1" t="s">
        <v>147</v>
      </c>
      <c r="Y4" s="1" t="s">
        <v>148</v>
      </c>
      <c r="Z4" s="1" t="s">
        <v>149</v>
      </c>
      <c r="AA4" s="1" t="s">
        <v>150</v>
      </c>
      <c r="AB4" s="1" t="s">
        <v>151</v>
      </c>
      <c r="AC4" s="1" t="s">
        <v>152</v>
      </c>
      <c r="AD4" s="1" t="s">
        <v>153</v>
      </c>
      <c r="AE4" s="1" t="s">
        <v>154</v>
      </c>
      <c r="AF4" s="1" t="s">
        <v>155</v>
      </c>
      <c r="AG4" s="1" t="s">
        <v>156</v>
      </c>
      <c r="AH4" s="1" t="s">
        <v>157</v>
      </c>
      <c r="AI4" s="1" t="s">
        <v>158</v>
      </c>
      <c r="AJ4" s="1" t="s">
        <v>159</v>
      </c>
      <c r="AK4" s="1" t="s">
        <v>160</v>
      </c>
      <c r="AL4" s="1" t="s">
        <v>161</v>
      </c>
      <c r="AM4" s="1" t="s">
        <v>162</v>
      </c>
      <c r="AN4" s="1" t="s">
        <v>163</v>
      </c>
      <c r="AO4" s="1" t="s">
        <v>164</v>
      </c>
      <c r="AP4" s="1" t="s">
        <v>165</v>
      </c>
      <c r="AQ4" s="1" t="s">
        <v>166</v>
      </c>
      <c r="AR4" s="1" t="s">
        <v>167</v>
      </c>
      <c r="AS4" s="1" t="s">
        <v>168</v>
      </c>
    </row>
    <row r="5" spans="1:45" x14ac:dyDescent="0.35">
      <c r="L5" s="5" t="s">
        <v>206</v>
      </c>
      <c r="M5" s="13">
        <f>AVERAGE(M$13:M$78)</f>
        <v>0.14526332770551176</v>
      </c>
      <c r="N5" s="13">
        <f t="shared" ref="N5:AS5" si="2">AVERAGE(N$13:N$78)</f>
        <v>0.3748201471365542</v>
      </c>
      <c r="O5" s="13">
        <f t="shared" si="2"/>
        <v>1.0174935787969436E-2</v>
      </c>
      <c r="P5" s="14">
        <f t="shared" si="2"/>
        <v>-8.7542377695653761E-2</v>
      </c>
      <c r="Q5" s="14">
        <f t="shared" si="2"/>
        <v>-0.12117760598610154</v>
      </c>
      <c r="R5" s="14">
        <f t="shared" si="2"/>
        <v>0.25452694785748914</v>
      </c>
      <c r="S5" s="14">
        <f t="shared" si="2"/>
        <v>0.35867843149255585</v>
      </c>
      <c r="T5" s="14">
        <f t="shared" si="2"/>
        <v>0.22457365856811112</v>
      </c>
      <c r="U5" s="15">
        <f t="shared" si="2"/>
        <v>-0.32536428800469908</v>
      </c>
      <c r="V5" s="15">
        <f t="shared" si="2"/>
        <v>0.15127836231952435</v>
      </c>
      <c r="W5" s="15">
        <f t="shared" si="2"/>
        <v>3.3342654618980679E-2</v>
      </c>
      <c r="X5" s="15">
        <f t="shared" si="2"/>
        <v>0.34892432168099452</v>
      </c>
      <c r="Y5" s="15">
        <f t="shared" si="2"/>
        <v>-0.19727135800141049</v>
      </c>
      <c r="Z5" s="14">
        <f t="shared" si="2"/>
        <v>-8.6641058910191138E-2</v>
      </c>
      <c r="AA5" s="14">
        <f t="shared" si="2"/>
        <v>5.7145597851445823E-2</v>
      </c>
      <c r="AB5" s="14">
        <f t="shared" si="2"/>
        <v>-1.4196601030065734E-2</v>
      </c>
      <c r="AC5" s="14">
        <f t="shared" si="2"/>
        <v>-0.46569850972191013</v>
      </c>
      <c r="AD5" s="14">
        <f t="shared" si="2"/>
        <v>-5.8746667251608008E-2</v>
      </c>
      <c r="AE5" s="15">
        <f t="shared" si="2"/>
        <v>8.9852790266153448E-2</v>
      </c>
      <c r="AF5" s="15">
        <f t="shared" si="2"/>
        <v>0.39374558431189211</v>
      </c>
      <c r="AG5" s="15">
        <f t="shared" si="2"/>
        <v>-0.20009329080251184</v>
      </c>
      <c r="AH5" s="15">
        <f t="shared" si="2"/>
        <v>-4.3194993793833819E-2</v>
      </c>
      <c r="AI5" s="15">
        <f t="shared" si="2"/>
        <v>-1.7792960667908708E-2</v>
      </c>
      <c r="AJ5" s="14">
        <f t="shared" si="2"/>
        <v>6.3159301806282778E-2</v>
      </c>
      <c r="AK5" s="14">
        <f t="shared" si="2"/>
        <v>-7.1861895683683702E-2</v>
      </c>
      <c r="AL5" s="14">
        <f t="shared" si="2"/>
        <v>-1.0418694362843E-2</v>
      </c>
      <c r="AM5" s="14">
        <f t="shared" si="2"/>
        <v>0.22385894842421084</v>
      </c>
      <c r="AN5" s="14">
        <f t="shared" si="2"/>
        <v>-0.23014329247169416</v>
      </c>
      <c r="AO5" s="15">
        <f t="shared" si="2"/>
        <v>0.16537533387045522</v>
      </c>
      <c r="AP5" s="15">
        <f t="shared" si="2"/>
        <v>-5.7637542986202425E-3</v>
      </c>
      <c r="AQ5" s="15">
        <f t="shared" si="2"/>
        <v>2.4448432019367434E-2</v>
      </c>
      <c r="AR5" s="15">
        <f t="shared" si="2"/>
        <v>7.8642564593495806E-2</v>
      </c>
      <c r="AS5" s="15">
        <f t="shared" si="2"/>
        <v>-8.6793329938079714E-2</v>
      </c>
    </row>
    <row r="6" spans="1:45" x14ac:dyDescent="0.35">
      <c r="L6" s="6" t="s">
        <v>171</v>
      </c>
      <c r="M6" s="10">
        <f t="shared" ref="M6:AS6" si="3">_xlfn.STDEV.P(M$13:M$78)</f>
        <v>0.3971359960058784</v>
      </c>
      <c r="N6" s="10">
        <f t="shared" si="3"/>
        <v>0.34032585635058826</v>
      </c>
      <c r="O6" s="10">
        <f t="shared" si="3"/>
        <v>0.44285908994245193</v>
      </c>
      <c r="P6" s="11">
        <f t="shared" si="3"/>
        <v>0.33525883524013189</v>
      </c>
      <c r="Q6" s="11">
        <f t="shared" si="3"/>
        <v>0.2925154955632645</v>
      </c>
      <c r="R6" s="11">
        <f t="shared" si="3"/>
        <v>0.29778024451538199</v>
      </c>
      <c r="S6" s="11">
        <f t="shared" si="3"/>
        <v>0.39949289910022823</v>
      </c>
      <c r="T6" s="11">
        <f t="shared" si="3"/>
        <v>0.3403438462261561</v>
      </c>
      <c r="U6" s="12">
        <f t="shared" si="3"/>
        <v>0.3090373061610025</v>
      </c>
      <c r="V6" s="12">
        <f t="shared" si="3"/>
        <v>0.34994127698024263</v>
      </c>
      <c r="W6" s="12">
        <f t="shared" si="3"/>
        <v>0.30434351054769537</v>
      </c>
      <c r="X6" s="12">
        <f t="shared" si="3"/>
        <v>0.37896978970508288</v>
      </c>
      <c r="Y6" s="12">
        <f t="shared" si="3"/>
        <v>0.41677679729182637</v>
      </c>
      <c r="Z6" s="11">
        <f t="shared" si="3"/>
        <v>0.33236303182940036</v>
      </c>
      <c r="AA6" s="11">
        <f t="shared" si="3"/>
        <v>0.69908266889090631</v>
      </c>
      <c r="AB6" s="11">
        <f t="shared" si="3"/>
        <v>0.33371419856632289</v>
      </c>
      <c r="AC6" s="11">
        <f t="shared" si="3"/>
        <v>0.38283276828232227</v>
      </c>
      <c r="AD6" s="11">
        <f t="shared" si="3"/>
        <v>0.55604576282325791</v>
      </c>
      <c r="AE6" s="12">
        <f t="shared" si="3"/>
        <v>0.48327196038670017</v>
      </c>
      <c r="AF6" s="12">
        <f t="shared" si="3"/>
        <v>0.54331255509435505</v>
      </c>
      <c r="AG6" s="12">
        <f t="shared" si="3"/>
        <v>0.23801616648051799</v>
      </c>
      <c r="AH6" s="12">
        <f t="shared" si="3"/>
        <v>0.24977013606298051</v>
      </c>
      <c r="AI6" s="12">
        <f t="shared" si="3"/>
        <v>0.22645907626426362</v>
      </c>
      <c r="AJ6" s="11">
        <f t="shared" si="3"/>
        <v>0.27682523271900245</v>
      </c>
      <c r="AK6" s="11">
        <f t="shared" si="3"/>
        <v>0.19978800084046872</v>
      </c>
      <c r="AL6" s="11">
        <f t="shared" si="3"/>
        <v>0.26250284649348982</v>
      </c>
      <c r="AM6" s="11">
        <f t="shared" si="3"/>
        <v>0.2628498238244199</v>
      </c>
      <c r="AN6" s="11">
        <f t="shared" si="3"/>
        <v>0.22507022638894722</v>
      </c>
      <c r="AO6" s="12">
        <f t="shared" si="3"/>
        <v>0.27061993480383623</v>
      </c>
      <c r="AP6" s="12">
        <f t="shared" si="3"/>
        <v>0.23949863107257999</v>
      </c>
      <c r="AQ6" s="12">
        <f t="shared" si="3"/>
        <v>0.20019231229886741</v>
      </c>
      <c r="AR6" s="12">
        <f t="shared" si="3"/>
        <v>0.2573966456522534</v>
      </c>
      <c r="AS6" s="12">
        <f t="shared" si="3"/>
        <v>0.16177818813893707</v>
      </c>
    </row>
    <row r="7" spans="1:45" x14ac:dyDescent="0.35">
      <c r="K7">
        <v>0</v>
      </c>
      <c r="L7" s="6" t="s">
        <v>169</v>
      </c>
      <c r="M7" s="4">
        <f t="shared" ref="M7:AB11" si="4">_xlfn.QUARTILE.INC(M$13:M$78,$K7)</f>
        <v>-0.93043052955942096</v>
      </c>
      <c r="N7" s="4">
        <f t="shared" si="4"/>
        <v>-0.59543263285218195</v>
      </c>
      <c r="O7" s="4">
        <f t="shared" si="4"/>
        <v>-1.02734157344919</v>
      </c>
      <c r="P7" s="2">
        <f t="shared" si="4"/>
        <v>-0.94473478865292404</v>
      </c>
      <c r="Q7" s="2">
        <f t="shared" si="4"/>
        <v>-0.82002645012268804</v>
      </c>
      <c r="R7" s="2">
        <f t="shared" si="4"/>
        <v>-0.49649526061522198</v>
      </c>
      <c r="S7" s="2">
        <f t="shared" si="4"/>
        <v>-0.72068708593021302</v>
      </c>
      <c r="T7" s="2">
        <f t="shared" si="4"/>
        <v>-0.43124925202515302</v>
      </c>
      <c r="U7" s="3">
        <f t="shared" si="4"/>
        <v>-0.87370256985715899</v>
      </c>
      <c r="V7" s="3">
        <f t="shared" si="4"/>
        <v>-0.74822568277073498</v>
      </c>
      <c r="W7" s="3">
        <f t="shared" si="4"/>
        <v>-1.07957084518766</v>
      </c>
      <c r="X7" s="3">
        <f t="shared" si="4"/>
        <v>-0.55949568934723104</v>
      </c>
      <c r="Y7" s="3">
        <f t="shared" si="4"/>
        <v>-1.11104355751215</v>
      </c>
      <c r="Z7" s="2">
        <f t="shared" si="4"/>
        <v>-0.91806837325137503</v>
      </c>
      <c r="AA7" s="2">
        <f t="shared" si="4"/>
        <v>-1.10688780127516</v>
      </c>
      <c r="AB7" s="2">
        <f t="shared" si="4"/>
        <v>-0.82688345415569398</v>
      </c>
      <c r="AC7" s="2">
        <f t="shared" ref="AC7:AR11" si="5">_xlfn.QUARTILE.INC(AC$13:AC$78,$K7)</f>
        <v>-1.23510367073362</v>
      </c>
      <c r="AD7" s="2">
        <f t="shared" si="5"/>
        <v>-0.89372610452702606</v>
      </c>
      <c r="AE7" s="3">
        <f t="shared" si="5"/>
        <v>-1.0227177326283501</v>
      </c>
      <c r="AF7" s="3">
        <f t="shared" si="5"/>
        <v>-0.67520305602485797</v>
      </c>
      <c r="AG7" s="3">
        <f t="shared" si="5"/>
        <v>-0.68520648507471504</v>
      </c>
      <c r="AH7" s="3">
        <f t="shared" si="5"/>
        <v>-0.66443813317434397</v>
      </c>
      <c r="AI7" s="3">
        <f t="shared" si="5"/>
        <v>-0.44635773107599602</v>
      </c>
      <c r="AJ7" s="2">
        <f t="shared" si="5"/>
        <v>-0.70972633135193097</v>
      </c>
      <c r="AK7" s="2">
        <f t="shared" si="5"/>
        <v>-0.464500795904632</v>
      </c>
      <c r="AL7" s="2">
        <f t="shared" si="5"/>
        <v>-0.51062073643030803</v>
      </c>
      <c r="AM7" s="2">
        <f t="shared" si="5"/>
        <v>-0.32034739578478499</v>
      </c>
      <c r="AN7" s="2">
        <f t="shared" si="5"/>
        <v>-0.66219079243778201</v>
      </c>
      <c r="AO7" s="3">
        <f t="shared" si="5"/>
        <v>-0.47166418331517601</v>
      </c>
      <c r="AP7" s="3">
        <f t="shared" si="5"/>
        <v>-0.55202343702699697</v>
      </c>
      <c r="AQ7" s="3">
        <f t="shared" si="5"/>
        <v>-0.38418353167491098</v>
      </c>
      <c r="AR7" s="3">
        <f t="shared" si="5"/>
        <v>-0.58127819161152505</v>
      </c>
      <c r="AS7" s="3">
        <f t="shared" ref="AS7:AS11" si="6">_xlfn.QUARTILE.INC(AS$13:AS$78,$K7)</f>
        <v>-0.44083851878437402</v>
      </c>
    </row>
    <row r="8" spans="1:45" x14ac:dyDescent="0.35">
      <c r="K8">
        <v>1</v>
      </c>
      <c r="L8" s="6">
        <v>0.25</v>
      </c>
      <c r="M8" s="4">
        <f t="shared" si="4"/>
        <v>-0.21919106215100875</v>
      </c>
      <c r="N8" s="4">
        <f t="shared" si="4"/>
        <v>0.28493359376643873</v>
      </c>
      <c r="O8" s="4">
        <f t="shared" si="4"/>
        <v>-0.21576613313305676</v>
      </c>
      <c r="P8" s="2">
        <f t="shared" si="4"/>
        <v>-0.29220805622722001</v>
      </c>
      <c r="Q8" s="2">
        <f t="shared" si="4"/>
        <v>-0.24603028366098675</v>
      </c>
      <c r="R8" s="2">
        <f t="shared" si="4"/>
        <v>7.6322781747997531E-2</v>
      </c>
      <c r="S8" s="2">
        <f t="shared" si="4"/>
        <v>2.5893853833459501E-2</v>
      </c>
      <c r="T8" s="2">
        <f t="shared" si="4"/>
        <v>6.8640165710006596E-3</v>
      </c>
      <c r="U8" s="3">
        <f t="shared" si="4"/>
        <v>-0.55053076698386016</v>
      </c>
      <c r="V8" s="3">
        <f t="shared" si="4"/>
        <v>-7.6603299976484476E-2</v>
      </c>
      <c r="W8" s="3">
        <f t="shared" si="4"/>
        <v>-0.15376553398415199</v>
      </c>
      <c r="X8" s="3">
        <f t="shared" si="4"/>
        <v>0.13461988671743499</v>
      </c>
      <c r="Y8" s="3">
        <f t="shared" si="4"/>
        <v>-0.48722499173446598</v>
      </c>
      <c r="Z8" s="2">
        <f t="shared" si="4"/>
        <v>-0.301246603583536</v>
      </c>
      <c r="AA8" s="2">
        <f t="shared" si="4"/>
        <v>-0.72877475037289574</v>
      </c>
      <c r="AB8" s="2">
        <f t="shared" si="4"/>
        <v>-0.2703128977482695</v>
      </c>
      <c r="AC8" s="2">
        <f t="shared" si="5"/>
        <v>-0.70920684238113674</v>
      </c>
      <c r="AD8" s="2">
        <f t="shared" si="5"/>
        <v>-0.53935486914025732</v>
      </c>
      <c r="AE8" s="3">
        <f t="shared" si="5"/>
        <v>-0.28377798378039049</v>
      </c>
      <c r="AF8" s="3">
        <f t="shared" si="5"/>
        <v>-0.10334799664011675</v>
      </c>
      <c r="AG8" s="3">
        <f t="shared" si="5"/>
        <v>-0.3684443365944105</v>
      </c>
      <c r="AH8" s="3">
        <f t="shared" si="5"/>
        <v>-0.19040875865904899</v>
      </c>
      <c r="AI8" s="3">
        <f t="shared" si="5"/>
        <v>-0.18654318249364898</v>
      </c>
      <c r="AJ8" s="2">
        <f t="shared" si="5"/>
        <v>-9.8399292084714582E-2</v>
      </c>
      <c r="AK8" s="2">
        <f t="shared" si="5"/>
        <v>-0.21311930738131274</v>
      </c>
      <c r="AL8" s="2">
        <f t="shared" si="5"/>
        <v>-0.19754283630199174</v>
      </c>
      <c r="AM8" s="2">
        <f t="shared" si="5"/>
        <v>4.7114075774315298E-2</v>
      </c>
      <c r="AN8" s="2">
        <f t="shared" si="5"/>
        <v>-0.38652745207903999</v>
      </c>
      <c r="AO8" s="3">
        <f t="shared" si="5"/>
        <v>3.1593901669068523E-2</v>
      </c>
      <c r="AP8" s="3">
        <f t="shared" si="5"/>
        <v>-0.13219853586868349</v>
      </c>
      <c r="AQ8" s="3">
        <f t="shared" si="5"/>
        <v>-0.11527420470203426</v>
      </c>
      <c r="AR8" s="3">
        <f t="shared" si="5"/>
        <v>-9.1774045910215679E-2</v>
      </c>
      <c r="AS8" s="3">
        <f t="shared" si="6"/>
        <v>-0.19638744990954649</v>
      </c>
    </row>
    <row r="9" spans="1:45" x14ac:dyDescent="0.35">
      <c r="J9" s="20">
        <f>MIN(M9:AS9)</f>
        <v>-0.51610233138795292</v>
      </c>
      <c r="K9">
        <v>2</v>
      </c>
      <c r="L9" s="5">
        <v>0.5</v>
      </c>
      <c r="M9" s="7">
        <f t="shared" si="4"/>
        <v>0.1098020280158005</v>
      </c>
      <c r="N9" s="7">
        <f t="shared" si="4"/>
        <v>0.42071781072715253</v>
      </c>
      <c r="O9" s="7">
        <f t="shared" si="4"/>
        <v>-5.2402009093298403E-2</v>
      </c>
      <c r="P9" s="8">
        <f t="shared" si="4"/>
        <v>-0.115294398341085</v>
      </c>
      <c r="Q9" s="8">
        <f t="shared" si="4"/>
        <v>-7.8428626219601144E-2</v>
      </c>
      <c r="R9" s="8">
        <f t="shared" si="4"/>
        <v>0.23648068434247899</v>
      </c>
      <c r="S9" s="8">
        <f t="shared" si="4"/>
        <v>0.33246219025255197</v>
      </c>
      <c r="T9" s="8">
        <f t="shared" si="4"/>
        <v>0.16345881210867799</v>
      </c>
      <c r="U9" s="9">
        <f t="shared" si="4"/>
        <v>-0.4030742902803055</v>
      </c>
      <c r="V9" s="9">
        <f t="shared" si="4"/>
        <v>0.18085347995677201</v>
      </c>
      <c r="W9" s="9">
        <f t="shared" si="4"/>
        <v>5.5822435320233052E-2</v>
      </c>
      <c r="X9" s="9">
        <f t="shared" si="4"/>
        <v>0.27722084620332599</v>
      </c>
      <c r="Y9" s="9">
        <f t="shared" si="4"/>
        <v>-0.20207377927306902</v>
      </c>
      <c r="Z9" s="8">
        <f t="shared" si="4"/>
        <v>-0.1009580093246655</v>
      </c>
      <c r="AA9" s="8">
        <f t="shared" si="4"/>
        <v>0.23165662567342599</v>
      </c>
      <c r="AB9" s="8">
        <f t="shared" si="4"/>
        <v>1.37961716043452E-2</v>
      </c>
      <c r="AC9" s="8">
        <f t="shared" si="5"/>
        <v>-0.51610233138795292</v>
      </c>
      <c r="AD9" s="8">
        <f t="shared" si="5"/>
        <v>-0.12687301001691101</v>
      </c>
      <c r="AE9" s="9">
        <f t="shared" si="5"/>
        <v>0.1616619157050965</v>
      </c>
      <c r="AF9" s="9">
        <f t="shared" si="5"/>
        <v>0.47084436396733353</v>
      </c>
      <c r="AG9" s="9">
        <f t="shared" si="5"/>
        <v>-0.2261152619320575</v>
      </c>
      <c r="AH9" s="9">
        <f t="shared" si="5"/>
        <v>-6.9223519332735045E-2</v>
      </c>
      <c r="AI9" s="9">
        <f t="shared" si="5"/>
        <v>-7.3332380898713245E-2</v>
      </c>
      <c r="AJ9" s="8">
        <f t="shared" si="5"/>
        <v>5.0171459697800798E-2</v>
      </c>
      <c r="AK9" s="8">
        <f t="shared" si="5"/>
        <v>-0.1002346342341229</v>
      </c>
      <c r="AL9" s="8">
        <f t="shared" si="5"/>
        <v>-5.462733536800965E-2</v>
      </c>
      <c r="AM9" s="8">
        <f t="shared" si="5"/>
        <v>0.21347011829852502</v>
      </c>
      <c r="AN9" s="8">
        <f t="shared" si="5"/>
        <v>-0.25799083519181998</v>
      </c>
      <c r="AO9" s="9">
        <f t="shared" si="5"/>
        <v>0.1553128963841775</v>
      </c>
      <c r="AP9" s="9">
        <f t="shared" si="5"/>
        <v>1.5572564578689531E-2</v>
      </c>
      <c r="AQ9" s="9">
        <f t="shared" si="5"/>
        <v>1.664056380649765E-2</v>
      </c>
      <c r="AR9" s="9">
        <f t="shared" si="5"/>
        <v>0.12868776316380198</v>
      </c>
      <c r="AS9" s="9">
        <f t="shared" si="6"/>
        <v>-8.6775926553514252E-2</v>
      </c>
    </row>
    <row r="10" spans="1:45" x14ac:dyDescent="0.35">
      <c r="J10" s="20">
        <f>MAX(M9:AS9)</f>
        <v>0.47084436396733353</v>
      </c>
      <c r="K10">
        <v>3</v>
      </c>
      <c r="L10" s="6">
        <v>0.75</v>
      </c>
      <c r="M10" s="4">
        <f t="shared" si="4"/>
        <v>0.48760480921017046</v>
      </c>
      <c r="N10" s="4">
        <f t="shared" si="4"/>
        <v>0.59860878004574603</v>
      </c>
      <c r="O10" s="4">
        <f t="shared" si="4"/>
        <v>0.31064942959077146</v>
      </c>
      <c r="P10" s="2">
        <f t="shared" si="4"/>
        <v>0.18453907463313549</v>
      </c>
      <c r="Q10" s="2">
        <f t="shared" si="4"/>
        <v>9.5765276551215001E-2</v>
      </c>
      <c r="R10" s="2">
        <f t="shared" si="4"/>
        <v>0.43311755708580524</v>
      </c>
      <c r="S10" s="2">
        <f t="shared" si="4"/>
        <v>0.6830583811101435</v>
      </c>
      <c r="T10" s="2">
        <f t="shared" si="4"/>
        <v>0.3916017920618855</v>
      </c>
      <c r="U10" s="3">
        <f t="shared" si="4"/>
        <v>-0.12852294276660983</v>
      </c>
      <c r="V10" s="3">
        <f t="shared" si="4"/>
        <v>0.37452467260324174</v>
      </c>
      <c r="W10" s="3">
        <f t="shared" si="4"/>
        <v>0.204102423292605</v>
      </c>
      <c r="X10" s="3">
        <f t="shared" si="4"/>
        <v>0.58825568772422154</v>
      </c>
      <c r="Y10" s="3">
        <f t="shared" si="4"/>
        <v>7.9495241284416054E-2</v>
      </c>
      <c r="Z10" s="2">
        <f t="shared" si="4"/>
        <v>0.15437052548314273</v>
      </c>
      <c r="AA10" s="2">
        <f t="shared" si="4"/>
        <v>0.575949660999859</v>
      </c>
      <c r="AB10" s="2">
        <f t="shared" si="4"/>
        <v>0.18731006938499076</v>
      </c>
      <c r="AC10" s="2">
        <f t="shared" si="5"/>
        <v>-0.26134620381554924</v>
      </c>
      <c r="AD10" s="2">
        <f t="shared" si="5"/>
        <v>0.26436403325261798</v>
      </c>
      <c r="AE10" s="3">
        <f t="shared" si="5"/>
        <v>0.393064066058191</v>
      </c>
      <c r="AF10" s="3">
        <f t="shared" si="5"/>
        <v>0.87481604357348175</v>
      </c>
      <c r="AG10" s="3">
        <f t="shared" si="5"/>
        <v>-4.2529298276816223E-2</v>
      </c>
      <c r="AH10" s="3">
        <f t="shared" si="5"/>
        <v>0.12205895788925675</v>
      </c>
      <c r="AI10" s="3">
        <f t="shared" si="5"/>
        <v>0.1290873601371825</v>
      </c>
      <c r="AJ10" s="2">
        <f t="shared" si="5"/>
        <v>0.17956012790515324</v>
      </c>
      <c r="AK10" s="2">
        <f t="shared" si="5"/>
        <v>4.95001584788601E-2</v>
      </c>
      <c r="AL10" s="2">
        <f t="shared" si="5"/>
        <v>0.1221144633876925</v>
      </c>
      <c r="AM10" s="2">
        <f t="shared" si="5"/>
        <v>0.37246833526546974</v>
      </c>
      <c r="AN10" s="2">
        <f t="shared" si="5"/>
        <v>-6.0000308556929269E-2</v>
      </c>
      <c r="AO10" s="3">
        <f t="shared" si="5"/>
        <v>0.31536369850642076</v>
      </c>
      <c r="AP10" s="3">
        <f t="shared" si="5"/>
        <v>0.13335307370776123</v>
      </c>
      <c r="AQ10" s="3">
        <f t="shared" si="5"/>
        <v>0.18082591181787624</v>
      </c>
      <c r="AR10" s="3">
        <f t="shared" si="5"/>
        <v>0.25993863115553251</v>
      </c>
      <c r="AS10" s="3">
        <f t="shared" si="6"/>
        <v>1.2597493470824074E-2</v>
      </c>
    </row>
    <row r="11" spans="1:45" x14ac:dyDescent="0.35">
      <c r="K11">
        <v>4</v>
      </c>
      <c r="L11" s="5" t="s">
        <v>170</v>
      </c>
      <c r="M11" s="4">
        <f t="shared" si="4"/>
        <v>0.849578141038832</v>
      </c>
      <c r="N11" s="4">
        <f t="shared" si="4"/>
        <v>1.03430625483741</v>
      </c>
      <c r="O11" s="4">
        <f t="shared" si="4"/>
        <v>1.0009674463579501</v>
      </c>
      <c r="P11" s="2">
        <f t="shared" si="4"/>
        <v>0.50914571285107302</v>
      </c>
      <c r="Q11" s="2">
        <f t="shared" si="4"/>
        <v>0.56450388559748499</v>
      </c>
      <c r="R11" s="2">
        <f t="shared" si="4"/>
        <v>1.17055058712182</v>
      </c>
      <c r="S11" s="2">
        <f t="shared" si="4"/>
        <v>1.1804153409129401</v>
      </c>
      <c r="T11" s="2">
        <f t="shared" si="4"/>
        <v>1.1680817642682699</v>
      </c>
      <c r="U11" s="3">
        <f t="shared" si="4"/>
        <v>0.351379733930618</v>
      </c>
      <c r="V11" s="3">
        <f t="shared" si="4"/>
        <v>0.76778039181167801</v>
      </c>
      <c r="W11" s="3">
        <f t="shared" si="4"/>
        <v>0.66591144099000499</v>
      </c>
      <c r="X11" s="3">
        <f t="shared" si="4"/>
        <v>1.2383878609994401</v>
      </c>
      <c r="Y11" s="3">
        <f t="shared" si="4"/>
        <v>0.69583924511883699</v>
      </c>
      <c r="Z11" s="2">
        <f t="shared" si="4"/>
        <v>0.51162343819469602</v>
      </c>
      <c r="AA11" s="2">
        <f t="shared" si="4"/>
        <v>1.25250132723206</v>
      </c>
      <c r="AB11" s="2">
        <f t="shared" si="4"/>
        <v>0.63717767455902696</v>
      </c>
      <c r="AC11" s="2">
        <f t="shared" si="5"/>
        <v>0.67904704067204902</v>
      </c>
      <c r="AD11" s="2">
        <f t="shared" si="5"/>
        <v>1.34777572405929</v>
      </c>
      <c r="AE11" s="3">
        <f t="shared" si="5"/>
        <v>0.98445794360514705</v>
      </c>
      <c r="AF11" s="3">
        <f t="shared" si="5"/>
        <v>1.1782034298669299</v>
      </c>
      <c r="AG11" s="3">
        <f t="shared" si="5"/>
        <v>0.27230963048754497</v>
      </c>
      <c r="AH11" s="3">
        <f t="shared" si="5"/>
        <v>0.54377649064513001</v>
      </c>
      <c r="AI11" s="3">
        <f t="shared" si="5"/>
        <v>0.52608509413503302</v>
      </c>
      <c r="AJ11" s="2">
        <f t="shared" si="5"/>
        <v>0.98441101933729402</v>
      </c>
      <c r="AK11" s="2">
        <f t="shared" si="5"/>
        <v>0.46867226986414001</v>
      </c>
      <c r="AL11" s="2">
        <f t="shared" si="5"/>
        <v>0.69171802289793805</v>
      </c>
      <c r="AM11" s="2">
        <f t="shared" si="5"/>
        <v>0.73941098023949703</v>
      </c>
      <c r="AN11" s="2">
        <f t="shared" si="5"/>
        <v>0.40507735602226203</v>
      </c>
      <c r="AO11" s="3">
        <f t="shared" si="5"/>
        <v>0.88264419643457903</v>
      </c>
      <c r="AP11" s="3">
        <f t="shared" si="5"/>
        <v>0.55243564325878403</v>
      </c>
      <c r="AQ11" s="3">
        <f t="shared" si="5"/>
        <v>0.50422797018350096</v>
      </c>
      <c r="AR11" s="3">
        <f t="shared" si="5"/>
        <v>0.56689442932012701</v>
      </c>
      <c r="AS11" s="3">
        <f t="shared" si="6"/>
        <v>0.30984933113940999</v>
      </c>
    </row>
    <row r="12" spans="1:45" s="1" customFormat="1" x14ac:dyDescent="0.35">
      <c r="B12" s="1" t="s">
        <v>0</v>
      </c>
      <c r="C12" s="1" t="s">
        <v>1</v>
      </c>
      <c r="D12" s="1" t="s">
        <v>172</v>
      </c>
      <c r="E12" s="1" t="s">
        <v>173</v>
      </c>
      <c r="F12" s="1" t="s">
        <v>174</v>
      </c>
      <c r="G12" s="1" t="s">
        <v>175</v>
      </c>
      <c r="H12" s="1" t="s">
        <v>176</v>
      </c>
      <c r="I12" s="1" t="s">
        <v>177</v>
      </c>
      <c r="J12" s="1" t="s">
        <v>178</v>
      </c>
      <c r="K12" s="1" t="s">
        <v>3</v>
      </c>
      <c r="L12" s="1" t="s">
        <v>179</v>
      </c>
      <c r="M12" s="1" t="s">
        <v>136</v>
      </c>
      <c r="N12" s="1" t="s">
        <v>137</v>
      </c>
      <c r="O12" s="1" t="s">
        <v>138</v>
      </c>
      <c r="P12" s="1" t="s">
        <v>139</v>
      </c>
      <c r="Q12" s="1" t="s">
        <v>140</v>
      </c>
      <c r="R12" s="1" t="s">
        <v>141</v>
      </c>
      <c r="S12" s="1" t="s">
        <v>142</v>
      </c>
      <c r="T12" s="1" t="s">
        <v>143</v>
      </c>
      <c r="U12" s="1" t="s">
        <v>144</v>
      </c>
      <c r="V12" s="1" t="s">
        <v>145</v>
      </c>
      <c r="W12" s="1" t="s">
        <v>146</v>
      </c>
      <c r="X12" s="1" t="s">
        <v>147</v>
      </c>
      <c r="Y12" s="1" t="s">
        <v>148</v>
      </c>
      <c r="Z12" s="1" t="s">
        <v>149</v>
      </c>
      <c r="AA12" s="1" t="s">
        <v>150</v>
      </c>
      <c r="AB12" s="1" t="s">
        <v>151</v>
      </c>
      <c r="AC12" s="1" t="s">
        <v>152</v>
      </c>
      <c r="AD12" s="1" t="s">
        <v>153</v>
      </c>
      <c r="AE12" s="1" t="s">
        <v>154</v>
      </c>
      <c r="AF12" s="1" t="s">
        <v>155</v>
      </c>
      <c r="AG12" s="1" t="s">
        <v>156</v>
      </c>
      <c r="AH12" s="1" t="s">
        <v>157</v>
      </c>
      <c r="AI12" s="1" t="s">
        <v>158</v>
      </c>
      <c r="AJ12" s="1" t="s">
        <v>159</v>
      </c>
      <c r="AK12" s="1" t="s">
        <v>160</v>
      </c>
      <c r="AL12" s="1" t="s">
        <v>161</v>
      </c>
      <c r="AM12" s="1" t="s">
        <v>162</v>
      </c>
      <c r="AN12" s="1" t="s">
        <v>163</v>
      </c>
      <c r="AO12" s="1" t="s">
        <v>164</v>
      </c>
      <c r="AP12" s="1" t="s">
        <v>165</v>
      </c>
      <c r="AQ12" s="1" t="s">
        <v>166</v>
      </c>
      <c r="AR12" s="1" t="s">
        <v>167</v>
      </c>
      <c r="AS12" s="1" t="s">
        <v>168</v>
      </c>
    </row>
    <row r="13" spans="1:45" x14ac:dyDescent="0.35">
      <c r="B13" s="1" t="s">
        <v>7</v>
      </c>
      <c r="C13" t="s">
        <v>8</v>
      </c>
      <c r="D13" t="s">
        <v>180</v>
      </c>
      <c r="E13" t="s">
        <v>183</v>
      </c>
      <c r="G13" s="16">
        <v>23.17620337</v>
      </c>
      <c r="H13" s="16">
        <v>15.54856837</v>
      </c>
      <c r="I13" t="s">
        <v>182</v>
      </c>
      <c r="J13" s="2">
        <v>0.7</v>
      </c>
      <c r="K13" s="2">
        <v>0.48</v>
      </c>
      <c r="L13" s="2">
        <v>0.22</v>
      </c>
      <c r="M13" s="4">
        <v>0.58456183110396898</v>
      </c>
      <c r="N13" s="4">
        <v>0.31138202888638999</v>
      </c>
      <c r="O13" s="4">
        <v>-4.5322917184367303E-2</v>
      </c>
      <c r="P13" s="2">
        <v>-0.26272421651631001</v>
      </c>
      <c r="Q13" s="2">
        <v>-0.103808203545493</v>
      </c>
      <c r="R13" s="2">
        <v>-1.57058928444445E-2</v>
      </c>
      <c r="S13" s="2">
        <v>0.188346161181766</v>
      </c>
      <c r="T13" s="2">
        <v>0.16449575361020699</v>
      </c>
      <c r="U13" s="3">
        <v>3.7221381995081397E-2</v>
      </c>
      <c r="V13" s="3">
        <v>-0.19926262525451499</v>
      </c>
      <c r="W13" s="3">
        <v>8.2714645881958704E-2</v>
      </c>
      <c r="X13" s="3">
        <v>0.32455408542671399</v>
      </c>
      <c r="Y13" s="3">
        <v>-0.60133800734413601</v>
      </c>
      <c r="Z13" s="2">
        <v>-0.35189480266713702</v>
      </c>
      <c r="AA13" s="2">
        <v>1.14520175786859</v>
      </c>
      <c r="AB13" s="2">
        <v>-0.21611252779173601</v>
      </c>
      <c r="AC13" s="2">
        <v>-0.58853672566201298</v>
      </c>
      <c r="AD13" s="2">
        <v>-0.48171073285787003</v>
      </c>
      <c r="AE13" s="3">
        <v>-0.64860895099758098</v>
      </c>
      <c r="AF13" s="3">
        <v>0.57571222022533897</v>
      </c>
      <c r="AG13" s="3">
        <v>-0.123673430425326</v>
      </c>
      <c r="AH13" s="3">
        <v>-1.8816842069662901E-2</v>
      </c>
      <c r="AI13" s="3">
        <v>-0.130396072846062</v>
      </c>
      <c r="AJ13" s="2">
        <v>0.15430904318871499</v>
      </c>
      <c r="AK13" s="2">
        <v>-0.34157966859085998</v>
      </c>
      <c r="AL13" s="2">
        <v>0.49529899362407198</v>
      </c>
      <c r="AM13" s="2">
        <v>-0.183224060995411</v>
      </c>
      <c r="AN13" s="2">
        <v>-4.5809596636218697E-2</v>
      </c>
      <c r="AO13" s="3">
        <v>-0.41096447846954498</v>
      </c>
      <c r="AP13" s="3">
        <v>0.27386767179635702</v>
      </c>
      <c r="AQ13" s="3">
        <v>2.0152743066729002E-2</v>
      </c>
      <c r="AR13" s="3">
        <v>-0.19923625473731801</v>
      </c>
      <c r="AS13" s="3">
        <v>3.5857753420500203E-2</v>
      </c>
    </row>
    <row r="14" spans="1:45" x14ac:dyDescent="0.35">
      <c r="B14" s="1" t="s">
        <v>5</v>
      </c>
      <c r="C14" t="s">
        <v>6</v>
      </c>
      <c r="D14" t="s">
        <v>180</v>
      </c>
      <c r="E14" t="s">
        <v>183</v>
      </c>
      <c r="G14" s="16"/>
      <c r="H14" s="16"/>
      <c r="I14" t="s">
        <v>182</v>
      </c>
      <c r="J14" s="2">
        <v>0.63</v>
      </c>
      <c r="K14" s="2">
        <v>0.47</v>
      </c>
      <c r="L14" s="2">
        <v>0.16</v>
      </c>
      <c r="M14" s="4">
        <v>0.65903619106323597</v>
      </c>
      <c r="N14" s="4">
        <v>0.228911370861896</v>
      </c>
      <c r="O14" s="4">
        <v>-6.2395067166892498E-2</v>
      </c>
      <c r="P14" s="2">
        <v>-0.57400933794102904</v>
      </c>
      <c r="Q14" s="2">
        <v>-2.9700083541300101E-2</v>
      </c>
      <c r="R14" s="2">
        <v>-6.5712379397145804E-2</v>
      </c>
      <c r="S14" s="2">
        <v>0.31872667749744099</v>
      </c>
      <c r="T14" s="2">
        <v>0.19575677674526301</v>
      </c>
      <c r="U14" s="3">
        <v>-4.7202138749736798E-2</v>
      </c>
      <c r="V14" s="3">
        <v>0.11080614060258701</v>
      </c>
      <c r="W14" s="3">
        <v>-8.8475703390287694E-2</v>
      </c>
      <c r="X14" s="3">
        <v>0.17006135363119501</v>
      </c>
      <c r="Y14" s="3">
        <v>-0.70128753297166802</v>
      </c>
      <c r="Z14" s="2">
        <v>-0.30340245914957198</v>
      </c>
      <c r="AA14" s="2">
        <v>1.20833079652367</v>
      </c>
      <c r="AB14" s="2">
        <v>-0.23323330158243999</v>
      </c>
      <c r="AC14" s="2">
        <v>-0.410806041860451</v>
      </c>
      <c r="AD14" s="2">
        <v>-0.56838616228830097</v>
      </c>
      <c r="AE14" s="3">
        <v>-0.737393184177212</v>
      </c>
      <c r="AF14" s="3">
        <v>0.61836487054813805</v>
      </c>
      <c r="AG14" s="3">
        <v>6.62510081012124E-2</v>
      </c>
      <c r="AH14" s="3">
        <v>-0.32247478564807702</v>
      </c>
      <c r="AI14" s="3">
        <v>-0.18933847458757</v>
      </c>
      <c r="AJ14" s="2">
        <v>0.14661230276824899</v>
      </c>
      <c r="AK14" s="2">
        <v>-0.28921173321938498</v>
      </c>
      <c r="AL14" s="2">
        <v>0.47606234134639003</v>
      </c>
      <c r="AM14" s="2">
        <v>-0.16994712991629801</v>
      </c>
      <c r="AN14" s="2">
        <v>-0.120115120297142</v>
      </c>
      <c r="AO14" s="3">
        <v>-0.38397207257442501</v>
      </c>
      <c r="AP14" s="3">
        <v>7.9707256528800299E-2</v>
      </c>
      <c r="AQ14" s="3">
        <v>7.02079240878941E-2</v>
      </c>
      <c r="AR14" s="3">
        <v>-8.4708152573457901E-2</v>
      </c>
      <c r="AS14" s="3">
        <v>3.0096378606035801E-2</v>
      </c>
    </row>
    <row r="15" spans="1:45" x14ac:dyDescent="0.35">
      <c r="B15" s="1" t="s">
        <v>11</v>
      </c>
      <c r="C15" t="s">
        <v>12</v>
      </c>
      <c r="D15" t="s">
        <v>180</v>
      </c>
      <c r="E15" t="s">
        <v>183</v>
      </c>
      <c r="G15" s="16">
        <v>26.09700634</v>
      </c>
      <c r="H15" s="16">
        <v>17.163519770000001</v>
      </c>
      <c r="I15" t="s">
        <v>182</v>
      </c>
      <c r="J15" s="2">
        <v>0.63</v>
      </c>
      <c r="K15" s="2">
        <v>0.5</v>
      </c>
      <c r="L15" s="2">
        <v>0.13</v>
      </c>
      <c r="M15" s="4">
        <v>0.49555308278964499</v>
      </c>
      <c r="N15" s="4">
        <v>0.25221798085710201</v>
      </c>
      <c r="O15" s="4">
        <v>-0.15413437915134301</v>
      </c>
      <c r="P15" s="2">
        <v>-0.197390984686072</v>
      </c>
      <c r="Q15" s="2">
        <v>-8.3319292172892995E-2</v>
      </c>
      <c r="R15" s="2">
        <v>0.29546048606584902</v>
      </c>
      <c r="S15" s="2">
        <v>0.25557951857393402</v>
      </c>
      <c r="T15" s="2">
        <v>3.5069033962184602E-2</v>
      </c>
      <c r="U15" s="3">
        <v>7.7504569497674494E-2</v>
      </c>
      <c r="V15" s="3">
        <v>-0.12870405470877999</v>
      </c>
      <c r="W15" s="3">
        <v>0.15892307476020401</v>
      </c>
      <c r="X15" s="3">
        <v>1.9218896386951002E-2</v>
      </c>
      <c r="Y15" s="3">
        <v>-0.48997198669157099</v>
      </c>
      <c r="Z15" s="2">
        <v>-0.100034873054962</v>
      </c>
      <c r="AA15" s="2">
        <v>1.02705044977356</v>
      </c>
      <c r="AB15" s="2">
        <v>-0.30090596165276101</v>
      </c>
      <c r="AC15" s="2">
        <v>-0.58200008757203003</v>
      </c>
      <c r="AD15" s="2">
        <v>-0.441746219086178</v>
      </c>
      <c r="AE15" s="3">
        <v>-0.444212935717476</v>
      </c>
      <c r="AF15" s="3">
        <v>0.42534735498593701</v>
      </c>
      <c r="AG15" s="3">
        <v>-0.29513577966141302</v>
      </c>
      <c r="AH15" s="3">
        <v>7.35215241122925E-2</v>
      </c>
      <c r="AI15" s="3">
        <v>-8.6671967177708101E-2</v>
      </c>
      <c r="AJ15" s="2">
        <v>0.156350819728965</v>
      </c>
      <c r="AK15" s="2">
        <v>-0.39167017621309003</v>
      </c>
      <c r="AL15" s="2">
        <v>0.49387231143386601</v>
      </c>
      <c r="AM15" s="2">
        <v>-0.13985048065437999</v>
      </c>
      <c r="AN15" s="2">
        <v>-6.7371249974246095E-2</v>
      </c>
      <c r="AO15" s="3">
        <v>-0.43651383220622098</v>
      </c>
      <c r="AP15" s="3">
        <v>0.35685229950355202</v>
      </c>
      <c r="AQ15" s="3">
        <v>-5.3010505798322401E-2</v>
      </c>
      <c r="AR15" s="3">
        <v>-0.17637483747525401</v>
      </c>
      <c r="AS15" s="3">
        <v>2.2152957545367399E-3</v>
      </c>
    </row>
    <row r="16" spans="1:45" x14ac:dyDescent="0.35">
      <c r="B16" s="1" t="s">
        <v>21</v>
      </c>
      <c r="C16" t="s">
        <v>22</v>
      </c>
      <c r="D16" t="s">
        <v>205</v>
      </c>
      <c r="E16" t="s">
        <v>205</v>
      </c>
      <c r="G16" s="16"/>
      <c r="H16" s="16"/>
      <c r="I16" t="s">
        <v>182</v>
      </c>
      <c r="J16" s="2">
        <v>0.63</v>
      </c>
      <c r="K16" s="2">
        <v>0.5</v>
      </c>
      <c r="L16" s="2">
        <v>0.13</v>
      </c>
      <c r="M16" s="4">
        <v>5.3896004103813101E-2</v>
      </c>
      <c r="N16" s="4">
        <v>0.35958577420624499</v>
      </c>
      <c r="O16" s="4">
        <v>0.73205165562027397</v>
      </c>
      <c r="P16" s="2">
        <v>0.36810710329905599</v>
      </c>
      <c r="Q16" s="2">
        <v>-0.54984845923474801</v>
      </c>
      <c r="R16" s="2">
        <v>-7.6802125223839904E-2</v>
      </c>
      <c r="S16" s="2">
        <v>0.79861452385315701</v>
      </c>
      <c r="T16" s="2">
        <v>0.28717317559065603</v>
      </c>
      <c r="U16" s="3">
        <v>0.20744859093701101</v>
      </c>
      <c r="V16" s="3">
        <v>-0.74822568277073498</v>
      </c>
      <c r="W16" s="3">
        <v>-0.25396437845519998</v>
      </c>
      <c r="X16" s="3">
        <v>0.29864726521407903</v>
      </c>
      <c r="Y16" s="3">
        <v>-1.3921586662570901E-2</v>
      </c>
      <c r="Z16" s="2">
        <v>0.27012460126458698</v>
      </c>
      <c r="AA16" s="2">
        <v>-0.82417167566343996</v>
      </c>
      <c r="AB16" s="2">
        <v>-0.35540067166012601</v>
      </c>
      <c r="AC16" s="2">
        <v>-0.24045432571105499</v>
      </c>
      <c r="AD16" s="2">
        <v>1.1248381915434</v>
      </c>
      <c r="AE16" s="3">
        <v>0.977644003426408</v>
      </c>
      <c r="AF16" s="3">
        <v>-0.22401060817407301</v>
      </c>
      <c r="AG16" s="3">
        <v>-0.49821579524612802</v>
      </c>
      <c r="AH16" s="3">
        <v>0.204508132122174</v>
      </c>
      <c r="AI16" s="3">
        <v>-0.109151474776154</v>
      </c>
      <c r="AJ16" s="2">
        <v>-0.163028911590065</v>
      </c>
      <c r="AK16" s="2">
        <v>-0.13492306669050799</v>
      </c>
      <c r="AL16" s="2">
        <v>-0.329462427510749</v>
      </c>
      <c r="AM16" s="2">
        <v>0.28376670676475402</v>
      </c>
      <c r="AN16" s="2">
        <v>-0.214529124621157</v>
      </c>
      <c r="AO16" s="3">
        <v>0.50906593261084498</v>
      </c>
      <c r="AP16" s="3">
        <v>-0.20266219842706701</v>
      </c>
      <c r="AQ16" s="3">
        <v>0.10394355108088001</v>
      </c>
      <c r="AR16" s="3">
        <v>0.52919185913582301</v>
      </c>
      <c r="AS16" s="3">
        <v>-0.40173367348876199</v>
      </c>
    </row>
    <row r="17" spans="2:45" x14ac:dyDescent="0.35">
      <c r="B17" s="1" t="s">
        <v>23</v>
      </c>
      <c r="C17" t="s">
        <v>24</v>
      </c>
      <c r="D17" t="s">
        <v>180</v>
      </c>
      <c r="E17" t="s">
        <v>183</v>
      </c>
      <c r="G17" s="16"/>
      <c r="H17" s="16"/>
      <c r="I17" t="s">
        <v>182</v>
      </c>
      <c r="J17" s="2">
        <v>0.59</v>
      </c>
      <c r="K17" s="2">
        <v>0.47</v>
      </c>
      <c r="L17" s="2">
        <v>0.13</v>
      </c>
      <c r="M17" s="4">
        <v>-0.34182407432165901</v>
      </c>
      <c r="N17" s="4">
        <v>-0.28003913827056098</v>
      </c>
      <c r="O17" s="4">
        <v>6.7465092235016497E-2</v>
      </c>
      <c r="P17" s="2">
        <v>-9.4541219408250193E-2</v>
      </c>
      <c r="Q17" s="2">
        <v>0.28006584019664399</v>
      </c>
      <c r="R17" s="2">
        <v>-0.24614834443120201</v>
      </c>
      <c r="S17" s="2">
        <v>-0.29587709169094201</v>
      </c>
      <c r="T17" s="2">
        <v>-0.120884394217478</v>
      </c>
      <c r="U17" s="3">
        <v>0.10493635041208201</v>
      </c>
      <c r="V17" s="3">
        <v>-0.32849846600661903</v>
      </c>
      <c r="W17" s="3">
        <v>0.39591886618847899</v>
      </c>
      <c r="X17" s="3">
        <v>4.04376768463309E-2</v>
      </c>
      <c r="Y17" s="3">
        <v>0.32332532324597102</v>
      </c>
      <c r="Z17" s="2">
        <v>0.246668889553424</v>
      </c>
      <c r="AA17" s="2">
        <v>-1.02831778863511</v>
      </c>
      <c r="AB17" s="2">
        <v>0.123686319607016</v>
      </c>
      <c r="AC17" s="2">
        <v>0.67904704067204902</v>
      </c>
      <c r="AD17" s="2">
        <v>0.84175998574246302</v>
      </c>
      <c r="AE17" s="3">
        <v>2.5839968796487901E-2</v>
      </c>
      <c r="AF17" s="3">
        <v>-0.50411935603452696</v>
      </c>
      <c r="AG17" s="3">
        <v>0.26970461293736497</v>
      </c>
      <c r="AH17" s="3">
        <v>7.6185313237403102E-2</v>
      </c>
      <c r="AI17" s="3">
        <v>-5.7659436662948003E-2</v>
      </c>
      <c r="AJ17" s="2">
        <v>-0.305532964530778</v>
      </c>
      <c r="AK17" s="2">
        <v>0.46867226986414001</v>
      </c>
      <c r="AL17" s="2">
        <v>-0.44382129297919298</v>
      </c>
      <c r="AM17" s="2">
        <v>0.16759376601972001</v>
      </c>
      <c r="AN17" s="2">
        <v>3.8017876733867799E-2</v>
      </c>
      <c r="AO17" s="3">
        <v>0.353656530978603</v>
      </c>
      <c r="AP17" s="3">
        <v>-0.36417368644875397</v>
      </c>
      <c r="AQ17" s="3">
        <v>2.1669940271490998E-2</v>
      </c>
      <c r="AR17" s="3">
        <v>0.15298490379038099</v>
      </c>
      <c r="AS17" s="3">
        <v>-3.5297673364421203E-2</v>
      </c>
    </row>
    <row r="18" spans="2:45" x14ac:dyDescent="0.35">
      <c r="B18" s="1" t="s">
        <v>121</v>
      </c>
      <c r="C18" t="s">
        <v>122</v>
      </c>
      <c r="D18" t="s">
        <v>192</v>
      </c>
      <c r="E18" t="s">
        <v>202</v>
      </c>
      <c r="F18" t="s">
        <v>203</v>
      </c>
      <c r="G18" s="16"/>
      <c r="H18" s="16"/>
      <c r="I18" t="s">
        <v>182</v>
      </c>
      <c r="J18" s="2">
        <v>0.74</v>
      </c>
      <c r="K18" s="2">
        <v>0.62</v>
      </c>
      <c r="L18" s="2">
        <v>0.12</v>
      </c>
      <c r="M18" s="4">
        <v>-0.22760428008421299</v>
      </c>
      <c r="N18" s="4">
        <v>1.03430625483741</v>
      </c>
      <c r="O18" s="4">
        <v>0.19750838163627399</v>
      </c>
      <c r="P18" s="2">
        <v>-7.7567870609734094E-2</v>
      </c>
      <c r="Q18" s="2">
        <v>0.15998945166128101</v>
      </c>
      <c r="R18" s="2">
        <v>-0.189150353549975</v>
      </c>
      <c r="S18" s="2">
        <v>0.67092592620041502</v>
      </c>
      <c r="T18" s="2">
        <v>-0.1226946211196</v>
      </c>
      <c r="U18" s="3">
        <v>-0.54456635938334896</v>
      </c>
      <c r="V18" s="3">
        <v>0.27883892360927998</v>
      </c>
      <c r="W18" s="3">
        <v>0.66591144099000499</v>
      </c>
      <c r="X18" s="3">
        <v>-9.3840184398728002E-2</v>
      </c>
      <c r="Y18" s="3">
        <v>-0.46119548225511903</v>
      </c>
      <c r="Z18" s="2">
        <v>3.7915202043610097E-2</v>
      </c>
      <c r="AA18" s="2">
        <v>-0.31480648415455997</v>
      </c>
      <c r="AB18" s="2">
        <v>0.24642925173178901</v>
      </c>
      <c r="AC18" s="2">
        <v>-0.47908187621050802</v>
      </c>
      <c r="AD18" s="2">
        <v>-0.121674493705641</v>
      </c>
      <c r="AE18" s="3">
        <v>-1.0227177326283501</v>
      </c>
      <c r="AF18" s="3">
        <v>0.14754380828111299</v>
      </c>
      <c r="AG18" s="3">
        <v>0.181849652143177</v>
      </c>
      <c r="AH18" s="3">
        <v>0.249640713462077</v>
      </c>
      <c r="AI18" s="3">
        <v>-0.28414435543331201</v>
      </c>
      <c r="AJ18" s="2">
        <v>-0.122447712210242</v>
      </c>
      <c r="AK18" s="2">
        <v>-0.41677066293422899</v>
      </c>
      <c r="AL18" s="2">
        <v>0.33083711522158399</v>
      </c>
      <c r="AM18" s="2">
        <v>0.47245204784098399</v>
      </c>
      <c r="AN18" s="2">
        <v>-0.489246788470525</v>
      </c>
      <c r="AO18" s="3">
        <v>0.23754082360753401</v>
      </c>
      <c r="AP18" s="3">
        <v>-9.8748309574653401E-2</v>
      </c>
      <c r="AQ18" s="3">
        <v>-0.25703332540274199</v>
      </c>
      <c r="AR18" s="3">
        <v>0.27348729952929002</v>
      </c>
      <c r="AS18" s="3">
        <v>-0.17149339954448301</v>
      </c>
    </row>
    <row r="19" spans="2:45" x14ac:dyDescent="0.35">
      <c r="B19" s="1" t="s">
        <v>15</v>
      </c>
      <c r="C19" t="s">
        <v>16</v>
      </c>
      <c r="D19" t="s">
        <v>180</v>
      </c>
      <c r="E19" t="s">
        <v>183</v>
      </c>
      <c r="G19" s="16">
        <v>17.531827969999998</v>
      </c>
      <c r="H19" s="16">
        <v>13.19052737</v>
      </c>
      <c r="I19" t="s">
        <v>182</v>
      </c>
      <c r="J19" s="2">
        <v>0.59</v>
      </c>
      <c r="K19" s="2">
        <v>0.47</v>
      </c>
      <c r="L19" s="2">
        <v>0.12</v>
      </c>
      <c r="M19" s="4">
        <v>0.26061325697222898</v>
      </c>
      <c r="N19" s="4">
        <v>0.34263254276610799</v>
      </c>
      <c r="O19" s="4">
        <v>-0.19712691590232601</v>
      </c>
      <c r="P19" s="2">
        <v>-0.70724938150384697</v>
      </c>
      <c r="Q19" s="2">
        <v>-0.43134301661739399</v>
      </c>
      <c r="R19" s="2">
        <v>0.177809229313588</v>
      </c>
      <c r="S19" s="2">
        <v>0.47223356884891499</v>
      </c>
      <c r="T19" s="2">
        <v>0.245355241518247</v>
      </c>
      <c r="U19" s="3">
        <v>0.33091380214945498</v>
      </c>
      <c r="V19" s="3">
        <v>-0.38808956855226301</v>
      </c>
      <c r="W19" s="3">
        <v>-2.53704675119387E-2</v>
      </c>
      <c r="X19" s="3">
        <v>0.21121698161609401</v>
      </c>
      <c r="Y19" s="3">
        <v>-0.36110760983343299</v>
      </c>
      <c r="Z19" s="2">
        <v>-6.2837289448070604E-3</v>
      </c>
      <c r="AA19" s="2">
        <v>1.25250132723206</v>
      </c>
      <c r="AB19" s="2">
        <v>-0.28661816134964302</v>
      </c>
      <c r="AC19" s="2">
        <v>-0.76129012446599797</v>
      </c>
      <c r="AD19" s="2">
        <v>-0.63653619643104997</v>
      </c>
      <c r="AE19" s="3">
        <v>-0.43587581107939499</v>
      </c>
      <c r="AF19" s="3">
        <v>1.0074185831881299</v>
      </c>
      <c r="AG19" s="3">
        <v>0.20168045175192001</v>
      </c>
      <c r="AH19" s="3">
        <v>-0.31721564915212302</v>
      </c>
      <c r="AI19" s="3">
        <v>-9.5551437001625897E-2</v>
      </c>
      <c r="AJ19" s="2">
        <v>0.166423584518056</v>
      </c>
      <c r="AK19" s="2">
        <v>-0.25862810497191902</v>
      </c>
      <c r="AL19" s="2">
        <v>0.50949809501721899</v>
      </c>
      <c r="AM19" s="2">
        <v>1.8695002646266501E-3</v>
      </c>
      <c r="AN19" s="2">
        <v>-0.25933472971766602</v>
      </c>
      <c r="AO19" s="3">
        <v>-0.18168690451043601</v>
      </c>
      <c r="AP19" s="3">
        <v>0.10590906396993</v>
      </c>
      <c r="AQ19" s="3">
        <v>0.180581664797616</v>
      </c>
      <c r="AR19" s="3">
        <v>-0.18930269852609899</v>
      </c>
      <c r="AS19" s="3">
        <v>-2.3513513598303701E-3</v>
      </c>
    </row>
    <row r="20" spans="2:45" x14ac:dyDescent="0.35">
      <c r="B20" s="1" t="s">
        <v>37</v>
      </c>
      <c r="C20" t="s">
        <v>38</v>
      </c>
      <c r="D20" t="s">
        <v>180</v>
      </c>
      <c r="E20" t="s">
        <v>188</v>
      </c>
      <c r="G20" s="16">
        <v>5.7062297260000001</v>
      </c>
      <c r="H20" s="16">
        <v>5.0234772589999999</v>
      </c>
      <c r="I20" t="s">
        <v>182</v>
      </c>
      <c r="J20" s="2">
        <v>0.67</v>
      </c>
      <c r="K20" s="2">
        <v>0.56000000000000005</v>
      </c>
      <c r="L20" s="2">
        <v>0.11</v>
      </c>
      <c r="M20" s="4">
        <v>0.57689896807200003</v>
      </c>
      <c r="N20" s="4">
        <v>0.32828765082912598</v>
      </c>
      <c r="O20" s="4">
        <v>-3.8157176688941299E-3</v>
      </c>
      <c r="P20" s="2">
        <v>8.8254699029385805E-3</v>
      </c>
      <c r="Q20" s="2">
        <v>-7.3537960266309293E-2</v>
      </c>
      <c r="R20" s="2">
        <v>0.10396228369473599</v>
      </c>
      <c r="S20" s="2">
        <v>0.82269182765264803</v>
      </c>
      <c r="T20" s="2">
        <v>-0.16747946950204201</v>
      </c>
      <c r="U20" s="3">
        <v>-0.27840614482898401</v>
      </c>
      <c r="V20" s="3">
        <v>-3.8287335374265097E-2</v>
      </c>
      <c r="W20" s="3">
        <v>-3.7006017064555898E-2</v>
      </c>
      <c r="X20" s="3">
        <v>0.32444430112917799</v>
      </c>
      <c r="Y20" s="3">
        <v>-0.47960681881580303</v>
      </c>
      <c r="Z20" s="2">
        <v>0.27705956114018299</v>
      </c>
      <c r="AA20" s="2">
        <v>0.64115158796753102</v>
      </c>
      <c r="AB20" s="2">
        <v>0.131325946736988</v>
      </c>
      <c r="AC20" s="2">
        <v>-0.50003769900383399</v>
      </c>
      <c r="AD20" s="2">
        <v>-0.43665874884981398</v>
      </c>
      <c r="AE20" s="3">
        <v>-0.224948156676956</v>
      </c>
      <c r="AF20" s="3">
        <v>1.1643490309920399</v>
      </c>
      <c r="AG20" s="3">
        <v>-0.22593916507084799</v>
      </c>
      <c r="AH20" s="3">
        <v>-0.40380093276755102</v>
      </c>
      <c r="AI20" s="3">
        <v>4.5834808762785097E-2</v>
      </c>
      <c r="AJ20" s="2">
        <v>0.18661751274699501</v>
      </c>
      <c r="AK20" s="2">
        <v>-9.7998520374977804E-2</v>
      </c>
      <c r="AL20" s="2">
        <v>7.6487922684025406E-2</v>
      </c>
      <c r="AM20" s="2">
        <v>0.37362437568849399</v>
      </c>
      <c r="AN20" s="2">
        <v>-0.379339210781377</v>
      </c>
      <c r="AO20" s="3">
        <v>7.7836478427666597E-2</v>
      </c>
      <c r="AP20" s="3">
        <v>-5.0500279910604302E-2</v>
      </c>
      <c r="AQ20" s="3">
        <v>0.37644676311599301</v>
      </c>
      <c r="AR20" s="3">
        <v>-0.38632634223742901</v>
      </c>
      <c r="AS20" s="3">
        <v>0.15152038215350599</v>
      </c>
    </row>
    <row r="21" spans="2:45" x14ac:dyDescent="0.35">
      <c r="B21" s="1" t="s">
        <v>29</v>
      </c>
      <c r="C21" t="s">
        <v>30</v>
      </c>
      <c r="D21" t="s">
        <v>205</v>
      </c>
      <c r="E21" t="s">
        <v>205</v>
      </c>
      <c r="G21" s="16"/>
      <c r="H21" s="16"/>
      <c r="I21" t="s">
        <v>182</v>
      </c>
      <c r="J21" s="2">
        <v>0.63</v>
      </c>
      <c r="K21" s="2">
        <v>0.53</v>
      </c>
      <c r="L21" s="2">
        <v>0.1</v>
      </c>
      <c r="M21" s="4">
        <v>-0.32070411799392101</v>
      </c>
      <c r="N21" s="4">
        <v>0.47017570804689601</v>
      </c>
      <c r="O21" s="4">
        <v>0.40865323281402799</v>
      </c>
      <c r="P21" s="2">
        <v>0.48822131875548702</v>
      </c>
      <c r="Q21" s="2">
        <v>-0.46770045329336002</v>
      </c>
      <c r="R21" s="2">
        <v>-0.141691287606906</v>
      </c>
      <c r="S21" s="2">
        <v>0.86727856791435498</v>
      </c>
      <c r="T21" s="2">
        <v>1.01455546951144</v>
      </c>
      <c r="U21" s="3">
        <v>-0.14142091348737801</v>
      </c>
      <c r="V21" s="3">
        <v>-0.377869276365214</v>
      </c>
      <c r="W21" s="3">
        <v>-0.14891681138690899</v>
      </c>
      <c r="X21" s="3">
        <v>0.65591162608881004</v>
      </c>
      <c r="Y21" s="3">
        <v>1.0800854326068201E-3</v>
      </c>
      <c r="Z21" s="2">
        <v>0.41867933979035599</v>
      </c>
      <c r="AA21" s="2">
        <v>-0.91275039574638395</v>
      </c>
      <c r="AB21" s="2">
        <v>-0.51470910592678598</v>
      </c>
      <c r="AC21" s="2">
        <v>-0.11680000404466601</v>
      </c>
      <c r="AD21" s="2">
        <v>0.83833835742811003</v>
      </c>
      <c r="AE21" s="3">
        <v>0.54188460233736802</v>
      </c>
      <c r="AF21" s="3">
        <v>-0.67520305602485797</v>
      </c>
      <c r="AG21" s="3">
        <v>-0.52979392290293603</v>
      </c>
      <c r="AH21" s="3">
        <v>0.27603018998071299</v>
      </c>
      <c r="AI21" s="3">
        <v>3.5658231359323401E-3</v>
      </c>
      <c r="AJ21" s="2">
        <v>4.5108943472986898E-2</v>
      </c>
      <c r="AK21" s="2">
        <v>4.4245976513731099E-2</v>
      </c>
      <c r="AL21" s="2">
        <v>-0.51062073643030803</v>
      </c>
      <c r="AM21" s="2">
        <v>0.32469073833073703</v>
      </c>
      <c r="AN21" s="2">
        <v>-0.248231189084412</v>
      </c>
      <c r="AO21" s="3">
        <v>0.88264419643457903</v>
      </c>
      <c r="AP21" s="3">
        <v>-0.13204770514150899</v>
      </c>
      <c r="AQ21" s="3">
        <v>-8.2742090937241206E-2</v>
      </c>
      <c r="AR21" s="3">
        <v>0.453876949932771</v>
      </c>
      <c r="AS21" s="3">
        <v>-0.44083851878437402</v>
      </c>
    </row>
    <row r="22" spans="2:45" x14ac:dyDescent="0.35">
      <c r="B22" s="1" t="s">
        <v>63</v>
      </c>
      <c r="C22" t="s">
        <v>64</v>
      </c>
      <c r="D22" t="s">
        <v>205</v>
      </c>
      <c r="E22" t="s">
        <v>205</v>
      </c>
      <c r="G22" s="16"/>
      <c r="H22" s="16"/>
      <c r="I22" t="s">
        <v>182</v>
      </c>
      <c r="J22" s="2">
        <v>0.56000000000000005</v>
      </c>
      <c r="K22" s="2">
        <v>0.45</v>
      </c>
      <c r="L22" s="2">
        <v>0.1</v>
      </c>
      <c r="M22" s="4">
        <v>-0.29569376917242302</v>
      </c>
      <c r="N22" s="4">
        <v>0.41717050165604702</v>
      </c>
      <c r="O22" s="4">
        <v>-0.16927535534889401</v>
      </c>
      <c r="P22" s="2">
        <v>0.27392848940849901</v>
      </c>
      <c r="Q22" s="2">
        <v>1.0517832073117199E-2</v>
      </c>
      <c r="R22" s="2">
        <v>0.38252366708143498</v>
      </c>
      <c r="S22" s="2">
        <v>0.694983630515418</v>
      </c>
      <c r="T22" s="2">
        <v>9.7905638115722296E-2</v>
      </c>
      <c r="U22" s="3">
        <v>-0.55783743396139795</v>
      </c>
      <c r="V22" s="3">
        <v>-9.8903416874216402E-2</v>
      </c>
      <c r="W22" s="3">
        <v>-4.6323911211320998E-2</v>
      </c>
      <c r="X22" s="3">
        <v>-1.23835824299791E-2</v>
      </c>
      <c r="Y22" s="3">
        <v>-8.8369010223470795E-2</v>
      </c>
      <c r="Z22" s="2">
        <v>-9.2490966117130799E-2</v>
      </c>
      <c r="AA22" s="2">
        <v>0.46904179299516502</v>
      </c>
      <c r="AB22" s="2">
        <v>0.429895208041771</v>
      </c>
      <c r="AC22" s="2">
        <v>-0.60540739700315604</v>
      </c>
      <c r="AD22" s="2">
        <v>-0.132071526328181</v>
      </c>
      <c r="AE22" s="3">
        <v>0.81749732089185601</v>
      </c>
      <c r="AF22" s="3">
        <v>1.0148058524138499</v>
      </c>
      <c r="AG22" s="3">
        <v>-0.171999129850056</v>
      </c>
      <c r="AH22" s="3">
        <v>0.118527793143307</v>
      </c>
      <c r="AI22" s="3">
        <v>-7.3224181750464495E-2</v>
      </c>
      <c r="AJ22" s="2">
        <v>-0.19822666895434399</v>
      </c>
      <c r="AK22" s="2">
        <v>1.6104634771009398E-2</v>
      </c>
      <c r="AL22" s="2">
        <v>0.1189598270792</v>
      </c>
      <c r="AM22" s="2">
        <v>-0.16041544514453299</v>
      </c>
      <c r="AN22" s="2">
        <v>4.8662317931915597E-2</v>
      </c>
      <c r="AO22" s="3">
        <v>0.137685513044948</v>
      </c>
      <c r="AP22" s="3">
        <v>2.2868896708923499E-2</v>
      </c>
      <c r="AQ22" s="3">
        <v>-0.13239871140942999</v>
      </c>
      <c r="AR22" s="3">
        <v>0.26014088864836499</v>
      </c>
      <c r="AS22" s="3">
        <v>1.0924844988914899E-2</v>
      </c>
    </row>
    <row r="23" spans="2:45" x14ac:dyDescent="0.35">
      <c r="B23" s="1" t="s">
        <v>55</v>
      </c>
      <c r="C23" t="s">
        <v>56</v>
      </c>
      <c r="D23" t="s">
        <v>180</v>
      </c>
      <c r="E23" t="s">
        <v>190</v>
      </c>
      <c r="G23" s="16">
        <v>7.7666499519999999</v>
      </c>
      <c r="H23" s="16">
        <v>6.716482128</v>
      </c>
      <c r="I23" t="s">
        <v>182</v>
      </c>
      <c r="J23" s="2">
        <v>0.67</v>
      </c>
      <c r="K23" s="2">
        <v>0.57999999999999996</v>
      </c>
      <c r="L23" s="2">
        <v>0.09</v>
      </c>
      <c r="M23" s="4">
        <v>1.18265607688538E-2</v>
      </c>
      <c r="N23" s="4">
        <v>0.41076284633820598</v>
      </c>
      <c r="O23" s="4">
        <v>0.372058805349328</v>
      </c>
      <c r="P23" s="2">
        <v>-0.105064820951736</v>
      </c>
      <c r="Q23" s="2">
        <v>0.12511668797318101</v>
      </c>
      <c r="R23" s="2">
        <v>-0.13124910592334299</v>
      </c>
      <c r="S23" s="2">
        <v>0.67908329797505196</v>
      </c>
      <c r="T23" s="2">
        <v>0.23588328402561601</v>
      </c>
      <c r="U23" s="3">
        <v>-3.1005777285440399E-2</v>
      </c>
      <c r="V23" s="3">
        <v>3.0304046522691901E-2</v>
      </c>
      <c r="W23" s="3">
        <v>1.5926588084494899E-2</v>
      </c>
      <c r="X23" s="3">
        <v>0.37084341921452901</v>
      </c>
      <c r="Y23" s="3">
        <v>-0.48703034475998502</v>
      </c>
      <c r="Z23" s="2">
        <v>0.491491684875349</v>
      </c>
      <c r="AA23" s="2">
        <v>0.27819338282379102</v>
      </c>
      <c r="AB23" s="2">
        <v>0.14762666654551199</v>
      </c>
      <c r="AC23" s="2">
        <v>-0.77857443323740005</v>
      </c>
      <c r="AD23" s="2">
        <v>-0.64116484603877699</v>
      </c>
      <c r="AE23" s="3">
        <v>9.2111494099851393E-2</v>
      </c>
      <c r="AF23" s="3">
        <v>0.582922420531645</v>
      </c>
      <c r="AG23" s="3">
        <v>-0.37173653131429502</v>
      </c>
      <c r="AH23" s="3">
        <v>-0.26871655840932601</v>
      </c>
      <c r="AI23" s="3">
        <v>0.24746638506809901</v>
      </c>
      <c r="AJ23" s="2">
        <v>0.116352095707993</v>
      </c>
      <c r="AK23" s="2">
        <v>-0.232028039843099</v>
      </c>
      <c r="AL23" s="2">
        <v>-7.6190888179897207E-2</v>
      </c>
      <c r="AM23" s="2">
        <v>0.23749422505314</v>
      </c>
      <c r="AN23" s="2">
        <v>-0.14272932706230801</v>
      </c>
      <c r="AO23" s="3">
        <v>0.21068657663788101</v>
      </c>
      <c r="AP23" s="3">
        <v>0.34427940648487398</v>
      </c>
      <c r="AQ23" s="3">
        <v>-0.129846573308045</v>
      </c>
      <c r="AR23" s="3">
        <v>2.7999635135285299E-2</v>
      </c>
      <c r="AS23" s="3">
        <v>-0.135964762939214</v>
      </c>
    </row>
    <row r="24" spans="2:45" x14ac:dyDescent="0.35">
      <c r="B24" s="1" t="s">
        <v>13</v>
      </c>
      <c r="C24" t="s">
        <v>14</v>
      </c>
      <c r="D24" t="s">
        <v>180</v>
      </c>
      <c r="E24" t="s">
        <v>183</v>
      </c>
      <c r="G24" s="16">
        <v>23.200357790000002</v>
      </c>
      <c r="H24" s="16">
        <v>15.567681500000001</v>
      </c>
      <c r="I24" t="s">
        <v>182</v>
      </c>
      <c r="J24" s="2">
        <v>0.59</v>
      </c>
      <c r="K24" s="2">
        <v>0.5</v>
      </c>
      <c r="L24" s="2">
        <v>0.09</v>
      </c>
      <c r="M24" s="4">
        <v>0.48395849564659099</v>
      </c>
      <c r="N24" s="4">
        <v>0.29583879806955099</v>
      </c>
      <c r="O24" s="4">
        <v>-0.12539766402270899</v>
      </c>
      <c r="P24" s="2">
        <v>-0.21129906334143</v>
      </c>
      <c r="Q24" s="2">
        <v>-3.9424807217428103E-2</v>
      </c>
      <c r="R24" s="2">
        <v>0.32201030258115199</v>
      </c>
      <c r="S24" s="2">
        <v>0.257486829574813</v>
      </c>
      <c r="T24" s="2">
        <v>0.113078690879495</v>
      </c>
      <c r="U24" s="3">
        <v>6.6769299811166402E-2</v>
      </c>
      <c r="V24" s="3">
        <v>-0.109950792445353</v>
      </c>
      <c r="W24" s="3">
        <v>7.61943603575536E-2</v>
      </c>
      <c r="X24" s="3">
        <v>6.1958057638027898E-2</v>
      </c>
      <c r="Y24" s="3">
        <v>-0.37875475499061401</v>
      </c>
      <c r="Z24" s="2">
        <v>-0.163668259176599</v>
      </c>
      <c r="AA24" s="2">
        <v>1.04252782005819</v>
      </c>
      <c r="AB24" s="2">
        <v>-0.268048798415846</v>
      </c>
      <c r="AC24" s="2">
        <v>-0.51477676467283595</v>
      </c>
      <c r="AD24" s="2">
        <v>-0.53847870810992804</v>
      </c>
      <c r="AE24" s="3">
        <v>-0.40236326622188201</v>
      </c>
      <c r="AF24" s="3">
        <v>0.45916784349836398</v>
      </c>
      <c r="AG24" s="3">
        <v>-0.296121862166905</v>
      </c>
      <c r="AH24" s="3">
        <v>0.107839408933425</v>
      </c>
      <c r="AI24" s="3">
        <v>-0.144874595022987</v>
      </c>
      <c r="AJ24" s="2">
        <v>0.25332544649127797</v>
      </c>
      <c r="AK24" s="2">
        <v>-0.464500795904632</v>
      </c>
      <c r="AL24" s="2">
        <v>0.467624464492989</v>
      </c>
      <c r="AM24" s="2">
        <v>-0.114060956912482</v>
      </c>
      <c r="AN24" s="2">
        <v>-7.6702870573724893E-2</v>
      </c>
      <c r="AO24" s="3">
        <v>-0.47166418331517601</v>
      </c>
      <c r="AP24" s="3">
        <v>0.369034009671174</v>
      </c>
      <c r="AQ24" s="3">
        <v>1.3128384546266299E-2</v>
      </c>
      <c r="AR24" s="3">
        <v>-0.25000881763620397</v>
      </c>
      <c r="AS24" s="3">
        <v>4.7232396089702297E-2</v>
      </c>
    </row>
    <row r="25" spans="2:45" x14ac:dyDescent="0.35">
      <c r="B25" s="1" t="s">
        <v>35</v>
      </c>
      <c r="C25" t="s">
        <v>36</v>
      </c>
      <c r="D25" t="s">
        <v>180</v>
      </c>
      <c r="E25" t="s">
        <v>183</v>
      </c>
      <c r="G25" s="16"/>
      <c r="H25" s="16"/>
      <c r="I25" t="s">
        <v>182</v>
      </c>
      <c r="J25" s="2">
        <v>0.56000000000000005</v>
      </c>
      <c r="K25" s="2">
        <v>0.47</v>
      </c>
      <c r="L25" s="2">
        <v>0.08</v>
      </c>
      <c r="M25" s="4">
        <v>-0.33729238998858102</v>
      </c>
      <c r="N25" s="4">
        <v>-0.18248059421507101</v>
      </c>
      <c r="O25" s="4">
        <v>0.11346324317763801</v>
      </c>
      <c r="P25" s="2">
        <v>0.121169603510606</v>
      </c>
      <c r="Q25" s="2">
        <v>9.5554382471788102E-2</v>
      </c>
      <c r="R25" s="2">
        <v>-0.121329090747937</v>
      </c>
      <c r="S25" s="2">
        <v>-0.301098124101631</v>
      </c>
      <c r="T25" s="2">
        <v>-0.116040436807476</v>
      </c>
      <c r="U25" s="3">
        <v>0.15855395288497701</v>
      </c>
      <c r="V25" s="3">
        <v>-0.60805462076908001</v>
      </c>
      <c r="W25" s="3">
        <v>0.51685053565787697</v>
      </c>
      <c r="X25" s="3">
        <v>0.154163519800669</v>
      </c>
      <c r="Y25" s="3">
        <v>0.39749197846184497</v>
      </c>
      <c r="Z25" s="2">
        <v>0.16819594605324301</v>
      </c>
      <c r="AA25" s="2">
        <v>-1.0925774091436899</v>
      </c>
      <c r="AB25" s="2">
        <v>0.13121769283254001</v>
      </c>
      <c r="AC25" s="2">
        <v>0.52382131689004297</v>
      </c>
      <c r="AD25" s="2">
        <v>0.98837361798676404</v>
      </c>
      <c r="AE25" s="3">
        <v>4.4732142993155199E-2</v>
      </c>
      <c r="AF25" s="3">
        <v>-0.60942718902611104</v>
      </c>
      <c r="AG25" s="3">
        <v>0.25559960508186602</v>
      </c>
      <c r="AH25" s="3">
        <v>0.21793543438038199</v>
      </c>
      <c r="AI25" s="3">
        <v>-9.5551494517153904E-2</v>
      </c>
      <c r="AJ25" s="2">
        <v>-0.32331026242521899</v>
      </c>
      <c r="AK25" s="2">
        <v>0.43590111700538098</v>
      </c>
      <c r="AL25" s="2">
        <v>-0.39950210103489803</v>
      </c>
      <c r="AM25" s="2">
        <v>0.15490945623796801</v>
      </c>
      <c r="AN25" s="2">
        <v>7.8972732890892697E-2</v>
      </c>
      <c r="AO25" s="3">
        <v>0.34852014322793901</v>
      </c>
      <c r="AP25" s="3">
        <v>-0.13265102805020701</v>
      </c>
      <c r="AQ25" s="3">
        <v>-7.0243727640471695E-2</v>
      </c>
      <c r="AR25" s="3">
        <v>-6.3452485278616601E-3</v>
      </c>
      <c r="AS25" s="3">
        <v>3.54353499245691E-2</v>
      </c>
    </row>
    <row r="26" spans="2:45" x14ac:dyDescent="0.35">
      <c r="B26" s="1" t="s">
        <v>127</v>
      </c>
      <c r="C26" t="s">
        <v>128</v>
      </c>
      <c r="D26" t="s">
        <v>205</v>
      </c>
      <c r="E26" t="s">
        <v>205</v>
      </c>
      <c r="G26" s="16"/>
      <c r="H26" s="16"/>
      <c r="I26" t="s">
        <v>182</v>
      </c>
      <c r="J26" s="2">
        <v>0.48</v>
      </c>
      <c r="K26" s="2">
        <v>0.41</v>
      </c>
      <c r="L26" s="2">
        <v>0.08</v>
      </c>
      <c r="M26" s="4">
        <v>0.39183731184896697</v>
      </c>
      <c r="N26" s="4">
        <v>-0.17598428498858501</v>
      </c>
      <c r="O26" s="4">
        <v>0.49253007983456398</v>
      </c>
      <c r="P26" s="2">
        <v>-0.94473478865292404</v>
      </c>
      <c r="Q26" s="2">
        <v>9.6397958789495697E-2</v>
      </c>
      <c r="R26" s="2">
        <v>0.35037371863497302</v>
      </c>
      <c r="S26" s="2">
        <v>-2.5857846177242801E-2</v>
      </c>
      <c r="T26" s="2">
        <v>1.1680817642682699</v>
      </c>
      <c r="U26" s="3">
        <v>-0.495266431118637</v>
      </c>
      <c r="V26" s="3">
        <v>-0.54197932127647297</v>
      </c>
      <c r="W26" s="3">
        <v>-0.62658984061785705</v>
      </c>
      <c r="X26" s="3">
        <v>-0.298619485421038</v>
      </c>
      <c r="Y26" s="3">
        <v>0.39858613041178198</v>
      </c>
      <c r="Z26" s="2">
        <v>-0.47198193247164899</v>
      </c>
      <c r="AA26" s="2">
        <v>-0.193437586496714</v>
      </c>
      <c r="AB26" s="2">
        <v>-0.67765579598066294</v>
      </c>
      <c r="AC26" s="2">
        <v>5.5944935383439802E-2</v>
      </c>
      <c r="AD26" s="2">
        <v>0.73685045498452295</v>
      </c>
      <c r="AE26" s="3">
        <v>0.13919354873975001</v>
      </c>
      <c r="AF26" s="3">
        <v>9.1227287193229895E-2</v>
      </c>
      <c r="AG26" s="3">
        <v>0.27230963048754497</v>
      </c>
      <c r="AH26" s="3">
        <v>-0.66443813317434397</v>
      </c>
      <c r="AI26" s="3">
        <v>0.28728440615678902</v>
      </c>
      <c r="AJ26" s="2">
        <v>0.98441101933729402</v>
      </c>
      <c r="AK26" s="2">
        <v>0.291112787624969</v>
      </c>
      <c r="AL26" s="2">
        <v>-0.34453305766688802</v>
      </c>
      <c r="AM26" s="2">
        <v>0.20510562040854799</v>
      </c>
      <c r="AN26" s="2">
        <v>-0.37197633289036303</v>
      </c>
      <c r="AO26" s="3">
        <v>-0.26724784326056</v>
      </c>
      <c r="AP26" s="3">
        <v>-0.33375291849150401</v>
      </c>
      <c r="AQ26" s="3">
        <v>0.31300240857766598</v>
      </c>
      <c r="AR26" s="3">
        <v>0.11903319425267</v>
      </c>
      <c r="AS26" s="3">
        <v>-5.9038012812510698E-2</v>
      </c>
    </row>
    <row r="27" spans="2:45" x14ac:dyDescent="0.35">
      <c r="B27" s="1" t="s">
        <v>83</v>
      </c>
      <c r="C27" t="s">
        <v>84</v>
      </c>
      <c r="D27" t="s">
        <v>180</v>
      </c>
      <c r="E27" t="s">
        <v>190</v>
      </c>
      <c r="G27" s="16">
        <v>7.7644849730000001</v>
      </c>
      <c r="H27" s="16">
        <v>6.7094691949999996</v>
      </c>
      <c r="I27" t="s">
        <v>182</v>
      </c>
      <c r="J27" s="2">
        <v>0.67</v>
      </c>
      <c r="K27" s="2">
        <v>0.6</v>
      </c>
      <c r="L27" s="2">
        <v>7.0000000000000007E-2</v>
      </c>
      <c r="M27" s="4">
        <v>8.3412649818517107E-2</v>
      </c>
      <c r="N27" s="4">
        <v>0.40462075335935699</v>
      </c>
      <c r="O27" s="4">
        <v>0.30254547510266699</v>
      </c>
      <c r="P27" s="2">
        <v>-4.3266027443929003E-2</v>
      </c>
      <c r="Q27" s="2">
        <v>0.234616404038056</v>
      </c>
      <c r="R27" s="2">
        <v>-0.18220272335373999</v>
      </c>
      <c r="S27" s="2">
        <v>0.56243849089772002</v>
      </c>
      <c r="T27" s="2">
        <v>0.129550754816363</v>
      </c>
      <c r="U27" s="3">
        <v>-0.17846689802164201</v>
      </c>
      <c r="V27" s="3">
        <v>0.41005326699638001</v>
      </c>
      <c r="W27" s="3">
        <v>1.7999883308725099E-2</v>
      </c>
      <c r="X27" s="3">
        <v>0.19367056531606</v>
      </c>
      <c r="Y27" s="3">
        <v>-0.54207832347917695</v>
      </c>
      <c r="Z27" s="2">
        <v>0.38939984257635801</v>
      </c>
      <c r="AA27" s="2">
        <v>0.224775457521012</v>
      </c>
      <c r="AB27" s="2">
        <v>0.16078994075694</v>
      </c>
      <c r="AC27" s="2">
        <v>-0.85737240177002805</v>
      </c>
      <c r="AD27" s="2">
        <v>-0.54198335223124505</v>
      </c>
      <c r="AE27" s="3">
        <v>-0.13775995185061601</v>
      </c>
      <c r="AF27" s="3">
        <v>0.57704879913076101</v>
      </c>
      <c r="AG27" s="3">
        <v>-0.40473451483037598</v>
      </c>
      <c r="AH27" s="3">
        <v>-6.8563857745189104E-3</v>
      </c>
      <c r="AI27" s="3">
        <v>6.2238506158916601E-2</v>
      </c>
      <c r="AJ27" s="2">
        <v>-1.98654047150927E-2</v>
      </c>
      <c r="AK27" s="2">
        <v>-0.17519328573644999</v>
      </c>
      <c r="AL27" s="2">
        <v>-6.8058820212061097E-2</v>
      </c>
      <c r="AM27" s="2">
        <v>0.13637662096793801</v>
      </c>
      <c r="AN27" s="2">
        <v>-7.4163921431412705E-2</v>
      </c>
      <c r="AO27" s="3">
        <v>0.27666032116449601</v>
      </c>
      <c r="AP27" s="3">
        <v>0.32676299629829703</v>
      </c>
      <c r="AQ27" s="3">
        <v>-8.6169681280853505E-2</v>
      </c>
      <c r="AR27" s="3">
        <v>-5.6178558468551798E-2</v>
      </c>
      <c r="AS27" s="3">
        <v>-4.2760473961984603E-2</v>
      </c>
    </row>
    <row r="28" spans="2:45" x14ac:dyDescent="0.35">
      <c r="B28" s="1" t="s">
        <v>25</v>
      </c>
      <c r="C28" t="s">
        <v>26</v>
      </c>
      <c r="D28" t="s">
        <v>205</v>
      </c>
      <c r="E28" t="s">
        <v>205</v>
      </c>
      <c r="G28" s="16"/>
      <c r="H28" s="16"/>
      <c r="I28" t="s">
        <v>182</v>
      </c>
      <c r="J28" s="2">
        <v>0.48</v>
      </c>
      <c r="K28" s="2">
        <v>0.41</v>
      </c>
      <c r="L28" s="2">
        <v>7.0000000000000007E-2</v>
      </c>
      <c r="M28" s="4">
        <v>-0.47518702517124101</v>
      </c>
      <c r="N28" s="4">
        <v>0.108269129765694</v>
      </c>
      <c r="O28" s="4">
        <v>4.4422911559322001E-2</v>
      </c>
      <c r="P28" s="2">
        <v>-0.38227046306731599</v>
      </c>
      <c r="Q28" s="2">
        <v>-0.24269108748875101</v>
      </c>
      <c r="R28" s="2">
        <v>0.125184084118276</v>
      </c>
      <c r="S28" s="2">
        <v>-2.3675614280151101E-2</v>
      </c>
      <c r="T28" s="2">
        <v>6.8336071397689296E-2</v>
      </c>
      <c r="U28" s="3">
        <v>-0.71131315784132398</v>
      </c>
      <c r="V28" s="3">
        <v>0.75887067863679203</v>
      </c>
      <c r="W28" s="3">
        <v>-2.2781870757870599E-2</v>
      </c>
      <c r="X28" s="3">
        <v>0.88876145988947097</v>
      </c>
      <c r="Y28" s="3">
        <v>0.52452334789676303</v>
      </c>
      <c r="Z28" s="2">
        <v>-0.38129747801571501</v>
      </c>
      <c r="AA28" s="2">
        <v>0.48858664271947899</v>
      </c>
      <c r="AB28" s="2">
        <v>0.12923547732733001</v>
      </c>
      <c r="AC28" s="2">
        <v>-0.33030781200805998</v>
      </c>
      <c r="AD28" s="2">
        <v>-1.1920588409523701E-2</v>
      </c>
      <c r="AE28" s="3">
        <v>0.19009497834102199</v>
      </c>
      <c r="AF28" s="3">
        <v>0.46084111144869</v>
      </c>
      <c r="AG28" s="3">
        <v>0.22769309358220799</v>
      </c>
      <c r="AH28" s="3">
        <v>0.204530588861498</v>
      </c>
      <c r="AI28" s="3">
        <v>-0.20195703013975999</v>
      </c>
      <c r="AJ28" s="2">
        <v>0.28654787938440701</v>
      </c>
      <c r="AK28" s="2">
        <v>-0.14192929979323399</v>
      </c>
      <c r="AL28" s="2">
        <v>2.1120896729500599E-2</v>
      </c>
      <c r="AM28" s="2">
        <v>-8.35273228709877E-2</v>
      </c>
      <c r="AN28" s="2">
        <v>1.97009704521586E-2</v>
      </c>
      <c r="AO28" s="3">
        <v>-3.68161400561463E-2</v>
      </c>
      <c r="AP28" s="3">
        <v>0.461789769868588</v>
      </c>
      <c r="AQ28" s="3">
        <v>-1.6574699447042401E-2</v>
      </c>
      <c r="AR28" s="3">
        <v>0.56689442932012701</v>
      </c>
      <c r="AS28" s="3">
        <v>-0.32377365367322902</v>
      </c>
    </row>
    <row r="29" spans="2:45" x14ac:dyDescent="0.35">
      <c r="B29" s="1" t="s">
        <v>41</v>
      </c>
      <c r="C29" t="s">
        <v>42</v>
      </c>
      <c r="D29" t="s">
        <v>205</v>
      </c>
      <c r="E29" t="s">
        <v>205</v>
      </c>
      <c r="G29" s="16"/>
      <c r="H29" s="16"/>
      <c r="I29" t="s">
        <v>182</v>
      </c>
      <c r="J29" s="2">
        <v>0.52</v>
      </c>
      <c r="K29" s="2">
        <v>0.46</v>
      </c>
      <c r="L29" s="2">
        <v>0.06</v>
      </c>
      <c r="M29" s="4">
        <v>-0.25662621670706698</v>
      </c>
      <c r="N29" s="4">
        <v>0.42426511979825798</v>
      </c>
      <c r="O29" s="4">
        <v>7.4981000793087199E-2</v>
      </c>
      <c r="P29" s="2">
        <v>0.36489025269623898</v>
      </c>
      <c r="Q29" s="2">
        <v>0.15802873678927101</v>
      </c>
      <c r="R29" s="2">
        <v>0.20362428828439399</v>
      </c>
      <c r="S29" s="2">
        <v>0.75207192904933196</v>
      </c>
      <c r="T29" s="2">
        <v>0.12826020743626099</v>
      </c>
      <c r="U29" s="3">
        <v>-0.46446617874453999</v>
      </c>
      <c r="V29" s="3">
        <v>-3.5143251338501498E-2</v>
      </c>
      <c r="W29" s="3">
        <v>-0.19428608654183499</v>
      </c>
      <c r="X29" s="3">
        <v>-0.159416867715511</v>
      </c>
      <c r="Y29" s="3">
        <v>-0.10103507137286</v>
      </c>
      <c r="Z29" s="2">
        <v>-0.24813018946663801</v>
      </c>
      <c r="AA29" s="2">
        <v>0.37957925054153102</v>
      </c>
      <c r="AB29" s="2">
        <v>0.35137489652926301</v>
      </c>
      <c r="AC29" s="2">
        <v>-0.69401273630911797</v>
      </c>
      <c r="AD29" s="2">
        <v>-0.106238896747121</v>
      </c>
      <c r="AE29" s="3">
        <v>0.63403368107500702</v>
      </c>
      <c r="AF29" s="3">
        <v>0.91750367531458299</v>
      </c>
      <c r="AG29" s="3">
        <v>-0.15753048384337201</v>
      </c>
      <c r="AH29" s="3">
        <v>0.17876171847734201</v>
      </c>
      <c r="AI29" s="3">
        <v>-0.125693140597301</v>
      </c>
      <c r="AJ29" s="2">
        <v>-0.21957748031878699</v>
      </c>
      <c r="AK29" s="2">
        <v>4.8651015160289302E-2</v>
      </c>
      <c r="AL29" s="2">
        <v>0.13157837231316999</v>
      </c>
      <c r="AM29" s="2">
        <v>-0.21420294841231399</v>
      </c>
      <c r="AN29" s="2">
        <v>8.1508569968751707E-2</v>
      </c>
      <c r="AO29" s="3">
        <v>8.0016060388315893E-2</v>
      </c>
      <c r="AP29" s="3">
        <v>8.2762324484555606E-3</v>
      </c>
      <c r="AQ29" s="3">
        <v>-0.14967507202524</v>
      </c>
      <c r="AR29" s="3">
        <v>0.25361102995302598</v>
      </c>
      <c r="AS29" s="3">
        <v>1.7615438916551599E-2</v>
      </c>
    </row>
    <row r="30" spans="2:45" x14ac:dyDescent="0.35">
      <c r="B30" s="1" t="s">
        <v>33</v>
      </c>
      <c r="C30" t="s">
        <v>34</v>
      </c>
      <c r="D30" t="s">
        <v>205</v>
      </c>
      <c r="E30" t="s">
        <v>205</v>
      </c>
      <c r="G30" s="16"/>
      <c r="H30" s="16"/>
      <c r="I30" t="s">
        <v>182</v>
      </c>
      <c r="J30" s="2">
        <v>0.48</v>
      </c>
      <c r="K30" s="2">
        <v>0.43</v>
      </c>
      <c r="L30" s="2">
        <v>0.05</v>
      </c>
      <c r="M30" s="4">
        <v>-0.29700265162061901</v>
      </c>
      <c r="N30" s="4">
        <v>0.13574086644941499</v>
      </c>
      <c r="O30" s="4">
        <v>-8.0213131674742102E-2</v>
      </c>
      <c r="P30" s="2">
        <v>-0.164907045526242</v>
      </c>
      <c r="Q30" s="2">
        <v>-4.8100914834701497E-2</v>
      </c>
      <c r="R30" s="2">
        <v>0.212956308382964</v>
      </c>
      <c r="S30" s="2">
        <v>-0.129969943863217</v>
      </c>
      <c r="T30" s="2">
        <v>0.17284271516685401</v>
      </c>
      <c r="U30" s="3">
        <v>-0.74009054959229004</v>
      </c>
      <c r="V30" s="3">
        <v>0.65667740013864195</v>
      </c>
      <c r="W30" s="3">
        <v>7.6217552910908801E-2</v>
      </c>
      <c r="X30" s="3">
        <v>0.36976941727776103</v>
      </c>
      <c r="Y30" s="3">
        <v>0.69583924511883699</v>
      </c>
      <c r="Z30" s="2">
        <v>-0.71960921514398202</v>
      </c>
      <c r="AA30" s="2">
        <v>0.562825173105863</v>
      </c>
      <c r="AB30" s="2">
        <v>0.16385536722680899</v>
      </c>
      <c r="AC30" s="2">
        <v>-0.30541381302449899</v>
      </c>
      <c r="AD30" s="2">
        <v>-1.3320746824489801E-2</v>
      </c>
      <c r="AE30" s="3">
        <v>7.4407862783541098E-2</v>
      </c>
      <c r="AF30" s="3">
        <v>0.58422293745736997</v>
      </c>
      <c r="AG30" s="3">
        <v>0.230978716294022</v>
      </c>
      <c r="AH30" s="3">
        <v>0.34328103013931699</v>
      </c>
      <c r="AI30" s="3">
        <v>-0.28593078299583102</v>
      </c>
      <c r="AJ30" s="2">
        <v>0.26856484620323101</v>
      </c>
      <c r="AK30" s="2">
        <v>-0.20151266528637499</v>
      </c>
      <c r="AL30" s="2">
        <v>7.9536023637223299E-2</v>
      </c>
      <c r="AM30" s="2">
        <v>-7.6254292804878193E-2</v>
      </c>
      <c r="AN30" s="2">
        <v>-4.73426141451794E-3</v>
      </c>
      <c r="AO30" s="3">
        <v>4.7549079606762697E-2</v>
      </c>
      <c r="AP30" s="3">
        <v>0.55243564325878403</v>
      </c>
      <c r="AQ30" s="3">
        <v>-7.7363481580520199E-2</v>
      </c>
      <c r="AR30" s="3">
        <v>0.52188970972860305</v>
      </c>
      <c r="AS30" s="3">
        <v>-0.26467936144082799</v>
      </c>
    </row>
    <row r="31" spans="2:45" x14ac:dyDescent="0.35">
      <c r="B31" s="1" t="s">
        <v>125</v>
      </c>
      <c r="C31" t="s">
        <v>126</v>
      </c>
      <c r="D31" t="s">
        <v>180</v>
      </c>
      <c r="E31" t="s">
        <v>186</v>
      </c>
      <c r="G31" s="16">
        <v>1.7385500860000001</v>
      </c>
      <c r="H31" s="16">
        <v>1.544739144</v>
      </c>
      <c r="I31" t="s">
        <v>182</v>
      </c>
      <c r="J31" s="2">
        <v>0.81</v>
      </c>
      <c r="K31" s="2">
        <v>0.77</v>
      </c>
      <c r="L31" s="2">
        <v>0.04</v>
      </c>
      <c r="M31" s="4">
        <v>-0.248538276622643</v>
      </c>
      <c r="N31" s="4">
        <v>0.18744445924769901</v>
      </c>
      <c r="O31" s="4">
        <v>-0.54497997650260799</v>
      </c>
      <c r="P31" s="2">
        <v>0.50914571285107302</v>
      </c>
      <c r="Q31" s="2">
        <v>-0.31137329660753799</v>
      </c>
      <c r="R31" s="2">
        <v>0.60883156668868099</v>
      </c>
      <c r="S31" s="2">
        <v>-6.7080786067279102E-2</v>
      </c>
      <c r="T31" s="2">
        <v>0.70591155311101395</v>
      </c>
      <c r="U31" s="3">
        <v>-0.54979919529393095</v>
      </c>
      <c r="V31" s="3">
        <v>0.61637694020979805</v>
      </c>
      <c r="W31" s="3">
        <v>-0.25333281048897399</v>
      </c>
      <c r="X31" s="3">
        <v>0.14167065440559901</v>
      </c>
      <c r="Y31" s="3">
        <v>0.43551432738457402</v>
      </c>
      <c r="Z31" s="2">
        <v>-0.25306600459774198</v>
      </c>
      <c r="AA31" s="2">
        <v>-0.83912575842138704</v>
      </c>
      <c r="AB31" s="2">
        <v>0.47767320427338</v>
      </c>
      <c r="AC31" s="2">
        <v>-0.70429461557541395</v>
      </c>
      <c r="AD31" s="2">
        <v>0.49550703081347702</v>
      </c>
      <c r="AE31" s="3">
        <v>0.35790972985715103</v>
      </c>
      <c r="AF31" s="3">
        <v>-0.237507877463568</v>
      </c>
      <c r="AG31" s="3">
        <v>-2.18229973374259E-2</v>
      </c>
      <c r="AH31" s="3">
        <v>0.47918620651667299</v>
      </c>
      <c r="AI31" s="3">
        <v>-0.31661021199485501</v>
      </c>
      <c r="AJ31" s="2">
        <v>-0.43948840308913201</v>
      </c>
      <c r="AK31" s="2">
        <v>0.113274639081214</v>
      </c>
      <c r="AL31" s="2">
        <v>-5.8031586379640697E-2</v>
      </c>
      <c r="AM31" s="2">
        <v>0.126820786239422</v>
      </c>
      <c r="AN31" s="2">
        <v>-0.19934906037745401</v>
      </c>
      <c r="AO31" s="3">
        <v>0.34280897079964601</v>
      </c>
      <c r="AP31" s="3">
        <v>-0.42794866239114998</v>
      </c>
      <c r="AQ31" s="3">
        <v>0.50422797018350096</v>
      </c>
      <c r="AR31" s="3">
        <v>0.25987121199125501</v>
      </c>
      <c r="AS31" s="3">
        <v>-0.38113974964860697</v>
      </c>
    </row>
    <row r="32" spans="2:45" x14ac:dyDescent="0.35">
      <c r="B32" s="1" t="s">
        <v>87</v>
      </c>
      <c r="C32" t="s">
        <v>88</v>
      </c>
      <c r="D32" t="s">
        <v>180</v>
      </c>
      <c r="E32" t="s">
        <v>189</v>
      </c>
      <c r="G32" s="16">
        <v>4.5872587510000002</v>
      </c>
      <c r="H32" s="16">
        <v>3.6729518759999999</v>
      </c>
      <c r="I32" t="s">
        <v>182</v>
      </c>
      <c r="J32" s="2">
        <v>0.63</v>
      </c>
      <c r="K32" s="2">
        <v>0.59</v>
      </c>
      <c r="L32" s="2">
        <v>0.04</v>
      </c>
      <c r="M32" s="4">
        <v>0.45438419169979499</v>
      </c>
      <c r="N32" s="4">
        <v>0.69297274622593297</v>
      </c>
      <c r="O32" s="4">
        <v>0.260710143512835</v>
      </c>
      <c r="P32" s="2">
        <v>-0.40985015613591402</v>
      </c>
      <c r="Q32" s="2">
        <v>-0.19996594411687399</v>
      </c>
      <c r="R32" s="2">
        <v>0.49127473640226899</v>
      </c>
      <c r="S32" s="2">
        <v>-7.6176082284402605E-2</v>
      </c>
      <c r="T32" s="2">
        <v>-7.1505351798177802E-4</v>
      </c>
      <c r="U32" s="3">
        <v>-0.87370256985715899</v>
      </c>
      <c r="V32" s="3">
        <v>0.248656885544631</v>
      </c>
      <c r="W32" s="3">
        <v>0.16275500479152999</v>
      </c>
      <c r="X32" s="3">
        <v>0.71833285036378003</v>
      </c>
      <c r="Y32" s="3">
        <v>0.15419467494564201</v>
      </c>
      <c r="Z32" s="2">
        <v>-0.26029814270259599</v>
      </c>
      <c r="AA32" s="2">
        <v>-0.41871391438342198</v>
      </c>
      <c r="AB32" s="2">
        <v>-0.33700311836785302</v>
      </c>
      <c r="AC32" s="2">
        <v>-0.90768750291941103</v>
      </c>
      <c r="AD32" s="2">
        <v>0.28466396863273402</v>
      </c>
      <c r="AE32" s="3">
        <v>0.71733525169201895</v>
      </c>
      <c r="AF32" s="3">
        <v>0.141469829786698</v>
      </c>
      <c r="AG32" s="3">
        <v>-0.31385266246569898</v>
      </c>
      <c r="AH32" s="3">
        <v>-0.156539694321052</v>
      </c>
      <c r="AI32" s="3">
        <v>0.50467370442603898</v>
      </c>
      <c r="AJ32" s="2">
        <v>-0.157078872333864</v>
      </c>
      <c r="AK32" s="2">
        <v>-0.19279081439211701</v>
      </c>
      <c r="AL32" s="2">
        <v>0.23280612252673599</v>
      </c>
      <c r="AM32" s="2">
        <v>0.22093058854123701</v>
      </c>
      <c r="AN32" s="2">
        <v>-0.32930091819983398</v>
      </c>
      <c r="AO32" s="3">
        <v>0.23641429794007299</v>
      </c>
      <c r="AP32" s="3">
        <v>-0.25090410823325898</v>
      </c>
      <c r="AQ32" s="3">
        <v>2.2752328379806099E-2</v>
      </c>
      <c r="AR32" s="3">
        <v>0.30952728831858101</v>
      </c>
      <c r="AS32" s="3">
        <v>-7.5430908802544994E-2</v>
      </c>
    </row>
    <row r="33" spans="2:45" x14ac:dyDescent="0.35">
      <c r="B33" s="1" t="s">
        <v>95</v>
      </c>
      <c r="C33" t="s">
        <v>96</v>
      </c>
      <c r="D33" t="s">
        <v>180</v>
      </c>
      <c r="E33" t="s">
        <v>189</v>
      </c>
      <c r="G33" s="16">
        <v>4.6585851009999999</v>
      </c>
      <c r="H33" s="16">
        <v>3.6755694700000001</v>
      </c>
      <c r="I33" t="s">
        <v>182</v>
      </c>
      <c r="J33" s="2">
        <v>0.63</v>
      </c>
      <c r="K33" s="2">
        <v>0.59</v>
      </c>
      <c r="L33" s="2">
        <v>0.04</v>
      </c>
      <c r="M33" s="4">
        <v>0.44421993884945499</v>
      </c>
      <c r="N33" s="4">
        <v>0.62837232877256599</v>
      </c>
      <c r="O33" s="4">
        <v>0.19713435885866601</v>
      </c>
      <c r="P33" s="2">
        <v>-0.60339366959016905</v>
      </c>
      <c r="Q33" s="2">
        <v>0.17853013185599101</v>
      </c>
      <c r="R33" s="2">
        <v>0.44201204617260298</v>
      </c>
      <c r="S33" s="2">
        <v>3.5201589048139199E-2</v>
      </c>
      <c r="T33" s="2">
        <v>0.24702703513794599</v>
      </c>
      <c r="U33" s="3">
        <v>-0.46838566764163703</v>
      </c>
      <c r="V33" s="3">
        <v>8.7834274921973297E-3</v>
      </c>
      <c r="W33" s="3">
        <v>0.20382032982642501</v>
      </c>
      <c r="X33" s="3">
        <v>0.81478301810019105</v>
      </c>
      <c r="Y33" s="3">
        <v>6.7880186403017406E-2</v>
      </c>
      <c r="Z33" s="2">
        <v>-0.19499575911351899</v>
      </c>
      <c r="AA33" s="2">
        <v>-0.32633391512690202</v>
      </c>
      <c r="AB33" s="2">
        <v>-0.57151793874073797</v>
      </c>
      <c r="AC33" s="2">
        <v>-0.934748723590484</v>
      </c>
      <c r="AD33" s="2">
        <v>0.40204604223743001</v>
      </c>
      <c r="AE33" s="3">
        <v>0.38757054332172203</v>
      </c>
      <c r="AF33" s="3">
        <v>8.1458779705834802E-2</v>
      </c>
      <c r="AG33" s="3">
        <v>-0.41958681998286601</v>
      </c>
      <c r="AH33" s="3">
        <v>-6.9775420582288195E-2</v>
      </c>
      <c r="AI33" s="3">
        <v>0.40464099896600603</v>
      </c>
      <c r="AJ33" s="2">
        <v>-3.8689433838757101E-2</v>
      </c>
      <c r="AK33" s="2">
        <v>-0.23190492851116601</v>
      </c>
      <c r="AL33" s="2">
        <v>0.243856893969917</v>
      </c>
      <c r="AM33" s="2">
        <v>0.29280328274266898</v>
      </c>
      <c r="AN33" s="2">
        <v>-0.38439874594397999</v>
      </c>
      <c r="AO33" s="3">
        <v>0.30621527440867902</v>
      </c>
      <c r="AP33" s="3">
        <v>-7.7195145563218298E-2</v>
      </c>
      <c r="AQ33" s="3">
        <v>-0.28941130826530298</v>
      </c>
      <c r="AR33" s="3">
        <v>0.35194605132837198</v>
      </c>
      <c r="AS33" s="3">
        <v>-0.142092086874089</v>
      </c>
    </row>
    <row r="34" spans="2:45" x14ac:dyDescent="0.35">
      <c r="B34" s="1" t="s">
        <v>49</v>
      </c>
      <c r="C34" t="s">
        <v>50</v>
      </c>
      <c r="D34" t="s">
        <v>180</v>
      </c>
      <c r="E34" t="s">
        <v>185</v>
      </c>
      <c r="G34" s="16">
        <v>9.7033979000000006E-2</v>
      </c>
      <c r="H34" s="16">
        <v>9.3004709000000005E-2</v>
      </c>
      <c r="I34" t="s">
        <v>182</v>
      </c>
      <c r="J34" s="2">
        <v>0.74</v>
      </c>
      <c r="K34" s="2">
        <v>0.71</v>
      </c>
      <c r="L34" s="2">
        <v>0.03</v>
      </c>
      <c r="M34" s="4">
        <v>0.52646732178521205</v>
      </c>
      <c r="N34" s="4">
        <v>-0.25963686318287399</v>
      </c>
      <c r="O34" s="4">
        <v>0.25463565334063998</v>
      </c>
      <c r="P34" s="2">
        <v>-4.1726755604671699E-2</v>
      </c>
      <c r="Q34" s="2">
        <v>0.56450388559748499</v>
      </c>
      <c r="R34" s="2">
        <v>0.63593514608382495</v>
      </c>
      <c r="S34" s="2">
        <v>-0.72068708593021302</v>
      </c>
      <c r="T34" s="2">
        <v>-0.43124925202515302</v>
      </c>
      <c r="U34" s="3">
        <v>-0.195908522137869</v>
      </c>
      <c r="V34" s="3">
        <v>-0.474989954987517</v>
      </c>
      <c r="W34" s="3">
        <v>-0.53200833788261004</v>
      </c>
      <c r="X34" s="3">
        <v>0.50281712731771</v>
      </c>
      <c r="Y34" s="3">
        <v>-0.12089917024471999</v>
      </c>
      <c r="Z34" s="2">
        <v>-7.5961142668294498E-2</v>
      </c>
      <c r="AA34" s="2">
        <v>-0.51086106989144597</v>
      </c>
      <c r="AB34" s="2">
        <v>-2.3599317798672199E-2</v>
      </c>
      <c r="AC34" s="2">
        <v>-0.59918241720746301</v>
      </c>
      <c r="AD34" s="2">
        <v>0.18771984399192099</v>
      </c>
      <c r="AE34" s="3">
        <v>0.87204118232324501</v>
      </c>
      <c r="AF34" s="3">
        <v>-0.37423146335782098</v>
      </c>
      <c r="AG34" s="3">
        <v>-0.14225706170375599</v>
      </c>
      <c r="AH34" s="3">
        <v>0.54377649064513001</v>
      </c>
      <c r="AI34" s="3">
        <v>-0.42437179714634699</v>
      </c>
      <c r="AJ34" s="2">
        <v>-0.70972633135193097</v>
      </c>
      <c r="AK34" s="2">
        <v>0.33986468576404499</v>
      </c>
      <c r="AL34" s="2">
        <v>-2.74246144613387E-2</v>
      </c>
      <c r="AM34" s="2">
        <v>-0.111039065864486</v>
      </c>
      <c r="AN34" s="2">
        <v>0.40507735602226203</v>
      </c>
      <c r="AO34" s="3">
        <v>-0.14280075889093</v>
      </c>
      <c r="AP34" s="3">
        <v>-9.0525374608883095E-3</v>
      </c>
      <c r="AQ34" s="3">
        <v>8.1601644251578301E-2</v>
      </c>
      <c r="AR34" s="3">
        <v>-0.28932866855768302</v>
      </c>
      <c r="AS34" s="3">
        <v>2.4135035572684801E-2</v>
      </c>
    </row>
    <row r="35" spans="2:45" x14ac:dyDescent="0.35">
      <c r="B35" s="1" t="s">
        <v>73</v>
      </c>
      <c r="C35" t="s">
        <v>74</v>
      </c>
      <c r="D35" t="s">
        <v>180</v>
      </c>
      <c r="E35" t="s">
        <v>184</v>
      </c>
      <c r="G35" s="16">
        <v>2.8582153809999999</v>
      </c>
      <c r="H35" s="16">
        <v>2.569087626</v>
      </c>
      <c r="I35" t="s">
        <v>182</v>
      </c>
      <c r="J35" s="2">
        <v>0.63</v>
      </c>
      <c r="K35" s="2">
        <v>0.61</v>
      </c>
      <c r="L35" s="2">
        <v>0.02</v>
      </c>
      <c r="M35" s="4">
        <v>0.261131269655281</v>
      </c>
      <c r="N35" s="4">
        <v>0.66192613691881497</v>
      </c>
      <c r="O35" s="4">
        <v>-0.73100577434570102</v>
      </c>
      <c r="P35" s="2">
        <v>0.41542178299918697</v>
      </c>
      <c r="Q35" s="2">
        <v>-0.146879418144995</v>
      </c>
      <c r="R35" s="2">
        <v>0.43015272739020599</v>
      </c>
      <c r="S35" s="2">
        <v>5.8780873567098497E-3</v>
      </c>
      <c r="T35" s="2">
        <v>0.16242187060714899</v>
      </c>
      <c r="U35" s="3">
        <v>-0.75524420243966095</v>
      </c>
      <c r="V35" s="3">
        <v>0.25215905900674301</v>
      </c>
      <c r="W35" s="3">
        <v>0.26045526203980601</v>
      </c>
      <c r="X35" s="3">
        <v>0.47916227704318498</v>
      </c>
      <c r="Y35" s="3">
        <v>-0.89196902640732501</v>
      </c>
      <c r="Z35" s="2">
        <v>-3.9515942396881401E-2</v>
      </c>
      <c r="AA35" s="2">
        <v>0.35535999487360598</v>
      </c>
      <c r="AB35" s="2">
        <v>6.6887079509069004E-3</v>
      </c>
      <c r="AC35" s="2">
        <v>-0.60202839575357303</v>
      </c>
      <c r="AD35" s="2">
        <v>-0.416614061804854</v>
      </c>
      <c r="AE35" s="3">
        <v>0.24575097743548099</v>
      </c>
      <c r="AF35" s="3">
        <v>0.83411721054218901</v>
      </c>
      <c r="AG35" s="3">
        <v>-0.36734693835444898</v>
      </c>
      <c r="AH35" s="3">
        <v>-0.15138918930173401</v>
      </c>
      <c r="AI35" s="3">
        <v>9.0844424114343805E-2</v>
      </c>
      <c r="AJ35" s="2">
        <v>7.1397689099464007E-2</v>
      </c>
      <c r="AK35" s="2">
        <v>-0.221570471403297</v>
      </c>
      <c r="AL35" s="2">
        <v>4.1335440995653401E-2</v>
      </c>
      <c r="AM35" s="2">
        <v>0.46910401086519998</v>
      </c>
      <c r="AN35" s="2">
        <v>-0.476692789046191</v>
      </c>
      <c r="AO35" s="3">
        <v>0.14781657415402899</v>
      </c>
      <c r="AP35" s="3">
        <v>5.4632487353832297E-2</v>
      </c>
      <c r="AQ35" s="3">
        <v>-8.4961353162274003E-2</v>
      </c>
      <c r="AR35" s="3">
        <v>0.12093723866941</v>
      </c>
      <c r="AS35" s="3">
        <v>5.0433780459140799E-2</v>
      </c>
    </row>
    <row r="36" spans="2:45" x14ac:dyDescent="0.35">
      <c r="B36" s="1" t="s">
        <v>27</v>
      </c>
      <c r="C36" t="s">
        <v>28</v>
      </c>
      <c r="D36" t="s">
        <v>205</v>
      </c>
      <c r="E36" t="s">
        <v>205</v>
      </c>
      <c r="G36" s="16"/>
      <c r="H36" s="16"/>
      <c r="I36" t="s">
        <v>182</v>
      </c>
      <c r="J36" s="2">
        <v>0.56000000000000005</v>
      </c>
      <c r="K36" s="2">
        <v>0.53</v>
      </c>
      <c r="L36" s="2">
        <v>0.02</v>
      </c>
      <c r="M36" s="4">
        <v>0.13404270256429199</v>
      </c>
      <c r="N36" s="4">
        <v>-0.59543263285218195</v>
      </c>
      <c r="O36" s="4">
        <v>0.71298636072371602</v>
      </c>
      <c r="P36" s="2">
        <v>0.45385632107428397</v>
      </c>
      <c r="Q36" s="2">
        <v>-0.50507699688476604</v>
      </c>
      <c r="R36" s="2">
        <v>0.10822625795126301</v>
      </c>
      <c r="S36" s="2">
        <v>0.97060917402717695</v>
      </c>
      <c r="T36" s="2">
        <v>3.5251116526347402E-2</v>
      </c>
      <c r="U36" s="3">
        <v>0.351379733930618</v>
      </c>
      <c r="V36" s="3">
        <v>-0.164674080286691</v>
      </c>
      <c r="W36" s="3">
        <v>-0.29388897300282701</v>
      </c>
      <c r="X36" s="3">
        <v>0.36382155928668097</v>
      </c>
      <c r="Y36" s="3">
        <v>4.4773104850303301E-4</v>
      </c>
      <c r="Z36" s="2">
        <v>0.112696528274981</v>
      </c>
      <c r="AA36" s="2">
        <v>-0.74611538863920002</v>
      </c>
      <c r="AB36" s="2">
        <v>-0.32771496666187699</v>
      </c>
      <c r="AC36" s="2">
        <v>-0.422526260440858</v>
      </c>
      <c r="AD36" s="2">
        <v>1.34777572405929</v>
      </c>
      <c r="AE36" s="3">
        <v>0.40396514143915901</v>
      </c>
      <c r="AF36" s="3">
        <v>9.5002138667546907E-2</v>
      </c>
      <c r="AG36" s="3">
        <v>-0.49668494611173503</v>
      </c>
      <c r="AH36" s="3">
        <v>-9.2608777035950995E-2</v>
      </c>
      <c r="AI36" s="3">
        <v>0.16510910203048601</v>
      </c>
      <c r="AJ36" s="2">
        <v>8.7806582683164699E-3</v>
      </c>
      <c r="AK36" s="2">
        <v>-0.15750107311988601</v>
      </c>
      <c r="AL36" s="2">
        <v>-0.27842575991160801</v>
      </c>
      <c r="AM36" s="2">
        <v>0.145466483969172</v>
      </c>
      <c r="AN36" s="2">
        <v>-0.14361460355194999</v>
      </c>
      <c r="AO36" s="3">
        <v>0.50131444499404598</v>
      </c>
      <c r="AP36" s="3">
        <v>-0.12914233130143599</v>
      </c>
      <c r="AQ36" s="3">
        <v>0.16062772542148099</v>
      </c>
      <c r="AR36" s="3">
        <v>0.31397349319178303</v>
      </c>
      <c r="AS36" s="3">
        <v>-0.24382192645894599</v>
      </c>
    </row>
    <row r="37" spans="2:45" x14ac:dyDescent="0.35">
      <c r="B37" s="1" t="s">
        <v>31</v>
      </c>
      <c r="C37" t="s">
        <v>32</v>
      </c>
      <c r="D37" t="s">
        <v>180</v>
      </c>
      <c r="E37" t="s">
        <v>188</v>
      </c>
      <c r="G37" s="16">
        <v>5.6260969989999996</v>
      </c>
      <c r="H37" s="16">
        <v>4.9985966260000003</v>
      </c>
      <c r="I37" t="s">
        <v>182</v>
      </c>
      <c r="J37" s="2">
        <v>0.56000000000000005</v>
      </c>
      <c r="K37" s="2">
        <v>0.53</v>
      </c>
      <c r="L37" s="2">
        <v>0.02</v>
      </c>
      <c r="M37" s="4">
        <v>0.57593309194008202</v>
      </c>
      <c r="N37" s="4">
        <v>0.44037469499295201</v>
      </c>
      <c r="O37" s="4">
        <v>-3.92301201426766E-2</v>
      </c>
      <c r="P37" s="2">
        <v>-0.20582556418203199</v>
      </c>
      <c r="Q37" s="2">
        <v>-0.19814183703197699</v>
      </c>
      <c r="R37" s="2">
        <v>0.34767514414252199</v>
      </c>
      <c r="S37" s="2">
        <v>0.79390965477981301</v>
      </c>
      <c r="T37" s="2">
        <v>-2.01961200791205E-2</v>
      </c>
      <c r="U37" s="3">
        <v>-0.371605160301337</v>
      </c>
      <c r="V37" s="3">
        <v>-0.24969595894787</v>
      </c>
      <c r="W37" s="3">
        <v>-0.124340151846559</v>
      </c>
      <c r="X37" s="3">
        <v>0.259775449496296</v>
      </c>
      <c r="Y37" s="3">
        <v>-0.33781716618711</v>
      </c>
      <c r="Z37" s="2">
        <v>0.39283040016414</v>
      </c>
      <c r="AA37" s="2">
        <v>0.43391647515027298</v>
      </c>
      <c r="AB37" s="2">
        <v>0.131371050266855</v>
      </c>
      <c r="AC37" s="2">
        <v>-0.44564660082767499</v>
      </c>
      <c r="AD37" s="2">
        <v>-0.825371832021358</v>
      </c>
      <c r="AE37" s="3">
        <v>-0.26801753191996902</v>
      </c>
      <c r="AF37" s="3">
        <v>1.1529131992506401</v>
      </c>
      <c r="AG37" s="3">
        <v>-0.21970973130534899</v>
      </c>
      <c r="AH37" s="3">
        <v>-0.25073198314529299</v>
      </c>
      <c r="AI37" s="3">
        <v>9.8008599469010596E-2</v>
      </c>
      <c r="AJ37" s="2">
        <v>0.118207010612945</v>
      </c>
      <c r="AK37" s="2">
        <v>-0.24659921911834201</v>
      </c>
      <c r="AL37" s="2">
        <v>0.21320012674095001</v>
      </c>
      <c r="AM37" s="2">
        <v>0.30208267845724501</v>
      </c>
      <c r="AN37" s="2">
        <v>-0.36902179923652001</v>
      </c>
      <c r="AO37" s="3">
        <v>7.9641455902581995E-2</v>
      </c>
      <c r="AP37" s="3">
        <v>4.60095616560557E-2</v>
      </c>
      <c r="AQ37" s="3">
        <v>0.372093457534038</v>
      </c>
      <c r="AR37" s="3">
        <v>-0.52852186643386001</v>
      </c>
      <c r="AS37" s="3">
        <v>0.24426812088683</v>
      </c>
    </row>
    <row r="38" spans="2:45" x14ac:dyDescent="0.35">
      <c r="B38" s="1" t="s">
        <v>85</v>
      </c>
      <c r="C38" t="s">
        <v>86</v>
      </c>
      <c r="D38" t="s">
        <v>180</v>
      </c>
      <c r="E38" t="s">
        <v>185</v>
      </c>
      <c r="G38" s="16">
        <v>1.9642686579999999</v>
      </c>
      <c r="H38" s="16">
        <v>1.836265705</v>
      </c>
      <c r="I38" t="s">
        <v>182</v>
      </c>
      <c r="J38" s="2">
        <v>0.56000000000000005</v>
      </c>
      <c r="K38" s="2">
        <v>0.53</v>
      </c>
      <c r="L38" s="2">
        <v>0.02</v>
      </c>
      <c r="M38" s="4">
        <v>6.5534337649173199E-2</v>
      </c>
      <c r="N38" s="4">
        <v>0.35609759642348798</v>
      </c>
      <c r="O38" s="4">
        <v>-0.19934667485510399</v>
      </c>
      <c r="P38" s="2">
        <v>-6.1270364594958299E-2</v>
      </c>
      <c r="Q38" s="2">
        <v>3.34268232601381E-2</v>
      </c>
      <c r="R38" s="2">
        <v>0.79132975218085899</v>
      </c>
      <c r="S38" s="2">
        <v>0.62993556171492004</v>
      </c>
      <c r="T38" s="2">
        <v>-0.223114749017394</v>
      </c>
      <c r="U38" s="3">
        <v>-0.63079306168739702</v>
      </c>
      <c r="V38" s="3">
        <v>0.15450981963750601</v>
      </c>
      <c r="W38" s="3">
        <v>0.39311633311781402</v>
      </c>
      <c r="X38" s="3">
        <v>-7.2384194530479701E-2</v>
      </c>
      <c r="Y38" s="3">
        <v>-0.18264457376684901</v>
      </c>
      <c r="Z38" s="2">
        <v>-0.101881145594369</v>
      </c>
      <c r="AA38" s="2">
        <v>0.64350592185399202</v>
      </c>
      <c r="AB38" s="2">
        <v>0.15860654704388499</v>
      </c>
      <c r="AC38" s="2">
        <v>-0.41314735248280698</v>
      </c>
      <c r="AD38" s="2">
        <v>-0.47453147616201302</v>
      </c>
      <c r="AE38" s="3">
        <v>0.61482694806552196</v>
      </c>
      <c r="AF38" s="3">
        <v>0.88640294129962505</v>
      </c>
      <c r="AG38" s="3">
        <v>-4.27935166680454E-2</v>
      </c>
      <c r="AH38" s="3">
        <v>-3.2595951692521698E-2</v>
      </c>
      <c r="AI38" s="3">
        <v>-0.44635773107599602</v>
      </c>
      <c r="AJ38" s="2">
        <v>-3.0395173258287E-2</v>
      </c>
      <c r="AK38" s="2">
        <v>-0.25605340541265498</v>
      </c>
      <c r="AL38" s="2">
        <v>0.10904356585569799</v>
      </c>
      <c r="AM38" s="2">
        <v>0.45478151236873698</v>
      </c>
      <c r="AN38" s="2">
        <v>-0.38915305177791198</v>
      </c>
      <c r="AO38" s="3">
        <v>9.2696041080927494E-2</v>
      </c>
      <c r="AP38" s="3">
        <v>-4.5161836978622801E-3</v>
      </c>
      <c r="AQ38" s="3">
        <v>0.22013085036500901</v>
      </c>
      <c r="AR38" s="3">
        <v>-6.7246804263523904E-2</v>
      </c>
      <c r="AS38" s="3">
        <v>-0.10038614340374701</v>
      </c>
    </row>
    <row r="39" spans="2:45" x14ac:dyDescent="0.35">
      <c r="B39" s="1" t="s">
        <v>101</v>
      </c>
      <c r="C39" t="s">
        <v>102</v>
      </c>
      <c r="D39" t="s">
        <v>205</v>
      </c>
      <c r="E39" t="s">
        <v>205</v>
      </c>
      <c r="G39" s="16"/>
      <c r="H39" s="16"/>
      <c r="I39" t="s">
        <v>182</v>
      </c>
      <c r="J39" s="2">
        <v>0.48</v>
      </c>
      <c r="K39" s="2">
        <v>0.47</v>
      </c>
      <c r="L39" s="2">
        <v>0.02</v>
      </c>
      <c r="M39" s="4">
        <v>-0.26650423825792402</v>
      </c>
      <c r="N39" s="4">
        <v>0.40455069129086901</v>
      </c>
      <c r="O39" s="4">
        <v>0.33496129305508499</v>
      </c>
      <c r="P39" s="2">
        <v>0.41105732338462098</v>
      </c>
      <c r="Q39" s="2">
        <v>0.32288852404961899</v>
      </c>
      <c r="R39" s="2">
        <v>7.7513482429205098E-4</v>
      </c>
      <c r="S39" s="2">
        <v>0.53676768491180704</v>
      </c>
      <c r="T39" s="2">
        <v>3.0954564143631701E-2</v>
      </c>
      <c r="U39" s="3">
        <v>-0.49328323956679998</v>
      </c>
      <c r="V39" s="3">
        <v>-1.4519521432579599E-2</v>
      </c>
      <c r="W39" s="3">
        <v>-0.16831170177588101</v>
      </c>
      <c r="X39" s="3">
        <v>-9.4105261545840299E-2</v>
      </c>
      <c r="Y39" s="3">
        <v>0.194977123000032</v>
      </c>
      <c r="Z39" s="2">
        <v>-0.164224718350923</v>
      </c>
      <c r="AA39" s="2">
        <v>9.8088097411631103E-2</v>
      </c>
      <c r="AB39" s="2">
        <v>0.185778979643685</v>
      </c>
      <c r="AC39" s="2">
        <v>-0.85601860735662905</v>
      </c>
      <c r="AD39" s="2">
        <v>0.16758816981184399</v>
      </c>
      <c r="AE39" s="3">
        <v>0.30047837050734999</v>
      </c>
      <c r="AF39" s="3">
        <v>0.87095374433143402</v>
      </c>
      <c r="AG39" s="3">
        <v>-0.18511433913262801</v>
      </c>
      <c r="AH39" s="3">
        <v>0.215356906988382</v>
      </c>
      <c r="AI39" s="3">
        <v>-0.273172289985193</v>
      </c>
      <c r="AJ39" s="2">
        <v>-0.112205456401733</v>
      </c>
      <c r="AK39" s="2">
        <v>6.7074570948894005E-2</v>
      </c>
      <c r="AL39" s="2">
        <v>-1.1413934565686699E-2</v>
      </c>
      <c r="AM39" s="2">
        <v>-0.127405246787652</v>
      </c>
      <c r="AN39" s="2">
        <v>8.4969520347544195E-2</v>
      </c>
      <c r="AO39" s="3">
        <v>-0.138181606242641</v>
      </c>
      <c r="AP39" s="3">
        <v>0.10053646301546</v>
      </c>
      <c r="AQ39" s="3">
        <v>-0.13506618221078101</v>
      </c>
      <c r="AR39" s="3">
        <v>0.39692995136944598</v>
      </c>
      <c r="AS39" s="3">
        <v>-0.20064310035207</v>
      </c>
    </row>
    <row r="40" spans="2:45" x14ac:dyDescent="0.35">
      <c r="B40" s="1" t="s">
        <v>79</v>
      </c>
      <c r="C40" t="s">
        <v>80</v>
      </c>
      <c r="D40" t="s">
        <v>180</v>
      </c>
      <c r="E40" t="s">
        <v>181</v>
      </c>
      <c r="G40" s="16">
        <v>8.9924024889999998</v>
      </c>
      <c r="H40" s="16">
        <v>6.2560973850000003</v>
      </c>
      <c r="I40" t="s">
        <v>182</v>
      </c>
      <c r="J40" s="2">
        <v>0.59</v>
      </c>
      <c r="K40" s="2">
        <v>0.59</v>
      </c>
      <c r="L40" s="2">
        <v>0.01</v>
      </c>
      <c r="M40" s="4">
        <v>0.76046016211367695</v>
      </c>
      <c r="N40" s="4">
        <v>0.47986434802790001</v>
      </c>
      <c r="O40" s="4">
        <v>-0.433658745794472</v>
      </c>
      <c r="P40" s="2">
        <v>0.23123737689704299</v>
      </c>
      <c r="Q40" s="2">
        <v>3.3409499735038102E-2</v>
      </c>
      <c r="R40" s="2">
        <v>0.356675597344143</v>
      </c>
      <c r="S40" s="2">
        <v>4.5512303256856297E-2</v>
      </c>
      <c r="T40" s="2">
        <v>0.38693266689265299</v>
      </c>
      <c r="U40" s="3">
        <v>-0.74986854684594695</v>
      </c>
      <c r="V40" s="3">
        <v>0.10067497467210999</v>
      </c>
      <c r="W40" s="3">
        <v>0.41773172738412601</v>
      </c>
      <c r="X40" s="3">
        <v>0.28025678956526501</v>
      </c>
      <c r="Y40" s="3">
        <v>-0.87681438352599395</v>
      </c>
      <c r="Z40" s="2">
        <v>0.40339245140727198</v>
      </c>
      <c r="AA40" s="2">
        <v>0.59202712730639795</v>
      </c>
      <c r="AB40" s="2">
        <v>0.24317034949933999</v>
      </c>
      <c r="AC40" s="2">
        <v>-0.95139122985079405</v>
      </c>
      <c r="AD40" s="2">
        <v>-0.43997445419314202</v>
      </c>
      <c r="AE40" s="3">
        <v>0.25524372847302002</v>
      </c>
      <c r="AF40" s="3">
        <v>1.01549580154999</v>
      </c>
      <c r="AG40" s="3">
        <v>-0.56456031224868397</v>
      </c>
      <c r="AH40" s="3">
        <v>-0.15400277194982401</v>
      </c>
      <c r="AI40" s="3">
        <v>-0.20950149531375101</v>
      </c>
      <c r="AJ40" s="2">
        <v>5.5233975922614698E-2</v>
      </c>
      <c r="AK40" s="2">
        <v>-0.16854695570919101</v>
      </c>
      <c r="AL40" s="2">
        <v>7.9570865626121499E-3</v>
      </c>
      <c r="AM40" s="2">
        <v>0.68876231319477899</v>
      </c>
      <c r="AN40" s="2">
        <v>-0.66219079243778201</v>
      </c>
      <c r="AO40" s="3">
        <v>0.16280921861432601</v>
      </c>
      <c r="AP40" s="3">
        <v>0.13260728543463099</v>
      </c>
      <c r="AQ40" s="3">
        <v>-2.1643884790068901E-2</v>
      </c>
      <c r="AR40" s="3">
        <v>7.39663111461029E-2</v>
      </c>
      <c r="AS40" s="3">
        <v>-0.148779146299895</v>
      </c>
    </row>
    <row r="41" spans="2:45" x14ac:dyDescent="0.35">
      <c r="B41" s="1" t="s">
        <v>57</v>
      </c>
      <c r="C41" t="s">
        <v>58</v>
      </c>
      <c r="D41" t="s">
        <v>180</v>
      </c>
      <c r="E41" t="s">
        <v>187</v>
      </c>
      <c r="G41" s="16">
        <v>7.4312573049999999</v>
      </c>
      <c r="H41" s="16">
        <v>6.1325736080000004</v>
      </c>
      <c r="I41" t="s">
        <v>182</v>
      </c>
      <c r="J41" s="2">
        <v>0.59</v>
      </c>
      <c r="K41" s="2">
        <v>0.59</v>
      </c>
      <c r="L41" s="2">
        <v>0.01</v>
      </c>
      <c r="M41" s="4">
        <v>0.849578141038832</v>
      </c>
      <c r="N41" s="4">
        <v>0.388972349782364</v>
      </c>
      <c r="O41" s="4">
        <v>-0.18613648884374101</v>
      </c>
      <c r="P41" s="2">
        <v>0.35438809478063299</v>
      </c>
      <c r="Q41" s="2">
        <v>3.1622009627680303E-2</v>
      </c>
      <c r="R41" s="2">
        <v>0.45806869132504702</v>
      </c>
      <c r="S41" s="2">
        <v>3.0669675449690601E-2</v>
      </c>
      <c r="T41" s="2">
        <v>0.417427256728086</v>
      </c>
      <c r="U41" s="3">
        <v>-0.64309914693075398</v>
      </c>
      <c r="V41" s="3">
        <v>0.52037347779986798</v>
      </c>
      <c r="W41" s="3">
        <v>0.31541148485584097</v>
      </c>
      <c r="X41" s="3">
        <v>0.14694192486045199</v>
      </c>
      <c r="Y41" s="3">
        <v>-1.00522652318105</v>
      </c>
      <c r="Z41" s="2">
        <v>-6.2050977806157398E-2</v>
      </c>
      <c r="AA41" s="2">
        <v>3.7800915662499199E-2</v>
      </c>
      <c r="AB41" s="2">
        <v>0.17447951574734799</v>
      </c>
      <c r="AC41" s="2">
        <v>-0.38031082724582299</v>
      </c>
      <c r="AD41" s="2">
        <v>-0.58645782023927495</v>
      </c>
      <c r="AE41" s="3">
        <v>0.43562071497058202</v>
      </c>
      <c r="AF41" s="3">
        <v>0.48084761648597701</v>
      </c>
      <c r="AG41" s="3">
        <v>-0.57166846425421702</v>
      </c>
      <c r="AH41" s="3">
        <v>-0.13200126757431399</v>
      </c>
      <c r="AI41" s="3">
        <v>0.126848611616415</v>
      </c>
      <c r="AJ41" s="2">
        <v>-1.29457613711172E-2</v>
      </c>
      <c r="AK41" s="2">
        <v>-7.9363429451631995E-2</v>
      </c>
      <c r="AL41" s="2">
        <v>-0.16315549422081299</v>
      </c>
      <c r="AM41" s="2">
        <v>0.60144115917172403</v>
      </c>
      <c r="AN41" s="2">
        <v>-0.47915118596605699</v>
      </c>
      <c r="AO41" s="3">
        <v>0.259210232302649</v>
      </c>
      <c r="AP41" s="3">
        <v>0.201331605447399</v>
      </c>
      <c r="AQ41" s="3">
        <v>-0.180988667571616</v>
      </c>
      <c r="AR41" s="3">
        <v>0.11632539904920899</v>
      </c>
      <c r="AS41" s="3">
        <v>8.8523153271844301E-3</v>
      </c>
    </row>
    <row r="42" spans="2:45" x14ac:dyDescent="0.35">
      <c r="B42" s="1" t="s">
        <v>17</v>
      </c>
      <c r="C42" t="s">
        <v>18</v>
      </c>
      <c r="D42" t="s">
        <v>205</v>
      </c>
      <c r="E42" t="s">
        <v>205</v>
      </c>
      <c r="G42" s="16"/>
      <c r="H42" s="16"/>
      <c r="I42" t="s">
        <v>182</v>
      </c>
      <c r="J42" s="2">
        <v>0.56000000000000005</v>
      </c>
      <c r="K42" s="2">
        <v>0.55000000000000004</v>
      </c>
      <c r="L42" s="2">
        <v>0.01</v>
      </c>
      <c r="M42" s="4">
        <v>-8.6641151394015001E-2</v>
      </c>
      <c r="N42" s="4">
        <v>-0.23011548860066799</v>
      </c>
      <c r="O42" s="4">
        <v>0.90725148191244498</v>
      </c>
      <c r="P42" s="2">
        <v>0.382138557134173</v>
      </c>
      <c r="Q42" s="2">
        <v>0.124067652121415</v>
      </c>
      <c r="R42" s="2">
        <v>-0.17321001022549601</v>
      </c>
      <c r="S42" s="2">
        <v>0.87958548744183096</v>
      </c>
      <c r="T42" s="2">
        <v>0.34823528228504402</v>
      </c>
      <c r="U42" s="3">
        <v>-0.183957155883787</v>
      </c>
      <c r="V42" s="3">
        <v>0.10894650196311401</v>
      </c>
      <c r="W42" s="3">
        <v>-0.22896954803418701</v>
      </c>
      <c r="X42" s="3">
        <v>0.27418490284138702</v>
      </c>
      <c r="Y42" s="3">
        <v>0.320060587866142</v>
      </c>
      <c r="Z42" s="2">
        <v>0.133333913649331</v>
      </c>
      <c r="AA42" s="2">
        <v>-0.974126952742701</v>
      </c>
      <c r="AB42" s="2">
        <v>-0.64451356639875401</v>
      </c>
      <c r="AC42" s="2">
        <v>-6.5133663286517703E-3</v>
      </c>
      <c r="AD42" s="2">
        <v>1.2522221485585301</v>
      </c>
      <c r="AE42" s="3">
        <v>0.103309685476639</v>
      </c>
      <c r="AF42" s="3">
        <v>-0.248117701200645</v>
      </c>
      <c r="AG42" s="3">
        <v>-0.447165043959589</v>
      </c>
      <c r="AH42" s="3">
        <v>-2.71405437435112E-2</v>
      </c>
      <c r="AI42" s="3">
        <v>0.238606279302785</v>
      </c>
      <c r="AJ42" s="2">
        <v>0.12567345212056499</v>
      </c>
      <c r="AK42" s="2">
        <v>9.6668700901347202E-2</v>
      </c>
      <c r="AL42" s="2">
        <v>-0.47980124443120098</v>
      </c>
      <c r="AM42" s="2">
        <v>5.72359138983011E-2</v>
      </c>
      <c r="AN42" s="2">
        <v>2.8272322427651601E-2</v>
      </c>
      <c r="AO42" s="3">
        <v>0.67569816925844495</v>
      </c>
      <c r="AP42" s="3">
        <v>-0.12303478349713599</v>
      </c>
      <c r="AQ42" s="3">
        <v>6.2570722645844401E-2</v>
      </c>
      <c r="AR42" s="3">
        <v>0.29919357069687202</v>
      </c>
      <c r="AS42" s="3">
        <v>-0.27822582201488899</v>
      </c>
    </row>
    <row r="43" spans="2:45" x14ac:dyDescent="0.35">
      <c r="B43" s="1" t="s">
        <v>93</v>
      </c>
      <c r="C43" t="s">
        <v>94</v>
      </c>
      <c r="D43" t="s">
        <v>180</v>
      </c>
      <c r="E43" t="s">
        <v>188</v>
      </c>
      <c r="G43" s="16">
        <v>8.4435092730000001</v>
      </c>
      <c r="H43" s="16">
        <v>7.3725208379999998</v>
      </c>
      <c r="I43" t="s">
        <v>182</v>
      </c>
      <c r="J43" s="2">
        <v>0.52</v>
      </c>
      <c r="K43" s="2">
        <v>0.52</v>
      </c>
      <c r="L43" s="2">
        <v>0</v>
      </c>
      <c r="M43" s="4">
        <v>0.48495538468367899</v>
      </c>
      <c r="N43" s="4">
        <v>0.551205042456553</v>
      </c>
      <c r="O43" s="4">
        <v>2.02674182836497E-2</v>
      </c>
      <c r="P43" s="2">
        <v>-0.21620408165903701</v>
      </c>
      <c r="Q43" s="2">
        <v>-0.54262182090031696</v>
      </c>
      <c r="R43" s="2">
        <v>0.23496262177164701</v>
      </c>
      <c r="S43" s="2">
        <v>0.62497412128098795</v>
      </c>
      <c r="T43" s="2">
        <v>0.14001558139401399</v>
      </c>
      <c r="U43" s="3">
        <v>-8.9829030604305304E-2</v>
      </c>
      <c r="V43" s="3">
        <v>-0.10840801739726701</v>
      </c>
      <c r="W43" s="3">
        <v>-4.6325117835395002E-2</v>
      </c>
      <c r="X43" s="3">
        <v>0.149026518426851</v>
      </c>
      <c r="Y43" s="3">
        <v>-0.48780893265790898</v>
      </c>
      <c r="Z43" s="2">
        <v>0.36257491853645302</v>
      </c>
      <c r="AA43" s="2">
        <v>0.92985460682296595</v>
      </c>
      <c r="AB43" s="2">
        <v>-0.37731447534776402</v>
      </c>
      <c r="AC43" s="2">
        <v>-0.85332256501570203</v>
      </c>
      <c r="AD43" s="2">
        <v>-0.574061274955047</v>
      </c>
      <c r="AE43" s="3">
        <v>-0.16552213711862901</v>
      </c>
      <c r="AF43" s="3">
        <v>1.0594196136029801</v>
      </c>
      <c r="AG43" s="3">
        <v>0.199856320470372</v>
      </c>
      <c r="AH43" s="3">
        <v>-0.26569336941877197</v>
      </c>
      <c r="AI43" s="3">
        <v>-0.142079613873317</v>
      </c>
      <c r="AJ43" s="2">
        <v>-0.12598060838802599</v>
      </c>
      <c r="AK43" s="2">
        <v>-0.222310730702867</v>
      </c>
      <c r="AL43" s="2">
        <v>0.437534363496351</v>
      </c>
      <c r="AM43" s="2">
        <v>0.256580930239802</v>
      </c>
      <c r="AN43" s="2">
        <v>-0.401754415980977</v>
      </c>
      <c r="AO43" s="3">
        <v>1.4685667476944299E-2</v>
      </c>
      <c r="AP43" s="3">
        <v>9.6162828470200898E-2</v>
      </c>
      <c r="AQ43" s="3">
        <v>0.14003681318596001</v>
      </c>
      <c r="AR43" s="3">
        <v>-0.58127819161152505</v>
      </c>
      <c r="AS43" s="3">
        <v>0.30984933113940999</v>
      </c>
    </row>
    <row r="44" spans="2:45" x14ac:dyDescent="0.35">
      <c r="B44" s="1" t="s">
        <v>9</v>
      </c>
      <c r="C44" t="s">
        <v>10</v>
      </c>
      <c r="D44" t="s">
        <v>180</v>
      </c>
      <c r="E44" t="s">
        <v>188</v>
      </c>
      <c r="G44" s="16">
        <v>5.649489193</v>
      </c>
      <c r="H44" s="16">
        <v>5.0232099559999996</v>
      </c>
      <c r="I44" t="s">
        <v>182</v>
      </c>
      <c r="J44" s="2">
        <v>0.52</v>
      </c>
      <c r="K44" s="2">
        <v>0.52</v>
      </c>
      <c r="L44" s="2">
        <v>0</v>
      </c>
      <c r="M44" s="4">
        <v>0.573859236412397</v>
      </c>
      <c r="N44" s="4">
        <v>0.39377781655593702</v>
      </c>
      <c r="O44" s="4">
        <v>-6.3604284041504505E-2</v>
      </c>
      <c r="P44" s="2">
        <v>-0.183502540375728</v>
      </c>
      <c r="Q44" s="2">
        <v>-0.25604787217769398</v>
      </c>
      <c r="R44" s="2">
        <v>0.31791338720555501</v>
      </c>
      <c r="S44" s="2">
        <v>0.77711724033396101</v>
      </c>
      <c r="T44" s="2">
        <v>-0.11003372502275</v>
      </c>
      <c r="U44" s="3">
        <v>-0.34167742305640902</v>
      </c>
      <c r="V44" s="3">
        <v>-0.26596744534495897</v>
      </c>
      <c r="W44" s="3">
        <v>-6.6627198092091194E-2</v>
      </c>
      <c r="X44" s="3">
        <v>0.21884864878577401</v>
      </c>
      <c r="Y44" s="3">
        <v>-0.444640177092124</v>
      </c>
      <c r="Z44" s="2">
        <v>0.46092131173739198</v>
      </c>
      <c r="AA44" s="2">
        <v>0.41012655704508</v>
      </c>
      <c r="AB44" s="2">
        <v>8.6100507115672895E-2</v>
      </c>
      <c r="AC44" s="2">
        <v>-0.51742789810306999</v>
      </c>
      <c r="AD44" s="2">
        <v>-0.71092262828232899</v>
      </c>
      <c r="AE44" s="3">
        <v>-0.312060805696106</v>
      </c>
      <c r="AF44" s="3">
        <v>1.0981568174654099</v>
      </c>
      <c r="AG44" s="3">
        <v>-0.21979556866226899</v>
      </c>
      <c r="AH44" s="3">
        <v>-0.27993913297301198</v>
      </c>
      <c r="AI44" s="3">
        <v>0.15858794114212901</v>
      </c>
      <c r="AJ44" s="2">
        <v>2.25938841342768E-2</v>
      </c>
      <c r="AK44" s="2">
        <v>-0.16704736711259999</v>
      </c>
      <c r="AL44" s="2">
        <v>0.23597017589342001</v>
      </c>
      <c r="AM44" s="2">
        <v>0.26849639648078799</v>
      </c>
      <c r="AN44" s="2">
        <v>-0.35243751226269199</v>
      </c>
      <c r="AO44" s="3">
        <v>0.116119762361324</v>
      </c>
      <c r="AP44" s="3">
        <v>2.9415495025993801E-2</v>
      </c>
      <c r="AQ44" s="3">
        <v>0.29652369710822002</v>
      </c>
      <c r="AR44" s="3">
        <v>-0.439213603982965</v>
      </c>
      <c r="AS44" s="3">
        <v>0.19097268979200499</v>
      </c>
    </row>
    <row r="45" spans="2:45" x14ac:dyDescent="0.35">
      <c r="B45" s="1" t="s">
        <v>117</v>
      </c>
      <c r="C45" t="s">
        <v>118</v>
      </c>
      <c r="D45" t="s">
        <v>192</v>
      </c>
      <c r="E45" t="s">
        <v>200</v>
      </c>
      <c r="F45" t="s">
        <v>198</v>
      </c>
      <c r="G45" s="16"/>
      <c r="H45" s="16"/>
      <c r="I45" t="s">
        <v>182</v>
      </c>
      <c r="J45" s="2">
        <v>0.48</v>
      </c>
      <c r="K45" s="2">
        <v>0.48</v>
      </c>
      <c r="L45" s="2">
        <v>0</v>
      </c>
      <c r="M45" s="4">
        <v>-0.93043052955942096</v>
      </c>
      <c r="N45" s="4">
        <v>-0.31790916977392097</v>
      </c>
      <c r="O45" s="4">
        <v>0.44109030695810197</v>
      </c>
      <c r="P45" s="2">
        <v>0.46913902222568998</v>
      </c>
      <c r="Q45" s="2">
        <v>-0.80951003795044596</v>
      </c>
      <c r="R45" s="2">
        <v>0.323686497860943</v>
      </c>
      <c r="S45" s="2">
        <v>0.89152109005031299</v>
      </c>
      <c r="T45" s="2">
        <v>0.40560916756958298</v>
      </c>
      <c r="U45" s="3">
        <v>-0.15903179786734201</v>
      </c>
      <c r="V45" s="3">
        <v>0.229077189139826</v>
      </c>
      <c r="W45" s="3">
        <v>-0.42168667470941501</v>
      </c>
      <c r="X45" s="3">
        <v>0.113467583652943</v>
      </c>
      <c r="Y45" s="3">
        <v>0.66532826216718799</v>
      </c>
      <c r="Z45" s="2">
        <v>-0.30115733516868198</v>
      </c>
      <c r="AA45" s="2">
        <v>-0.39605123834420602</v>
      </c>
      <c r="AB45" s="2">
        <v>-0.24713764843792699</v>
      </c>
      <c r="AC45" s="2">
        <v>0.40801711779854299</v>
      </c>
      <c r="AD45" s="2">
        <v>0.68695275986592896</v>
      </c>
      <c r="AE45" s="3">
        <v>0.98445794360514705</v>
      </c>
      <c r="AF45" s="3">
        <v>-0.41495248904082599</v>
      </c>
      <c r="AG45" s="3">
        <v>-0.52000904249088098</v>
      </c>
      <c r="AH45" s="3">
        <v>0.28621813351840503</v>
      </c>
      <c r="AI45" s="3">
        <v>0.132268476541788</v>
      </c>
      <c r="AJ45" s="2">
        <v>-1.16582258033499E-2</v>
      </c>
      <c r="AK45" s="2">
        <v>3.2399971538972797E-2</v>
      </c>
      <c r="AL45" s="2">
        <v>-0.115890468976037</v>
      </c>
      <c r="AM45" s="2">
        <v>1.6748561402357899E-2</v>
      </c>
      <c r="AN45" s="2">
        <v>-0.12328251824742301</v>
      </c>
      <c r="AO45" s="3">
        <v>0.168709518744145</v>
      </c>
      <c r="AP45" s="3">
        <v>-9.8658748784615405E-2</v>
      </c>
      <c r="AQ45" s="3">
        <v>9.7275380923944998E-2</v>
      </c>
      <c r="AR45" s="3">
        <v>0.16886002812905099</v>
      </c>
      <c r="AS45" s="3">
        <v>-0.16430281452182399</v>
      </c>
    </row>
    <row r="46" spans="2:45" x14ac:dyDescent="0.35">
      <c r="B46" s="1" t="s">
        <v>67</v>
      </c>
      <c r="C46" t="s">
        <v>68</v>
      </c>
      <c r="D46" t="s">
        <v>180</v>
      </c>
      <c r="E46" t="s">
        <v>184</v>
      </c>
      <c r="G46" s="16">
        <v>7.39993474</v>
      </c>
      <c r="H46" s="16">
        <v>6.1217040110000003</v>
      </c>
      <c r="I46" t="s">
        <v>182</v>
      </c>
      <c r="J46" s="2">
        <v>0.59</v>
      </c>
      <c r="K46" s="2">
        <v>0.6</v>
      </c>
      <c r="L46" s="2">
        <v>-0.01</v>
      </c>
      <c r="M46" s="4">
        <v>0.457393260403823</v>
      </c>
      <c r="N46" s="4">
        <v>0.48415248262211102</v>
      </c>
      <c r="O46" s="4">
        <v>-0.79525871987415697</v>
      </c>
      <c r="P46" s="2">
        <v>0.17932413608466699</v>
      </c>
      <c r="Q46" s="2">
        <v>-6.7571323904454694E-2</v>
      </c>
      <c r="R46" s="2">
        <v>0.110031229777395</v>
      </c>
      <c r="S46" s="2">
        <v>0.31969213676018599</v>
      </c>
      <c r="T46" s="2">
        <v>0.26635421341029403</v>
      </c>
      <c r="U46" s="3">
        <v>-0.34913779936522799</v>
      </c>
      <c r="V46" s="3">
        <v>0.69483335149315995</v>
      </c>
      <c r="W46" s="3">
        <v>0.19541981111536599</v>
      </c>
      <c r="X46" s="3">
        <v>-5.34996091821743E-2</v>
      </c>
      <c r="Y46" s="3">
        <v>-0.68961748804984002</v>
      </c>
      <c r="Z46" s="2">
        <v>0.51162343819469602</v>
      </c>
      <c r="AA46" s="2">
        <v>0.19035209434925801</v>
      </c>
      <c r="AB46" s="2">
        <v>0.28895005767916898</v>
      </c>
      <c r="AC46" s="2">
        <v>-0.82927046645907299</v>
      </c>
      <c r="AD46" s="2">
        <v>-0.37761167922414601</v>
      </c>
      <c r="AE46" s="3">
        <v>0.24876288376892799</v>
      </c>
      <c r="AF46" s="3">
        <v>0.58343721426957695</v>
      </c>
      <c r="AG46" s="3">
        <v>-0.40322688147067498</v>
      </c>
      <c r="AH46" s="3">
        <v>-0.17760399522891299</v>
      </c>
      <c r="AI46" s="3">
        <v>-1.10265514440719E-2</v>
      </c>
      <c r="AJ46" s="2">
        <v>-1.5956099394929101E-2</v>
      </c>
      <c r="AK46" s="2">
        <v>-0.13169371345486799</v>
      </c>
      <c r="AL46" s="2">
        <v>-0.15399409615766099</v>
      </c>
      <c r="AM46" s="2">
        <v>0.58426253172773901</v>
      </c>
      <c r="AN46" s="2">
        <v>-0.45183147478130897</v>
      </c>
      <c r="AO46" s="3">
        <v>0.118314394901058</v>
      </c>
      <c r="AP46" s="3">
        <v>0.22872905934504101</v>
      </c>
      <c r="AQ46" s="3">
        <v>-6.7664285422146905E-2</v>
      </c>
      <c r="AR46" s="3">
        <v>5.8284765947743102E-2</v>
      </c>
      <c r="AS46" s="3">
        <v>-3.0273780939495201E-2</v>
      </c>
    </row>
    <row r="47" spans="2:45" x14ac:dyDescent="0.35">
      <c r="B47" s="1" t="s">
        <v>61</v>
      </c>
      <c r="C47" t="s">
        <v>62</v>
      </c>
      <c r="D47" t="s">
        <v>180</v>
      </c>
      <c r="E47" t="s">
        <v>188</v>
      </c>
      <c r="G47" s="16">
        <v>4.8399587650000004</v>
      </c>
      <c r="H47" s="16">
        <v>4.3753695490000002</v>
      </c>
      <c r="I47" t="s">
        <v>182</v>
      </c>
      <c r="J47" s="2">
        <v>0.52</v>
      </c>
      <c r="K47" s="2">
        <v>0.53</v>
      </c>
      <c r="L47" s="2">
        <v>-0.01</v>
      </c>
      <c r="M47" s="4">
        <v>0.57512688377777199</v>
      </c>
      <c r="N47" s="4">
        <v>0.49695076917826198</v>
      </c>
      <c r="O47" s="4">
        <v>-0.115172361763013</v>
      </c>
      <c r="P47" s="2">
        <v>-0.15500835356443701</v>
      </c>
      <c r="Q47" s="2">
        <v>-0.29716348635200301</v>
      </c>
      <c r="R47" s="2">
        <v>0.10918142677010299</v>
      </c>
      <c r="S47" s="2">
        <v>0.75042350479615805</v>
      </c>
      <c r="T47" s="2">
        <v>-2.29714423267195E-2</v>
      </c>
      <c r="U47" s="3">
        <v>-0.59358419681518504</v>
      </c>
      <c r="V47" s="3">
        <v>6.74307342714736E-2</v>
      </c>
      <c r="W47" s="3">
        <v>0.25050487341743</v>
      </c>
      <c r="X47" s="3">
        <v>-5.8946002742693397E-3</v>
      </c>
      <c r="Y47" s="3">
        <v>-8.9640821235680096E-2</v>
      </c>
      <c r="Z47" s="2">
        <v>0.377669948253604</v>
      </c>
      <c r="AA47" s="2">
        <v>0.33124497842306799</v>
      </c>
      <c r="AB47" s="2">
        <v>0.24096053716450599</v>
      </c>
      <c r="AC47" s="2">
        <v>-0.41169612588369697</v>
      </c>
      <c r="AD47" s="2">
        <v>-0.55004667808931795</v>
      </c>
      <c r="AE47" s="3">
        <v>-0.27435037647515198</v>
      </c>
      <c r="AF47" s="3">
        <v>1.1782034298669299</v>
      </c>
      <c r="AG47" s="3">
        <v>-0.19640592854950201</v>
      </c>
      <c r="AH47" s="3">
        <v>-0.230735763326057</v>
      </c>
      <c r="AI47" s="3">
        <v>-7.3440580046961995E-2</v>
      </c>
      <c r="AJ47" s="2">
        <v>0.125067332394728</v>
      </c>
      <c r="AK47" s="2">
        <v>-0.239429089816553</v>
      </c>
      <c r="AL47" s="2">
        <v>0.22452737905270401</v>
      </c>
      <c r="AM47" s="2">
        <v>0.28573623065731502</v>
      </c>
      <c r="AN47" s="2">
        <v>-0.35433073209198701</v>
      </c>
      <c r="AO47" s="3">
        <v>0.105618985743446</v>
      </c>
      <c r="AP47" s="3">
        <v>-6.3440384947010597E-2</v>
      </c>
      <c r="AQ47" s="3">
        <v>0.195921652957744</v>
      </c>
      <c r="AR47" s="3">
        <v>-0.26199505081574098</v>
      </c>
      <c r="AS47" s="3">
        <v>0.14915046854900901</v>
      </c>
    </row>
    <row r="48" spans="2:45" x14ac:dyDescent="0.35">
      <c r="B48" s="1" t="s">
        <v>47</v>
      </c>
      <c r="C48" t="s">
        <v>48</v>
      </c>
      <c r="D48" t="s">
        <v>180</v>
      </c>
      <c r="E48" t="s">
        <v>186</v>
      </c>
      <c r="G48" s="16">
        <v>2.8418096080000002</v>
      </c>
      <c r="H48" s="16">
        <v>2.5975277129999998</v>
      </c>
      <c r="I48" t="s">
        <v>182</v>
      </c>
      <c r="J48" s="2">
        <v>0.56000000000000005</v>
      </c>
      <c r="K48" s="2">
        <v>0.56000000000000005</v>
      </c>
      <c r="L48" s="2">
        <v>-0.01</v>
      </c>
      <c r="M48" s="4">
        <v>9.0368756735825395E-2</v>
      </c>
      <c r="N48" s="4">
        <v>0.78316340195191303</v>
      </c>
      <c r="O48" s="4">
        <v>-5.9481101002229503E-2</v>
      </c>
      <c r="P48" s="2">
        <v>4.3405789443161397E-2</v>
      </c>
      <c r="Q48" s="2">
        <v>-0.19164272503875901</v>
      </c>
      <c r="R48" s="2">
        <v>0.46599138555157499</v>
      </c>
      <c r="S48" s="2">
        <v>0.54406528866491399</v>
      </c>
      <c r="T48" s="2">
        <v>-0.16182340186959299</v>
      </c>
      <c r="U48" s="3">
        <v>-0.64678495523615498</v>
      </c>
      <c r="V48" s="3">
        <v>0.24846738423527501</v>
      </c>
      <c r="W48" s="3">
        <v>0.20494870369114501</v>
      </c>
      <c r="X48" s="3">
        <v>0.36217970538166699</v>
      </c>
      <c r="Y48" s="3">
        <v>-0.376617072426981</v>
      </c>
      <c r="Z48" s="2">
        <v>-0.26561112978870899</v>
      </c>
      <c r="AA48" s="2">
        <v>0.52053543845773198</v>
      </c>
      <c r="AB48" s="2">
        <v>0.113121232531343</v>
      </c>
      <c r="AC48" s="2">
        <v>-0.72394352279830498</v>
      </c>
      <c r="AD48" s="2">
        <v>-0.703297618309906</v>
      </c>
      <c r="AE48" s="3">
        <v>0.30552298346331402</v>
      </c>
      <c r="AF48" s="3">
        <v>1.06060682671971</v>
      </c>
      <c r="AG48" s="3">
        <v>-0.194468084562021</v>
      </c>
      <c r="AH48" s="3">
        <v>-0.142810496329213</v>
      </c>
      <c r="AI48" s="3">
        <v>2.7404670257459899E-3</v>
      </c>
      <c r="AJ48" s="2">
        <v>-4.9760826580621503E-2</v>
      </c>
      <c r="AK48" s="2">
        <v>-0.146038421956942</v>
      </c>
      <c r="AL48" s="2">
        <v>0.21607823983878299</v>
      </c>
      <c r="AM48" s="2">
        <v>0.301791996382066</v>
      </c>
      <c r="AN48" s="2">
        <v>-0.33394416824203699</v>
      </c>
      <c r="AO48" s="3">
        <v>0.36218758698294301</v>
      </c>
      <c r="AP48" s="3">
        <v>-8.2493149512376296E-2</v>
      </c>
      <c r="AQ48" s="3">
        <v>0.181558652878657</v>
      </c>
      <c r="AR48" s="3">
        <v>-0.24537262842076599</v>
      </c>
      <c r="AS48" s="3">
        <v>0.14272135272189901</v>
      </c>
    </row>
    <row r="49" spans="2:45" x14ac:dyDescent="0.35">
      <c r="B49" s="1" t="s">
        <v>19</v>
      </c>
      <c r="C49" t="s">
        <v>20</v>
      </c>
      <c r="D49" t="s">
        <v>180</v>
      </c>
      <c r="E49" t="s">
        <v>185</v>
      </c>
      <c r="G49" s="16">
        <v>0.26945276299999998</v>
      </c>
      <c r="H49" s="16">
        <v>0.25609057000000002</v>
      </c>
      <c r="I49" t="s">
        <v>182</v>
      </c>
      <c r="J49" s="2">
        <v>0.67</v>
      </c>
      <c r="K49" s="2">
        <v>0.68</v>
      </c>
      <c r="L49" s="2">
        <v>-0.02</v>
      </c>
      <c r="M49" s="4">
        <v>0.46479847931629997</v>
      </c>
      <c r="N49" s="4">
        <v>0.65166886082429298</v>
      </c>
      <c r="O49" s="4">
        <v>-6.1807231089960502E-2</v>
      </c>
      <c r="P49" s="2">
        <v>0.25171636016041099</v>
      </c>
      <c r="Q49" s="2">
        <v>0.25323371597442901</v>
      </c>
      <c r="R49" s="2">
        <v>-0.49649526061522198</v>
      </c>
      <c r="S49" s="2">
        <v>0.90887058252672503</v>
      </c>
      <c r="T49" s="2">
        <v>5.7286604713751903E-2</v>
      </c>
      <c r="U49" s="3">
        <v>0.26024100583151999</v>
      </c>
      <c r="V49" s="3">
        <v>0.16262368788002299</v>
      </c>
      <c r="W49" s="3">
        <v>-1.07957084518766</v>
      </c>
      <c r="X49" s="3">
        <v>0.54644805619676295</v>
      </c>
      <c r="Y49" s="3">
        <v>0.184850433672368</v>
      </c>
      <c r="Z49" s="2">
        <v>0.50895365013580995</v>
      </c>
      <c r="AA49" s="2">
        <v>0.23853779382584001</v>
      </c>
      <c r="AB49" s="2">
        <v>0.63717767455902696</v>
      </c>
      <c r="AC49" s="2">
        <v>-0.35440000088581503</v>
      </c>
      <c r="AD49" s="2">
        <v>-0.146806427716966</v>
      </c>
      <c r="AE49" s="3">
        <v>0.217347977338228</v>
      </c>
      <c r="AF49" s="3">
        <v>0.42620442394424002</v>
      </c>
      <c r="AG49" s="3">
        <v>-0.68520648507471504</v>
      </c>
      <c r="AH49" s="3">
        <v>9.9236058050542794E-2</v>
      </c>
      <c r="AI49" s="3">
        <v>0.52608509413503302</v>
      </c>
      <c r="AJ49" s="2">
        <v>-0.162059536395774</v>
      </c>
      <c r="AK49" s="2">
        <v>-0.210302252707318</v>
      </c>
      <c r="AL49" s="2">
        <v>0.69171802289793805</v>
      </c>
      <c r="AM49" s="2">
        <v>-0.13838711581267399</v>
      </c>
      <c r="AN49" s="2">
        <v>0.106692402045926</v>
      </c>
      <c r="AO49" s="3">
        <v>0.34581861111843598</v>
      </c>
      <c r="AP49" s="3">
        <v>-0.166973110786753</v>
      </c>
      <c r="AQ49" s="3">
        <v>0.21549496084449599</v>
      </c>
      <c r="AR49" s="3">
        <v>-0.231048741001288</v>
      </c>
      <c r="AS49" s="3">
        <v>-8.0418333771405101E-2</v>
      </c>
    </row>
    <row r="50" spans="2:45" x14ac:dyDescent="0.35">
      <c r="B50" s="1" t="s">
        <v>107</v>
      </c>
      <c r="C50" t="s">
        <v>108</v>
      </c>
      <c r="D50" t="s">
        <v>192</v>
      </c>
      <c r="E50" t="s">
        <v>195</v>
      </c>
      <c r="F50" t="s">
        <v>194</v>
      </c>
      <c r="G50" s="16"/>
      <c r="H50" s="16"/>
      <c r="I50" t="s">
        <v>182</v>
      </c>
      <c r="J50" s="2">
        <v>0.63</v>
      </c>
      <c r="K50" s="2">
        <v>0.65</v>
      </c>
      <c r="L50" s="2">
        <v>-0.02</v>
      </c>
      <c r="M50" s="4">
        <v>-0.21638665617327399</v>
      </c>
      <c r="N50" s="4">
        <v>0.53370541835581897</v>
      </c>
      <c r="O50" s="4">
        <v>0.49761283815437901</v>
      </c>
      <c r="P50" s="2">
        <v>-0.49882281883968599</v>
      </c>
      <c r="Q50" s="2">
        <v>-0.476854260317425</v>
      </c>
      <c r="R50" s="2">
        <v>0.39583806663229198</v>
      </c>
      <c r="S50" s="2">
        <v>0.62418364310204799</v>
      </c>
      <c r="T50" s="2">
        <v>9.3903732673281393E-3</v>
      </c>
      <c r="U50" s="3">
        <v>-0.23956969324796001</v>
      </c>
      <c r="V50" s="3">
        <v>7.8953557915938492E-3</v>
      </c>
      <c r="W50" s="3">
        <v>2.0026207093621899E-2</v>
      </c>
      <c r="X50" s="3">
        <v>0.89784505536179404</v>
      </c>
      <c r="Y50" s="3">
        <v>0.49072926095135899</v>
      </c>
      <c r="Z50" s="2">
        <v>-0.91806837325137503</v>
      </c>
      <c r="AA50" s="2">
        <v>-0.43372938859874299</v>
      </c>
      <c r="AB50" s="2">
        <v>-0.104674875794791</v>
      </c>
      <c r="AC50" s="2">
        <v>-0.26751666475865099</v>
      </c>
      <c r="AD50" s="2">
        <v>0.21281275612191899</v>
      </c>
      <c r="AE50" s="3">
        <v>-0.94547450974006797</v>
      </c>
      <c r="AF50" s="3">
        <v>-0.26870693354980502</v>
      </c>
      <c r="AG50" s="3">
        <v>-3.1766981836410003E-2</v>
      </c>
      <c r="AH50" s="3">
        <v>2.4435964878868201E-2</v>
      </c>
      <c r="AI50" s="3">
        <v>0.117465992206108</v>
      </c>
      <c r="AJ50" s="2">
        <v>0.49314802186505102</v>
      </c>
      <c r="AK50" s="2">
        <v>-0.18938316478474501</v>
      </c>
      <c r="AL50" s="2">
        <v>-0.17290182935794701</v>
      </c>
      <c r="AM50" s="2">
        <v>6.9730774396003503E-2</v>
      </c>
      <c r="AN50" s="2">
        <v>-8.12051400243715E-3</v>
      </c>
      <c r="AO50" s="3">
        <v>0.23449652956280201</v>
      </c>
      <c r="AP50" s="3">
        <v>-0.29798604597852202</v>
      </c>
      <c r="AQ50" s="3">
        <v>0.144547835924519</v>
      </c>
      <c r="AR50" s="3">
        <v>0.24604919793760499</v>
      </c>
      <c r="AS50" s="3">
        <v>-0.29019719492964702</v>
      </c>
    </row>
    <row r="51" spans="2:45" x14ac:dyDescent="0.35">
      <c r="B51" s="1" t="s">
        <v>77</v>
      </c>
      <c r="C51" t="s">
        <v>78</v>
      </c>
      <c r="D51" t="s">
        <v>180</v>
      </c>
      <c r="E51" t="s">
        <v>191</v>
      </c>
      <c r="G51" s="16">
        <v>4.808855855</v>
      </c>
      <c r="H51" s="16">
        <v>4.1162549019999997</v>
      </c>
      <c r="I51" t="s">
        <v>182</v>
      </c>
      <c r="J51" s="2">
        <v>0.56000000000000005</v>
      </c>
      <c r="K51" s="2">
        <v>0.57999999999999996</v>
      </c>
      <c r="L51" s="2">
        <v>-0.02</v>
      </c>
      <c r="M51" s="4">
        <v>0.79060522582903703</v>
      </c>
      <c r="N51" s="4">
        <v>0.457778914405846</v>
      </c>
      <c r="O51" s="4">
        <v>-0.417095506709388</v>
      </c>
      <c r="P51" s="2">
        <v>0.200183890278541</v>
      </c>
      <c r="Q51" s="2">
        <v>0.16348420715092599</v>
      </c>
      <c r="R51" s="2">
        <v>0.23658126432190599</v>
      </c>
      <c r="S51" s="2">
        <v>6.4678496540071795E-2</v>
      </c>
      <c r="T51" s="2">
        <v>0.17820053122486901</v>
      </c>
      <c r="U51" s="3">
        <v>-0.52502254040858998</v>
      </c>
      <c r="V51" s="3">
        <v>0.54858896744260699</v>
      </c>
      <c r="W51" s="3">
        <v>9.0517469900476794E-2</v>
      </c>
      <c r="X51" s="3">
        <v>4.01204773668936E-2</v>
      </c>
      <c r="Y51" s="3">
        <v>-0.45254110312581097</v>
      </c>
      <c r="Z51" s="2">
        <v>-0.13372733443912699</v>
      </c>
      <c r="AA51" s="2">
        <v>0.63054985296815802</v>
      </c>
      <c r="AB51" s="2">
        <v>1.37831397650522E-2</v>
      </c>
      <c r="AC51" s="2">
        <v>-0.66867792185935204</v>
      </c>
      <c r="AD51" s="2">
        <v>-0.45863667783339601</v>
      </c>
      <c r="AE51" s="3">
        <v>0.83272320738160899</v>
      </c>
      <c r="AF51" s="3">
        <v>0.52287391133322203</v>
      </c>
      <c r="AG51" s="3">
        <v>-0.465197646636764</v>
      </c>
      <c r="AH51" s="3">
        <v>5.0752998781892602E-3</v>
      </c>
      <c r="AI51" s="3">
        <v>-0.20949098261711999</v>
      </c>
      <c r="AJ51" s="2">
        <v>-8.3234632232632597E-2</v>
      </c>
      <c r="AK51" s="2">
        <v>-7.1647313921152103E-2</v>
      </c>
      <c r="AL51" s="2">
        <v>-0.26895226940845601</v>
      </c>
      <c r="AM51" s="2">
        <v>0.73941098023949703</v>
      </c>
      <c r="AN51" s="2">
        <v>-0.52679653680057503</v>
      </c>
      <c r="AO51" s="3">
        <v>0.22618533642630301</v>
      </c>
      <c r="AP51" s="3">
        <v>0.26422576664447001</v>
      </c>
      <c r="AQ51" s="3">
        <v>-0.111636515126222</v>
      </c>
      <c r="AR51" s="3">
        <v>0.225417185651242</v>
      </c>
      <c r="AS51" s="3">
        <v>-0.17907233606429901</v>
      </c>
    </row>
    <row r="52" spans="2:45" x14ac:dyDescent="0.35">
      <c r="B52" s="1" t="s">
        <v>123</v>
      </c>
      <c r="C52" t="s">
        <v>124</v>
      </c>
      <c r="D52" t="s">
        <v>205</v>
      </c>
      <c r="E52" t="s">
        <v>205</v>
      </c>
      <c r="G52" s="16"/>
      <c r="H52" s="16"/>
      <c r="I52" t="s">
        <v>182</v>
      </c>
      <c r="J52" s="2">
        <v>0.44</v>
      </c>
      <c r="K52" s="2">
        <v>0.47</v>
      </c>
      <c r="L52" s="2">
        <v>-0.03</v>
      </c>
      <c r="M52" s="4">
        <v>0.47941711044761298</v>
      </c>
      <c r="N52" s="4">
        <v>-0.42339760619974398</v>
      </c>
      <c r="O52" s="4">
        <v>1.0009674463579501</v>
      </c>
      <c r="P52" s="2">
        <v>-0.77189611158105498</v>
      </c>
      <c r="Q52" s="2">
        <v>0.19294422904733699</v>
      </c>
      <c r="R52" s="2">
        <v>0.227439477730145</v>
      </c>
      <c r="S52" s="2">
        <v>0.21611889044714899</v>
      </c>
      <c r="T52" s="2">
        <v>1.1029354465586101</v>
      </c>
      <c r="U52" s="3">
        <v>-0.51717997304987295</v>
      </c>
      <c r="V52" s="3">
        <v>-0.29402570941394501</v>
      </c>
      <c r="W52" s="3">
        <v>-0.249408179048559</v>
      </c>
      <c r="X52" s="3">
        <v>-0.55949568934723104</v>
      </c>
      <c r="Y52" s="3">
        <v>0.114340405928612</v>
      </c>
      <c r="Z52" s="2">
        <v>-0.173521470556422</v>
      </c>
      <c r="AA52" s="2">
        <v>-0.72414431229862797</v>
      </c>
      <c r="AB52" s="2">
        <v>-0.82688345415569398</v>
      </c>
      <c r="AC52" s="2">
        <v>-0.24283482098624401</v>
      </c>
      <c r="AD52" s="2">
        <v>0.72659389041352795</v>
      </c>
      <c r="AE52" s="3">
        <v>0.15119403243136101</v>
      </c>
      <c r="AF52" s="3">
        <v>-6.4900967919437905E-2</v>
      </c>
      <c r="AG52" s="3">
        <v>0.19854131456739299</v>
      </c>
      <c r="AH52" s="3">
        <v>-0.54647899859234805</v>
      </c>
      <c r="AI52" s="3">
        <v>0.17292779482853601</v>
      </c>
      <c r="AJ52" s="2">
        <v>0.79350576218414004</v>
      </c>
      <c r="AK52" s="2">
        <v>0.27859736746484298</v>
      </c>
      <c r="AL52" s="2">
        <v>-0.27210626730362603</v>
      </c>
      <c r="AM52" s="2">
        <v>0.31255241214504298</v>
      </c>
      <c r="AN52" s="2">
        <v>-0.487798149688347</v>
      </c>
      <c r="AO52" s="3">
        <v>-0.29561076648955498</v>
      </c>
      <c r="AP52" s="3">
        <v>-0.20617070891391601</v>
      </c>
      <c r="AQ52" s="3">
        <v>0.247052643195392</v>
      </c>
      <c r="AR52" s="3">
        <v>3.9561892790138602E-2</v>
      </c>
      <c r="AS52" s="3">
        <v>-1.4623912266395299E-2</v>
      </c>
    </row>
    <row r="53" spans="2:45" x14ac:dyDescent="0.35">
      <c r="B53" s="1" t="s">
        <v>81</v>
      </c>
      <c r="C53" t="s">
        <v>82</v>
      </c>
      <c r="D53" t="s">
        <v>192</v>
      </c>
      <c r="E53" t="s">
        <v>197</v>
      </c>
      <c r="F53" t="s">
        <v>198</v>
      </c>
      <c r="G53" s="16"/>
      <c r="H53" s="16"/>
      <c r="I53" t="s">
        <v>182</v>
      </c>
      <c r="J53" s="2">
        <v>0.48</v>
      </c>
      <c r="K53" s="2">
        <v>0.52</v>
      </c>
      <c r="L53" s="2">
        <v>-0.04</v>
      </c>
      <c r="M53" s="4">
        <v>-2.06951243055244E-2</v>
      </c>
      <c r="N53" s="4">
        <v>0.78904722115453296</v>
      </c>
      <c r="O53" s="4">
        <v>0.58569205459089002</v>
      </c>
      <c r="P53" s="2">
        <v>-0.27729673744036898</v>
      </c>
      <c r="Q53" s="2">
        <v>-6.7297784713680794E-2</v>
      </c>
      <c r="R53" s="2">
        <v>-1.2238655729900899E-2</v>
      </c>
      <c r="S53" s="2">
        <v>-0.121646140119697</v>
      </c>
      <c r="T53" s="2">
        <v>0.42793802124663</v>
      </c>
      <c r="U53" s="3">
        <v>-0.14878532504177</v>
      </c>
      <c r="V53" s="3">
        <v>0.19148658888044701</v>
      </c>
      <c r="W53" s="3">
        <v>0.13146906564923899</v>
      </c>
      <c r="X53" s="3">
        <v>0.16926630125081099</v>
      </c>
      <c r="Y53" s="3">
        <v>-5.0583980082147303E-2</v>
      </c>
      <c r="Z53" s="2">
        <v>-0.633133331750521</v>
      </c>
      <c r="AA53" s="2">
        <v>-0.97566551177737304</v>
      </c>
      <c r="AB53" s="2">
        <v>0.35927935879161299</v>
      </c>
      <c r="AC53" s="2">
        <v>0.25390646398569</v>
      </c>
      <c r="AD53" s="2">
        <v>-0.18567569345641</v>
      </c>
      <c r="AE53" s="3">
        <v>-0.47623606411671399</v>
      </c>
      <c r="AF53" s="3">
        <v>0.20570076841618801</v>
      </c>
      <c r="AG53" s="3">
        <v>-0.18612772804230801</v>
      </c>
      <c r="AH53" s="3">
        <v>0.53900918234008699</v>
      </c>
      <c r="AI53" s="3">
        <v>-0.42898880910468201</v>
      </c>
      <c r="AJ53" s="2">
        <v>0.28577483159074302</v>
      </c>
      <c r="AK53" s="2">
        <v>5.2047588434572502E-2</v>
      </c>
      <c r="AL53" s="2">
        <v>-0.29508551754877399</v>
      </c>
      <c r="AM53" s="2">
        <v>0.72192213878851896</v>
      </c>
      <c r="AN53" s="2">
        <v>-0.61187492072289795</v>
      </c>
      <c r="AO53" s="3">
        <v>0.45778000707001898</v>
      </c>
      <c r="AP53" s="3">
        <v>-0.17307314905554499</v>
      </c>
      <c r="AQ53" s="3">
        <v>7.9346583902830201E-3</v>
      </c>
      <c r="AR53" s="3">
        <v>-6.5307140533689995E-2</v>
      </c>
      <c r="AS53" s="3">
        <v>0.140633627985156</v>
      </c>
    </row>
    <row r="54" spans="2:45" x14ac:dyDescent="0.35">
      <c r="B54" s="1" t="s">
        <v>71</v>
      </c>
      <c r="C54" t="s">
        <v>72</v>
      </c>
      <c r="D54" t="s">
        <v>180</v>
      </c>
      <c r="E54" t="s">
        <v>186</v>
      </c>
      <c r="G54" s="16">
        <v>2.9412716780000001</v>
      </c>
      <c r="H54" s="16">
        <v>2.618746335</v>
      </c>
      <c r="I54" t="s">
        <v>182</v>
      </c>
      <c r="J54" s="2">
        <v>0.59</v>
      </c>
      <c r="K54" s="2">
        <v>0.65</v>
      </c>
      <c r="L54" s="2">
        <v>-0.05</v>
      </c>
      <c r="M54" s="4">
        <v>0.11496194159595299</v>
      </c>
      <c r="N54" s="4">
        <v>0.53566901275685996</v>
      </c>
      <c r="O54" s="4">
        <v>-1.02734157344919</v>
      </c>
      <c r="P54" s="2">
        <v>0.31787685305556801</v>
      </c>
      <c r="Q54" s="2">
        <v>-0.157267107323491</v>
      </c>
      <c r="R54" s="2">
        <v>0.50539878105904801</v>
      </c>
      <c r="S54" s="2">
        <v>-0.29384829445854899</v>
      </c>
      <c r="T54" s="2">
        <v>-4.8056311650132799E-2</v>
      </c>
      <c r="U54" s="3">
        <v>-0.56550350740301303</v>
      </c>
      <c r="V54" s="3">
        <v>0.54341750429263103</v>
      </c>
      <c r="W54" s="3">
        <v>-7.9202929888213692E-3</v>
      </c>
      <c r="X54" s="3">
        <v>0.72604102224571598</v>
      </c>
      <c r="Y54" s="3">
        <v>-0.482603831928129</v>
      </c>
      <c r="Z54" s="2">
        <v>-0.30625039287703298</v>
      </c>
      <c r="AA54" s="2">
        <v>0.186795516915916</v>
      </c>
      <c r="AB54" s="2">
        <v>8.4320939831071695E-2</v>
      </c>
      <c r="AC54" s="2">
        <v>-0.51908162718365303</v>
      </c>
      <c r="AD54" s="2">
        <v>-0.89372610452702606</v>
      </c>
      <c r="AE54" s="3">
        <v>0.65275238044769601</v>
      </c>
      <c r="AF54" s="3">
        <v>0.65687010209686203</v>
      </c>
      <c r="AG54" s="3">
        <v>-0.25275877494232701</v>
      </c>
      <c r="AH54" s="3">
        <v>-0.117680211482606</v>
      </c>
      <c r="AI54" s="3">
        <v>0.11462995962091301</v>
      </c>
      <c r="AJ54" s="2">
        <v>0.22772094401167001</v>
      </c>
      <c r="AK54" s="2">
        <v>-0.36609772298764298</v>
      </c>
      <c r="AL54" s="2">
        <v>0.116743137231703</v>
      </c>
      <c r="AM54" s="2">
        <v>0.20600964805581301</v>
      </c>
      <c r="AN54" s="2">
        <v>-0.20241154062097599</v>
      </c>
      <c r="AO54" s="3">
        <v>-1.84578104267983E-2</v>
      </c>
      <c r="AP54" s="3">
        <v>0.255950481631462</v>
      </c>
      <c r="AQ54" s="3">
        <v>-0.38418353167491098</v>
      </c>
      <c r="AR54" s="3">
        <v>0.30553633852065898</v>
      </c>
      <c r="AS54" s="3">
        <v>-1.35545998410117E-2</v>
      </c>
    </row>
    <row r="55" spans="2:45" x14ac:dyDescent="0.35">
      <c r="B55" s="1" t="s">
        <v>129</v>
      </c>
      <c r="C55" t="s">
        <v>130</v>
      </c>
      <c r="D55" t="s">
        <v>180</v>
      </c>
      <c r="E55" t="s">
        <v>184</v>
      </c>
      <c r="G55" s="16">
        <v>6.4100173800000002</v>
      </c>
      <c r="H55" s="16">
        <v>1.394583E-3</v>
      </c>
      <c r="I55" t="s">
        <v>182</v>
      </c>
      <c r="J55" s="2">
        <v>0.56000000000000005</v>
      </c>
      <c r="K55" s="2">
        <v>0.6</v>
      </c>
      <c r="L55" s="2">
        <v>-0.05</v>
      </c>
      <c r="M55" s="4">
        <v>-0.18200723002743099</v>
      </c>
      <c r="N55" s="4">
        <v>0.69840605998627703</v>
      </c>
      <c r="O55" s="4">
        <v>-0.76342526249835596</v>
      </c>
      <c r="P55" s="2">
        <v>-0.41229139866161801</v>
      </c>
      <c r="Q55" s="2">
        <v>0.179553990822058</v>
      </c>
      <c r="R55" s="2">
        <v>0.72403182823305401</v>
      </c>
      <c r="S55" s="2">
        <v>0.51514687561351602</v>
      </c>
      <c r="T55" s="2">
        <v>0.64952348473820298</v>
      </c>
      <c r="U55" s="3">
        <v>1.9378085501038901E-2</v>
      </c>
      <c r="V55" s="3">
        <v>0.55925417394815602</v>
      </c>
      <c r="W55" s="3">
        <v>-0.24913853333814401</v>
      </c>
      <c r="X55" s="3">
        <v>0.201319626342917</v>
      </c>
      <c r="Y55" s="3">
        <v>-1.11104355751215</v>
      </c>
      <c r="Z55" s="2">
        <v>-0.30151440882809799</v>
      </c>
      <c r="AA55" s="2">
        <v>0.12147244181392899</v>
      </c>
      <c r="AB55" s="2">
        <v>0.102113961549871</v>
      </c>
      <c r="AC55" s="2">
        <v>-1.02081109827809</v>
      </c>
      <c r="AD55" s="2">
        <v>0.26871776118228402</v>
      </c>
      <c r="AE55" s="3">
        <v>0.753926970460851</v>
      </c>
      <c r="AF55" s="3">
        <v>0.76397870288992398</v>
      </c>
      <c r="AG55" s="3">
        <v>-0.28035004114832801</v>
      </c>
      <c r="AH55" s="3">
        <v>-0.207770526367623</v>
      </c>
      <c r="AI55" s="3">
        <v>-0.18282163918429201</v>
      </c>
      <c r="AJ55" s="2">
        <v>-9.3797237312375104E-2</v>
      </c>
      <c r="AK55" s="2">
        <v>0.121593353055927</v>
      </c>
      <c r="AL55" s="2">
        <v>-5.4581609634130203E-2</v>
      </c>
      <c r="AM55" s="2">
        <v>7.4572937932906397E-2</v>
      </c>
      <c r="AN55" s="2">
        <v>-0.265546973740168</v>
      </c>
      <c r="AO55" s="3">
        <v>0.30218500629929601</v>
      </c>
      <c r="AP55" s="3">
        <v>0.16571806692135299</v>
      </c>
      <c r="AQ55" s="3">
        <v>0.35389983981369599</v>
      </c>
      <c r="AR55" s="3">
        <v>-8.4167296998819599E-2</v>
      </c>
      <c r="AS55" s="3">
        <v>-0.135317986865225</v>
      </c>
    </row>
    <row r="56" spans="2:45" x14ac:dyDescent="0.35">
      <c r="B56" s="1" t="s">
        <v>69</v>
      </c>
      <c r="C56" t="s">
        <v>70</v>
      </c>
      <c r="D56" t="s">
        <v>180</v>
      </c>
      <c r="E56" t="s">
        <v>181</v>
      </c>
      <c r="G56" s="16">
        <v>8.7607861549999999</v>
      </c>
      <c r="H56" s="16">
        <v>6.1035902350000004</v>
      </c>
      <c r="I56" t="s">
        <v>182</v>
      </c>
      <c r="J56" s="2">
        <v>0.52</v>
      </c>
      <c r="K56" s="2">
        <v>0.56999999999999995</v>
      </c>
      <c r="L56" s="2">
        <v>-0.05</v>
      </c>
      <c r="M56" s="4">
        <v>0.61511727876232603</v>
      </c>
      <c r="N56" s="4">
        <v>0.64318505258097403</v>
      </c>
      <c r="O56" s="4">
        <v>-0.19993920974170301</v>
      </c>
      <c r="P56" s="2">
        <v>-8.89401959044121E-2</v>
      </c>
      <c r="Q56" s="2">
        <v>-0.105391854357393</v>
      </c>
      <c r="R56" s="2">
        <v>-3.0879816732865599E-2</v>
      </c>
      <c r="S56" s="2">
        <v>0.53733539458108903</v>
      </c>
      <c r="T56" s="2">
        <v>0.14319381234640199</v>
      </c>
      <c r="U56" s="3">
        <v>-0.68422694720889599</v>
      </c>
      <c r="V56" s="3">
        <v>0.28216672052521202</v>
      </c>
      <c r="W56" s="3">
        <v>0.20655625527410701</v>
      </c>
      <c r="X56" s="3">
        <v>0.20516798238367701</v>
      </c>
      <c r="Y56" s="3">
        <v>-0.40329256578383399</v>
      </c>
      <c r="Z56" s="2">
        <v>0.195234325366443</v>
      </c>
      <c r="AA56" s="2">
        <v>0.75339216206492199</v>
      </c>
      <c r="AB56" s="2">
        <v>-5.74547345177241E-2</v>
      </c>
      <c r="AC56" s="2">
        <v>-0.67741547042544503</v>
      </c>
      <c r="AD56" s="2">
        <v>-0.42289622905549201</v>
      </c>
      <c r="AE56" s="3">
        <v>0.24130631167769501</v>
      </c>
      <c r="AF56" s="3">
        <v>0.79630067484691802</v>
      </c>
      <c r="AG56" s="3">
        <v>-0.33883448431644098</v>
      </c>
      <c r="AH56" s="3">
        <v>-7.6009829848982205E-2</v>
      </c>
      <c r="AI56" s="3">
        <v>-0.29818667964411599</v>
      </c>
      <c r="AJ56" s="2">
        <v>3.72091020046537E-3</v>
      </c>
      <c r="AK56" s="2">
        <v>-2.0606064630860399E-2</v>
      </c>
      <c r="AL56" s="2">
        <v>-0.231018860092881</v>
      </c>
      <c r="AM56" s="2">
        <v>0.595636247987681</v>
      </c>
      <c r="AN56" s="2">
        <v>-0.45287607310668798</v>
      </c>
      <c r="AO56" s="3">
        <v>2.8396584074169E-2</v>
      </c>
      <c r="AP56" s="3">
        <v>0.135590438527152</v>
      </c>
      <c r="AQ56" s="3">
        <v>5.6182583328993202E-2</v>
      </c>
      <c r="AR56" s="3">
        <v>6.1019435429987397E-2</v>
      </c>
      <c r="AS56" s="3">
        <v>-8.4888896988606799E-2</v>
      </c>
    </row>
    <row r="57" spans="2:45" x14ac:dyDescent="0.35">
      <c r="B57" s="1" t="s">
        <v>99</v>
      </c>
      <c r="C57" t="s">
        <v>100</v>
      </c>
      <c r="D57" t="s">
        <v>192</v>
      </c>
      <c r="E57" t="s">
        <v>199</v>
      </c>
      <c r="F57" t="s">
        <v>198</v>
      </c>
      <c r="G57" s="16"/>
      <c r="H57" s="16"/>
      <c r="I57" t="s">
        <v>182</v>
      </c>
      <c r="J57" s="2">
        <v>0.56000000000000005</v>
      </c>
      <c r="K57" s="2">
        <v>0.6</v>
      </c>
      <c r="L57" s="2">
        <v>-0.05</v>
      </c>
      <c r="M57" s="4">
        <v>-0.13965306445815201</v>
      </c>
      <c r="N57" s="4">
        <v>0.36697741080551499</v>
      </c>
      <c r="O57" s="4">
        <v>-2.9064167677866199E-2</v>
      </c>
      <c r="P57" s="2">
        <v>-6.4327012748534002E-2</v>
      </c>
      <c r="Q57" s="2">
        <v>-4.7131654181320698E-3</v>
      </c>
      <c r="R57" s="2">
        <v>0.124976377552171</v>
      </c>
      <c r="S57" s="2">
        <v>1.2655639233949199E-3</v>
      </c>
      <c r="T57" s="2">
        <v>0.146793819363392</v>
      </c>
      <c r="U57" s="3">
        <v>-7.2755382226507306E-2</v>
      </c>
      <c r="V57" s="3">
        <v>0.17022037103309701</v>
      </c>
      <c r="W57" s="3">
        <v>7.0546300313690594E-2</v>
      </c>
      <c r="X57" s="3">
        <v>0.68324079971263696</v>
      </c>
      <c r="Y57" s="3">
        <v>-0.194764222408076</v>
      </c>
      <c r="Z57" s="2">
        <v>0.13292349503472101</v>
      </c>
      <c r="AA57" s="2">
        <v>-0.96110521134066496</v>
      </c>
      <c r="AB57" s="2">
        <v>1.13377176796042E-2</v>
      </c>
      <c r="AC57" s="2">
        <v>-7.0184601253067996E-2</v>
      </c>
      <c r="AD57" s="2">
        <v>0.26291279060939599</v>
      </c>
      <c r="AE57" s="3">
        <v>-0.64636802552365902</v>
      </c>
      <c r="AF57" s="3">
        <v>-0.42547223871034401</v>
      </c>
      <c r="AG57" s="3">
        <v>2.0646883177844799E-2</v>
      </c>
      <c r="AH57" s="3">
        <v>0.192212614885198</v>
      </c>
      <c r="AI57" s="3">
        <v>5.9738032177644E-2</v>
      </c>
      <c r="AJ57" s="2">
        <v>6.4441208012362305E-2</v>
      </c>
      <c r="AK57" s="2">
        <v>5.7560004027068297E-2</v>
      </c>
      <c r="AL57" s="2">
        <v>-0.23300849702802001</v>
      </c>
      <c r="AM57" s="2">
        <v>0.17152051239404301</v>
      </c>
      <c r="AN57" s="2">
        <v>-2.5853370543404499E-2</v>
      </c>
      <c r="AO57" s="3">
        <v>3.2659674200701698E-2</v>
      </c>
      <c r="AP57" s="3">
        <v>0.124707910886921</v>
      </c>
      <c r="AQ57" s="3">
        <v>-0.126187273429471</v>
      </c>
      <c r="AR57" s="3">
        <v>0.186709242289571</v>
      </c>
      <c r="AS57" s="3">
        <v>-0.22559113893087801</v>
      </c>
    </row>
    <row r="58" spans="2:45" x14ac:dyDescent="0.35">
      <c r="B58" s="1" t="s">
        <v>115</v>
      </c>
      <c r="C58" t="s">
        <v>116</v>
      </c>
      <c r="D58" t="s">
        <v>192</v>
      </c>
      <c r="E58" t="s">
        <v>204</v>
      </c>
      <c r="F58" t="s">
        <v>198</v>
      </c>
      <c r="G58" s="16"/>
      <c r="H58" s="16"/>
      <c r="I58" t="s">
        <v>182</v>
      </c>
      <c r="J58" s="2">
        <v>0.44</v>
      </c>
      <c r="K58" s="2">
        <v>0.51</v>
      </c>
      <c r="L58" s="2">
        <v>-7.0000000000000007E-2</v>
      </c>
      <c r="M58" s="4">
        <v>-0.55810948069119803</v>
      </c>
      <c r="N58" s="4">
        <v>0.11728342771839299</v>
      </c>
      <c r="O58" s="4">
        <v>0.453113977956282</v>
      </c>
      <c r="P58" s="2">
        <v>-0.39347889194947899</v>
      </c>
      <c r="Q58" s="2">
        <v>1.55383889481763E-2</v>
      </c>
      <c r="R58" s="2">
        <v>0.65803575289787397</v>
      </c>
      <c r="S58" s="2">
        <v>0.228327099691645</v>
      </c>
      <c r="T58" s="2">
        <v>0.57728349944144397</v>
      </c>
      <c r="U58" s="3">
        <v>0.32858587656136901</v>
      </c>
      <c r="V58" s="3">
        <v>0.11174461706602699</v>
      </c>
      <c r="W58" s="3">
        <v>-3.6512558679640802E-2</v>
      </c>
      <c r="X58" s="3">
        <v>0.94933269041045099</v>
      </c>
      <c r="Y58" s="3">
        <v>-0.18576836880401801</v>
      </c>
      <c r="Z58" s="2">
        <v>-0.62491298134280704</v>
      </c>
      <c r="AA58" s="2">
        <v>-1.10688780127516</v>
      </c>
      <c r="AB58" s="2">
        <v>0.53455392098850496</v>
      </c>
      <c r="AC58" s="2">
        <v>-7.8973353114148798E-2</v>
      </c>
      <c r="AD58" s="2">
        <v>9.18920834997803E-2</v>
      </c>
      <c r="AE58" s="3">
        <v>-0.88434307766044795</v>
      </c>
      <c r="AF58" s="3">
        <v>-8.2392481266153797E-2</v>
      </c>
      <c r="AG58" s="3">
        <v>-0.28574935946729801</v>
      </c>
      <c r="AH58" s="3">
        <v>0.11876886793902</v>
      </c>
      <c r="AI58" s="3">
        <v>0.391367004862061</v>
      </c>
      <c r="AJ58" s="2">
        <v>0.41013793098574303</v>
      </c>
      <c r="AK58" s="2">
        <v>3.5312132876647202E-2</v>
      </c>
      <c r="AL58" s="2">
        <v>-0.29467969016640799</v>
      </c>
      <c r="AM58" s="2">
        <v>0.19669985962683001</v>
      </c>
      <c r="AN58" s="2">
        <v>-6.4897007861093495E-2</v>
      </c>
      <c r="AO58" s="3">
        <v>0.68698878780044803</v>
      </c>
      <c r="AP58" s="3">
        <v>-0.52446519321347496</v>
      </c>
      <c r="AQ58" s="3">
        <v>0.17612292031010601</v>
      </c>
      <c r="AR58" s="3">
        <v>0.13173257103517999</v>
      </c>
      <c r="AS58" s="3">
        <v>-0.28815112460816</v>
      </c>
    </row>
    <row r="59" spans="2:45" x14ac:dyDescent="0.35">
      <c r="B59" s="1" t="s">
        <v>97</v>
      </c>
      <c r="C59" t="s">
        <v>98</v>
      </c>
      <c r="D59" t="s">
        <v>192</v>
      </c>
      <c r="E59" t="s">
        <v>193</v>
      </c>
      <c r="F59" t="s">
        <v>194</v>
      </c>
      <c r="G59" s="16"/>
      <c r="H59" s="16"/>
      <c r="I59" t="s">
        <v>182</v>
      </c>
      <c r="J59" s="2">
        <v>0.59</v>
      </c>
      <c r="K59" s="2">
        <v>0.67</v>
      </c>
      <c r="L59" s="2">
        <v>-0.08</v>
      </c>
      <c r="M59" s="4">
        <v>-6.0341280177007101E-2</v>
      </c>
      <c r="N59" s="4">
        <v>0.63184507606635698</v>
      </c>
      <c r="O59" s="4">
        <v>0.28570015220690897</v>
      </c>
      <c r="P59" s="2">
        <v>-0.15865594224150001</v>
      </c>
      <c r="Q59" s="2">
        <v>-0.70393166158189602</v>
      </c>
      <c r="R59" s="2">
        <v>0.42766984010762998</v>
      </c>
      <c r="S59" s="2">
        <v>0.62469492644743096</v>
      </c>
      <c r="T59" s="2">
        <v>0.18343217519004801</v>
      </c>
      <c r="U59" s="3">
        <v>-0.70817349805656205</v>
      </c>
      <c r="V59" s="3">
        <v>0.28667936773184</v>
      </c>
      <c r="W59" s="3">
        <v>-0.23301273027502001</v>
      </c>
      <c r="X59" s="3">
        <v>1.1393515060774599</v>
      </c>
      <c r="Y59" s="3">
        <v>0.24455996026417001</v>
      </c>
      <c r="Z59" s="2">
        <v>-0.13112133700654399</v>
      </c>
      <c r="AA59" s="2">
        <v>-0.78151472490241802</v>
      </c>
      <c r="AB59" s="2">
        <v>-0.56867833226173203</v>
      </c>
      <c r="AC59" s="2">
        <v>-0.57758140995712104</v>
      </c>
      <c r="AD59" s="2">
        <v>0.22753959482274899</v>
      </c>
      <c r="AE59" s="3">
        <v>-0.37541696033800598</v>
      </c>
      <c r="AF59" s="3">
        <v>-0.35995030402378297</v>
      </c>
      <c r="AG59" s="3">
        <v>-0.30317254860121401</v>
      </c>
      <c r="AH59" s="3">
        <v>0.13192922773996699</v>
      </c>
      <c r="AI59" s="3">
        <v>0.31554446537624098</v>
      </c>
      <c r="AJ59" s="2">
        <v>0.43479530161333602</v>
      </c>
      <c r="AK59" s="2">
        <v>3.5740618549517898E-2</v>
      </c>
      <c r="AL59" s="2">
        <v>-0.24820758941174101</v>
      </c>
      <c r="AM59" s="2">
        <v>0.13879923398257599</v>
      </c>
      <c r="AN59" s="2">
        <v>-0.105272392871675</v>
      </c>
      <c r="AO59" s="3">
        <v>0.42728027610776198</v>
      </c>
      <c r="AP59" s="3">
        <v>-0.55202343702699697</v>
      </c>
      <c r="AQ59" s="3">
        <v>0.32670702005083602</v>
      </c>
      <c r="AR59" s="3">
        <v>0.231511138572741</v>
      </c>
      <c r="AS59" s="3">
        <v>-0.330079505254816</v>
      </c>
    </row>
    <row r="60" spans="2:45" x14ac:dyDescent="0.35">
      <c r="B60" s="1" t="s">
        <v>59</v>
      </c>
      <c r="C60" t="s">
        <v>60</v>
      </c>
      <c r="D60" t="s">
        <v>180</v>
      </c>
      <c r="E60" t="s">
        <v>185</v>
      </c>
      <c r="G60" s="16">
        <v>1.9543420069999999</v>
      </c>
      <c r="H60" s="16">
        <v>1.8325086829999999</v>
      </c>
      <c r="I60" t="s">
        <v>182</v>
      </c>
      <c r="J60" s="2">
        <v>0.52</v>
      </c>
      <c r="K60" s="2">
        <v>0.59</v>
      </c>
      <c r="L60" s="2">
        <v>-0.08</v>
      </c>
      <c r="M60" s="4">
        <v>0.75001705518922501</v>
      </c>
      <c r="N60" s="4">
        <v>0.20143871142494399</v>
      </c>
      <c r="O60" s="4">
        <v>-0.41558113113170703</v>
      </c>
      <c r="P60" s="2">
        <v>-0.19029220013481399</v>
      </c>
      <c r="Q60" s="2">
        <v>-4.2286084264974301E-2</v>
      </c>
      <c r="R60" s="2">
        <v>0.28598159451305999</v>
      </c>
      <c r="S60" s="2">
        <v>1.1804153409129401</v>
      </c>
      <c r="T60" s="2">
        <v>-0.30061163259497498</v>
      </c>
      <c r="U60" s="3">
        <v>-0.44830037084889501</v>
      </c>
      <c r="V60" s="3">
        <v>0.35263215136313297</v>
      </c>
      <c r="W60" s="3">
        <v>-2.7636137520188699E-2</v>
      </c>
      <c r="X60" s="3">
        <v>5.5482515004507703E-2</v>
      </c>
      <c r="Y60" s="3">
        <v>-4.6259388994912297E-2</v>
      </c>
      <c r="Z60" s="2">
        <v>-0.24109569908589901</v>
      </c>
      <c r="AA60" s="2">
        <v>0.26230216985914701</v>
      </c>
      <c r="AB60" s="2">
        <v>0.45890531016832098</v>
      </c>
      <c r="AC60" s="2">
        <v>-0.49880056194385403</v>
      </c>
      <c r="AD60" s="2">
        <v>-0.78950688485377296</v>
      </c>
      <c r="AE60" s="3">
        <v>0.35700727689842199</v>
      </c>
      <c r="AF60" s="3">
        <v>1.13100802237989</v>
      </c>
      <c r="AG60" s="3">
        <v>-9.2385034566916893E-2</v>
      </c>
      <c r="AH60" s="3">
        <v>-0.14732196546673501</v>
      </c>
      <c r="AI60" s="3">
        <v>-0.20378304809137199</v>
      </c>
      <c r="AJ60" s="2">
        <v>4.1138879315984797E-2</v>
      </c>
      <c r="AK60" s="2">
        <v>-0.16948368720996601</v>
      </c>
      <c r="AL60" s="2">
        <v>0.152573025913917</v>
      </c>
      <c r="AM60" s="2">
        <v>0.34504355643166701</v>
      </c>
      <c r="AN60" s="2">
        <v>-0.31847140979806698</v>
      </c>
      <c r="AO60" s="3">
        <v>0.173605203644702</v>
      </c>
      <c r="AP60" s="3">
        <v>-1.7524667468618301E-2</v>
      </c>
      <c r="AQ60" s="3">
        <v>0.194650048584915</v>
      </c>
      <c r="AR60" s="3">
        <v>-0.17017097615700899</v>
      </c>
      <c r="AS60" s="3">
        <v>-7.9869681543482701E-2</v>
      </c>
    </row>
    <row r="61" spans="2:45" x14ac:dyDescent="0.35">
      <c r="B61" s="1" t="s">
        <v>105</v>
      </c>
      <c r="C61" t="s">
        <v>106</v>
      </c>
      <c r="D61" t="s">
        <v>180</v>
      </c>
      <c r="E61" t="s">
        <v>184</v>
      </c>
      <c r="G61" s="16">
        <v>23.376539529999999</v>
      </c>
      <c r="H61" s="16">
        <v>13.05755478</v>
      </c>
      <c r="I61" t="s">
        <v>182</v>
      </c>
      <c r="J61" s="2">
        <v>0.52</v>
      </c>
      <c r="K61" s="2">
        <v>0.61</v>
      </c>
      <c r="L61" s="2">
        <v>-0.09</v>
      </c>
      <c r="M61" s="4">
        <v>6.9084372801836394E-2</v>
      </c>
      <c r="N61" s="4">
        <v>0.63452952186856004</v>
      </c>
      <c r="O61" s="4">
        <v>-0.47975780860711198</v>
      </c>
      <c r="P61" s="2">
        <v>-0.47210761931040701</v>
      </c>
      <c r="Q61" s="2">
        <v>-0.24023928897153801</v>
      </c>
      <c r="R61" s="2">
        <v>2.2849419914415098E-2</v>
      </c>
      <c r="S61" s="2">
        <v>0.25009459225703201</v>
      </c>
      <c r="T61" s="2">
        <v>0.76637230613389395</v>
      </c>
      <c r="U61" s="3">
        <v>-0.25046534034951701</v>
      </c>
      <c r="V61" s="3">
        <v>0.49829808050808799</v>
      </c>
      <c r="W61" s="3">
        <v>0.60104044703568005</v>
      </c>
      <c r="X61" s="3">
        <v>0.36570260880266298</v>
      </c>
      <c r="Y61" s="3">
        <v>-0.51335362909633098</v>
      </c>
      <c r="Z61" s="2">
        <v>-0.46562379639800799</v>
      </c>
      <c r="AA61" s="2">
        <v>0.63196279905084696</v>
      </c>
      <c r="AB61" s="2">
        <v>-7.3484027048933203E-3</v>
      </c>
      <c r="AC61" s="2">
        <v>-0.81297551579499605</v>
      </c>
      <c r="AD61" s="2">
        <v>0.16579053185180201</v>
      </c>
      <c r="AE61" s="3">
        <v>-6.2957664238115496E-2</v>
      </c>
      <c r="AF61" s="3">
        <v>0.32478098346715201</v>
      </c>
      <c r="AG61" s="3">
        <v>-0.26028990116805101</v>
      </c>
      <c r="AH61" s="3">
        <v>-0.31627502981114097</v>
      </c>
      <c r="AI61" s="3">
        <v>-8.9474588980567996E-2</v>
      </c>
      <c r="AJ61" s="2">
        <v>0.14388714197105501</v>
      </c>
      <c r="AK61" s="2">
        <v>-0.18942427143101001</v>
      </c>
      <c r="AL61" s="2">
        <v>-5.4673061101889103E-2</v>
      </c>
      <c r="AM61" s="2">
        <v>0.32385029417686201</v>
      </c>
      <c r="AN61" s="2">
        <v>-0.34902906945310502</v>
      </c>
      <c r="AO61" s="3">
        <v>9.5145896937768606E-2</v>
      </c>
      <c r="AP61" s="3">
        <v>9.4911874656175704E-2</v>
      </c>
      <c r="AQ61" s="3">
        <v>-0.29120818071704702</v>
      </c>
      <c r="AR61" s="3">
        <v>0.28420977668464398</v>
      </c>
      <c r="AS61" s="3">
        <v>-0.10401059096993499</v>
      </c>
    </row>
    <row r="62" spans="2:45" x14ac:dyDescent="0.35">
      <c r="B62" s="1" t="s">
        <v>91</v>
      </c>
      <c r="C62" t="s">
        <v>92</v>
      </c>
      <c r="D62" t="s">
        <v>192</v>
      </c>
      <c r="E62" t="s">
        <v>199</v>
      </c>
      <c r="F62" t="s">
        <v>198</v>
      </c>
      <c r="G62" s="16"/>
      <c r="H62" s="16"/>
      <c r="I62" t="s">
        <v>182</v>
      </c>
      <c r="J62" s="2">
        <v>0.48</v>
      </c>
      <c r="K62" s="2">
        <v>0.57999999999999996</v>
      </c>
      <c r="L62" s="2">
        <v>-0.1</v>
      </c>
      <c r="M62" s="4">
        <v>-0.32170930342964199</v>
      </c>
      <c r="N62" s="4">
        <v>0.46352449714022498</v>
      </c>
      <c r="O62" s="4">
        <v>-0.127577274922411</v>
      </c>
      <c r="P62" s="2">
        <v>-0.23174682014432699</v>
      </c>
      <c r="Q62" s="2">
        <v>-0.193510625139973</v>
      </c>
      <c r="R62" s="2">
        <v>0.53463668611038395</v>
      </c>
      <c r="S62" s="2">
        <v>2.06408151461525E-2</v>
      </c>
      <c r="T62" s="2">
        <v>0.30321100874656298</v>
      </c>
      <c r="U62" s="3">
        <v>9.3034547583672703E-2</v>
      </c>
      <c r="V62" s="3">
        <v>0.319188209492966</v>
      </c>
      <c r="W62" s="3">
        <v>-0.20363591873158199</v>
      </c>
      <c r="X62" s="3">
        <v>0.81117668780150298</v>
      </c>
      <c r="Y62" s="3">
        <v>-0.43881091302231701</v>
      </c>
      <c r="Z62" s="2">
        <v>8.7137761335579992E-3</v>
      </c>
      <c r="AA62" s="2">
        <v>-0.76560528135018202</v>
      </c>
      <c r="AB62" s="2">
        <v>1.38092034436382E-2</v>
      </c>
      <c r="AC62" s="2">
        <v>6.3170992186971905E-2</v>
      </c>
      <c r="AD62" s="2">
        <v>0.31073090381511098</v>
      </c>
      <c r="AE62" s="3">
        <v>-0.36861845117549602</v>
      </c>
      <c r="AF62" s="3">
        <v>-0.24999292484889399</v>
      </c>
      <c r="AG62" s="3">
        <v>0.14178730492529601</v>
      </c>
      <c r="AH62" s="3">
        <v>0.22231739659555699</v>
      </c>
      <c r="AI62" s="3">
        <v>2.6900798958170598E-2</v>
      </c>
      <c r="AJ62" s="2">
        <v>-1.6311917529155701E-2</v>
      </c>
      <c r="AK62" s="2">
        <v>9.4892545454596799E-2</v>
      </c>
      <c r="AL62" s="2">
        <v>-0.271819161378486</v>
      </c>
      <c r="AM62" s="2">
        <v>0.171084297151225</v>
      </c>
      <c r="AN62" s="2">
        <v>-2.9358361289998799E-2</v>
      </c>
      <c r="AO62" s="3">
        <v>8.0593599912234998E-2</v>
      </c>
      <c r="AP62" s="3">
        <v>-2.4357633043273201E-2</v>
      </c>
      <c r="AQ62" s="3">
        <v>-6.0454122092285602E-2</v>
      </c>
      <c r="AR62" s="3">
        <v>0.25891508693515802</v>
      </c>
      <c r="AS62" s="3">
        <v>-0.200482647634871</v>
      </c>
    </row>
    <row r="63" spans="2:45" x14ac:dyDescent="0.35">
      <c r="B63" s="1" t="s">
        <v>51</v>
      </c>
      <c r="C63" t="s">
        <v>52</v>
      </c>
      <c r="D63" t="s">
        <v>180</v>
      </c>
      <c r="E63" t="s">
        <v>184</v>
      </c>
      <c r="G63" s="16">
        <v>1.942642676</v>
      </c>
      <c r="H63" s="16">
        <v>1.8048147720000001</v>
      </c>
      <c r="I63" t="s">
        <v>182</v>
      </c>
      <c r="J63" s="2">
        <v>0.56000000000000005</v>
      </c>
      <c r="K63" s="2">
        <v>0.65</v>
      </c>
      <c r="L63" s="2">
        <v>-0.1</v>
      </c>
      <c r="M63" s="4">
        <v>0.104642114435648</v>
      </c>
      <c r="N63" s="4">
        <v>0.86389799382898502</v>
      </c>
      <c r="O63" s="4">
        <v>-0.82369499389959699</v>
      </c>
      <c r="P63" s="2">
        <v>0.31161194194234898</v>
      </c>
      <c r="Q63" s="2">
        <v>-0.228266391670229</v>
      </c>
      <c r="R63" s="2">
        <v>0.27245116054819002</v>
      </c>
      <c r="S63" s="2">
        <v>0.414528944530901</v>
      </c>
      <c r="T63" s="2">
        <v>-0.18127827794179399</v>
      </c>
      <c r="U63" s="3">
        <v>-0.55272548205364802</v>
      </c>
      <c r="V63" s="3">
        <v>0.766958385870395</v>
      </c>
      <c r="W63" s="3">
        <v>0.38276968984288201</v>
      </c>
      <c r="X63" s="3">
        <v>0.44041613459261902</v>
      </c>
      <c r="Y63" s="3">
        <v>-0.20938333613806201</v>
      </c>
      <c r="Z63" s="2">
        <v>-0.12074737941404701</v>
      </c>
      <c r="AA63" s="2">
        <v>1.0145192180162399</v>
      </c>
      <c r="AB63" s="2">
        <v>-0.38234677730659</v>
      </c>
      <c r="AC63" s="2">
        <v>-0.22451912297538501</v>
      </c>
      <c r="AD63" s="2">
        <v>-0.53778410977811597</v>
      </c>
      <c r="AE63" s="3">
        <v>0.47034641971493002</v>
      </c>
      <c r="AF63" s="3">
        <v>0.43754805302003302</v>
      </c>
      <c r="AG63" s="3">
        <v>-0.35634363729406299</v>
      </c>
      <c r="AH63" s="3">
        <v>-1.31594322804881E-2</v>
      </c>
      <c r="AI63" s="3">
        <v>-0.10212778819165599</v>
      </c>
      <c r="AJ63" s="2">
        <v>-0.16921708928047099</v>
      </c>
      <c r="AK63" s="2">
        <v>-0.102470748093268</v>
      </c>
      <c r="AL63" s="2">
        <v>-6.0411029562282802E-2</v>
      </c>
      <c r="AM63" s="2">
        <v>0.55069957509051004</v>
      </c>
      <c r="AN63" s="2">
        <v>-0.42484732432281802</v>
      </c>
      <c r="AO63" s="3">
        <v>-1.53679465276092E-2</v>
      </c>
      <c r="AP63" s="3">
        <v>0.16255807279862999</v>
      </c>
      <c r="AQ63" s="3">
        <v>-0.13577644827608401</v>
      </c>
      <c r="AR63" s="3">
        <v>0.21224421419022399</v>
      </c>
      <c r="AS63" s="3">
        <v>-0.101306672969306</v>
      </c>
    </row>
    <row r="64" spans="2:45" x14ac:dyDescent="0.35">
      <c r="B64" s="1" t="s">
        <v>113</v>
      </c>
      <c r="C64" t="s">
        <v>114</v>
      </c>
      <c r="D64" t="s">
        <v>180</v>
      </c>
      <c r="E64" t="s">
        <v>187</v>
      </c>
      <c r="G64" s="16">
        <v>13.81086878</v>
      </c>
      <c r="H64" s="16">
        <v>8.6104714990000009</v>
      </c>
      <c r="I64" t="s">
        <v>182</v>
      </c>
      <c r="J64" s="2">
        <v>0.52</v>
      </c>
      <c r="K64" s="2">
        <v>0.62</v>
      </c>
      <c r="L64" s="2">
        <v>-0.1</v>
      </c>
      <c r="M64" s="4">
        <v>0.34802342212294501</v>
      </c>
      <c r="N64" s="4">
        <v>0.67327446173965799</v>
      </c>
      <c r="O64" s="4">
        <v>-0.54700575683985198</v>
      </c>
      <c r="P64" s="2">
        <v>-0.40107725523909699</v>
      </c>
      <c r="Q64" s="2">
        <v>-0.15816380253600701</v>
      </c>
      <c r="R64" s="2">
        <v>9.4147235692525005E-2</v>
      </c>
      <c r="S64" s="2">
        <v>-6.1629610099584599E-2</v>
      </c>
      <c r="T64" s="2">
        <v>0.50055875470767497</v>
      </c>
      <c r="U64" s="3">
        <v>-0.40812891103767401</v>
      </c>
      <c r="V64" s="3">
        <v>0.51016029041648103</v>
      </c>
      <c r="W64" s="3">
        <v>0.57243351183756497</v>
      </c>
      <c r="X64" s="3">
        <v>0.61308728389351397</v>
      </c>
      <c r="Y64" s="3">
        <v>-0.69563041836473505</v>
      </c>
      <c r="Z64" s="2">
        <v>-0.16019843230737099</v>
      </c>
      <c r="AA64" s="2">
        <v>0.55402463453093997</v>
      </c>
      <c r="AB64" s="2">
        <v>0.29771379372102802</v>
      </c>
      <c r="AC64" s="2">
        <v>-0.68535731981560499</v>
      </c>
      <c r="AD64" s="2">
        <v>-0.29255545780116998</v>
      </c>
      <c r="AE64" s="3">
        <v>-0.21153988112545499</v>
      </c>
      <c r="AF64" s="3">
        <v>0.84119979947364798</v>
      </c>
      <c r="AG64" s="3">
        <v>-0.35251034610475701</v>
      </c>
      <c r="AH64" s="3">
        <v>-0.62369083635842004</v>
      </c>
      <c r="AI64" s="3">
        <v>0.26310507145430501</v>
      </c>
      <c r="AJ64" s="2">
        <v>0.17720766629120599</v>
      </c>
      <c r="AK64" s="2">
        <v>-0.30481315925977798</v>
      </c>
      <c r="AL64" s="2">
        <v>5.7610240662920503E-2</v>
      </c>
      <c r="AM64" s="2">
        <v>0.37208298845779503</v>
      </c>
      <c r="AN64" s="2">
        <v>-0.35998629130010201</v>
      </c>
      <c r="AO64" s="3">
        <v>2.0773486642846201E-2</v>
      </c>
      <c r="AP64" s="3">
        <v>0.17389863289068899</v>
      </c>
      <c r="AQ64" s="3">
        <v>-0.26120562664659902</v>
      </c>
      <c r="AR64" s="3">
        <v>0.301658098350014</v>
      </c>
      <c r="AS64" s="3">
        <v>-0.12899159248063599</v>
      </c>
    </row>
    <row r="65" spans="2:45" x14ac:dyDescent="0.35">
      <c r="B65" s="1" t="s">
        <v>53</v>
      </c>
      <c r="C65" t="s">
        <v>54</v>
      </c>
      <c r="D65" t="s">
        <v>180</v>
      </c>
      <c r="E65" t="s">
        <v>181</v>
      </c>
      <c r="G65" s="16">
        <v>9.3173684520000002</v>
      </c>
      <c r="H65" s="16">
        <v>6.45676513</v>
      </c>
      <c r="I65" t="s">
        <v>182</v>
      </c>
      <c r="J65" s="2">
        <v>0.48</v>
      </c>
      <c r="K65" s="2">
        <v>0.57999999999999996</v>
      </c>
      <c r="L65" s="2">
        <v>-0.1</v>
      </c>
      <c r="M65" s="4">
        <v>0.58790768558246698</v>
      </c>
      <c r="N65" s="4">
        <v>0.39395942809893097</v>
      </c>
      <c r="O65" s="4">
        <v>-0.33566561058146599</v>
      </c>
      <c r="P65" s="2">
        <v>-4.5864695074720699E-2</v>
      </c>
      <c r="Q65" s="2">
        <v>-0.20387065900047799</v>
      </c>
      <c r="R65" s="2">
        <v>0.16321876463125201</v>
      </c>
      <c r="S65" s="2">
        <v>0.31691519860509998</v>
      </c>
      <c r="T65" s="2">
        <v>0.55223458267363101</v>
      </c>
      <c r="U65" s="3">
        <v>-0.52496755076344903</v>
      </c>
      <c r="V65" s="3">
        <v>0.43115145485655398</v>
      </c>
      <c r="W65" s="3">
        <v>0.17411172162293401</v>
      </c>
      <c r="X65" s="3">
        <v>0.57997848900112403</v>
      </c>
      <c r="Y65" s="3">
        <v>-0.596267516068541</v>
      </c>
      <c r="Z65" s="2">
        <v>0.14976205195977599</v>
      </c>
      <c r="AA65" s="2">
        <v>0.69485242562996796</v>
      </c>
      <c r="AB65" s="2">
        <v>0.53103341605852195</v>
      </c>
      <c r="AC65" s="2">
        <v>-1.06159125860231</v>
      </c>
      <c r="AD65" s="2">
        <v>-0.53571592763796205</v>
      </c>
      <c r="AE65" s="3">
        <v>0.27729811941789101</v>
      </c>
      <c r="AF65" s="3">
        <v>0.91191000380415999</v>
      </c>
      <c r="AG65" s="3">
        <v>-0.435542660119347</v>
      </c>
      <c r="AH65" s="3">
        <v>-0.26023568245414502</v>
      </c>
      <c r="AI65" s="3">
        <v>-0.171962083896852</v>
      </c>
      <c r="AJ65" s="2">
        <v>6.9204596957450404E-2</v>
      </c>
      <c r="AK65" s="2">
        <v>-7.1065163067240394E-2</v>
      </c>
      <c r="AL65" s="2">
        <v>-7.3061502875351E-2</v>
      </c>
      <c r="AM65" s="2">
        <v>0.59801798586132204</v>
      </c>
      <c r="AN65" s="2">
        <v>-0.54076077525663802</v>
      </c>
      <c r="AO65" s="3">
        <v>1.22760518338458E-3</v>
      </c>
      <c r="AP65" s="3">
        <v>0.12435562216268201</v>
      </c>
      <c r="AQ65" s="3">
        <v>-0.14891158144564201</v>
      </c>
      <c r="AR65" s="3">
        <v>0.125642955292424</v>
      </c>
      <c r="AS65" s="3">
        <v>-0.11956006154380899</v>
      </c>
    </row>
    <row r="66" spans="2:45" x14ac:dyDescent="0.35">
      <c r="B66" s="1" t="s">
        <v>119</v>
      </c>
      <c r="C66" t="s">
        <v>120</v>
      </c>
      <c r="D66" t="s">
        <v>192</v>
      </c>
      <c r="E66" t="s">
        <v>199</v>
      </c>
      <c r="F66" t="s">
        <v>198</v>
      </c>
      <c r="G66" s="16"/>
      <c r="H66" s="16"/>
      <c r="I66" t="s">
        <v>182</v>
      </c>
      <c r="J66" s="2">
        <v>0.52</v>
      </c>
      <c r="K66" s="2">
        <v>0.64</v>
      </c>
      <c r="L66" s="2">
        <v>-0.12</v>
      </c>
      <c r="M66" s="4">
        <v>-0.312464643159932</v>
      </c>
      <c r="N66" s="4">
        <v>0.87928198577050198</v>
      </c>
      <c r="O66" s="4">
        <v>0.187260856319278</v>
      </c>
      <c r="P66" s="2">
        <v>7.2097724675583397E-2</v>
      </c>
      <c r="Q66" s="2">
        <v>0.35348520720614002</v>
      </c>
      <c r="R66" s="2">
        <v>0.69606105298236998</v>
      </c>
      <c r="S66" s="2">
        <v>-0.27260015873714999</v>
      </c>
      <c r="T66" s="2">
        <v>0.10696001483958301</v>
      </c>
      <c r="U66" s="3">
        <v>-0.41391896469823702</v>
      </c>
      <c r="V66" s="3">
        <v>-6.9169927677240506E-2</v>
      </c>
      <c r="W66" s="3">
        <v>-0.38708996265318202</v>
      </c>
      <c r="X66" s="3">
        <v>0.82049636203968102</v>
      </c>
      <c r="Y66" s="3">
        <v>0.15146895849352701</v>
      </c>
      <c r="Z66" s="2">
        <v>-9.1263968156851005E-2</v>
      </c>
      <c r="AA66" s="2">
        <v>-0.140325925431313</v>
      </c>
      <c r="AB66" s="2">
        <v>-0.67033401093190204</v>
      </c>
      <c r="AC66" s="2">
        <v>-5.7359015978755397E-3</v>
      </c>
      <c r="AD66" s="2">
        <v>0.46939966462557497</v>
      </c>
      <c r="AE66" s="3">
        <v>-0.37503752628366199</v>
      </c>
      <c r="AF66" s="3">
        <v>-0.21685596498655499</v>
      </c>
      <c r="AG66" s="3">
        <v>6.2562522048379504E-2</v>
      </c>
      <c r="AH66" s="3">
        <v>9.8052937784739905E-2</v>
      </c>
      <c r="AI66" s="3">
        <v>-0.38024413207889302</v>
      </c>
      <c r="AJ66" s="2">
        <v>0.40451485759889799</v>
      </c>
      <c r="AK66" s="2">
        <v>-0.17093469462483199</v>
      </c>
      <c r="AL66" s="2">
        <v>-0.18146481630079001</v>
      </c>
      <c r="AM66" s="2">
        <v>0.34764276330246502</v>
      </c>
      <c r="AN66" s="2">
        <v>-0.31156335300261501</v>
      </c>
      <c r="AO66" s="3">
        <v>0.28826577487114102</v>
      </c>
      <c r="AP66" s="3">
        <v>-0.123527092703223</v>
      </c>
      <c r="AQ66" s="3">
        <v>0.18470783346161501</v>
      </c>
      <c r="AR66" s="3">
        <v>0.19253011549492999</v>
      </c>
      <c r="AS66" s="3">
        <v>-0.26111725587549101</v>
      </c>
    </row>
    <row r="67" spans="2:45" x14ac:dyDescent="0.35">
      <c r="B67" s="1" t="s">
        <v>43</v>
      </c>
      <c r="C67" t="s">
        <v>44</v>
      </c>
      <c r="D67" t="s">
        <v>192</v>
      </c>
      <c r="E67" t="s">
        <v>193</v>
      </c>
      <c r="F67" t="s">
        <v>194</v>
      </c>
      <c r="G67" s="16"/>
      <c r="H67" s="16"/>
      <c r="I67" t="s">
        <v>182</v>
      </c>
      <c r="J67" s="2">
        <v>0.52</v>
      </c>
      <c r="K67" s="2">
        <v>0.64</v>
      </c>
      <c r="L67" s="2">
        <v>-0.12</v>
      </c>
      <c r="M67" s="4">
        <v>-0.352355249735542</v>
      </c>
      <c r="N67" s="4">
        <v>0.54457878000717697</v>
      </c>
      <c r="O67" s="4">
        <v>0.36518226880336302</v>
      </c>
      <c r="P67" s="2">
        <v>-0.33791264805909399</v>
      </c>
      <c r="Q67" s="2">
        <v>-0.82002645012268804</v>
      </c>
      <c r="R67" s="2">
        <v>0.69107185218463696</v>
      </c>
      <c r="S67" s="2">
        <v>2.7644866729228501E-2</v>
      </c>
      <c r="T67" s="2">
        <v>0.46349034274618001</v>
      </c>
      <c r="U67" s="3">
        <v>-0.54294446123112905</v>
      </c>
      <c r="V67" s="3">
        <v>0.33400918345743202</v>
      </c>
      <c r="W67" s="3">
        <v>9.6078668269823406E-2</v>
      </c>
      <c r="X67" s="3">
        <v>1.2111321213538999</v>
      </c>
      <c r="Y67" s="3">
        <v>-0.12786772342129399</v>
      </c>
      <c r="Z67" s="2">
        <v>-0.228064084857828</v>
      </c>
      <c r="AA67" s="2">
        <v>-0.82829813031714095</v>
      </c>
      <c r="AB67" s="2">
        <v>-9.6395394987432701E-4</v>
      </c>
      <c r="AC67" s="2">
        <v>-0.47539201675868697</v>
      </c>
      <c r="AD67" s="2">
        <v>0.100668566594294</v>
      </c>
      <c r="AE67" s="3">
        <v>-0.14172556501868599</v>
      </c>
      <c r="AF67" s="3">
        <v>-8.9962755086436003E-2</v>
      </c>
      <c r="AG67" s="3">
        <v>-0.18289750841162999</v>
      </c>
      <c r="AH67" s="3">
        <v>-6.07651999419715E-2</v>
      </c>
      <c r="AI67" s="3">
        <v>0.12802698800231399</v>
      </c>
      <c r="AJ67" s="2">
        <v>0.57073053392039996</v>
      </c>
      <c r="AK67" s="2">
        <v>0.13153659322446201</v>
      </c>
      <c r="AL67" s="2">
        <v>-0.13358266348077499</v>
      </c>
      <c r="AM67" s="2">
        <v>-6.5989468903328199E-4</v>
      </c>
      <c r="AN67" s="2">
        <v>-0.10907593500503</v>
      </c>
      <c r="AO67" s="3">
        <v>0.51369332837025905</v>
      </c>
      <c r="AP67" s="3">
        <v>-0.50954533761533605</v>
      </c>
      <c r="AQ67" s="3">
        <v>-1.0544225232157299E-2</v>
      </c>
      <c r="AR67" s="3">
        <v>0.23609919945862601</v>
      </c>
      <c r="AS67" s="3">
        <v>-9.8089072412939002E-2</v>
      </c>
    </row>
    <row r="68" spans="2:45" x14ac:dyDescent="0.35">
      <c r="B68" s="1" t="s">
        <v>45</v>
      </c>
      <c r="C68" t="s">
        <v>46</v>
      </c>
      <c r="D68" t="s">
        <v>192</v>
      </c>
      <c r="E68" t="s">
        <v>201</v>
      </c>
      <c r="F68" t="s">
        <v>198</v>
      </c>
      <c r="G68" s="16"/>
      <c r="H68" s="16"/>
      <c r="I68" t="s">
        <v>182</v>
      </c>
      <c r="J68" s="2">
        <v>0.37</v>
      </c>
      <c r="K68" s="2">
        <v>0.5</v>
      </c>
      <c r="L68" s="2">
        <v>-0.13</v>
      </c>
      <c r="M68" s="4">
        <v>-0.211624666310603</v>
      </c>
      <c r="N68" s="4">
        <v>-0.40209146384225902</v>
      </c>
      <c r="O68" s="4">
        <v>0.69691054547005804</v>
      </c>
      <c r="P68" s="2">
        <v>-0.33694201258777301</v>
      </c>
      <c r="Q68" s="2">
        <v>-0.50146022195975903</v>
      </c>
      <c r="R68" s="2">
        <v>-9.9428791917658896E-2</v>
      </c>
      <c r="S68" s="2">
        <v>0.210642392089993</v>
      </c>
      <c r="T68" s="2">
        <v>1.0071729433101999</v>
      </c>
      <c r="U68" s="3">
        <v>-0.32167886899378201</v>
      </c>
      <c r="V68" s="3">
        <v>0.76778039181167801</v>
      </c>
      <c r="W68" s="3">
        <v>0.39510649850873703</v>
      </c>
      <c r="X68" s="3">
        <v>0.82183171852406001</v>
      </c>
      <c r="Y68" s="3">
        <v>0.61663243975110205</v>
      </c>
      <c r="Z68" s="2">
        <v>-0.59429102635238595</v>
      </c>
      <c r="AA68" s="2">
        <v>-1.01040544815688</v>
      </c>
      <c r="AB68" s="2">
        <v>0.43858714960828599</v>
      </c>
      <c r="AC68" s="2">
        <v>0.171221842660154</v>
      </c>
      <c r="AD68" s="2">
        <v>0.25605950210185402</v>
      </c>
      <c r="AE68" s="3">
        <v>0.43728331207731402</v>
      </c>
      <c r="AF68" s="3">
        <v>-0.45644555521909203</v>
      </c>
      <c r="AG68" s="3">
        <v>-0.132791051943075</v>
      </c>
      <c r="AH68" s="3">
        <v>0.146189187242111</v>
      </c>
      <c r="AI68" s="3">
        <v>0.18453325320097</v>
      </c>
      <c r="AJ68" s="2">
        <v>0.34172691126545401</v>
      </c>
      <c r="AK68" s="2">
        <v>0.18198651523277501</v>
      </c>
      <c r="AL68" s="2">
        <v>-4.8970167953949602E-2</v>
      </c>
      <c r="AM68" s="2">
        <v>-0.32034739578478499</v>
      </c>
      <c r="AN68" s="2">
        <v>0.19542361100467601</v>
      </c>
      <c r="AO68" s="3">
        <v>0.103382514877809</v>
      </c>
      <c r="AP68" s="3">
        <v>8.3104476239619002E-2</v>
      </c>
      <c r="AQ68" s="3">
        <v>-0.37199734394360801</v>
      </c>
      <c r="AR68" s="3">
        <v>0.24901030885082401</v>
      </c>
      <c r="AS68" s="3">
        <v>-8.8662956118421704E-2</v>
      </c>
    </row>
    <row r="69" spans="2:45" x14ac:dyDescent="0.35">
      <c r="B69" s="1" t="s">
        <v>75</v>
      </c>
      <c r="C69" t="s">
        <v>76</v>
      </c>
      <c r="D69" t="s">
        <v>180</v>
      </c>
      <c r="E69" t="s">
        <v>181</v>
      </c>
      <c r="G69" s="16">
        <v>8.9768751919999996</v>
      </c>
      <c r="H69" s="16">
        <v>6.2600609159999996</v>
      </c>
      <c r="I69" t="s">
        <v>182</v>
      </c>
      <c r="J69" s="2">
        <v>0.44</v>
      </c>
      <c r="K69" s="2">
        <v>0.57999999999999996</v>
      </c>
      <c r="L69" s="2">
        <v>-0.13</v>
      </c>
      <c r="M69" s="4">
        <v>0.52706801063254105</v>
      </c>
      <c r="N69" s="4">
        <v>0.436336640634298</v>
      </c>
      <c r="O69" s="4">
        <v>-0.31927594298516998</v>
      </c>
      <c r="P69" s="2">
        <v>-0.14369188205420899</v>
      </c>
      <c r="Q69" s="2">
        <v>-0.19903083305202399</v>
      </c>
      <c r="R69" s="2">
        <v>0.59136673438769705</v>
      </c>
      <c r="S69" s="2">
        <v>-0.10639870679388</v>
      </c>
      <c r="T69" s="2">
        <v>0.37490769407103403</v>
      </c>
      <c r="U69" s="3">
        <v>-0.50512160835263298</v>
      </c>
      <c r="V69" s="3">
        <v>0.44977652197099699</v>
      </c>
      <c r="W69" s="3">
        <v>0.14921532085889999</v>
      </c>
      <c r="X69" s="3">
        <v>0.55221888706113798</v>
      </c>
      <c r="Y69" s="3">
        <v>-0.65182518977843795</v>
      </c>
      <c r="Z69" s="2">
        <v>0.19941837757666001</v>
      </c>
      <c r="AA69" s="2">
        <v>1.11827305679652</v>
      </c>
      <c r="AB69" s="2">
        <v>-3.4642311074708602E-2</v>
      </c>
      <c r="AC69" s="2">
        <v>-0.93323115509570298</v>
      </c>
      <c r="AD69" s="2">
        <v>-0.73111156901249297</v>
      </c>
      <c r="AE69" s="3">
        <v>0.38943037426453497</v>
      </c>
      <c r="AF69" s="3">
        <v>0.78469862929828005</v>
      </c>
      <c r="AG69" s="3">
        <v>-0.42264507345713098</v>
      </c>
      <c r="AH69" s="3">
        <v>-0.17834281055460499</v>
      </c>
      <c r="AI69" s="3">
        <v>-0.185611418462342</v>
      </c>
      <c r="AJ69" s="2">
        <v>-8.6999853056603293E-2</v>
      </c>
      <c r="AK69" s="2">
        <v>-9.5274033034145403E-2</v>
      </c>
      <c r="AL69" s="2">
        <v>-9.8522399744557301E-2</v>
      </c>
      <c r="AM69" s="2">
        <v>0.66385238206931496</v>
      </c>
      <c r="AN69" s="2">
        <v>-0.51706378528987995</v>
      </c>
      <c r="AO69" s="3">
        <v>8.8917253584891706E-2</v>
      </c>
      <c r="AP69" s="3">
        <v>0.245797701966564</v>
      </c>
      <c r="AQ69" s="3">
        <v>-0.30520940013468201</v>
      </c>
      <c r="AR69" s="3">
        <v>0.28208314170592802</v>
      </c>
      <c r="AS69" s="3">
        <v>-0.25008624754396602</v>
      </c>
    </row>
    <row r="70" spans="2:45" x14ac:dyDescent="0.35">
      <c r="B70" s="1" t="s">
        <v>132</v>
      </c>
      <c r="C70" t="s">
        <v>133</v>
      </c>
      <c r="D70" t="s">
        <v>180</v>
      </c>
      <c r="E70" t="s">
        <v>184</v>
      </c>
      <c r="G70" s="16"/>
      <c r="H70" s="16"/>
      <c r="I70" t="s">
        <v>182</v>
      </c>
      <c r="J70" s="2">
        <v>0.48</v>
      </c>
      <c r="K70" s="2">
        <v>0.61</v>
      </c>
      <c r="L70" s="2">
        <v>-0.13</v>
      </c>
      <c r="M70" s="4">
        <v>-0.137530764489674</v>
      </c>
      <c r="N70" s="4">
        <v>0.89393255969590402</v>
      </c>
      <c r="O70" s="4">
        <v>-0.46719359087366302</v>
      </c>
      <c r="P70" s="2">
        <v>-0.56409857791937701</v>
      </c>
      <c r="Q70" s="2">
        <v>1.3584417354633E-2</v>
      </c>
      <c r="R70" s="2">
        <v>1.17055058712182</v>
      </c>
      <c r="S70" s="2">
        <v>0.69791456836235399</v>
      </c>
      <c r="T70" s="2">
        <v>0.73340974838153505</v>
      </c>
      <c r="U70" s="3">
        <v>-0.163673209495416</v>
      </c>
      <c r="V70" s="3">
        <v>0.29870195004880201</v>
      </c>
      <c r="W70" s="3">
        <v>-0.32013425636412401</v>
      </c>
      <c r="X70" s="3">
        <v>0.16535461328635301</v>
      </c>
      <c r="Y70" s="3">
        <v>-0.50502587361745899</v>
      </c>
      <c r="Z70" s="2">
        <v>-0.30738762812944298</v>
      </c>
      <c r="AA70" s="2">
        <v>3.94993844700844E-2</v>
      </c>
      <c r="AB70" s="2">
        <v>-4.4093682749092603E-2</v>
      </c>
      <c r="AC70" s="2">
        <v>-1.23510367073362</v>
      </c>
      <c r="AD70" s="2">
        <v>0.40613504438584302</v>
      </c>
      <c r="AE70" s="3">
        <v>0.82450742141600697</v>
      </c>
      <c r="AF70" s="3">
        <v>0.97936271044409295</v>
      </c>
      <c r="AG70" s="3">
        <v>-0.46269819382342903</v>
      </c>
      <c r="AH70" s="3">
        <v>-0.208706719396721</v>
      </c>
      <c r="AI70" s="3">
        <v>-0.195572189570797</v>
      </c>
      <c r="AJ70" s="2">
        <v>-0.582084750667208</v>
      </c>
      <c r="AK70" s="2">
        <v>0.288138940690921</v>
      </c>
      <c r="AL70" s="2">
        <v>-0.224021953552238</v>
      </c>
      <c r="AM70" s="2">
        <v>0.17504234502613</v>
      </c>
      <c r="AN70" s="2">
        <v>-0.25664694066597399</v>
      </c>
      <c r="AO70" s="3">
        <v>0.38793233012140299</v>
      </c>
      <c r="AP70" s="3">
        <v>0.123778867806487</v>
      </c>
      <c r="AQ70" s="3">
        <v>0.217979231917725</v>
      </c>
      <c r="AR70" s="3">
        <v>-0.112971725920489</v>
      </c>
      <c r="AS70" s="3">
        <v>-0.195022384001105</v>
      </c>
    </row>
    <row r="71" spans="2:45" x14ac:dyDescent="0.35">
      <c r="B71" s="1" t="s">
        <v>39</v>
      </c>
      <c r="C71" t="s">
        <v>40</v>
      </c>
      <c r="D71" t="s">
        <v>180</v>
      </c>
      <c r="E71" t="s">
        <v>185</v>
      </c>
      <c r="G71" s="16">
        <v>1.9584281690000001</v>
      </c>
      <c r="H71" s="16">
        <v>1.831229711</v>
      </c>
      <c r="I71" t="s">
        <v>182</v>
      </c>
      <c r="J71" s="2">
        <v>0.44</v>
      </c>
      <c r="K71" s="2">
        <v>0.56999999999999995</v>
      </c>
      <c r="L71" s="2">
        <v>-0.13</v>
      </c>
      <c r="M71" s="4">
        <v>0.30092668786073801</v>
      </c>
      <c r="N71" s="4">
        <v>0.43052990482672998</v>
      </c>
      <c r="O71" s="4">
        <v>-0.26324690330711797</v>
      </c>
      <c r="P71" s="2">
        <v>7.7717669232087602E-2</v>
      </c>
      <c r="Q71" s="2">
        <v>0.12736907258255101</v>
      </c>
      <c r="R71" s="2">
        <v>0.26331087464031599</v>
      </c>
      <c r="S71" s="2">
        <v>0.77735146439130198</v>
      </c>
      <c r="T71" s="2">
        <v>0.20261219403361899</v>
      </c>
      <c r="U71" s="3">
        <v>-0.39801966952293699</v>
      </c>
      <c r="V71" s="3">
        <v>-4.7950680082408097E-2</v>
      </c>
      <c r="W71" s="3">
        <v>4.1098570326775503E-2</v>
      </c>
      <c r="X71" s="3">
        <v>0.204448199767121</v>
      </c>
      <c r="Y71" s="3">
        <v>-0.29535862334695501</v>
      </c>
      <c r="Z71" s="2">
        <v>-9.7963831703110502E-2</v>
      </c>
      <c r="AA71" s="2">
        <v>0.37735043275721297</v>
      </c>
      <c r="AB71" s="2">
        <v>0.227977892709324</v>
      </c>
      <c r="AC71" s="2">
        <v>-0.62581752093014498</v>
      </c>
      <c r="AD71" s="2">
        <v>-0.61677552564665805</v>
      </c>
      <c r="AE71" s="3">
        <v>0.22200768663408299</v>
      </c>
      <c r="AF71" s="3">
        <v>1.06305122758545</v>
      </c>
      <c r="AG71" s="3">
        <v>-0.23766177012994799</v>
      </c>
      <c r="AH71" s="3">
        <v>-0.12869232202859399</v>
      </c>
      <c r="AI71" s="3">
        <v>-0.10785273778905501</v>
      </c>
      <c r="AJ71" s="2">
        <v>-0.118203662903851</v>
      </c>
      <c r="AK71" s="2">
        <v>2.37567224151944E-3</v>
      </c>
      <c r="AL71" s="2">
        <v>0.114998657899438</v>
      </c>
      <c r="AM71" s="2">
        <v>0.38231644697043998</v>
      </c>
      <c r="AN71" s="2">
        <v>-0.38565225217941601</v>
      </c>
      <c r="AO71" s="3">
        <v>0.23294823734452799</v>
      </c>
      <c r="AP71" s="3">
        <v>-0.11278947864470699</v>
      </c>
      <c r="AQ71" s="3">
        <v>0.12881931263764901</v>
      </c>
      <c r="AR71" s="3">
        <v>-0.145296171895126</v>
      </c>
      <c r="AS71" s="3">
        <v>3.7511732579857203E-2</v>
      </c>
    </row>
    <row r="72" spans="2:45" x14ac:dyDescent="0.35">
      <c r="B72" s="1" t="s">
        <v>109</v>
      </c>
      <c r="C72" t="s">
        <v>110</v>
      </c>
      <c r="D72" t="s">
        <v>192</v>
      </c>
      <c r="E72" t="s">
        <v>193</v>
      </c>
      <c r="F72" t="s">
        <v>194</v>
      </c>
      <c r="G72" s="16"/>
      <c r="H72" s="16"/>
      <c r="I72" t="s">
        <v>182</v>
      </c>
      <c r="J72" s="2">
        <v>0.52</v>
      </c>
      <c r="K72" s="2">
        <v>0.65</v>
      </c>
      <c r="L72" s="2">
        <v>-0.14000000000000001</v>
      </c>
      <c r="M72" s="4">
        <v>8.4350267351356797E-2</v>
      </c>
      <c r="N72" s="4">
        <v>0.36303319758721703</v>
      </c>
      <c r="O72" s="4">
        <v>0.91512149621789896</v>
      </c>
      <c r="P72" s="2">
        <v>-0.125523975730434</v>
      </c>
      <c r="Q72" s="2">
        <v>-0.63904817849422202</v>
      </c>
      <c r="R72" s="2">
        <v>0.72946019555950603</v>
      </c>
      <c r="S72" s="2">
        <v>0.54747961763141995</v>
      </c>
      <c r="T72" s="2">
        <v>-0.27577849418678602</v>
      </c>
      <c r="U72" s="3">
        <v>-0.52710501812780597</v>
      </c>
      <c r="V72" s="3">
        <v>0.36204757941291899</v>
      </c>
      <c r="W72" s="3">
        <v>9.9643741874219802E-2</v>
      </c>
      <c r="X72" s="3">
        <v>1.2383878609994401</v>
      </c>
      <c r="Y72" s="3">
        <v>-5.6942610462653396E-3</v>
      </c>
      <c r="Z72" s="2">
        <v>-0.67872147586534404</v>
      </c>
      <c r="AA72" s="2">
        <v>-0.74266606459569895</v>
      </c>
      <c r="AB72" s="2">
        <v>-0.27710519574553999</v>
      </c>
      <c r="AC72" s="2">
        <v>-0.199717717828897</v>
      </c>
      <c r="AD72" s="2">
        <v>0.17511787474707499</v>
      </c>
      <c r="AE72" s="3">
        <v>-0.43862751014745499</v>
      </c>
      <c r="AF72" s="3">
        <v>-0.28877758345428001</v>
      </c>
      <c r="AG72" s="3">
        <v>-0.22629135879326701</v>
      </c>
      <c r="AH72" s="3">
        <v>-6.8671618083181896E-2</v>
      </c>
      <c r="AI72" s="3">
        <v>0.345881522704933</v>
      </c>
      <c r="AJ72" s="2">
        <v>0.30279127039082598</v>
      </c>
      <c r="AK72" s="2">
        <v>-6.15810199158165E-2</v>
      </c>
      <c r="AL72" s="2">
        <v>-0.13487707108658201</v>
      </c>
      <c r="AM72" s="2">
        <v>0.11169581087715</v>
      </c>
      <c r="AN72" s="2">
        <v>-6.4730545863832797E-2</v>
      </c>
      <c r="AO72" s="3">
        <v>0.63183113274052605</v>
      </c>
      <c r="AP72" s="3">
        <v>-0.42781080446683101</v>
      </c>
      <c r="AQ72" s="3">
        <v>0.236652248836452</v>
      </c>
      <c r="AR72" s="3">
        <v>0.21373877841125399</v>
      </c>
      <c r="AS72" s="3">
        <v>-0.36494810971338099</v>
      </c>
    </row>
    <row r="73" spans="2:45" x14ac:dyDescent="0.35">
      <c r="B73" s="1" t="s">
        <v>111</v>
      </c>
      <c r="C73" t="s">
        <v>112</v>
      </c>
      <c r="D73" t="s">
        <v>180</v>
      </c>
      <c r="E73" t="s">
        <v>187</v>
      </c>
      <c r="G73" s="16">
        <v>23.02763315</v>
      </c>
      <c r="H73" s="16">
        <v>12.86986602</v>
      </c>
      <c r="I73" t="s">
        <v>182</v>
      </c>
      <c r="J73" s="2">
        <v>0.48</v>
      </c>
      <c r="K73" s="2">
        <v>0.62</v>
      </c>
      <c r="L73" s="2">
        <v>-0.14000000000000001</v>
      </c>
      <c r="M73" s="4">
        <v>0.20449597937429201</v>
      </c>
      <c r="N73" s="4">
        <v>0.584097893020463</v>
      </c>
      <c r="O73" s="4">
        <v>-0.13588490833756001</v>
      </c>
      <c r="P73" s="2">
        <v>-0.44730222458886498</v>
      </c>
      <c r="Q73" s="2">
        <v>-0.143646007703115</v>
      </c>
      <c r="R73" s="2">
        <v>0.18919266884029701</v>
      </c>
      <c r="S73" s="2">
        <v>0.17626170106736599</v>
      </c>
      <c r="T73" s="2">
        <v>0.71508307736173105</v>
      </c>
      <c r="U73" s="3">
        <v>-0.23140315718174501</v>
      </c>
      <c r="V73" s="3">
        <v>0.51814407017573305</v>
      </c>
      <c r="W73" s="3">
        <v>0.338645257817346</v>
      </c>
      <c r="X73" s="3">
        <v>0.399692491932859</v>
      </c>
      <c r="Y73" s="3">
        <v>-0.47297099781972002</v>
      </c>
      <c r="Z73" s="2">
        <v>-0.60998217084045503</v>
      </c>
      <c r="AA73" s="2">
        <v>0.57059050556434598</v>
      </c>
      <c r="AB73" s="2">
        <v>-2.9164638023510801E-2</v>
      </c>
      <c r="AC73" s="2">
        <v>-0.848323596454017</v>
      </c>
      <c r="AD73" s="2">
        <v>0.100410595511362</v>
      </c>
      <c r="AE73" s="3">
        <v>4.4389153356092198E-2</v>
      </c>
      <c r="AF73" s="3">
        <v>0.27793930441064701</v>
      </c>
      <c r="AG73" s="3">
        <v>-0.27241481505346299</v>
      </c>
      <c r="AH73" s="3">
        <v>-0.38643290341060199</v>
      </c>
      <c r="AI73" s="3">
        <v>1.07289746721046E-2</v>
      </c>
      <c r="AJ73" s="2">
        <v>0.27197052026594198</v>
      </c>
      <c r="AK73" s="2">
        <v>-0.246132078525162</v>
      </c>
      <c r="AL73" s="2">
        <v>2.8346011993802302E-2</v>
      </c>
      <c r="AM73" s="2">
        <v>0.290948304673182</v>
      </c>
      <c r="AN73" s="2">
        <v>-0.32453010358108197</v>
      </c>
      <c r="AO73" s="3">
        <v>9.9117424473701296E-2</v>
      </c>
      <c r="AP73" s="3">
        <v>8.9558297340655499E-2</v>
      </c>
      <c r="AQ73" s="3">
        <v>-0.37114374367418701</v>
      </c>
      <c r="AR73" s="3">
        <v>0.278914302117935</v>
      </c>
      <c r="AS73" s="3">
        <v>-0.10877747395059501</v>
      </c>
    </row>
    <row r="74" spans="2:45" x14ac:dyDescent="0.35">
      <c r="B74" s="1" t="s">
        <v>103</v>
      </c>
      <c r="C74" t="s">
        <v>104</v>
      </c>
      <c r="D74" t="s">
        <v>192</v>
      </c>
      <c r="E74" t="s">
        <v>196</v>
      </c>
      <c r="F74" t="s">
        <v>194</v>
      </c>
      <c r="G74" s="16"/>
      <c r="H74" s="16"/>
      <c r="I74" t="s">
        <v>182</v>
      </c>
      <c r="J74" s="2">
        <v>0.48</v>
      </c>
      <c r="K74" s="2">
        <v>0.63</v>
      </c>
      <c r="L74" s="2">
        <v>-0.15</v>
      </c>
      <c r="M74" s="4">
        <v>-0.29679491460652002</v>
      </c>
      <c r="N74" s="4">
        <v>0.58868759713680596</v>
      </c>
      <c r="O74" s="4">
        <v>0.61712176819357301</v>
      </c>
      <c r="P74" s="2">
        <v>-0.20169310071278401</v>
      </c>
      <c r="Q74" s="2">
        <v>-0.74074795977388297</v>
      </c>
      <c r="R74" s="2">
        <v>0.40759252979633798</v>
      </c>
      <c r="S74" s="2">
        <v>0.34523224374491801</v>
      </c>
      <c r="T74" s="2">
        <v>0.15317652496440901</v>
      </c>
      <c r="U74" s="3">
        <v>-0.66281758755060405</v>
      </c>
      <c r="V74" s="3">
        <v>0.362681807805529</v>
      </c>
      <c r="W74" s="3">
        <v>9.5479619673288302E-2</v>
      </c>
      <c r="X74" s="3">
        <v>1.07178492903072</v>
      </c>
      <c r="Y74" s="3">
        <v>-9.7748727632431795E-2</v>
      </c>
      <c r="Z74" s="2">
        <v>-0.35109848207085198</v>
      </c>
      <c r="AA74" s="2">
        <v>-0.96790127967457695</v>
      </c>
      <c r="AB74" s="2">
        <v>-0.55821882590304495</v>
      </c>
      <c r="AC74" s="2">
        <v>-0.36774442350595599</v>
      </c>
      <c r="AD74" s="2">
        <v>0.25201510383407499</v>
      </c>
      <c r="AE74" s="3">
        <v>-0.33914659256785601</v>
      </c>
      <c r="AF74" s="3">
        <v>-0.14350372130115899</v>
      </c>
      <c r="AG74" s="3">
        <v>-0.14790534413811299</v>
      </c>
      <c r="AH74" s="3">
        <v>-0.124461656603871</v>
      </c>
      <c r="AI74" s="3">
        <v>0.25194969491590502</v>
      </c>
      <c r="AJ74" s="2">
        <v>0.159341436361705</v>
      </c>
      <c r="AK74" s="2">
        <v>0.1170351965966</v>
      </c>
      <c r="AL74" s="2">
        <v>-7.8244445603452797E-2</v>
      </c>
      <c r="AM74" s="2">
        <v>-0.11706065517346299</v>
      </c>
      <c r="AN74" s="2">
        <v>1.3687277928036E-2</v>
      </c>
      <c r="AO74" s="3">
        <v>0.59215954326412101</v>
      </c>
      <c r="AP74" s="3">
        <v>-0.40866232469571001</v>
      </c>
      <c r="AQ74" s="3">
        <v>-6.9947429828370794E-2</v>
      </c>
      <c r="AR74" s="3">
        <v>0.238770569104307</v>
      </c>
      <c r="AS74" s="3">
        <v>-1.9932752537368599E-2</v>
      </c>
    </row>
    <row r="75" spans="2:45" x14ac:dyDescent="0.35">
      <c r="B75" s="1" t="s">
        <v>89</v>
      </c>
      <c r="C75" t="s">
        <v>90</v>
      </c>
      <c r="D75" t="s">
        <v>180</v>
      </c>
      <c r="E75" t="s">
        <v>185</v>
      </c>
      <c r="G75" s="16">
        <v>1.956955172</v>
      </c>
      <c r="H75" s="16">
        <v>1.831927077</v>
      </c>
      <c r="I75" t="s">
        <v>182</v>
      </c>
      <c r="J75" s="2">
        <v>0.41</v>
      </c>
      <c r="K75" s="2">
        <v>0.59</v>
      </c>
      <c r="L75" s="2">
        <v>-0.18</v>
      </c>
      <c r="M75" s="4">
        <v>0.31810813829403201</v>
      </c>
      <c r="N75" s="4">
        <v>0.33755655941248403</v>
      </c>
      <c r="O75" s="4">
        <v>-0.18720359050427801</v>
      </c>
      <c r="P75" s="2">
        <v>9.07457660188246E-2</v>
      </c>
      <c r="Q75" s="2">
        <v>4.7009500506463402E-2</v>
      </c>
      <c r="R75" s="2">
        <v>0.23638010436305201</v>
      </c>
      <c r="S75" s="2">
        <v>0.97990191528366999</v>
      </c>
      <c r="T75" s="2">
        <v>-0.10540220810513699</v>
      </c>
      <c r="U75" s="3">
        <v>-0.49481860528460597</v>
      </c>
      <c r="V75" s="3">
        <v>0.34156704313729203</v>
      </c>
      <c r="W75" s="3">
        <v>0.44749156239409199</v>
      </c>
      <c r="X75" s="3">
        <v>-0.36055949038767698</v>
      </c>
      <c r="Y75" s="3">
        <v>-0.232391094637345</v>
      </c>
      <c r="Z75" s="2">
        <v>-8.3293555289963905E-2</v>
      </c>
      <c r="AA75" s="2">
        <v>0.33162777684913602</v>
      </c>
      <c r="AB75" s="2">
        <v>0.19190333860890799</v>
      </c>
      <c r="AC75" s="2">
        <v>-0.52877540487233698</v>
      </c>
      <c r="AD75" s="2">
        <v>-0.58868388874657696</v>
      </c>
      <c r="AE75" s="3">
        <v>0.17212979897883199</v>
      </c>
      <c r="AF75" s="3">
        <v>1.04027192643836</v>
      </c>
      <c r="AG75" s="3">
        <v>-4.1736643103128697E-2</v>
      </c>
      <c r="AH75" s="3">
        <v>-0.101801035601881</v>
      </c>
      <c r="AI75" s="3">
        <v>-7.8834002307454396E-2</v>
      </c>
      <c r="AJ75" s="2">
        <v>-0.16049119075285001</v>
      </c>
      <c r="AK75" s="2">
        <v>-8.7906359529521E-2</v>
      </c>
      <c r="AL75" s="2">
        <v>8.7262095261825295E-2</v>
      </c>
      <c r="AM75" s="2">
        <v>0.62389865788201504</v>
      </c>
      <c r="AN75" s="2">
        <v>-0.57843192366876495</v>
      </c>
      <c r="AO75" s="3">
        <v>0.259103249339243</v>
      </c>
      <c r="AP75" s="3">
        <v>-0.141482229653136</v>
      </c>
      <c r="AQ75" s="3">
        <v>0.123601898667051</v>
      </c>
      <c r="AR75" s="3">
        <v>-0.31410612648005298</v>
      </c>
      <c r="AS75" s="3">
        <v>0.23145715165224601</v>
      </c>
    </row>
    <row r="76" spans="2:45" x14ac:dyDescent="0.35">
      <c r="B76" s="1" t="s">
        <v>65</v>
      </c>
      <c r="C76" t="s">
        <v>66</v>
      </c>
      <c r="D76" t="s">
        <v>180</v>
      </c>
      <c r="E76" t="s">
        <v>191</v>
      </c>
      <c r="G76" s="16">
        <v>7.2830848100000001</v>
      </c>
      <c r="H76" s="16">
        <v>6.2158762010000004</v>
      </c>
      <c r="I76" t="s">
        <v>182</v>
      </c>
      <c r="J76" s="2">
        <v>0.33</v>
      </c>
      <c r="K76" s="2">
        <v>0.56000000000000005</v>
      </c>
      <c r="L76" s="2">
        <v>-0.22</v>
      </c>
      <c r="M76" s="4">
        <v>0.57600127051755201</v>
      </c>
      <c r="N76" s="4">
        <v>0.66735828064251901</v>
      </c>
      <c r="O76" s="4">
        <v>-0.28188855016610198</v>
      </c>
      <c r="P76" s="2">
        <v>-0.19314990605424201</v>
      </c>
      <c r="Q76" s="2">
        <v>-0.32908395922030198</v>
      </c>
      <c r="R76" s="2">
        <v>0.21709793375871</v>
      </c>
      <c r="S76" s="2">
        <v>0.60999641689363704</v>
      </c>
      <c r="T76" s="2">
        <v>0.223391893432483</v>
      </c>
      <c r="U76" s="3">
        <v>-0.66624230271553897</v>
      </c>
      <c r="V76" s="3">
        <v>0.30117021886434198</v>
      </c>
      <c r="W76" s="3">
        <v>0.18414452433433201</v>
      </c>
      <c r="X76" s="3">
        <v>0.22310349737260299</v>
      </c>
      <c r="Y76" s="3">
        <v>-0.62862018772934902</v>
      </c>
      <c r="Z76" s="2">
        <v>1.49259389453707E-2</v>
      </c>
      <c r="AA76" s="2">
        <v>0.88462910200032296</v>
      </c>
      <c r="AB76" s="2">
        <v>9.9778115736570902E-3</v>
      </c>
      <c r="AC76" s="2">
        <v>-0.65524345577308596</v>
      </c>
      <c r="AD76" s="2">
        <v>-0.61056442662042898</v>
      </c>
      <c r="AE76" s="3">
        <v>0.27601511514949101</v>
      </c>
      <c r="AF76" s="3">
        <v>0.80558836404665302</v>
      </c>
      <c r="AG76" s="3">
        <v>-0.28080538418578699</v>
      </c>
      <c r="AH76" s="3">
        <v>-0.18462150275619099</v>
      </c>
      <c r="AI76" s="3">
        <v>-0.204697849470096</v>
      </c>
      <c r="AJ76" s="2">
        <v>8.3133561385782997E-2</v>
      </c>
      <c r="AK76" s="2">
        <v>1.39691526641343E-2</v>
      </c>
      <c r="AL76" s="2">
        <v>-0.18871646388524299</v>
      </c>
      <c r="AM76" s="2">
        <v>0.66939612353841504</v>
      </c>
      <c r="AN76" s="2">
        <v>-0.56382263420735002</v>
      </c>
      <c r="AO76" s="3">
        <v>0.22069606491584601</v>
      </c>
      <c r="AP76" s="3">
        <v>6.3068856828388004E-2</v>
      </c>
      <c r="AQ76" s="3">
        <v>-9.0868963116612095E-4</v>
      </c>
      <c r="AR76" s="3">
        <v>-1.26487208491154E-2</v>
      </c>
      <c r="AS76" s="3">
        <v>-9.8776730553452995E-3</v>
      </c>
    </row>
    <row r="77" spans="2:45" x14ac:dyDescent="0.35">
      <c r="J77" s="2"/>
      <c r="K77" s="2"/>
      <c r="L77" s="2"/>
      <c r="M77" s="4"/>
      <c r="N77" s="4"/>
      <c r="O77" s="4"/>
      <c r="P77" s="2"/>
      <c r="Q77" s="2"/>
      <c r="R77" s="2"/>
      <c r="S77" s="2"/>
      <c r="T77" s="2"/>
      <c r="U77" s="3"/>
      <c r="V77" s="3"/>
      <c r="W77" s="3"/>
      <c r="X77" s="3"/>
      <c r="Y77" s="3"/>
      <c r="Z77" s="2"/>
      <c r="AA77" s="2"/>
      <c r="AB77" s="2"/>
      <c r="AC77" s="2"/>
      <c r="AD77" s="2"/>
      <c r="AE77" s="3"/>
      <c r="AF77" s="3"/>
      <c r="AG77" s="3"/>
      <c r="AH77" s="3"/>
      <c r="AI77" s="3"/>
      <c r="AJ77" s="2"/>
      <c r="AK77" s="2"/>
      <c r="AL77" s="2"/>
      <c r="AM77" s="2"/>
      <c r="AN77" s="2"/>
      <c r="AO77" s="3"/>
      <c r="AP77" s="3"/>
      <c r="AQ77" s="3"/>
      <c r="AR77" s="3"/>
      <c r="AS77" s="3"/>
    </row>
    <row r="78" spans="2:45" x14ac:dyDescent="0.35">
      <c r="J78" s="2"/>
      <c r="K78" s="2"/>
      <c r="L78" s="2"/>
      <c r="M78" s="4"/>
      <c r="N78" s="4"/>
      <c r="O78" s="4"/>
      <c r="P78" s="2"/>
      <c r="Q78" s="2"/>
      <c r="R78" s="2"/>
      <c r="S78" s="2"/>
      <c r="T78" s="2"/>
      <c r="U78" s="3"/>
      <c r="V78" s="3"/>
      <c r="W78" s="3"/>
      <c r="X78" s="3"/>
      <c r="Y78" s="3"/>
      <c r="Z78" s="2"/>
      <c r="AA78" s="2"/>
      <c r="AB78" s="2"/>
      <c r="AC78" s="2"/>
      <c r="AD78" s="2"/>
      <c r="AE78" s="3"/>
      <c r="AF78" s="3"/>
      <c r="AG78" s="3"/>
      <c r="AH78" s="3"/>
      <c r="AI78" s="3"/>
      <c r="AJ78" s="2"/>
      <c r="AK78" s="2"/>
      <c r="AL78" s="2"/>
      <c r="AM78" s="2"/>
      <c r="AN78" s="2"/>
      <c r="AO78" s="3"/>
      <c r="AP78" s="3"/>
      <c r="AQ78" s="3"/>
      <c r="AR78" s="3"/>
      <c r="AS78" s="3"/>
    </row>
  </sheetData>
  <conditionalFormatting sqref="M2:AS2">
    <cfRule type="cellIs" dxfId="42" priority="1" operator="lessThan">
      <formula>$I$2</formula>
    </cfRule>
  </conditionalFormatting>
  <pageMargins left="0.7" right="0.7" top="0.75" bottom="0.75" header="0.3" footer="0.3"/>
  <pageSetup paperSize="12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10884-E4CB-4143-BE45-AB88C0A6DAA0}">
  <sheetPr codeName="Sheet5"/>
  <dimension ref="A3:C27"/>
  <sheetViews>
    <sheetView showGridLines="0" workbookViewId="0">
      <selection activeCell="A40" sqref="A40"/>
    </sheetView>
  </sheetViews>
  <sheetFormatPr defaultRowHeight="14.5" x14ac:dyDescent="0.35"/>
  <cols>
    <col min="1" max="1" width="27.7265625" bestFit="1" customWidth="1"/>
    <col min="2" max="2" width="17.1796875" bestFit="1" customWidth="1"/>
    <col min="3" max="3" width="17.6328125" bestFit="1" customWidth="1"/>
    <col min="4" max="4" width="15.453125" bestFit="1" customWidth="1"/>
    <col min="5" max="5" width="14.453125" bestFit="1" customWidth="1"/>
    <col min="6" max="6" width="15.453125" bestFit="1" customWidth="1"/>
    <col min="7" max="7" width="14.453125" bestFit="1" customWidth="1"/>
    <col min="8" max="8" width="20.26953125" bestFit="1" customWidth="1"/>
    <col min="9" max="9" width="19.26953125" bestFit="1" customWidth="1"/>
    <col min="10" max="10" width="4" bestFit="1" customWidth="1"/>
    <col min="11" max="12" width="5" bestFit="1" customWidth="1"/>
    <col min="13" max="13" width="20.08984375" bestFit="1" customWidth="1"/>
    <col min="14" max="14" width="11.36328125" bestFit="1" customWidth="1"/>
    <col min="15" max="38" width="4.6328125" bestFit="1" customWidth="1"/>
    <col min="39" max="52" width="4" bestFit="1" customWidth="1"/>
    <col min="53" max="53" width="14.36328125" bestFit="1" customWidth="1"/>
    <col min="54" max="54" width="12.54296875" bestFit="1" customWidth="1"/>
    <col min="55" max="59" width="4.6328125" bestFit="1" customWidth="1"/>
    <col min="60" max="66" width="4" bestFit="1" customWidth="1"/>
    <col min="67" max="67" width="15.54296875" bestFit="1" customWidth="1"/>
    <col min="68" max="68" width="10.7265625" bestFit="1" customWidth="1"/>
    <col min="69" max="69" width="14.26953125" bestFit="1" customWidth="1"/>
    <col min="70" max="70" width="23" bestFit="1" customWidth="1"/>
    <col min="71" max="71" width="14.26953125" bestFit="1" customWidth="1"/>
    <col min="72" max="72" width="23" bestFit="1" customWidth="1"/>
    <col min="73" max="73" width="14.26953125" bestFit="1" customWidth="1"/>
    <col min="74" max="74" width="23" bestFit="1" customWidth="1"/>
    <col min="75" max="75" width="13.6328125" bestFit="1" customWidth="1"/>
    <col min="76" max="76" width="23.36328125" bestFit="1" customWidth="1"/>
    <col min="77" max="77" width="13.6328125" bestFit="1" customWidth="1"/>
    <col min="78" max="78" width="22.36328125" bestFit="1" customWidth="1"/>
    <col min="79" max="79" width="13.6328125" bestFit="1" customWidth="1"/>
    <col min="80" max="80" width="21.36328125" bestFit="1" customWidth="1"/>
    <col min="81" max="81" width="13.6328125" bestFit="1" customWidth="1"/>
    <col min="82" max="82" width="22.36328125" bestFit="1" customWidth="1"/>
    <col min="83" max="83" width="13.6328125" bestFit="1" customWidth="1"/>
    <col min="84" max="84" width="21.36328125" bestFit="1" customWidth="1"/>
    <col min="85" max="85" width="13.6328125" bestFit="1" customWidth="1"/>
    <col min="86" max="86" width="22.36328125" bestFit="1" customWidth="1"/>
    <col min="87" max="87" width="13.6328125" bestFit="1" customWidth="1"/>
    <col min="88" max="88" width="22.36328125" bestFit="1" customWidth="1"/>
    <col min="89" max="89" width="13.6328125" bestFit="1" customWidth="1"/>
    <col min="90" max="90" width="22.36328125" bestFit="1" customWidth="1"/>
    <col min="91" max="91" width="13.6328125" bestFit="1" customWidth="1"/>
    <col min="92" max="92" width="22.36328125" bestFit="1" customWidth="1"/>
    <col min="93" max="93" width="13.6328125" bestFit="1" customWidth="1"/>
    <col min="94" max="94" width="21.36328125" bestFit="1" customWidth="1"/>
    <col min="95" max="95" width="13.6328125" bestFit="1" customWidth="1"/>
    <col min="96" max="96" width="21.36328125" bestFit="1" customWidth="1"/>
    <col min="97" max="97" width="13.6328125" bestFit="1" customWidth="1"/>
    <col min="98" max="98" width="21.36328125" bestFit="1" customWidth="1"/>
    <col min="99" max="99" width="13.6328125" bestFit="1" customWidth="1"/>
    <col min="100" max="100" width="21.36328125" bestFit="1" customWidth="1"/>
    <col min="101" max="101" width="13.6328125" bestFit="1" customWidth="1"/>
    <col min="102" max="102" width="21.36328125" bestFit="1" customWidth="1"/>
    <col min="103" max="103" width="14.36328125" bestFit="1" customWidth="1"/>
    <col min="104" max="104" width="14.26953125" bestFit="1" customWidth="1"/>
    <col min="105" max="105" width="20.90625" bestFit="1" customWidth="1"/>
    <col min="106" max="106" width="14.26953125" bestFit="1" customWidth="1"/>
    <col min="107" max="107" width="19.90625" bestFit="1" customWidth="1"/>
    <col min="108" max="108" width="14.26953125" bestFit="1" customWidth="1"/>
    <col min="109" max="109" width="22" bestFit="1" customWidth="1"/>
    <col min="110" max="110" width="14.26953125" bestFit="1" customWidth="1"/>
    <col min="111" max="111" width="22" bestFit="1" customWidth="1"/>
    <col min="112" max="112" width="14.26953125" bestFit="1" customWidth="1"/>
    <col min="113" max="113" width="19.90625" bestFit="1" customWidth="1"/>
    <col min="114" max="114" width="14.26953125" bestFit="1" customWidth="1"/>
    <col min="115" max="115" width="22" bestFit="1" customWidth="1"/>
    <col min="116" max="116" width="14.26953125" bestFit="1" customWidth="1"/>
    <col min="117" max="117" width="22" bestFit="1" customWidth="1"/>
    <col min="118" max="118" width="14.26953125" bestFit="1" customWidth="1"/>
    <col min="119" max="119" width="22" bestFit="1" customWidth="1"/>
    <col min="120" max="120" width="11.6328125" bestFit="1" customWidth="1"/>
    <col min="121" max="121" width="21.36328125" bestFit="1" customWidth="1"/>
    <col min="122" max="122" width="13.6328125" bestFit="1" customWidth="1"/>
    <col min="123" max="123" width="21.36328125" bestFit="1" customWidth="1"/>
    <col min="124" max="124" width="13.6328125" bestFit="1" customWidth="1"/>
    <col min="125" max="125" width="20.26953125" bestFit="1" customWidth="1"/>
    <col min="126" max="126" width="13.6328125" bestFit="1" customWidth="1"/>
    <col min="127" max="127" width="20.26953125" bestFit="1" customWidth="1"/>
    <col min="128" max="128" width="13.6328125" bestFit="1" customWidth="1"/>
    <col min="129" max="129" width="21.36328125" bestFit="1" customWidth="1"/>
    <col min="130" max="130" width="15.54296875" bestFit="1" customWidth="1"/>
    <col min="131" max="131" width="10.7265625" bestFit="1" customWidth="1"/>
  </cols>
  <sheetData>
    <row r="3" spans="1:3" x14ac:dyDescent="0.35">
      <c r="A3" s="25" t="s">
        <v>337</v>
      </c>
      <c r="B3" t="s">
        <v>362</v>
      </c>
      <c r="C3" t="s">
        <v>363</v>
      </c>
    </row>
    <row r="4" spans="1:3" x14ac:dyDescent="0.35">
      <c r="A4" s="26" t="s">
        <v>299</v>
      </c>
      <c r="B4" s="38">
        <v>-0.562922481089425</v>
      </c>
      <c r="C4" s="38">
        <v>3.758212642681547</v>
      </c>
    </row>
    <row r="5" spans="1:3" x14ac:dyDescent="0.35">
      <c r="A5" s="28" t="s">
        <v>205</v>
      </c>
      <c r="B5" s="38">
        <v>-0.562922481089425</v>
      </c>
      <c r="C5" s="38">
        <v>3.758212642681547</v>
      </c>
    </row>
    <row r="6" spans="1:3" x14ac:dyDescent="0.35">
      <c r="A6" s="26" t="s">
        <v>298</v>
      </c>
      <c r="B6" s="38">
        <v>-5.7425672574304771</v>
      </c>
      <c r="C6" s="38">
        <v>-5.4207996021490708</v>
      </c>
    </row>
    <row r="7" spans="1:3" x14ac:dyDescent="0.35">
      <c r="A7" s="28" t="s">
        <v>189</v>
      </c>
      <c r="B7" s="38">
        <v>3.8158557906207813</v>
      </c>
      <c r="C7" s="38">
        <v>2.8125514899331239</v>
      </c>
    </row>
    <row r="8" spans="1:3" x14ac:dyDescent="0.35">
      <c r="A8" s="28" t="s">
        <v>187</v>
      </c>
      <c r="B8" s="38">
        <v>-2.2600744385314897E-2</v>
      </c>
      <c r="C8" s="38">
        <v>3.5491030699160341E-2</v>
      </c>
    </row>
    <row r="9" spans="1:3" x14ac:dyDescent="0.35">
      <c r="A9" s="28" t="s">
        <v>184</v>
      </c>
      <c r="B9" s="38">
        <v>-1.6671312002755621</v>
      </c>
      <c r="C9" s="38">
        <v>-0.79475881532965476</v>
      </c>
    </row>
    <row r="10" spans="1:3" x14ac:dyDescent="0.35">
      <c r="A10" s="28" t="s">
        <v>190</v>
      </c>
      <c r="B10" s="38">
        <v>1.0002477373644791</v>
      </c>
      <c r="C10" s="38">
        <v>0.89920684687807562</v>
      </c>
    </row>
    <row r="11" spans="1:3" x14ac:dyDescent="0.35">
      <c r="A11" s="28" t="s">
        <v>183</v>
      </c>
      <c r="B11" s="38">
        <v>-2.305587310154555</v>
      </c>
      <c r="C11" s="38">
        <v>-1.6501050839175841</v>
      </c>
    </row>
    <row r="12" spans="1:3" x14ac:dyDescent="0.35">
      <c r="A12" s="28" t="s">
        <v>181</v>
      </c>
      <c r="B12" s="38">
        <v>-1.0566205018947143</v>
      </c>
      <c r="C12" s="38">
        <v>-0.86751738091235819</v>
      </c>
    </row>
    <row r="13" spans="1:3" x14ac:dyDescent="0.35">
      <c r="A13" s="28" t="s">
        <v>188</v>
      </c>
      <c r="B13" s="38">
        <v>-1.7233024873154679</v>
      </c>
      <c r="C13" s="38">
        <v>-1.2251127599279286</v>
      </c>
    </row>
    <row r="14" spans="1:3" x14ac:dyDescent="0.35">
      <c r="A14" s="28" t="s">
        <v>185</v>
      </c>
      <c r="B14" s="38">
        <v>-33.429171047465182</v>
      </c>
      <c r="C14" s="38">
        <v>-33.26309131281895</v>
      </c>
    </row>
    <row r="15" spans="1:3" x14ac:dyDescent="0.35">
      <c r="A15" s="28" t="s">
        <v>191</v>
      </c>
      <c r="B15" s="38">
        <v>-0.9961764191937228</v>
      </c>
      <c r="C15" s="38">
        <v>-0.52899763217533757</v>
      </c>
    </row>
    <row r="16" spans="1:3" x14ac:dyDescent="0.35">
      <c r="A16" s="28" t="s">
        <v>186</v>
      </c>
      <c r="B16" s="38">
        <v>0.7617256066787611</v>
      </c>
      <c r="C16" s="38">
        <v>0.72983036409058533</v>
      </c>
    </row>
    <row r="17" spans="1:3" x14ac:dyDescent="0.35">
      <c r="A17" s="26" t="s">
        <v>305</v>
      </c>
      <c r="B17" s="38">
        <v>-4.7977784407185142</v>
      </c>
      <c r="C17" s="38">
        <v>0.40734087704398303</v>
      </c>
    </row>
    <row r="18" spans="1:3" x14ac:dyDescent="0.35">
      <c r="A18" s="28" t="s">
        <v>199</v>
      </c>
      <c r="B18" s="38">
        <v>-7.6431092665496623</v>
      </c>
      <c r="C18" s="38">
        <v>-1.8849719783440666</v>
      </c>
    </row>
    <row r="19" spans="1:3" x14ac:dyDescent="0.35">
      <c r="A19" s="28" t="s">
        <v>193</v>
      </c>
      <c r="B19" s="38">
        <v>4.0516067598072327</v>
      </c>
      <c r="C19" s="38">
        <v>5.5252489213963933</v>
      </c>
    </row>
    <row r="20" spans="1:3" x14ac:dyDescent="0.35">
      <c r="A20" s="28" t="s">
        <v>195</v>
      </c>
      <c r="B20" s="38">
        <v>2.4427765995908679</v>
      </c>
      <c r="C20" s="38">
        <v>4.6809059701026223</v>
      </c>
    </row>
    <row r="21" spans="1:3" x14ac:dyDescent="0.35">
      <c r="A21" s="28" t="s">
        <v>197</v>
      </c>
      <c r="B21" s="38">
        <v>-15.951284531459986</v>
      </c>
      <c r="C21" s="38">
        <v>-8.5947837399369291</v>
      </c>
    </row>
    <row r="22" spans="1:3" x14ac:dyDescent="0.35">
      <c r="A22" s="28" t="s">
        <v>201</v>
      </c>
      <c r="B22" s="38">
        <v>-1.8398173490177139</v>
      </c>
      <c r="C22" s="38">
        <v>3.4285130874651459</v>
      </c>
    </row>
    <row r="23" spans="1:3" x14ac:dyDescent="0.35">
      <c r="A23" s="28" t="s">
        <v>200</v>
      </c>
      <c r="B23" s="38">
        <v>-16.059133341068033</v>
      </c>
      <c r="C23" s="38">
        <v>-4.1046107399603464</v>
      </c>
    </row>
    <row r="24" spans="1:3" x14ac:dyDescent="0.35">
      <c r="A24" s="28" t="s">
        <v>202</v>
      </c>
      <c r="B24" s="38">
        <v>-10.936641466389984</v>
      </c>
      <c r="C24" s="38">
        <v>-4.210577590708386</v>
      </c>
    </row>
    <row r="25" spans="1:3" x14ac:dyDescent="0.35">
      <c r="A25" s="28" t="s">
        <v>204</v>
      </c>
      <c r="B25" s="38">
        <v>-13.620847024980332</v>
      </c>
      <c r="C25" s="38">
        <v>-2.2837583741367795</v>
      </c>
    </row>
    <row r="26" spans="1:3" x14ac:dyDescent="0.35">
      <c r="A26" s="28" t="s">
        <v>196</v>
      </c>
      <c r="B26" s="38">
        <v>4.3683349042118014</v>
      </c>
      <c r="C26" s="38">
        <v>5.4589119595894742</v>
      </c>
    </row>
    <row r="27" spans="1:3" x14ac:dyDescent="0.35">
      <c r="A27" s="26" t="s">
        <v>339</v>
      </c>
      <c r="B27" s="38">
        <v>-4.7254449974199053</v>
      </c>
      <c r="C27" s="38">
        <v>-2.7611813691678653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0ED6C-1A71-4802-B356-68F7F5A2C830}">
  <sheetPr codeName="Sheet6"/>
  <dimension ref="B1:I65"/>
  <sheetViews>
    <sheetView zoomScale="115" zoomScaleNormal="115" workbookViewId="0">
      <selection activeCell="A40" sqref="A40"/>
    </sheetView>
  </sheetViews>
  <sheetFormatPr defaultRowHeight="14.5" x14ac:dyDescent="0.35"/>
  <cols>
    <col min="3" max="3" width="48.36328125" bestFit="1" customWidth="1"/>
    <col min="4" max="4" width="15.1796875" bestFit="1" customWidth="1"/>
    <col min="5" max="5" width="23.6328125" bestFit="1" customWidth="1"/>
    <col min="6" max="6" width="9.453125" customWidth="1"/>
    <col min="7" max="7" width="9.6328125" customWidth="1"/>
    <col min="8" max="8" width="9.90625" customWidth="1"/>
    <col min="9" max="9" width="10.08984375" customWidth="1"/>
  </cols>
  <sheetData>
    <row r="1" spans="2:9" x14ac:dyDescent="0.35">
      <c r="B1" t="s">
        <v>354</v>
      </c>
    </row>
    <row r="2" spans="2:9" x14ac:dyDescent="0.35">
      <c r="B2" t="s">
        <v>359</v>
      </c>
      <c r="C2" t="s">
        <v>1</v>
      </c>
      <c r="D2" t="s">
        <v>360</v>
      </c>
      <c r="E2" t="s">
        <v>361</v>
      </c>
      <c r="F2" t="s">
        <v>358</v>
      </c>
      <c r="G2" t="s">
        <v>355</v>
      </c>
      <c r="H2" t="s">
        <v>357</v>
      </c>
      <c r="I2" t="s">
        <v>356</v>
      </c>
    </row>
    <row r="3" spans="2:9" hidden="1" x14ac:dyDescent="0.35">
      <c r="B3" t="s">
        <v>27</v>
      </c>
      <c r="C3" t="str">
        <f>VLOOKUP(Table6[[#This Row],[ETF]], tblRefData[], 2, FALSE)</f>
        <v>iShares S&amp;P GSCI Commodity-Indexed Trust</v>
      </c>
      <c r="D3" t="str">
        <f>VLOOKUP(Table6[[#This Row],[ETF]], tblRefData[], 4, FALSE)</f>
        <v>Commodity Fund</v>
      </c>
      <c r="E3" t="str">
        <f>VLOOKUP(Table6[[#This Row],[ETF]], tblRefData[], 5, FALSE)</f>
        <v>Commodity</v>
      </c>
      <c r="F3">
        <v>238.79982917523</v>
      </c>
      <c r="G3" s="38">
        <f t="shared" ref="G3:G34" si="0">100 * (POWER(F3/100, 1/7.5)- 1)</f>
        <v>12.306407451967605</v>
      </c>
      <c r="H3">
        <v>224.62568645460101</v>
      </c>
      <c r="I3" s="38">
        <f t="shared" ref="I3:I34" si="1">100 * (POWER(H3/100, 1/7.5)- 1)</f>
        <v>11.393860600668649</v>
      </c>
    </row>
    <row r="4" spans="2:9" hidden="1" x14ac:dyDescent="0.35">
      <c r="B4" t="s">
        <v>21</v>
      </c>
      <c r="C4" t="str">
        <f>VLOOKUP(Table6[[#This Row],[ETF]], tblRefData[], 2, FALSE)</f>
        <v>United States Oil Fund LP</v>
      </c>
      <c r="D4" t="str">
        <f>VLOOKUP(Table6[[#This Row],[ETF]], tblRefData[], 4, FALSE)</f>
        <v>Commodity Fund</v>
      </c>
      <c r="E4" t="str">
        <f>VLOOKUP(Table6[[#This Row],[ETF]], tblRefData[], 5, FALSE)</f>
        <v>Commodity</v>
      </c>
      <c r="F4">
        <v>206.356722688574</v>
      </c>
      <c r="G4" s="38">
        <f t="shared" si="0"/>
        <v>10.141034070996824</v>
      </c>
      <c r="H4">
        <v>239.886174455109</v>
      </c>
      <c r="I4" s="38">
        <f t="shared" si="1"/>
        <v>12.374393936580441</v>
      </c>
    </row>
    <row r="5" spans="2:9" hidden="1" x14ac:dyDescent="0.35">
      <c r="B5" t="s">
        <v>87</v>
      </c>
      <c r="C5" t="str">
        <f>VLOOKUP(Table6[[#This Row],[ETF]], tblRefData[], 2, FALSE)</f>
        <v>SPDR Bloomberg High Yield Bond ETF</v>
      </c>
      <c r="D5" t="str">
        <f>VLOOKUP(Table6[[#This Row],[ETF]], tblRefData[], 4, FALSE)</f>
        <v>Debt Fund</v>
      </c>
      <c r="E5" t="str">
        <f>VLOOKUP(Table6[[#This Row],[ETF]], tblRefData[], 5, FALSE)</f>
        <v>Corp/Pref-High Yield</v>
      </c>
      <c r="F5">
        <v>150.009469683746</v>
      </c>
      <c r="G5" s="38">
        <f t="shared" si="0"/>
        <v>5.5558944290285295</v>
      </c>
      <c r="H5">
        <v>131.51014497692799</v>
      </c>
      <c r="I5" s="38">
        <f t="shared" si="1"/>
        <v>3.7196957640976969</v>
      </c>
    </row>
    <row r="6" spans="2:9" x14ac:dyDescent="0.35">
      <c r="B6" t="s">
        <v>97</v>
      </c>
      <c r="C6" t="str">
        <f>VLOOKUP(Table6[[#This Row],[ETF]], tblRefData[], 2, FALSE)</f>
        <v>SPDR S&amp;P 500 ETF Trust</v>
      </c>
      <c r="D6" t="str">
        <f>VLOOKUP(Table6[[#This Row],[ETF]], tblRefData[], 4, FALSE)</f>
        <v>Equity Fund</v>
      </c>
      <c r="E6" t="str">
        <f>VLOOKUP(Table6[[#This Row],[ETF]], tblRefData[], 5, FALSE)</f>
        <v>Growth&amp;Income-Large Cap</v>
      </c>
      <c r="F6">
        <v>146.233640974362</v>
      </c>
      <c r="G6" s="38">
        <f t="shared" si="0"/>
        <v>5.1977147991020489</v>
      </c>
      <c r="H6">
        <v>155.12855783256401</v>
      </c>
      <c r="I6" s="38">
        <f t="shared" si="1"/>
        <v>6.0292201934116996</v>
      </c>
    </row>
    <row r="7" spans="2:9" x14ac:dyDescent="0.35">
      <c r="B7" t="s">
        <v>43</v>
      </c>
      <c r="C7" t="str">
        <f>VLOOKUP(Table6[[#This Row],[ETF]], tblRefData[], 2, FALSE)</f>
        <v>SPDR Dow Jones Industrial Average ETF Trust</v>
      </c>
      <c r="D7" t="str">
        <f>VLOOKUP(Table6[[#This Row],[ETF]], tblRefData[], 4, FALSE)</f>
        <v>Equity Fund</v>
      </c>
      <c r="E7" t="str">
        <f>VLOOKUP(Table6[[#This Row],[ETF]], tblRefData[], 5, FALSE)</f>
        <v>Growth&amp;Income-Large Cap</v>
      </c>
      <c r="F7">
        <v>139.02691982196899</v>
      </c>
      <c r="G7" s="38">
        <f t="shared" si="0"/>
        <v>4.4912328951058011</v>
      </c>
      <c r="H7">
        <v>152.580107579508</v>
      </c>
      <c r="I7" s="38">
        <f t="shared" si="1"/>
        <v>5.7953035289996402</v>
      </c>
    </row>
    <row r="8" spans="2:9" x14ac:dyDescent="0.35">
      <c r="B8" t="s">
        <v>103</v>
      </c>
      <c r="C8" t="str">
        <f>VLOOKUP(Table6[[#This Row],[ETF]], tblRefData[], 2, FALSE)</f>
        <v>SPDR Portfolio S&amp;P 500 Value ETF</v>
      </c>
      <c r="D8" t="str">
        <f>VLOOKUP(Table6[[#This Row],[ETF]], tblRefData[], 4, FALSE)</f>
        <v>Equity Fund</v>
      </c>
      <c r="E8" t="str">
        <f>VLOOKUP(Table6[[#This Row],[ETF]], tblRefData[], 5, FALSE)</f>
        <v>Value-Large Cap</v>
      </c>
      <c r="F8">
        <v>137.80521747543099</v>
      </c>
      <c r="G8" s="38">
        <f t="shared" si="0"/>
        <v>4.3683349042118014</v>
      </c>
      <c r="H8">
        <v>148.97886023517799</v>
      </c>
      <c r="I8" s="38">
        <f t="shared" si="1"/>
        <v>5.4589119595894742</v>
      </c>
    </row>
    <row r="9" spans="2:9" x14ac:dyDescent="0.35">
      <c r="B9" t="s">
        <v>109</v>
      </c>
      <c r="C9" t="str">
        <f>VLOOKUP(Table6[[#This Row],[ETF]], tblRefData[], 2, FALSE)</f>
        <v>SPDR Portfolio S&amp;P 500 ETF</v>
      </c>
      <c r="D9" t="str">
        <f>VLOOKUP(Table6[[#This Row],[ETF]], tblRefData[], 4, FALSE)</f>
        <v>Equity Fund</v>
      </c>
      <c r="E9" t="str">
        <f>VLOOKUP(Table6[[#This Row],[ETF]], tblRefData[], 5, FALSE)</f>
        <v>Growth&amp;Income-Large Cap</v>
      </c>
      <c r="F9">
        <v>120.04506773126</v>
      </c>
      <c r="G9" s="38">
        <f t="shared" si="0"/>
        <v>2.4658725852138463</v>
      </c>
      <c r="H9">
        <v>141.64239698876901</v>
      </c>
      <c r="I9" s="38">
        <f t="shared" si="1"/>
        <v>4.7512230417778412</v>
      </c>
    </row>
    <row r="10" spans="2:9" x14ac:dyDescent="0.35">
      <c r="B10" t="s">
        <v>107</v>
      </c>
      <c r="C10" t="str">
        <f>VLOOKUP(Table6[[#This Row],[ETF]], tblRefData[], 2, FALSE)</f>
        <v>SPDR Portfolio S&amp;P 500 Growth ETF</v>
      </c>
      <c r="D10" t="str">
        <f>VLOOKUP(Table6[[#This Row],[ETF]], tblRefData[], 4, FALSE)</f>
        <v>Equity Fund</v>
      </c>
      <c r="E10" t="str">
        <f>VLOOKUP(Table6[[#This Row],[ETF]], tblRefData[], 5, FALSE)</f>
        <v>Growth-Large Cap</v>
      </c>
      <c r="F10">
        <v>119.84227858251</v>
      </c>
      <c r="G10" s="38">
        <f t="shared" si="0"/>
        <v>2.4427765995908679</v>
      </c>
      <c r="H10">
        <v>140.93084135866201</v>
      </c>
      <c r="I10" s="38">
        <f t="shared" si="1"/>
        <v>4.6809059701026223</v>
      </c>
    </row>
    <row r="11" spans="2:9" hidden="1" x14ac:dyDescent="0.35">
      <c r="B11" t="s">
        <v>95</v>
      </c>
      <c r="C11" t="str">
        <f>VLOOKUP(Table6[[#This Row],[ETF]], tblRefData[], 2, FALSE)</f>
        <v>iShares iBoxx $ High Yield Corporate Bond ETF</v>
      </c>
      <c r="D11" t="str">
        <f>VLOOKUP(Table6[[#This Row],[ETF]], tblRefData[], 4, FALSE)</f>
        <v>Debt Fund</v>
      </c>
      <c r="E11" t="str">
        <f>VLOOKUP(Table6[[#This Row],[ETF]], tblRefData[], 5, FALSE)</f>
        <v>Corp/Pref-High Yield</v>
      </c>
      <c r="F11">
        <v>116.659870405739</v>
      </c>
      <c r="G11" s="38">
        <f t="shared" si="0"/>
        <v>2.0758171522130331</v>
      </c>
      <c r="H11">
        <v>115.207092338431</v>
      </c>
      <c r="I11" s="38">
        <f t="shared" si="1"/>
        <v>1.9054072157685509</v>
      </c>
    </row>
    <row r="12" spans="2:9" hidden="1" x14ac:dyDescent="0.35">
      <c r="B12" t="s">
        <v>33</v>
      </c>
      <c r="C12" t="str">
        <f>VLOOKUP(Table6[[#This Row],[ETF]], tblRefData[], 2, FALSE)</f>
        <v>iShares Silver Trust</v>
      </c>
      <c r="D12" t="str">
        <f>VLOOKUP(Table6[[#This Row],[ETF]], tblRefData[], 4, FALSE)</f>
        <v>Commodity Fund</v>
      </c>
      <c r="E12" t="str">
        <f>VLOOKUP(Table6[[#This Row],[ETF]], tblRefData[], 5, FALSE)</f>
        <v>Commodity</v>
      </c>
      <c r="F12">
        <v>116.241269131267</v>
      </c>
      <c r="G12" s="38">
        <f t="shared" si="0"/>
        <v>2.0269049827875696</v>
      </c>
      <c r="H12">
        <v>125.752740297126</v>
      </c>
      <c r="I12" s="38">
        <f t="shared" si="1"/>
        <v>3.1024521131015836</v>
      </c>
    </row>
    <row r="13" spans="2:9" hidden="1" x14ac:dyDescent="0.35">
      <c r="B13" t="s">
        <v>17</v>
      </c>
      <c r="C13" t="str">
        <f>VLOOKUP(Table6[[#This Row],[ETF]], tblRefData[], 2, FALSE)</f>
        <v>Invesco DB Commodity Index Tracking Fund</v>
      </c>
      <c r="D13" t="str">
        <f>VLOOKUP(Table6[[#This Row],[ETF]], tblRefData[], 4, FALSE)</f>
        <v>Commodity Fund</v>
      </c>
      <c r="E13" t="str">
        <f>VLOOKUP(Table6[[#This Row],[ETF]], tblRefData[], 5, FALSE)</f>
        <v>Commodity</v>
      </c>
      <c r="F13">
        <v>115.43081119745899</v>
      </c>
      <c r="G13" s="38">
        <f t="shared" si="0"/>
        <v>1.9317701764109962</v>
      </c>
      <c r="H13">
        <v>162.30802863811601</v>
      </c>
      <c r="I13" s="38">
        <f t="shared" si="1"/>
        <v>6.670746341688738</v>
      </c>
    </row>
    <row r="14" spans="2:9" hidden="1" x14ac:dyDescent="0.35">
      <c r="B14" t="s">
        <v>11</v>
      </c>
      <c r="C14" t="str">
        <f>VLOOKUP(Table6[[#This Row],[ETF]], tblRefData[], 2, FALSE)</f>
        <v>iShares 20+ Year Treasury Bond ETF</v>
      </c>
      <c r="D14" t="str">
        <f>VLOOKUP(Table6[[#This Row],[ETF]], tblRefData[], 4, FALSE)</f>
        <v>Debt Fund</v>
      </c>
      <c r="E14" t="str">
        <f>VLOOKUP(Table6[[#This Row],[ETF]], tblRefData[], 5, FALSE)</f>
        <v>Government/Agency-LT</v>
      </c>
      <c r="F14">
        <v>111.111873467762</v>
      </c>
      <c r="G14" s="38">
        <f t="shared" si="0"/>
        <v>1.4148134327321316</v>
      </c>
      <c r="H14">
        <v>94.837445544528904</v>
      </c>
      <c r="I14" s="38">
        <f t="shared" si="1"/>
        <v>-0.70425322573725024</v>
      </c>
    </row>
    <row r="15" spans="2:9" hidden="1" x14ac:dyDescent="0.35">
      <c r="B15" t="s">
        <v>71</v>
      </c>
      <c r="C15" t="str">
        <f>VLOOKUP(Table6[[#This Row],[ETF]], tblRefData[], 2, FALSE)</f>
        <v>iShares 1-5 Year Investment Grade Corporate Bond ETF</v>
      </c>
      <c r="D15" t="str">
        <f>VLOOKUP(Table6[[#This Row],[ETF]], tblRefData[], 4, FALSE)</f>
        <v>Debt Fund</v>
      </c>
      <c r="E15" t="str">
        <f>VLOOKUP(Table6[[#This Row],[ETF]], tblRefData[], 5, FALSE)</f>
        <v>Govt/Corp Short Term</v>
      </c>
      <c r="F15">
        <v>110.499893815273</v>
      </c>
      <c r="G15" s="38">
        <f t="shared" si="0"/>
        <v>1.3401590170960542</v>
      </c>
      <c r="H15">
        <v>107.157837518557</v>
      </c>
      <c r="I15" s="38">
        <f t="shared" si="1"/>
        <v>0.92603042154053572</v>
      </c>
    </row>
    <row r="16" spans="2:9" hidden="1" x14ac:dyDescent="0.35">
      <c r="B16" t="s">
        <v>63</v>
      </c>
      <c r="C16" t="str">
        <f>VLOOKUP(Table6[[#This Row],[ETF]], tblRefData[], 2, FALSE)</f>
        <v>SPDR Gold Shares</v>
      </c>
      <c r="D16" t="str">
        <f>VLOOKUP(Table6[[#This Row],[ETF]], tblRefData[], 4, FALSE)</f>
        <v>Commodity Fund</v>
      </c>
      <c r="E16" t="str">
        <f>VLOOKUP(Table6[[#This Row],[ETF]], tblRefData[], 5, FALSE)</f>
        <v>Commodity</v>
      </c>
      <c r="F16">
        <v>108.939411471797</v>
      </c>
      <c r="G16" s="38">
        <f t="shared" si="0"/>
        <v>1.1481638264919214</v>
      </c>
      <c r="H16">
        <v>117.010245581795</v>
      </c>
      <c r="I16" s="38">
        <f t="shared" si="1"/>
        <v>2.1166405273211231</v>
      </c>
    </row>
    <row r="17" spans="2:9" hidden="1" x14ac:dyDescent="0.35">
      <c r="B17" t="s">
        <v>55</v>
      </c>
      <c r="C17" t="str">
        <f>VLOOKUP(Table6[[#This Row],[ETF]], tblRefData[], 2, FALSE)</f>
        <v>iShares TIPS Bond ETF</v>
      </c>
      <c r="D17" t="str">
        <f>VLOOKUP(Table6[[#This Row],[ETF]], tblRefData[], 4, FALSE)</f>
        <v>Debt Fund</v>
      </c>
      <c r="E17" t="str">
        <f>VLOOKUP(Table6[[#This Row],[ETF]], tblRefData[], 5, FALSE)</f>
        <v>Government/Agency</v>
      </c>
      <c r="F17">
        <v>108.59050899681699</v>
      </c>
      <c r="G17" s="38">
        <f t="shared" si="0"/>
        <v>1.1049105229169465</v>
      </c>
      <c r="H17">
        <v>107.30710197198199</v>
      </c>
      <c r="I17" s="38">
        <f t="shared" si="1"/>
        <v>0.94476363955953158</v>
      </c>
    </row>
    <row r="18" spans="2:9" hidden="1" x14ac:dyDescent="0.35">
      <c r="B18" t="s">
        <v>51</v>
      </c>
      <c r="C18" t="str">
        <f>VLOOKUP(Table6[[#This Row],[ETF]], tblRefData[], 2, FALSE)</f>
        <v>SPDR Portfolio Short Term Corporate Bond ETF</v>
      </c>
      <c r="D18" t="str">
        <f>VLOOKUP(Table6[[#This Row],[ETF]], tblRefData[], 4, FALSE)</f>
        <v>Debt Fund</v>
      </c>
      <c r="E18" t="str">
        <f>VLOOKUP(Table6[[#This Row],[ETF]], tblRefData[], 5, FALSE)</f>
        <v>Corporate/Preferred</v>
      </c>
      <c r="F18">
        <v>107.295697271714</v>
      </c>
      <c r="G18" s="38">
        <f t="shared" si="0"/>
        <v>0.94333310635039691</v>
      </c>
      <c r="H18">
        <v>106.69195945906399</v>
      </c>
      <c r="I18" s="38">
        <f t="shared" si="1"/>
        <v>0.8674152712134342</v>
      </c>
    </row>
    <row r="19" spans="2:9" hidden="1" x14ac:dyDescent="0.35">
      <c r="B19" t="s">
        <v>83</v>
      </c>
      <c r="C19" t="str">
        <f>VLOOKUP(Table6[[#This Row],[ETF]], tblRefData[], 2, FALSE)</f>
        <v>Schwab US TIPS ETF</v>
      </c>
      <c r="D19" t="str">
        <f>VLOOKUP(Table6[[#This Row],[ETF]], tblRefData[], 4, FALSE)</f>
        <v>Debt Fund</v>
      </c>
      <c r="E19" t="str">
        <f>VLOOKUP(Table6[[#This Row],[ETF]], tblRefData[], 5, FALSE)</f>
        <v>Government/Agency</v>
      </c>
      <c r="F19">
        <v>106.915634843231</v>
      </c>
      <c r="G19" s="38">
        <f t="shared" si="0"/>
        <v>0.89558495181201181</v>
      </c>
      <c r="H19">
        <v>106.582807254576</v>
      </c>
      <c r="I19" s="38">
        <f t="shared" si="1"/>
        <v>0.85365005419661966</v>
      </c>
    </row>
    <row r="20" spans="2:9" hidden="1" x14ac:dyDescent="0.35">
      <c r="B20" t="s">
        <v>13</v>
      </c>
      <c r="C20" t="str">
        <f>VLOOKUP(Table6[[#This Row],[ETF]], tblRefData[], 2, FALSE)</f>
        <v>Vanguard Long-Term Treasury ETF</v>
      </c>
      <c r="D20" t="str">
        <f>VLOOKUP(Table6[[#This Row],[ETF]], tblRefData[], 4, FALSE)</f>
        <v>Debt Fund</v>
      </c>
      <c r="E20" t="str">
        <f>VLOOKUP(Table6[[#This Row],[ETF]], tblRefData[], 5, FALSE)</f>
        <v>Government/Agency-LT</v>
      </c>
      <c r="F20">
        <v>106.359940269541</v>
      </c>
      <c r="G20" s="38">
        <f t="shared" si="0"/>
        <v>0.8255062505044819</v>
      </c>
      <c r="H20">
        <v>94.376334000554806</v>
      </c>
      <c r="I20" s="38">
        <f t="shared" si="1"/>
        <v>-0.76876104550305246</v>
      </c>
    </row>
    <row r="21" spans="2:9" hidden="1" x14ac:dyDescent="0.35">
      <c r="B21" t="s">
        <v>73</v>
      </c>
      <c r="C21" t="str">
        <f>VLOOKUP(Table6[[#This Row],[ETF]], tblRefData[], 2, FALSE)</f>
        <v>Vanguard Short-Term Corporate Bond ETF</v>
      </c>
      <c r="D21" t="str">
        <f>VLOOKUP(Table6[[#This Row],[ETF]], tblRefData[], 4, FALSE)</f>
        <v>Debt Fund</v>
      </c>
      <c r="E21" t="str">
        <f>VLOOKUP(Table6[[#This Row],[ETF]], tblRefData[], 5, FALSE)</f>
        <v>Corporate/Preferred</v>
      </c>
      <c r="F21">
        <v>105.60795861459</v>
      </c>
      <c r="G21" s="38">
        <f t="shared" si="0"/>
        <v>0.73016678704482807</v>
      </c>
      <c r="H21">
        <v>105.203620857353</v>
      </c>
      <c r="I21" s="38">
        <f t="shared" si="1"/>
        <v>0.67865962824984472</v>
      </c>
    </row>
    <row r="22" spans="2:9" hidden="1" x14ac:dyDescent="0.35">
      <c r="B22" t="s">
        <v>101</v>
      </c>
      <c r="C22" t="str">
        <f>VLOOKUP(Table6[[#This Row],[ETF]], tblRefData[], 2, FALSE)</f>
        <v>abrdn Physical Gold Shares ETF</v>
      </c>
      <c r="D22" t="str">
        <f>VLOOKUP(Table6[[#This Row],[ETF]], tblRefData[], 4, FALSE)</f>
        <v>Commodity Fund</v>
      </c>
      <c r="E22" t="str">
        <f>VLOOKUP(Table6[[#This Row],[ETF]], tblRefData[], 5, FALSE)</f>
        <v>Commodity</v>
      </c>
      <c r="F22">
        <v>105.32639533394</v>
      </c>
      <c r="G22" s="38">
        <f t="shared" si="0"/>
        <v>0.69431754729412098</v>
      </c>
      <c r="H22">
        <v>114.671674346438</v>
      </c>
      <c r="I22" s="38">
        <f t="shared" si="1"/>
        <v>1.8421331145251907</v>
      </c>
    </row>
    <row r="23" spans="2:9" hidden="1" x14ac:dyDescent="0.35">
      <c r="B23" t="s">
        <v>113</v>
      </c>
      <c r="C23" t="str">
        <f>VLOOKUP(Table6[[#This Row],[ETF]], tblRefData[], 2, FALSE)</f>
        <v>iShares iBoxx $ Investment Grade Corporate Bond ETF</v>
      </c>
      <c r="D23" t="str">
        <f>VLOOKUP(Table6[[#This Row],[ETF]], tblRefData[], 4, FALSE)</f>
        <v>Debt Fund</v>
      </c>
      <c r="E23" t="str">
        <f>VLOOKUP(Table6[[#This Row],[ETF]], tblRefData[], 5, FALSE)</f>
        <v>Corp/Pref-Inv Grade</v>
      </c>
      <c r="F23">
        <v>104.259316300753</v>
      </c>
      <c r="G23" s="38">
        <f t="shared" si="0"/>
        <v>0.55769651172326018</v>
      </c>
      <c r="H23">
        <v>103.042051495834</v>
      </c>
      <c r="I23" s="38">
        <f t="shared" si="1"/>
        <v>0.4003591160687936</v>
      </c>
    </row>
    <row r="24" spans="2:9" hidden="1" x14ac:dyDescent="0.35">
      <c r="B24" t="s">
        <v>125</v>
      </c>
      <c r="C24" t="str">
        <f>VLOOKUP(Table6[[#This Row],[ETF]], tblRefData[], 2, FALSE)</f>
        <v>iShares Floating Rate Bond ETF</v>
      </c>
      <c r="D24" t="str">
        <f>VLOOKUP(Table6[[#This Row],[ETF]], tblRefData[], 4, FALSE)</f>
        <v>Debt Fund</v>
      </c>
      <c r="E24" t="str">
        <f>VLOOKUP(Table6[[#This Row],[ETF]], tblRefData[], 5, FALSE)</f>
        <v>Govt/Corp Short Term</v>
      </c>
      <c r="F24">
        <v>104.144100640285</v>
      </c>
      <c r="G24" s="38">
        <f t="shared" si="0"/>
        <v>0.54287273863586893</v>
      </c>
      <c r="H24">
        <v>107.54489456020799</v>
      </c>
      <c r="I24" s="38">
        <f t="shared" si="1"/>
        <v>0.97456085737563924</v>
      </c>
    </row>
    <row r="25" spans="2:9" hidden="1" x14ac:dyDescent="0.35">
      <c r="B25" t="s">
        <v>47</v>
      </c>
      <c r="C25" t="str">
        <f>VLOOKUP(Table6[[#This Row],[ETF]], tblRefData[], 2, FALSE)</f>
        <v>Vanguard Short-Term Bond ETF</v>
      </c>
      <c r="D25" t="str">
        <f>VLOOKUP(Table6[[#This Row],[ETF]], tblRefData[], 4, FALSE)</f>
        <v>Debt Fund</v>
      </c>
      <c r="E25" t="str">
        <f>VLOOKUP(Table6[[#This Row],[ETF]], tblRefData[], 5, FALSE)</f>
        <v>Govt/Corp Short Term</v>
      </c>
      <c r="F25">
        <v>103.055799335808</v>
      </c>
      <c r="G25" s="38">
        <f t="shared" si="0"/>
        <v>0.40214506430436003</v>
      </c>
      <c r="H25">
        <v>102.18720083485699</v>
      </c>
      <c r="I25" s="38">
        <f t="shared" si="1"/>
        <v>0.2888998133555809</v>
      </c>
    </row>
    <row r="26" spans="2:9" hidden="1" x14ac:dyDescent="0.35">
      <c r="B26" t="s">
        <v>89</v>
      </c>
      <c r="C26" t="str">
        <f>VLOOKUP(Table6[[#This Row],[ETF]], tblRefData[], 2, FALSE)</f>
        <v>iShares 1-3 Year Treasury Bond ETF</v>
      </c>
      <c r="D26" t="str">
        <f>VLOOKUP(Table6[[#This Row],[ETF]], tblRefData[], 4, FALSE)</f>
        <v>Debt Fund</v>
      </c>
      <c r="E26" t="str">
        <f>VLOOKUP(Table6[[#This Row],[ETF]], tblRefData[], 5, FALSE)</f>
        <v>Govt/Agency-Short Term</v>
      </c>
      <c r="F26">
        <v>101.577419804165</v>
      </c>
      <c r="G26" s="38">
        <f t="shared" si="0"/>
        <v>0.20889893621980349</v>
      </c>
      <c r="H26">
        <v>102.026839371222</v>
      </c>
      <c r="I26" s="38">
        <f t="shared" si="1"/>
        <v>0.26790119927855294</v>
      </c>
    </row>
    <row r="27" spans="2:9" hidden="1" x14ac:dyDescent="0.35">
      <c r="B27" t="s">
        <v>41</v>
      </c>
      <c r="C27" t="str">
        <f>VLOOKUP(Table6[[#This Row],[ETF]], tblRefData[], 2, FALSE)</f>
        <v>iShares Gold Trust</v>
      </c>
      <c r="D27" t="str">
        <f>VLOOKUP(Table6[[#This Row],[ETF]], tblRefData[], 4, FALSE)</f>
        <v>Commodity Fund</v>
      </c>
      <c r="E27" t="str">
        <f>VLOOKUP(Table6[[#This Row],[ETF]], tblRefData[], 5, FALSE)</f>
        <v>Commodity</v>
      </c>
      <c r="F27">
        <v>100.921544578748</v>
      </c>
      <c r="G27" s="38">
        <f t="shared" si="0"/>
        <v>0.12238473105590231</v>
      </c>
      <c r="H27">
        <v>112.92657036541701</v>
      </c>
      <c r="I27" s="38">
        <f t="shared" si="1"/>
        <v>1.6341092280595104</v>
      </c>
    </row>
    <row r="28" spans="2:9" hidden="1" x14ac:dyDescent="0.35">
      <c r="B28" t="s">
        <v>59</v>
      </c>
      <c r="C28" t="str">
        <f>VLOOKUP(Table6[[#This Row],[ETF]], tblRefData[], 2, FALSE)</f>
        <v>Schwab Short-Term U.S. Treasury ETF</v>
      </c>
      <c r="D28" t="str">
        <f>VLOOKUP(Table6[[#This Row],[ETF]], tblRefData[], 4, FALSE)</f>
        <v>Debt Fund</v>
      </c>
      <c r="E28" t="str">
        <f>VLOOKUP(Table6[[#This Row],[ETF]], tblRefData[], 5, FALSE)</f>
        <v>Govt/Agency-Short Term</v>
      </c>
      <c r="F28">
        <v>100.423592981719</v>
      </c>
      <c r="G28" s="38">
        <f t="shared" si="0"/>
        <v>5.6375665395025365E-2</v>
      </c>
      <c r="H28">
        <v>101.710866748611</v>
      </c>
      <c r="I28" s="38">
        <f t="shared" si="1"/>
        <v>0.2264421589047716</v>
      </c>
    </row>
    <row r="29" spans="2:9" hidden="1" x14ac:dyDescent="0.35">
      <c r="B29" t="s">
        <v>111</v>
      </c>
      <c r="C29" t="str">
        <f>VLOOKUP(Table6[[#This Row],[ETF]], tblRefData[], 2, FALSE)</f>
        <v>iShares 10+ Year Investment Grade Corporate Bond ETF</v>
      </c>
      <c r="D29" t="str">
        <f>VLOOKUP(Table6[[#This Row],[ETF]], tblRefData[], 4, FALSE)</f>
        <v>Debt Fund</v>
      </c>
      <c r="E29" t="str">
        <f>VLOOKUP(Table6[[#This Row],[ETF]], tblRefData[], 5, FALSE)</f>
        <v>Corp/Pref-Inv Grade</v>
      </c>
      <c r="F29">
        <v>99.083140763825199</v>
      </c>
      <c r="G29" s="38">
        <f t="shared" si="0"/>
        <v>-0.122736385181621</v>
      </c>
      <c r="H29">
        <v>99.277571615061802</v>
      </c>
      <c r="I29" s="38">
        <f t="shared" si="1"/>
        <v>-9.6626691011791888E-2</v>
      </c>
    </row>
    <row r="30" spans="2:9" hidden="1" x14ac:dyDescent="0.35">
      <c r="B30" t="s">
        <v>85</v>
      </c>
      <c r="C30" t="str">
        <f>VLOOKUP(Table6[[#This Row],[ETF]], tblRefData[], 2, FALSE)</f>
        <v>SPDR Portfolio Short Term Treasury ETF</v>
      </c>
      <c r="D30" t="str">
        <f>VLOOKUP(Table6[[#This Row],[ETF]], tblRefData[], 4, FALSE)</f>
        <v>Debt Fund</v>
      </c>
      <c r="E30" t="str">
        <f>VLOOKUP(Table6[[#This Row],[ETF]], tblRefData[], 5, FALSE)</f>
        <v>Govt/Agency-Short Term</v>
      </c>
      <c r="F30">
        <v>98.605804912909605</v>
      </c>
      <c r="G30" s="38">
        <f t="shared" si="0"/>
        <v>-0.18702559218857218</v>
      </c>
      <c r="H30">
        <v>100.42762953131</v>
      </c>
      <c r="I30" s="38">
        <f t="shared" si="1"/>
        <v>5.6911894615874203E-2</v>
      </c>
    </row>
    <row r="31" spans="2:9" hidden="1" x14ac:dyDescent="0.35">
      <c r="B31" t="s">
        <v>105</v>
      </c>
      <c r="C31" t="str">
        <f>VLOOKUP(Table6[[#This Row],[ETF]], tblRefData[], 2, FALSE)</f>
        <v>Vanguard Long-Term Corporate Bond ETF</v>
      </c>
      <c r="D31" t="str">
        <f>VLOOKUP(Table6[[#This Row],[ETF]], tblRefData[], 4, FALSE)</f>
        <v>Debt Fund</v>
      </c>
      <c r="E31" t="str">
        <f>VLOOKUP(Table6[[#This Row],[ETF]], tblRefData[], 5, FALSE)</f>
        <v>Corporate/Preferred</v>
      </c>
      <c r="F31">
        <v>97.540632678663698</v>
      </c>
      <c r="G31" s="38">
        <f t="shared" si="0"/>
        <v>-0.33146476362242439</v>
      </c>
      <c r="H31">
        <v>99.768267211590199</v>
      </c>
      <c r="I31" s="38">
        <f t="shared" si="1"/>
        <v>-3.0928776648841971E-2</v>
      </c>
    </row>
    <row r="32" spans="2:9" hidden="1" x14ac:dyDescent="0.35">
      <c r="B32" t="s">
        <v>67</v>
      </c>
      <c r="C32" t="str">
        <f>VLOOKUP(Table6[[#This Row],[ETF]], tblRefData[], 2, FALSE)</f>
        <v>Vanguard Intermediate-Term Corporate Bond ETF</v>
      </c>
      <c r="D32" t="str">
        <f>VLOOKUP(Table6[[#This Row],[ETF]], tblRefData[], 4, FALSE)</f>
        <v>Debt Fund</v>
      </c>
      <c r="E32" t="str">
        <f>VLOOKUP(Table6[[#This Row],[ETF]], tblRefData[], 5, FALSE)</f>
        <v>Corporate/Preferred</v>
      </c>
      <c r="F32">
        <v>96.567552534179001</v>
      </c>
      <c r="G32" s="38">
        <f t="shared" si="0"/>
        <v>-0.46461592249099626</v>
      </c>
      <c r="H32">
        <v>98.677362029805806</v>
      </c>
      <c r="I32" s="38">
        <f t="shared" si="1"/>
        <v>-0.17737087502552873</v>
      </c>
    </row>
    <row r="33" spans="2:9" hidden="1" x14ac:dyDescent="0.35">
      <c r="B33" t="s">
        <v>57</v>
      </c>
      <c r="C33" t="str">
        <f>VLOOKUP(Table6[[#This Row],[ETF]], tblRefData[], 2, FALSE)</f>
        <v>iShares 5-10 Year Investment Grade Corporate Bond ETF</v>
      </c>
      <c r="D33" t="str">
        <f>VLOOKUP(Table6[[#This Row],[ETF]], tblRefData[], 4, FALSE)</f>
        <v>Debt Fund</v>
      </c>
      <c r="E33" t="str">
        <f>VLOOKUP(Table6[[#This Row],[ETF]], tblRefData[], 5, FALSE)</f>
        <v>Corp/Pref-Inv Grade</v>
      </c>
      <c r="F33">
        <v>96.290330285019493</v>
      </c>
      <c r="G33" s="38">
        <f t="shared" si="0"/>
        <v>-0.50276235969758387</v>
      </c>
      <c r="H33">
        <v>98.530005394284103</v>
      </c>
      <c r="I33" s="38">
        <f t="shared" si="1"/>
        <v>-0.19725933295952069</v>
      </c>
    </row>
    <row r="34" spans="2:9" hidden="1" x14ac:dyDescent="0.35">
      <c r="B34" t="s">
        <v>7</v>
      </c>
      <c r="C34" t="str">
        <f>VLOOKUP(Table6[[#This Row],[ETF]], tblRefData[], 2, FALSE)</f>
        <v>SPDR Portfolio Long Term Treasury ETF</v>
      </c>
      <c r="D34" t="str">
        <f>VLOOKUP(Table6[[#This Row],[ETF]], tblRefData[], 4, FALSE)</f>
        <v>Debt Fund</v>
      </c>
      <c r="E34" t="str">
        <f>VLOOKUP(Table6[[#This Row],[ETF]], tblRefData[], 5, FALSE)</f>
        <v>Government/Agency-LT</v>
      </c>
      <c r="F34">
        <v>95.537127047189202</v>
      </c>
      <c r="G34" s="38">
        <f t="shared" si="0"/>
        <v>-0.60688760771935302</v>
      </c>
      <c r="H34">
        <v>88.720331675094499</v>
      </c>
      <c r="I34" s="38">
        <f t="shared" si="1"/>
        <v>-1.5830834552598039</v>
      </c>
    </row>
    <row r="35" spans="2:9" hidden="1" x14ac:dyDescent="0.35">
      <c r="B35" t="s">
        <v>39</v>
      </c>
      <c r="C35" t="str">
        <f>VLOOKUP(Table6[[#This Row],[ETF]], tblRefData[], 2, FALSE)</f>
        <v>Vanguard Short-Term Treasury ETF</v>
      </c>
      <c r="D35" t="str">
        <f>VLOOKUP(Table6[[#This Row],[ETF]], tblRefData[], 4, FALSE)</f>
        <v>Debt Fund</v>
      </c>
      <c r="E35" t="str">
        <f>VLOOKUP(Table6[[#This Row],[ETF]], tblRefData[], 5, FALSE)</f>
        <v>Govt/Agency-Short Term</v>
      </c>
      <c r="F35">
        <v>95.203223380848996</v>
      </c>
      <c r="G35" s="38">
        <f t="shared" ref="G35:G65" si="2">100 * (POWER(F35/100, 1/7.5)- 1)</f>
        <v>-0.65327529421731478</v>
      </c>
      <c r="H35">
        <v>99.0305736758975</v>
      </c>
      <c r="I35" s="38">
        <f t="shared" ref="I35:I65" si="3">100 * (POWER(H35/100, 1/7.5)- 1)</f>
        <v>-0.12980312971292429</v>
      </c>
    </row>
    <row r="36" spans="2:9" hidden="1" x14ac:dyDescent="0.35">
      <c r="B36" t="s">
        <v>23</v>
      </c>
      <c r="C36" t="str">
        <f>VLOOKUP(Table6[[#This Row],[ETF]], tblRefData[], 2, FALSE)</f>
        <v>ProShares UltraShort 20+ Year Treasury</v>
      </c>
      <c r="D36" t="str">
        <f>VLOOKUP(Table6[[#This Row],[ETF]], tblRefData[], 4, FALSE)</f>
        <v>Debt Fund</v>
      </c>
      <c r="E36" t="str">
        <f>VLOOKUP(Table6[[#This Row],[ETF]], tblRefData[], 5, FALSE)</f>
        <v>Government/Agency-LT</v>
      </c>
      <c r="F36">
        <v>95.122663926950295</v>
      </c>
      <c r="G36" s="38">
        <f t="shared" si="2"/>
        <v>-0.6644881555827209</v>
      </c>
      <c r="H36">
        <v>125.461228416648</v>
      </c>
      <c r="I36" s="38">
        <f t="shared" si="3"/>
        <v>3.0705526625357304</v>
      </c>
    </row>
    <row r="37" spans="2:9" hidden="1" x14ac:dyDescent="0.35">
      <c r="B37" t="s">
        <v>77</v>
      </c>
      <c r="C37" t="str">
        <f>VLOOKUP(Table6[[#This Row],[ETF]], tblRefData[], 2, FALSE)</f>
        <v>SPDR Portfolio Intermediate Term Corporate Bond ETF</v>
      </c>
      <c r="D37" t="str">
        <f>VLOOKUP(Table6[[#This Row],[ETF]], tblRefData[], 4, FALSE)</f>
        <v>Debt Fund</v>
      </c>
      <c r="E37" t="str">
        <f>VLOOKUP(Table6[[#This Row],[ETF]], tblRefData[], 5, FALSE)</f>
        <v>Govt/Corp Intermediate</v>
      </c>
      <c r="F37">
        <v>94.216834269527396</v>
      </c>
      <c r="G37" s="38">
        <f t="shared" si="2"/>
        <v>-0.79113806684066867</v>
      </c>
      <c r="H37">
        <v>98.977259546101195</v>
      </c>
      <c r="I37" s="38">
        <f t="shared" si="3"/>
        <v>-0.13697362262952151</v>
      </c>
    </row>
    <row r="38" spans="2:9" hidden="1" x14ac:dyDescent="0.35">
      <c r="B38" t="s">
        <v>61</v>
      </c>
      <c r="C38" t="str">
        <f>VLOOKUP(Table6[[#This Row],[ETF]], tblRefData[], 2, FALSE)</f>
        <v>iShares 3-7 Year Treasury Bond ETF</v>
      </c>
      <c r="D38" t="str">
        <f>VLOOKUP(Table6[[#This Row],[ETF]], tblRefData[], 4, FALSE)</f>
        <v>Debt Fund</v>
      </c>
      <c r="E38" t="str">
        <f>VLOOKUP(Table6[[#This Row],[ETF]], tblRefData[], 5, FALSE)</f>
        <v>Govt/Agency-Inter Term</v>
      </c>
      <c r="F38">
        <v>93.325678443462294</v>
      </c>
      <c r="G38" s="38">
        <f t="shared" si="2"/>
        <v>-0.9167703525366</v>
      </c>
      <c r="H38">
        <v>94.601427513499303</v>
      </c>
      <c r="I38" s="38">
        <f t="shared" si="3"/>
        <v>-0.73723724253288436</v>
      </c>
    </row>
    <row r="39" spans="2:9" hidden="1" x14ac:dyDescent="0.35">
      <c r="B39" t="s">
        <v>79</v>
      </c>
      <c r="C39" t="str">
        <f>VLOOKUP(Table6[[#This Row],[ETF]], tblRefData[], 2, FALSE)</f>
        <v>iShares Core U.S. Aggregate Bond ETF</v>
      </c>
      <c r="D39" t="str">
        <f>VLOOKUP(Table6[[#This Row],[ETF]], tblRefData[], 4, FALSE)</f>
        <v>Debt Fund</v>
      </c>
      <c r="E39" t="str">
        <f>VLOOKUP(Table6[[#This Row],[ETF]], tblRefData[], 5, FALSE)</f>
        <v>Government/Corporate</v>
      </c>
      <c r="F39">
        <v>92.697862747965601</v>
      </c>
      <c r="G39" s="38">
        <f t="shared" si="2"/>
        <v>-1.0059035287042106</v>
      </c>
      <c r="H39">
        <v>94.722538668352499</v>
      </c>
      <c r="I39" s="38">
        <f t="shared" si="3"/>
        <v>-0.72030280623746057</v>
      </c>
    </row>
    <row r="40" spans="2:9" hidden="1" x14ac:dyDescent="0.35">
      <c r="B40" t="s">
        <v>69</v>
      </c>
      <c r="C40" t="str">
        <f>VLOOKUP(Table6[[#This Row],[ETF]], tblRefData[], 2, FALSE)</f>
        <v>Schwab U.S. Aggregate Bond ETF</v>
      </c>
      <c r="D40" t="str">
        <f>VLOOKUP(Table6[[#This Row],[ETF]], tblRefData[], 4, FALSE)</f>
        <v>Debt Fund</v>
      </c>
      <c r="E40" t="str">
        <f>VLOOKUP(Table6[[#This Row],[ETF]], tblRefData[], 5, FALSE)</f>
        <v>Government/Corporate</v>
      </c>
      <c r="F40">
        <v>92.595270804290607</v>
      </c>
      <c r="G40" s="38">
        <f t="shared" si="2"/>
        <v>-1.0205185665473571</v>
      </c>
      <c r="H40">
        <v>93.877569959841594</v>
      </c>
      <c r="I40" s="38">
        <f t="shared" si="3"/>
        <v>-0.83884456398737317</v>
      </c>
    </row>
    <row r="41" spans="2:9" hidden="1" x14ac:dyDescent="0.35">
      <c r="B41" t="s">
        <v>53</v>
      </c>
      <c r="C41" t="str">
        <f>VLOOKUP(Table6[[#This Row],[ETF]], tblRefData[], 2, FALSE)</f>
        <v>Vanguard Total Bond Market ETF</v>
      </c>
      <c r="D41" t="str">
        <f>VLOOKUP(Table6[[#This Row],[ETF]], tblRefData[], 4, FALSE)</f>
        <v>Debt Fund</v>
      </c>
      <c r="E41" t="str">
        <f>VLOOKUP(Table6[[#This Row],[ETF]], tblRefData[], 5, FALSE)</f>
        <v>Government/Corporate</v>
      </c>
      <c r="F41">
        <v>92.345552945377904</v>
      </c>
      <c r="G41" s="38">
        <f t="shared" si="2"/>
        <v>-1.0561516003332772</v>
      </c>
      <c r="H41">
        <v>94.003887367125301</v>
      </c>
      <c r="I41" s="38">
        <f t="shared" si="3"/>
        <v>-0.82106469357525746</v>
      </c>
    </row>
    <row r="42" spans="2:9" hidden="1" x14ac:dyDescent="0.35">
      <c r="B42" t="s">
        <v>37</v>
      </c>
      <c r="C42" t="str">
        <f>VLOOKUP(Table6[[#This Row],[ETF]], tblRefData[], 2, FALSE)</f>
        <v>SPDR Portfolio Intermediate Term Treasury ETF</v>
      </c>
      <c r="D42" t="str">
        <f>VLOOKUP(Table6[[#This Row],[ETF]], tblRefData[], 4, FALSE)</f>
        <v>Debt Fund</v>
      </c>
      <c r="E42" t="str">
        <f>VLOOKUP(Table6[[#This Row],[ETF]], tblRefData[], 5, FALSE)</f>
        <v>Govt/Agency-Inter Term</v>
      </c>
      <c r="F42">
        <v>91.945212553093398</v>
      </c>
      <c r="G42" s="38">
        <f t="shared" si="2"/>
        <v>-1.1134520809953918</v>
      </c>
      <c r="H42">
        <v>94.149132175540501</v>
      </c>
      <c r="I42" s="38">
        <f t="shared" si="3"/>
        <v>-0.80064626161477914</v>
      </c>
    </row>
    <row r="43" spans="2:9" hidden="1" x14ac:dyDescent="0.35">
      <c r="B43" t="s">
        <v>75</v>
      </c>
      <c r="C43" t="str">
        <f>VLOOKUP(Table6[[#This Row],[ETF]], tblRefData[], 2, FALSE)</f>
        <v>SPDR Portfolio Aggregate Bond ETF</v>
      </c>
      <c r="D43" t="str">
        <f>VLOOKUP(Table6[[#This Row],[ETF]], tblRefData[], 4, FALSE)</f>
        <v>Debt Fund</v>
      </c>
      <c r="E43" t="str">
        <f>VLOOKUP(Table6[[#This Row],[ETF]], tblRefData[], 5, FALSE)</f>
        <v>Government/Corporate</v>
      </c>
      <c r="F43">
        <v>91.733037344873495</v>
      </c>
      <c r="G43" s="38">
        <f t="shared" si="2"/>
        <v>-1.143908311994013</v>
      </c>
      <c r="H43">
        <v>92.109878187332299</v>
      </c>
      <c r="I43" s="38">
        <f t="shared" si="3"/>
        <v>-1.0898574598493416</v>
      </c>
    </row>
    <row r="44" spans="2:9" hidden="1" x14ac:dyDescent="0.35">
      <c r="B44" t="s">
        <v>65</v>
      </c>
      <c r="C44" t="str">
        <f>VLOOKUP(Table6[[#This Row],[ETF]], tblRefData[], 2, FALSE)</f>
        <v>Vanguard Intermediate-Term Bond ETF</v>
      </c>
      <c r="D44" t="str">
        <f>VLOOKUP(Table6[[#This Row],[ETF]], tblRefData[], 4, FALSE)</f>
        <v>Debt Fund</v>
      </c>
      <c r="E44" t="str">
        <f>VLOOKUP(Table6[[#This Row],[ETF]], tblRefData[], 5, FALSE)</f>
        <v>Govt/Corp Intermediate</v>
      </c>
      <c r="F44">
        <v>91.334958533576</v>
      </c>
      <c r="G44" s="38">
        <f t="shared" si="2"/>
        <v>-1.2012147715467769</v>
      </c>
      <c r="H44">
        <v>93.295650723763998</v>
      </c>
      <c r="I44" s="38">
        <f t="shared" si="3"/>
        <v>-0.92102164172115364</v>
      </c>
    </row>
    <row r="45" spans="2:9" hidden="1" x14ac:dyDescent="0.35">
      <c r="B45" t="s">
        <v>31</v>
      </c>
      <c r="C45" t="str">
        <f>VLOOKUP(Table6[[#This Row],[ETF]], tblRefData[], 2, FALSE)</f>
        <v>Schwab Intermediate-Term U.S. Treasury ETF</v>
      </c>
      <c r="D45" t="str">
        <f>VLOOKUP(Table6[[#This Row],[ETF]], tblRefData[], 4, FALSE)</f>
        <v>Debt Fund</v>
      </c>
      <c r="E45" t="str">
        <f>VLOOKUP(Table6[[#This Row],[ETF]], tblRefData[], 5, FALSE)</f>
        <v>Govt/Agency-Inter Term</v>
      </c>
      <c r="F45">
        <v>89.181303384850395</v>
      </c>
      <c r="G45" s="38">
        <f t="shared" si="2"/>
        <v>-1.5150560596495333</v>
      </c>
      <c r="H45">
        <v>92.219426828447794</v>
      </c>
      <c r="I45" s="38">
        <f t="shared" si="3"/>
        <v>-1.0741806881144234</v>
      </c>
    </row>
    <row r="46" spans="2:9" x14ac:dyDescent="0.35">
      <c r="B46" t="s">
        <v>45</v>
      </c>
      <c r="C46" t="str">
        <f>VLOOKUP(Table6[[#This Row],[ETF]], tblRefData[], 2, FALSE)</f>
        <v>SPDR S&amp;P Metals &amp; Mining ETF</v>
      </c>
      <c r="D46" t="str">
        <f>VLOOKUP(Table6[[#This Row],[ETF]], tblRefData[], 4, FALSE)</f>
        <v>Equity Fund</v>
      </c>
      <c r="E46" t="str">
        <f>VLOOKUP(Table6[[#This Row],[ETF]], tblRefData[], 5, FALSE)</f>
        <v>Precious Metals</v>
      </c>
      <c r="F46">
        <v>86.999184904002107</v>
      </c>
      <c r="G46" s="38">
        <f t="shared" si="2"/>
        <v>-1.8398173490177139</v>
      </c>
      <c r="H46">
        <v>128.766268071881</v>
      </c>
      <c r="I46" s="38">
        <f t="shared" si="3"/>
        <v>3.4285130874651459</v>
      </c>
    </row>
    <row r="47" spans="2:9" x14ac:dyDescent="0.35">
      <c r="B47" t="s">
        <v>99</v>
      </c>
      <c r="C47" t="str">
        <f>VLOOKUP(Table6[[#This Row],[ETF]], tblRefData[], 2, FALSE)</f>
        <v>SPDR S&amp;P Bank ETF</v>
      </c>
      <c r="D47" t="str">
        <f>VLOOKUP(Table6[[#This Row],[ETF]], tblRefData[], 4, FALSE)</f>
        <v>Equity Fund</v>
      </c>
      <c r="E47" t="str">
        <f>VLOOKUP(Table6[[#This Row],[ETF]], tblRefData[], 5, FALSE)</f>
        <v>Financial Services</v>
      </c>
      <c r="F47">
        <v>86.550876706726996</v>
      </c>
      <c r="G47" s="38">
        <f t="shared" si="2"/>
        <v>-1.9074112313926084</v>
      </c>
      <c r="H47">
        <v>99.455902384293196</v>
      </c>
      <c r="I47" s="38">
        <f t="shared" si="3"/>
        <v>-7.2717976719516297E-2</v>
      </c>
    </row>
    <row r="48" spans="2:9" hidden="1" x14ac:dyDescent="0.35">
      <c r="B48" t="s">
        <v>9</v>
      </c>
      <c r="C48" t="str">
        <f>VLOOKUP(Table6[[#This Row],[ETF]], tblRefData[], 2, FALSE)</f>
        <v>Vanguard Intermediate-Term Treasury ETF</v>
      </c>
      <c r="D48" t="str">
        <f>VLOOKUP(Table6[[#This Row],[ETF]], tblRefData[], 4, FALSE)</f>
        <v>Debt Fund</v>
      </c>
      <c r="E48" t="str">
        <f>VLOOKUP(Table6[[#This Row],[ETF]], tblRefData[], 5, FALSE)</f>
        <v>Govt/Agency-Inter Term</v>
      </c>
      <c r="F48">
        <v>85.0765773868292</v>
      </c>
      <c r="G48" s="38">
        <f t="shared" si="2"/>
        <v>-2.1318599757467083</v>
      </c>
      <c r="H48">
        <v>90.046859180799999</v>
      </c>
      <c r="I48" s="38">
        <f t="shared" si="3"/>
        <v>-1.3881417922134043</v>
      </c>
    </row>
    <row r="49" spans="2:9" hidden="1" x14ac:dyDescent="0.35">
      <c r="B49" t="s">
        <v>15</v>
      </c>
      <c r="C49" t="str">
        <f>VLOOKUP(Table6[[#This Row],[ETF]], tblRefData[], 2, FALSE)</f>
        <v>iShares 10-20 Year Treasury Bond ETF</v>
      </c>
      <c r="D49" t="str">
        <f>VLOOKUP(Table6[[#This Row],[ETF]], tblRefData[], 4, FALSE)</f>
        <v>Debt Fund</v>
      </c>
      <c r="E49" t="str">
        <f>VLOOKUP(Table6[[#This Row],[ETF]], tblRefData[], 5, FALSE)</f>
        <v>Government/Agency-LT</v>
      </c>
      <c r="F49">
        <v>83.034611744481197</v>
      </c>
      <c r="G49" s="38">
        <f t="shared" si="2"/>
        <v>-2.4483645833502599</v>
      </c>
      <c r="H49">
        <v>81.744100383464797</v>
      </c>
      <c r="I49" s="38">
        <f t="shared" si="3"/>
        <v>-2.6518903772138835</v>
      </c>
    </row>
    <row r="50" spans="2:9" hidden="1" x14ac:dyDescent="0.35">
      <c r="B50" t="s">
        <v>29</v>
      </c>
      <c r="C50" t="str">
        <f>VLOOKUP(Table6[[#This Row],[ETF]], tblRefData[], 2, FALSE)</f>
        <v>Invesco DB Oil Fund</v>
      </c>
      <c r="D50" t="str">
        <f>VLOOKUP(Table6[[#This Row],[ETF]], tblRefData[], 4, FALSE)</f>
        <v>Commodity Fund</v>
      </c>
      <c r="E50" t="str">
        <f>VLOOKUP(Table6[[#This Row],[ETF]], tblRefData[], 5, FALSE)</f>
        <v>Commodity</v>
      </c>
      <c r="F50">
        <v>80.263758952204498</v>
      </c>
      <c r="G50" s="38">
        <f t="shared" si="2"/>
        <v>-2.8888122363447288</v>
      </c>
      <c r="H50">
        <v>159.472685980303</v>
      </c>
      <c r="I50" s="38">
        <f t="shared" si="3"/>
        <v>6.4203887877177346</v>
      </c>
    </row>
    <row r="51" spans="2:9" hidden="1" x14ac:dyDescent="0.35">
      <c r="B51" t="s">
        <v>93</v>
      </c>
      <c r="C51" t="str">
        <f>VLOOKUP(Table6[[#This Row],[ETF]], tblRefData[], 2, FALSE)</f>
        <v>iShares 7-10 Year Treasury Bond ETF</v>
      </c>
      <c r="D51" t="str">
        <f>VLOOKUP(Table6[[#This Row],[ETF]], tblRefData[], 4, FALSE)</f>
        <v>Debt Fund</v>
      </c>
      <c r="E51" t="str">
        <f>VLOOKUP(Table6[[#This Row],[ETF]], tblRefData[], 5, FALSE)</f>
        <v>Govt/Agency-Inter Term</v>
      </c>
      <c r="F51">
        <v>79.950863953179905</v>
      </c>
      <c r="G51" s="38">
        <f t="shared" si="2"/>
        <v>-2.939373967649106</v>
      </c>
      <c r="H51">
        <v>85.118978904874993</v>
      </c>
      <c r="I51" s="38">
        <f t="shared" si="3"/>
        <v>-2.1253578151641528</v>
      </c>
    </row>
    <row r="52" spans="2:9" hidden="1" x14ac:dyDescent="0.35">
      <c r="B52" t="s">
        <v>129</v>
      </c>
      <c r="C52" t="str">
        <f>VLOOKUP(Table6[[#This Row],[ETF]], tblRefData[], 2, FALSE)</f>
        <v>Invesco Preferred ETF</v>
      </c>
      <c r="D52" t="str">
        <f>VLOOKUP(Table6[[#This Row],[ETF]], tblRefData[], 4, FALSE)</f>
        <v>Debt Fund</v>
      </c>
      <c r="E52" t="str">
        <f>VLOOKUP(Table6[[#This Row],[ETF]], tblRefData[], 5, FALSE)</f>
        <v>Corporate/Preferred</v>
      </c>
      <c r="F52">
        <v>76.192703650998197</v>
      </c>
      <c r="G52" s="38">
        <f t="shared" si="2"/>
        <v>-3.5604627235163666</v>
      </c>
      <c r="H52">
        <v>84.698103763636198</v>
      </c>
      <c r="I52" s="38">
        <f t="shared" si="3"/>
        <v>-2.1900226543121182</v>
      </c>
    </row>
    <row r="53" spans="2:9" hidden="1" x14ac:dyDescent="0.35">
      <c r="B53" t="s">
        <v>5</v>
      </c>
      <c r="C53" t="str">
        <f>VLOOKUP(Table6[[#This Row],[ETF]], tblRefData[], 2, FALSE)</f>
        <v>Direxion Daily 20 Year Plus Treasury Bull 3x Shares</v>
      </c>
      <c r="D53" t="str">
        <f>VLOOKUP(Table6[[#This Row],[ETF]], tblRefData[], 4, FALSE)</f>
        <v>Debt Fund</v>
      </c>
      <c r="E53" t="str">
        <f>VLOOKUP(Table6[[#This Row],[ETF]], tblRefData[], 5, FALSE)</f>
        <v>Government/Agency-LT</v>
      </c>
      <c r="F53">
        <v>71.659811652540796</v>
      </c>
      <c r="G53" s="38">
        <f t="shared" si="2"/>
        <v>-4.3459370422194716</v>
      </c>
      <c r="H53">
        <v>50.5502647401538</v>
      </c>
      <c r="I53" s="38">
        <f t="shared" si="3"/>
        <v>-8.6946011549752118</v>
      </c>
    </row>
    <row r="54" spans="2:9" x14ac:dyDescent="0.35">
      <c r="B54" t="s">
        <v>119</v>
      </c>
      <c r="C54" t="str">
        <f>VLOOKUP(Table6[[#This Row],[ETF]], tblRefData[], 2, FALSE)</f>
        <v>SPDR S&amp;P Insurance ETF</v>
      </c>
      <c r="D54" t="str">
        <f>VLOOKUP(Table6[[#This Row],[ETF]], tblRefData[], 4, FALSE)</f>
        <v>Equity Fund</v>
      </c>
      <c r="E54" t="str">
        <f>VLOOKUP(Table6[[#This Row],[ETF]], tblRefData[], 5, FALSE)</f>
        <v>Financial Services</v>
      </c>
      <c r="F54">
        <v>64.198371637500898</v>
      </c>
      <c r="G54" s="38">
        <f t="shared" si="2"/>
        <v>-5.7380249912789782</v>
      </c>
      <c r="H54">
        <v>110.524271229424</v>
      </c>
      <c r="I54" s="38">
        <f t="shared" si="3"/>
        <v>1.3431396231494697</v>
      </c>
    </row>
    <row r="55" spans="2:9" hidden="1" x14ac:dyDescent="0.35">
      <c r="B55" t="s">
        <v>132</v>
      </c>
      <c r="C55" t="str">
        <f>VLOOKUP(Table6[[#This Row],[ETF]], tblRefData[], 2, FALSE)</f>
        <v>iShares Preferred and Income Securities ETF</v>
      </c>
      <c r="D55" t="str">
        <f>VLOOKUP(Table6[[#This Row],[ETF]], tblRefData[], 4, FALSE)</f>
        <v>Debt Fund</v>
      </c>
      <c r="E55" t="str">
        <f>VLOOKUP(Table6[[#This Row],[ETF]], tblRefData[], 5, FALSE)</f>
        <v>Corporate/Preferred</v>
      </c>
      <c r="F55">
        <v>56.5463004570774</v>
      </c>
      <c r="G55" s="38">
        <f t="shared" si="2"/>
        <v>-7.3197436854188114</v>
      </c>
      <c r="H55">
        <v>74.109298661728999</v>
      </c>
      <c r="I55" s="38">
        <f t="shared" si="3"/>
        <v>-3.9163054854547186</v>
      </c>
    </row>
    <row r="56" spans="2:9" hidden="1" x14ac:dyDescent="0.35">
      <c r="B56" t="s">
        <v>35</v>
      </c>
      <c r="C56" t="str">
        <f>VLOOKUP(Table6[[#This Row],[ETF]], tblRefData[], 2, FALSE)</f>
        <v>Direxion Daily 20 Year Plus Treasury Bear 3x Shares</v>
      </c>
      <c r="D56" t="str">
        <f>VLOOKUP(Table6[[#This Row],[ETF]], tblRefData[], 4, FALSE)</f>
        <v>Debt Fund</v>
      </c>
      <c r="E56" t="str">
        <f>VLOOKUP(Table6[[#This Row],[ETF]], tblRefData[], 5, FALSE)</f>
        <v>Government/Agency-LT</v>
      </c>
      <c r="F56">
        <v>44.202197966197801</v>
      </c>
      <c r="G56" s="38">
        <f t="shared" si="2"/>
        <v>-10.313753465446695</v>
      </c>
      <c r="H56">
        <v>98.371369315643506</v>
      </c>
      <c r="I56" s="38">
        <f t="shared" si="3"/>
        <v>-0.21869899126961689</v>
      </c>
    </row>
    <row r="57" spans="2:9" x14ac:dyDescent="0.35">
      <c r="B57" t="s">
        <v>121</v>
      </c>
      <c r="C57" t="str">
        <f>VLOOKUP(Table6[[#This Row],[ETF]], tblRefData[], 2, FALSE)</f>
        <v>SPDR S&amp;P Homebuilders ETF</v>
      </c>
      <c r="D57" t="str">
        <f>VLOOKUP(Table6[[#This Row],[ETF]], tblRefData[], 4, FALSE)</f>
        <v>Equity Fund</v>
      </c>
      <c r="E57" t="str">
        <f>VLOOKUP(Table6[[#This Row],[ETF]], tblRefData[], 5, FALSE)</f>
        <v>Sector Fund-Real Estate</v>
      </c>
      <c r="F57">
        <v>41.951066963792499</v>
      </c>
      <c r="G57" s="38">
        <f t="shared" si="2"/>
        <v>-10.936641466389984</v>
      </c>
      <c r="H57">
        <v>72.423858558172498</v>
      </c>
      <c r="I57" s="38">
        <f t="shared" si="3"/>
        <v>-4.210577590708386</v>
      </c>
    </row>
    <row r="58" spans="2:9" hidden="1" x14ac:dyDescent="0.35">
      <c r="B58" t="s">
        <v>25</v>
      </c>
      <c r="C58" t="str">
        <f>VLOOKUP(Table6[[#This Row],[ETF]], tblRefData[], 2, FALSE)</f>
        <v>ProShares Ultra Silver</v>
      </c>
      <c r="D58" t="str">
        <f>VLOOKUP(Table6[[#This Row],[ETF]], tblRefData[], 4, FALSE)</f>
        <v>Commodity Fund</v>
      </c>
      <c r="E58" t="str">
        <f>VLOOKUP(Table6[[#This Row],[ETF]], tblRefData[], 5, FALSE)</f>
        <v>Commodity</v>
      </c>
      <c r="F58">
        <v>33.754723811920201</v>
      </c>
      <c r="G58" s="38">
        <f t="shared" si="2"/>
        <v>-13.481043158335449</v>
      </c>
      <c r="H58">
        <v>94.2200265427998</v>
      </c>
      <c r="I58" s="38">
        <f t="shared" si="3"/>
        <v>-0.79068988486982184</v>
      </c>
    </row>
    <row r="59" spans="2:9" x14ac:dyDescent="0.35">
      <c r="B59" t="s">
        <v>115</v>
      </c>
      <c r="C59" t="str">
        <f>VLOOKUP(Table6[[#This Row],[ETF]], tblRefData[], 2, FALSE)</f>
        <v>SPDR S&amp;P Retail ETF</v>
      </c>
      <c r="D59" t="str">
        <f>VLOOKUP(Table6[[#This Row],[ETF]], tblRefData[], 4, FALSE)</f>
        <v>Equity Fund</v>
      </c>
      <c r="E59" t="str">
        <f>VLOOKUP(Table6[[#This Row],[ETF]], tblRefData[], 5, FALSE)</f>
        <v>Undefined Equity</v>
      </c>
      <c r="F59">
        <v>33.347790013796804</v>
      </c>
      <c r="G59" s="38">
        <f t="shared" si="2"/>
        <v>-13.620847024980332</v>
      </c>
      <c r="H59">
        <v>84.091221397328994</v>
      </c>
      <c r="I59" s="38">
        <f t="shared" si="3"/>
        <v>-2.2837583741367795</v>
      </c>
    </row>
    <row r="60" spans="2:9" x14ac:dyDescent="0.35">
      <c r="B60" t="s">
        <v>91</v>
      </c>
      <c r="C60" t="str">
        <f>VLOOKUP(Table6[[#This Row],[ETF]], tblRefData[], 2, FALSE)</f>
        <v>SPDR S&amp;P Regional Banking ETF</v>
      </c>
      <c r="D60" t="str">
        <f>VLOOKUP(Table6[[#This Row],[ETF]], tblRefData[], 4, FALSE)</f>
        <v>Equity Fund</v>
      </c>
      <c r="E60" t="str">
        <f>VLOOKUP(Table6[[#This Row],[ETF]], tblRefData[], 5, FALSE)</f>
        <v>Financial Services</v>
      </c>
      <c r="F60">
        <v>28.823384905984</v>
      </c>
      <c r="G60" s="38">
        <f t="shared" si="2"/>
        <v>-15.283891576977403</v>
      </c>
      <c r="H60">
        <v>58.376227105354801</v>
      </c>
      <c r="I60" s="38">
        <f t="shared" si="3"/>
        <v>-6.9253375814621538</v>
      </c>
    </row>
    <row r="61" spans="2:9" x14ac:dyDescent="0.35">
      <c r="B61" t="s">
        <v>81</v>
      </c>
      <c r="C61" t="str">
        <f>VLOOKUP(Table6[[#This Row],[ETF]], tblRefData[], 2, FALSE)</f>
        <v>SPDR S&amp;P Biotech ETF</v>
      </c>
      <c r="D61" t="str">
        <f>VLOOKUP(Table6[[#This Row],[ETF]], tblRefData[], 4, FALSE)</f>
        <v>Equity Fund</v>
      </c>
      <c r="E61" t="str">
        <f>VLOOKUP(Table6[[#This Row],[ETF]], tblRefData[], 5, FALSE)</f>
        <v>Health &amp; Biotechnology</v>
      </c>
      <c r="F61">
        <v>27.1633358422933</v>
      </c>
      <c r="G61" s="38">
        <f t="shared" si="2"/>
        <v>-15.951284531459986</v>
      </c>
      <c r="H61">
        <v>50.966211696423102</v>
      </c>
      <c r="I61" s="38">
        <f t="shared" si="3"/>
        <v>-8.5947837399369291</v>
      </c>
    </row>
    <row r="62" spans="2:9" x14ac:dyDescent="0.35">
      <c r="B62" t="s">
        <v>117</v>
      </c>
      <c r="C62" t="str">
        <f>VLOOKUP(Table6[[#This Row],[ETF]], tblRefData[], 2, FALSE)</f>
        <v>SPDR S&amp;P Oil &amp; Gas Exploration &amp; Production ETF</v>
      </c>
      <c r="D62" t="str">
        <f>VLOOKUP(Table6[[#This Row],[ETF]], tblRefData[], 4, FALSE)</f>
        <v>Equity Fund</v>
      </c>
      <c r="E62" t="str">
        <f>VLOOKUP(Table6[[#This Row],[ETF]], tblRefData[], 5, FALSE)</f>
        <v>Sector Fund-Energy</v>
      </c>
      <c r="F62">
        <v>26.903009577157501</v>
      </c>
      <c r="G62" s="38">
        <f t="shared" si="2"/>
        <v>-16.059133341068033</v>
      </c>
      <c r="H62">
        <v>73.026913910417207</v>
      </c>
      <c r="I62" s="38">
        <f t="shared" si="3"/>
        <v>-4.1046107399603464</v>
      </c>
    </row>
    <row r="63" spans="2:9" hidden="1" x14ac:dyDescent="0.35">
      <c r="B63" t="s">
        <v>123</v>
      </c>
      <c r="C63" t="str">
        <f>VLOOKUP(Table6[[#This Row],[ETF]], tblRefData[], 2, FALSE)</f>
        <v>United States Natural Gas Fund LP</v>
      </c>
      <c r="D63" t="str">
        <f>VLOOKUP(Table6[[#This Row],[ETF]], tblRefData[], 4, FALSE)</f>
        <v>Commodity Fund</v>
      </c>
      <c r="E63" t="str">
        <f>VLOOKUP(Table6[[#This Row],[ETF]], tblRefData[], 5, FALSE)</f>
        <v>Commodity</v>
      </c>
      <c r="F63">
        <v>23.348235624734802</v>
      </c>
      <c r="G63" s="38">
        <f t="shared" si="2"/>
        <v>-17.630352203219012</v>
      </c>
      <c r="H63">
        <v>57.180080596791299</v>
      </c>
      <c r="I63" s="38">
        <f t="shared" si="3"/>
        <v>-7.1819083379776831</v>
      </c>
    </row>
    <row r="64" spans="2:9" hidden="1" x14ac:dyDescent="0.35">
      <c r="B64" t="s">
        <v>49</v>
      </c>
      <c r="C64" t="str">
        <f>VLOOKUP(Table6[[#This Row],[ETF]], tblRefData[], 2, FALSE)</f>
        <v>SPDR Bloomberg 1-3 Month T-Bill ETF</v>
      </c>
      <c r="D64" t="str">
        <f>VLOOKUP(Table6[[#This Row],[ETF]], tblRefData[], 4, FALSE)</f>
        <v>Debt Fund</v>
      </c>
      <c r="E64" t="str">
        <f>VLOOKUP(Table6[[#This Row],[ETF]], tblRefData[], 5, FALSE)</f>
        <v>Govt/Agency-Short Term</v>
      </c>
      <c r="G64" s="38">
        <f t="shared" si="2"/>
        <v>-100</v>
      </c>
      <c r="I64" s="38">
        <f t="shared" si="3"/>
        <v>-100</v>
      </c>
    </row>
    <row r="65" spans="2:9" hidden="1" x14ac:dyDescent="0.35">
      <c r="B65" t="s">
        <v>19</v>
      </c>
      <c r="C65" t="str">
        <f>VLOOKUP(Table6[[#This Row],[ETF]], tblRefData[], 2, FALSE)</f>
        <v>iShares Short Treasury Bond ETF</v>
      </c>
      <c r="D65" t="str">
        <f>VLOOKUP(Table6[[#This Row],[ETF]], tblRefData[], 4, FALSE)</f>
        <v>Debt Fund</v>
      </c>
      <c r="E65" t="str">
        <f>VLOOKUP(Table6[[#This Row],[ETF]], tblRefData[], 5, FALSE)</f>
        <v>Govt/Agency-Short Term</v>
      </c>
      <c r="G65" s="38">
        <f t="shared" si="2"/>
        <v>-100</v>
      </c>
      <c r="I65" s="38">
        <f t="shared" si="3"/>
        <v>-100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0521-4633-458A-8228-BC3D2B67D9A2}">
  <sheetPr codeName="Sheet7"/>
  <dimension ref="B2:K61"/>
  <sheetViews>
    <sheetView showGridLines="0" zoomScale="115" zoomScaleNormal="115" workbookViewId="0">
      <pane ySplit="3" topLeftCell="A4" activePane="bottomLeft" state="frozen"/>
      <selection activeCell="A40" sqref="A40"/>
      <selection pane="bottomLeft" activeCell="A40" sqref="A40"/>
    </sheetView>
  </sheetViews>
  <sheetFormatPr defaultRowHeight="14.5" x14ac:dyDescent="0.35"/>
  <cols>
    <col min="1" max="1" width="4.36328125" customWidth="1"/>
    <col min="2" max="2" width="17.08984375" bestFit="1" customWidth="1"/>
    <col min="3" max="3" width="7.6328125" bestFit="1" customWidth="1"/>
    <col min="4" max="4" width="6" bestFit="1" customWidth="1"/>
    <col min="5" max="5" width="5.6328125" bestFit="1" customWidth="1"/>
    <col min="6" max="6" width="9.81640625" bestFit="1" customWidth="1"/>
    <col min="7" max="7" width="8.1796875" bestFit="1" customWidth="1"/>
    <col min="8" max="8" width="7.7265625" bestFit="1" customWidth="1"/>
    <col min="9" max="9" width="11.08984375" bestFit="1" customWidth="1"/>
    <col min="10" max="10" width="9.36328125" bestFit="1" customWidth="1"/>
    <col min="11" max="11" width="8.90625" bestFit="1" customWidth="1"/>
  </cols>
  <sheetData>
    <row r="2" spans="2:11" x14ac:dyDescent="0.35">
      <c r="B2" s="1" t="s">
        <v>349</v>
      </c>
    </row>
    <row r="3" spans="2:11" x14ac:dyDescent="0.35">
      <c r="B3" s="25" t="s">
        <v>337</v>
      </c>
      <c r="C3" s="23" t="s">
        <v>343</v>
      </c>
      <c r="D3" s="23" t="s">
        <v>344</v>
      </c>
      <c r="E3" s="23" t="s">
        <v>345</v>
      </c>
      <c r="F3" s="23" t="s">
        <v>346</v>
      </c>
      <c r="G3" s="23" t="s">
        <v>347</v>
      </c>
      <c r="H3" s="23" t="s">
        <v>348</v>
      </c>
      <c r="I3" t="s">
        <v>369</v>
      </c>
      <c r="J3" t="s">
        <v>370</v>
      </c>
      <c r="K3" t="s">
        <v>371</v>
      </c>
    </row>
    <row r="4" spans="2:11" x14ac:dyDescent="0.35">
      <c r="B4" s="26" t="s">
        <v>299</v>
      </c>
      <c r="C4" s="27">
        <v>34.667272727272724</v>
      </c>
      <c r="D4" s="27">
        <v>34.686363636363645</v>
      </c>
      <c r="E4" s="27">
        <v>22.700909090909089</v>
      </c>
      <c r="F4" s="27">
        <v>-3.2717346577823663</v>
      </c>
      <c r="G4" s="27">
        <v>-0.58647044066223697</v>
      </c>
      <c r="H4" s="27">
        <v>-7.8259203457518076</v>
      </c>
      <c r="I4" s="27">
        <v>0.12758834182413814</v>
      </c>
      <c r="J4" s="27">
        <v>8.2574858762104367E-2</v>
      </c>
      <c r="K4" s="27">
        <v>-0.26719999624796337</v>
      </c>
    </row>
    <row r="5" spans="2:11" x14ac:dyDescent="0.35">
      <c r="B5" s="28" t="s">
        <v>25</v>
      </c>
      <c r="C5" s="21">
        <v>58.61</v>
      </c>
      <c r="D5" s="21">
        <v>58.44</v>
      </c>
      <c r="E5" s="21">
        <v>29.87</v>
      </c>
      <c r="F5" s="27">
        <v>-9.1456254770099221</v>
      </c>
      <c r="G5" s="27">
        <v>-9.9328643659211568</v>
      </c>
      <c r="H5" s="27">
        <v>-36.079387615311099</v>
      </c>
      <c r="I5" s="27">
        <v>-0.15604206580805191</v>
      </c>
      <c r="J5" s="27">
        <v>-0.16996687826696025</v>
      </c>
      <c r="K5" s="27">
        <v>-1.2078804022534684</v>
      </c>
    </row>
    <row r="6" spans="2:11" x14ac:dyDescent="0.35">
      <c r="B6" s="28" t="s">
        <v>127</v>
      </c>
      <c r="C6" s="21">
        <v>95.95</v>
      </c>
      <c r="D6" s="21">
        <v>95.88</v>
      </c>
      <c r="E6" s="21">
        <v>67.89</v>
      </c>
      <c r="F6" s="27">
        <v>-50.385966975719619</v>
      </c>
      <c r="G6" s="27">
        <v>-18.414372076604923</v>
      </c>
      <c r="H6" s="27">
        <v>-25.539990229327859</v>
      </c>
      <c r="I6" s="27">
        <v>-0.52512732647962079</v>
      </c>
      <c r="J6" s="27">
        <v>-0.19205644635591285</v>
      </c>
      <c r="K6" s="27">
        <v>-0.37619664500409278</v>
      </c>
    </row>
    <row r="7" spans="2:11" x14ac:dyDescent="0.35">
      <c r="B7" s="28" t="s">
        <v>17</v>
      </c>
      <c r="C7" s="21">
        <v>16.600000000000001</v>
      </c>
      <c r="D7" s="21">
        <v>16.72</v>
      </c>
      <c r="E7" s="21">
        <v>12.39</v>
      </c>
      <c r="F7" s="27">
        <v>8.339554314425035</v>
      </c>
      <c r="G7" s="27">
        <v>6.8424154041313745</v>
      </c>
      <c r="H7" s="27">
        <v>3.8840942851172011</v>
      </c>
      <c r="I7" s="27">
        <v>0.50238279002560449</v>
      </c>
      <c r="J7" s="27">
        <v>0.40923537106048891</v>
      </c>
      <c r="K7" s="27">
        <v>0.31348622155909611</v>
      </c>
    </row>
    <row r="8" spans="2:11" x14ac:dyDescent="0.35">
      <c r="B8" s="28" t="s">
        <v>29</v>
      </c>
      <c r="C8" s="21">
        <v>28.79</v>
      </c>
      <c r="D8" s="21">
        <v>28.88</v>
      </c>
      <c r="E8" s="21">
        <v>20.58</v>
      </c>
      <c r="F8" s="27">
        <v>8.131634839005164</v>
      </c>
      <c r="G8" s="27">
        <v>8.7707924797212335</v>
      </c>
      <c r="H8" s="27">
        <v>4.3947900605115109</v>
      </c>
      <c r="I8" s="27">
        <v>0.28244650361254481</v>
      </c>
      <c r="J8" s="27">
        <v>0.30369780054436407</v>
      </c>
      <c r="K8" s="27">
        <v>0.21354665017062738</v>
      </c>
    </row>
    <row r="9" spans="2:11" x14ac:dyDescent="0.35">
      <c r="B9" s="28" t="s">
        <v>63</v>
      </c>
      <c r="C9" s="21">
        <v>13.64</v>
      </c>
      <c r="D9" s="21">
        <v>13.71</v>
      </c>
      <c r="E9" s="21">
        <v>9.23</v>
      </c>
      <c r="F9" s="27">
        <v>6.0780752785772885</v>
      </c>
      <c r="G9" s="27">
        <v>0.75688119469281556</v>
      </c>
      <c r="H9" s="27">
        <v>-5.4182065446597978</v>
      </c>
      <c r="I9" s="27">
        <v>0.44560669197780706</v>
      </c>
      <c r="J9" s="27">
        <v>5.5206505812750946E-2</v>
      </c>
      <c r="K9" s="27">
        <v>-0.58702129411265414</v>
      </c>
    </row>
    <row r="10" spans="2:11" x14ac:dyDescent="0.35">
      <c r="B10" s="28" t="s">
        <v>27</v>
      </c>
      <c r="C10" s="21">
        <v>21.83</v>
      </c>
      <c r="D10" s="21">
        <v>21.86</v>
      </c>
      <c r="E10" s="21">
        <v>14</v>
      </c>
      <c r="F10" s="27">
        <v>5.2508378291487023</v>
      </c>
      <c r="G10" s="27">
        <v>6.3556257299548502</v>
      </c>
      <c r="H10" s="27">
        <v>4.0097996219862431</v>
      </c>
      <c r="I10" s="27">
        <v>0.24053311173379308</v>
      </c>
      <c r="J10" s="27">
        <v>0.29074225663105446</v>
      </c>
      <c r="K10" s="27">
        <v>0.28641425871330306</v>
      </c>
    </row>
    <row r="11" spans="2:11" x14ac:dyDescent="0.35">
      <c r="B11" s="28" t="s">
        <v>41</v>
      </c>
      <c r="C11" s="21">
        <v>13.64</v>
      </c>
      <c r="D11" s="21">
        <v>13.68</v>
      </c>
      <c r="E11" s="21">
        <v>9.5399999999999991</v>
      </c>
      <c r="F11" s="27">
        <v>6.287388075944822</v>
      </c>
      <c r="G11" s="27">
        <v>0.25658784073696594</v>
      </c>
      <c r="H11" s="27">
        <v>-6.4810689005186939</v>
      </c>
      <c r="I11" s="27">
        <v>0.46095220498129191</v>
      </c>
      <c r="J11" s="27">
        <v>1.8756421106503361E-2</v>
      </c>
      <c r="K11" s="27">
        <v>-0.67935732709839569</v>
      </c>
    </row>
    <row r="12" spans="2:11" x14ac:dyDescent="0.35">
      <c r="B12" s="28" t="s">
        <v>101</v>
      </c>
      <c r="C12" s="21">
        <v>13.6</v>
      </c>
      <c r="D12" s="21">
        <v>13.73</v>
      </c>
      <c r="E12" s="21">
        <v>9.27</v>
      </c>
      <c r="F12" s="27">
        <v>6.6250088962309883</v>
      </c>
      <c r="G12" s="27">
        <v>3.1040839348928095</v>
      </c>
      <c r="H12" s="27">
        <v>-1.4439206772057456</v>
      </c>
      <c r="I12" s="27">
        <v>0.48713300707580798</v>
      </c>
      <c r="J12" s="27">
        <v>0.22608040312402108</v>
      </c>
      <c r="K12" s="27">
        <v>-0.15576274835013437</v>
      </c>
    </row>
    <row r="13" spans="2:11" x14ac:dyDescent="0.35">
      <c r="B13" s="28" t="s">
        <v>33</v>
      </c>
      <c r="C13" s="21">
        <v>28.07</v>
      </c>
      <c r="D13" s="21">
        <v>28.1</v>
      </c>
      <c r="E13" s="21">
        <v>20.6</v>
      </c>
      <c r="F13" s="27">
        <v>1.8472738163351599</v>
      </c>
      <c r="G13" s="27">
        <v>1.9137030072756245</v>
      </c>
      <c r="H13" s="27">
        <v>-2.1673718912778583</v>
      </c>
      <c r="I13" s="27">
        <v>6.5809541016571424E-2</v>
      </c>
      <c r="J13" s="27">
        <v>6.8103309867459938E-2</v>
      </c>
      <c r="K13" s="27">
        <v>-0.10521222773193487</v>
      </c>
    </row>
    <row r="14" spans="2:11" x14ac:dyDescent="0.35">
      <c r="B14" s="28" t="s">
        <v>123</v>
      </c>
      <c r="C14" s="21">
        <v>49.76</v>
      </c>
      <c r="D14" s="21">
        <v>49.71</v>
      </c>
      <c r="E14" s="21">
        <v>33.950000000000003</v>
      </c>
      <c r="F14" s="27">
        <v>-14.900995657779026</v>
      </c>
      <c r="G14" s="27">
        <v>-10.983146308611936</v>
      </c>
      <c r="H14" s="27">
        <v>-20.226169819255414</v>
      </c>
      <c r="I14" s="27">
        <v>-0.29945730823510908</v>
      </c>
      <c r="J14" s="27">
        <v>-0.22094440371377863</v>
      </c>
      <c r="K14" s="27">
        <v>-0.59576347037571176</v>
      </c>
    </row>
    <row r="15" spans="2:11" x14ac:dyDescent="0.35">
      <c r="B15" s="28" t="s">
        <v>21</v>
      </c>
      <c r="C15" s="21">
        <v>40.85</v>
      </c>
      <c r="D15" s="21">
        <v>40.840000000000003</v>
      </c>
      <c r="E15" s="21">
        <v>22.39</v>
      </c>
      <c r="F15" s="27">
        <v>-4.1162661747646272</v>
      </c>
      <c r="G15" s="27">
        <v>4.8791183124477389</v>
      </c>
      <c r="H15" s="27">
        <v>-1.0176920933283595</v>
      </c>
      <c r="I15" s="27">
        <v>-0.10076538983511939</v>
      </c>
      <c r="J15" s="27">
        <v>0.11946910657315717</v>
      </c>
      <c r="K15" s="27">
        <v>-4.5452974244232225E-2</v>
      </c>
    </row>
    <row r="16" spans="2:11" x14ac:dyDescent="0.35">
      <c r="B16" s="26" t="s">
        <v>298</v>
      </c>
      <c r="C16" s="27">
        <v>8.2205000000000013</v>
      </c>
      <c r="D16" s="27">
        <v>8.2227499999999996</v>
      </c>
      <c r="E16" s="27">
        <v>5.5497500000000004</v>
      </c>
      <c r="F16" s="27">
        <v>1.1727698821718646</v>
      </c>
      <c r="G16" s="27">
        <v>1.3254110858186183</v>
      </c>
      <c r="H16" s="27">
        <v>0.59914897906552445</v>
      </c>
      <c r="I16" s="27">
        <v>0.53281252288739467</v>
      </c>
      <c r="J16" s="27">
        <v>0.48441742698769807</v>
      </c>
      <c r="K16" s="27">
        <v>0.53788208125957171</v>
      </c>
    </row>
    <row r="17" spans="2:11" x14ac:dyDescent="0.35">
      <c r="B17" s="28" t="s">
        <v>79</v>
      </c>
      <c r="C17" s="21">
        <v>5</v>
      </c>
      <c r="D17" s="21">
        <v>5</v>
      </c>
      <c r="E17" s="21">
        <v>3.55</v>
      </c>
      <c r="F17" s="27">
        <v>1.5294368373855782</v>
      </c>
      <c r="G17" s="27">
        <v>1.7342594507444575</v>
      </c>
      <c r="H17" s="27">
        <v>1.7959969584225854</v>
      </c>
      <c r="I17" s="27">
        <v>0.30588736747711565</v>
      </c>
      <c r="J17" s="27">
        <v>0.34685189014889151</v>
      </c>
      <c r="K17" s="27">
        <v>0.50591463617537624</v>
      </c>
    </row>
    <row r="18" spans="2:11" x14ac:dyDescent="0.35">
      <c r="B18" s="28" t="s">
        <v>49</v>
      </c>
      <c r="C18" s="21">
        <v>0.45</v>
      </c>
      <c r="D18" s="21">
        <v>0.48</v>
      </c>
      <c r="E18" s="21">
        <v>0.45</v>
      </c>
      <c r="F18" s="27">
        <v>1.4784957332447224</v>
      </c>
      <c r="G18" s="27">
        <v>1.3958807279193852</v>
      </c>
      <c r="H18" s="27">
        <v>1.3141808443957403</v>
      </c>
      <c r="I18" s="27">
        <v>3.2855460738771609</v>
      </c>
      <c r="J18" s="27">
        <v>2.9080848498320528</v>
      </c>
      <c r="K18" s="27">
        <v>2.9204018764349784</v>
      </c>
    </row>
    <row r="19" spans="2:11" x14ac:dyDescent="0.35">
      <c r="B19" s="28" t="s">
        <v>65</v>
      </c>
      <c r="C19" s="21">
        <v>5.63</v>
      </c>
      <c r="D19" s="21">
        <v>5.64</v>
      </c>
      <c r="E19" s="21">
        <v>4.0599999999999996</v>
      </c>
      <c r="F19" s="27">
        <v>2.0381947927147204</v>
      </c>
      <c r="G19" s="27">
        <v>1.7638700498199711</v>
      </c>
      <c r="H19" s="27">
        <v>1.3141808443957403</v>
      </c>
      <c r="I19" s="27">
        <v>0.36202394186762354</v>
      </c>
      <c r="J19" s="27">
        <v>0.31274291663474668</v>
      </c>
      <c r="K19" s="27">
        <v>0.32368986315166021</v>
      </c>
    </row>
    <row r="20" spans="2:11" x14ac:dyDescent="0.35">
      <c r="B20" s="28" t="s">
        <v>53</v>
      </c>
      <c r="C20" s="21">
        <v>5.04</v>
      </c>
      <c r="D20" s="21">
        <v>5.05</v>
      </c>
      <c r="E20" s="21">
        <v>3.89</v>
      </c>
      <c r="F20" s="27">
        <v>1.6722963284883763</v>
      </c>
      <c r="G20" s="27">
        <v>1.3695690732433485</v>
      </c>
      <c r="H20" s="27">
        <v>0.94830533159417918</v>
      </c>
      <c r="I20" s="27">
        <v>0.33180482708102704</v>
      </c>
      <c r="J20" s="27">
        <v>0.27120179668185118</v>
      </c>
      <c r="K20" s="27">
        <v>0.24378029089824657</v>
      </c>
    </row>
    <row r="21" spans="2:11" x14ac:dyDescent="0.35">
      <c r="B21" s="28" t="s">
        <v>47</v>
      </c>
      <c r="C21" s="21">
        <v>2.29</v>
      </c>
      <c r="D21" s="21">
        <v>2.2799999999999998</v>
      </c>
      <c r="E21" s="21">
        <v>1.46</v>
      </c>
      <c r="F21" s="27">
        <v>1.5346529042710833</v>
      </c>
      <c r="G21" s="27">
        <v>1.7097594586278575</v>
      </c>
      <c r="H21" s="27">
        <v>1.8485537549301378</v>
      </c>
      <c r="I21" s="27">
        <v>0.67015410666859532</v>
      </c>
      <c r="J21" s="27">
        <v>0.7498944993981832</v>
      </c>
      <c r="K21" s="27">
        <v>1.2661327088562588</v>
      </c>
    </row>
    <row r="22" spans="2:11" x14ac:dyDescent="0.35">
      <c r="B22" s="28" t="s">
        <v>125</v>
      </c>
      <c r="C22" s="21">
        <v>2.0099999999999998</v>
      </c>
      <c r="D22" s="21">
        <v>2.08</v>
      </c>
      <c r="E22" s="21">
        <v>1.73</v>
      </c>
      <c r="F22" s="27">
        <v>2.3305738364113537</v>
      </c>
      <c r="G22" s="27">
        <v>1.5724213884505733</v>
      </c>
      <c r="H22" s="27">
        <v>0.80596310269422933</v>
      </c>
      <c r="I22" s="27">
        <v>1.1594894708514198</v>
      </c>
      <c r="J22" s="27">
        <v>0.75597182137046792</v>
      </c>
      <c r="K22" s="27">
        <v>0.46587462583481465</v>
      </c>
    </row>
    <row r="23" spans="2:11" x14ac:dyDescent="0.35">
      <c r="B23" s="28" t="s">
        <v>95</v>
      </c>
      <c r="C23" s="21">
        <v>8.3800000000000008</v>
      </c>
      <c r="D23" s="21">
        <v>8.41</v>
      </c>
      <c r="E23" s="21">
        <v>4.2300000000000004</v>
      </c>
      <c r="F23" s="27">
        <v>4.4410814826457257</v>
      </c>
      <c r="G23" s="27">
        <v>4.3682824206963788</v>
      </c>
      <c r="H23" s="27">
        <v>3.6748361880887703</v>
      </c>
      <c r="I23" s="27">
        <v>0.5299619907691796</v>
      </c>
      <c r="J23" s="27">
        <v>0.51941526999956944</v>
      </c>
      <c r="K23" s="27">
        <v>0.86875560002098584</v>
      </c>
    </row>
    <row r="24" spans="2:11" x14ac:dyDescent="0.35">
      <c r="B24" s="28" t="s">
        <v>93</v>
      </c>
      <c r="C24" s="21">
        <v>6.56</v>
      </c>
      <c r="D24" s="21">
        <v>6.56</v>
      </c>
      <c r="E24" s="21">
        <v>4.1500000000000004</v>
      </c>
      <c r="F24" s="27">
        <v>0.94020386632935882</v>
      </c>
      <c r="G24" s="27">
        <v>2.8546969052967164E-2</v>
      </c>
      <c r="H24" s="27">
        <v>-1.167229696805494</v>
      </c>
      <c r="I24" s="27">
        <v>0.14332376011118275</v>
      </c>
      <c r="J24" s="27">
        <v>4.3516721117327992E-3</v>
      </c>
      <c r="K24" s="27">
        <v>-0.2812601679049383</v>
      </c>
    </row>
    <row r="25" spans="2:11" x14ac:dyDescent="0.35">
      <c r="B25" s="28" t="s">
        <v>61</v>
      </c>
      <c r="C25" s="21">
        <v>4.05</v>
      </c>
      <c r="D25" s="21">
        <v>4.05</v>
      </c>
      <c r="E25" s="21">
        <v>2.66</v>
      </c>
      <c r="F25" s="27">
        <v>1.1335710227761586</v>
      </c>
      <c r="G25" s="27">
        <v>1.3102175826354978</v>
      </c>
      <c r="H25" s="27">
        <v>1.3814143883756014</v>
      </c>
      <c r="I25" s="27">
        <v>0.27989407969781693</v>
      </c>
      <c r="J25" s="27">
        <v>0.32351051423098715</v>
      </c>
      <c r="K25" s="27">
        <v>0.51932871743443654</v>
      </c>
    </row>
    <row r="26" spans="2:11" x14ac:dyDescent="0.35">
      <c r="B26" s="28" t="s">
        <v>57</v>
      </c>
      <c r="C26" s="21">
        <v>6.95</v>
      </c>
      <c r="D26" s="21">
        <v>6.95</v>
      </c>
      <c r="E26" s="21">
        <v>5.24</v>
      </c>
      <c r="F26" s="27">
        <v>2.694924471388549</v>
      </c>
      <c r="G26" s="27">
        <v>2.8283710283646846</v>
      </c>
      <c r="H26" s="27">
        <v>2.7192649581144313</v>
      </c>
      <c r="I26" s="27">
        <v>0.38775891674655377</v>
      </c>
      <c r="J26" s="27">
        <v>0.40695986019635749</v>
      </c>
      <c r="K26" s="27">
        <v>0.51894369429664722</v>
      </c>
    </row>
    <row r="27" spans="2:11" x14ac:dyDescent="0.35">
      <c r="B27" s="28" t="s">
        <v>111</v>
      </c>
      <c r="C27" s="21">
        <v>12.24</v>
      </c>
      <c r="D27" s="21">
        <v>12.29</v>
      </c>
      <c r="E27" s="21">
        <v>10.3</v>
      </c>
      <c r="F27" s="27">
        <v>4.2929572952233874</v>
      </c>
      <c r="G27" s="27">
        <v>3.0050975430645055</v>
      </c>
      <c r="H27" s="27">
        <v>1.2214614150787062</v>
      </c>
      <c r="I27" s="27">
        <v>0.35073180516530944</v>
      </c>
      <c r="J27" s="27">
        <v>0.24451566664479299</v>
      </c>
      <c r="K27" s="27">
        <v>0.11858848690084525</v>
      </c>
    </row>
    <row r="28" spans="2:11" x14ac:dyDescent="0.35">
      <c r="B28" s="28" t="s">
        <v>71</v>
      </c>
      <c r="C28" s="21">
        <v>3</v>
      </c>
      <c r="D28" s="21">
        <v>2.99</v>
      </c>
      <c r="E28" s="21">
        <v>2.21</v>
      </c>
      <c r="F28" s="27">
        <v>2.1328572406784208</v>
      </c>
      <c r="G28" s="27">
        <v>2.1894030176865531</v>
      </c>
      <c r="H28" s="27">
        <v>2.1981821762805831</v>
      </c>
      <c r="I28" s="27">
        <v>0.71095241355947358</v>
      </c>
      <c r="J28" s="27">
        <v>0.73224181193530202</v>
      </c>
      <c r="K28" s="27">
        <v>0.99465256845275252</v>
      </c>
    </row>
    <row r="29" spans="2:11" x14ac:dyDescent="0.35">
      <c r="B29" s="28" t="s">
        <v>87</v>
      </c>
      <c r="C29" s="21">
        <v>8.86</v>
      </c>
      <c r="D29" s="21">
        <v>8.84</v>
      </c>
      <c r="E29" s="21">
        <v>4.41</v>
      </c>
      <c r="F29" s="27">
        <v>4.6075912282899978</v>
      </c>
      <c r="G29" s="27">
        <v>5.3095880211487589</v>
      </c>
      <c r="H29" s="27">
        <v>5.3085406335306562</v>
      </c>
      <c r="I29" s="27">
        <v>0.52004415669187343</v>
      </c>
      <c r="J29" s="27">
        <v>0.60063212908922614</v>
      </c>
      <c r="K29" s="27">
        <v>1.2037507105511691</v>
      </c>
    </row>
    <row r="30" spans="2:11" x14ac:dyDescent="0.35">
      <c r="B30" s="28" t="s">
        <v>113</v>
      </c>
      <c r="C30" s="21">
        <v>8.52</v>
      </c>
      <c r="D30" s="21">
        <v>8.57</v>
      </c>
      <c r="E30" s="21">
        <v>7.01</v>
      </c>
      <c r="F30" s="27">
        <v>3.2013209610155524</v>
      </c>
      <c r="G30" s="27">
        <v>1.1695815703597789</v>
      </c>
      <c r="H30" s="27">
        <v>-1.0922913321497862</v>
      </c>
      <c r="I30" s="27">
        <v>0.37574189683281134</v>
      </c>
      <c r="J30" s="27">
        <v>0.13647392886345144</v>
      </c>
      <c r="K30" s="27">
        <v>-0.15581902027814354</v>
      </c>
    </row>
    <row r="31" spans="2:11" x14ac:dyDescent="0.35">
      <c r="B31" s="28" t="s">
        <v>132</v>
      </c>
      <c r="C31" s="21">
        <v>11.31</v>
      </c>
      <c r="D31" s="21">
        <v>11.3</v>
      </c>
      <c r="E31" s="21">
        <v>7.17</v>
      </c>
      <c r="F31" s="27">
        <v>3.1005160314486302</v>
      </c>
      <c r="G31" s="27">
        <v>-0.45619619437198278</v>
      </c>
      <c r="H31" s="27">
        <v>-4.7328575978410896</v>
      </c>
      <c r="I31" s="27">
        <v>0.27413934849236338</v>
      </c>
      <c r="J31" s="27">
        <v>-4.0371344634688736E-2</v>
      </c>
      <c r="K31" s="27">
        <v>-0.66009171518006826</v>
      </c>
    </row>
    <row r="32" spans="2:11" x14ac:dyDescent="0.35">
      <c r="B32" s="28" t="s">
        <v>129</v>
      </c>
      <c r="C32" s="21">
        <v>11.55</v>
      </c>
      <c r="D32" s="21">
        <v>11.56</v>
      </c>
      <c r="E32" s="21">
        <v>7.66</v>
      </c>
      <c r="F32" s="27">
        <v>2.0280663034720314</v>
      </c>
      <c r="G32" s="27">
        <v>2.1240443266838716</v>
      </c>
      <c r="H32" s="27">
        <v>1.3537623896772377</v>
      </c>
      <c r="I32" s="27">
        <v>0.17559015614476461</v>
      </c>
      <c r="J32" s="27">
        <v>0.18374085870967746</v>
      </c>
      <c r="K32" s="27">
        <v>0.17673138246439135</v>
      </c>
    </row>
    <row r="33" spans="2:11" x14ac:dyDescent="0.35">
      <c r="B33" s="28" t="s">
        <v>59</v>
      </c>
      <c r="C33" s="21">
        <v>1.61</v>
      </c>
      <c r="D33" s="21">
        <v>1.59</v>
      </c>
      <c r="E33" s="21">
        <v>1.02</v>
      </c>
      <c r="F33" s="27">
        <v>1.2877415097366729</v>
      </c>
      <c r="G33" s="27">
        <v>1.3998239448961947</v>
      </c>
      <c r="H33" s="27">
        <v>1.4941862636562719</v>
      </c>
      <c r="I33" s="27">
        <v>0.79983944704141163</v>
      </c>
      <c r="J33" s="27">
        <v>0.88039241817370728</v>
      </c>
      <c r="K33" s="27">
        <v>1.4648884937806588</v>
      </c>
    </row>
    <row r="34" spans="2:11" x14ac:dyDescent="0.35">
      <c r="B34" s="28" t="s">
        <v>83</v>
      </c>
      <c r="C34" s="21">
        <v>4.82</v>
      </c>
      <c r="D34" s="21">
        <v>4.88</v>
      </c>
      <c r="E34" s="21">
        <v>3.47</v>
      </c>
      <c r="F34" s="27">
        <v>3.1290385395135401</v>
      </c>
      <c r="G34" s="27">
        <v>2.3156376091180819</v>
      </c>
      <c r="H34" s="27">
        <v>1.3761508290857538</v>
      </c>
      <c r="I34" s="27">
        <v>0.64917812023102484</v>
      </c>
      <c r="J34" s="27">
        <v>0.4745159035078037</v>
      </c>
      <c r="K34" s="27">
        <v>0.39658525333883393</v>
      </c>
    </row>
    <row r="35" spans="2:11" x14ac:dyDescent="0.35">
      <c r="B35" s="28" t="s">
        <v>31</v>
      </c>
      <c r="C35" s="21">
        <v>4.51</v>
      </c>
      <c r="D35" s="21">
        <v>4.51</v>
      </c>
      <c r="E35" s="21">
        <v>3.02</v>
      </c>
      <c r="F35" s="27">
        <v>1.1522527600672516</v>
      </c>
      <c r="G35" s="27">
        <v>1.0089423156042443</v>
      </c>
      <c r="H35" s="27">
        <v>0.73638798843869147</v>
      </c>
      <c r="I35" s="27">
        <v>0.25548841686635293</v>
      </c>
      <c r="J35" s="27">
        <v>0.22371226510071937</v>
      </c>
      <c r="K35" s="27">
        <v>0.24383708226446738</v>
      </c>
    </row>
    <row r="36" spans="2:11" x14ac:dyDescent="0.35">
      <c r="B36" s="28" t="s">
        <v>69</v>
      </c>
      <c r="C36" s="21">
        <v>5.0599999999999996</v>
      </c>
      <c r="D36" s="21">
        <v>5.04</v>
      </c>
      <c r="E36" s="21">
        <v>3.62</v>
      </c>
      <c r="F36" s="27">
        <v>1.3629847523475069</v>
      </c>
      <c r="G36" s="27">
        <v>1.8894609221006275</v>
      </c>
      <c r="H36" s="27">
        <v>2.2744953933028</v>
      </c>
      <c r="I36" s="27">
        <v>0.26936457556274845</v>
      </c>
      <c r="J36" s="27">
        <v>0.37489304009933089</v>
      </c>
      <c r="K36" s="27">
        <v>0.62831364455878447</v>
      </c>
    </row>
    <row r="37" spans="2:11" x14ac:dyDescent="0.35">
      <c r="B37" s="28" t="s">
        <v>19</v>
      </c>
      <c r="C37" s="21">
        <v>0.47</v>
      </c>
      <c r="D37" s="21">
        <v>0.5</v>
      </c>
      <c r="E37" s="21">
        <v>0.47</v>
      </c>
      <c r="F37" s="27">
        <v>1.5046385373432614</v>
      </c>
      <c r="G37" s="27">
        <v>1.4444495621235287</v>
      </c>
      <c r="H37" s="27">
        <v>1.3840455532729834</v>
      </c>
      <c r="I37" s="27">
        <v>3.2013585900920458</v>
      </c>
      <c r="J37" s="27">
        <v>2.8888991242470574</v>
      </c>
      <c r="K37" s="27">
        <v>2.9447777729212414</v>
      </c>
    </row>
    <row r="38" spans="2:11" x14ac:dyDescent="0.35">
      <c r="B38" s="28" t="s">
        <v>89</v>
      </c>
      <c r="C38" s="21">
        <v>1.61</v>
      </c>
      <c r="D38" s="21">
        <v>1.61</v>
      </c>
      <c r="E38" s="21">
        <v>1.04</v>
      </c>
      <c r="F38" s="27">
        <v>1.1882234710985262</v>
      </c>
      <c r="G38" s="27">
        <v>1.2201331540298899</v>
      </c>
      <c r="H38" s="27">
        <v>1.2360653888499495</v>
      </c>
      <c r="I38" s="27">
        <v>0.73802700068231442</v>
      </c>
      <c r="J38" s="27">
        <v>0.75784667952167073</v>
      </c>
      <c r="K38" s="27">
        <v>1.1885244123557206</v>
      </c>
    </row>
    <row r="39" spans="2:11" x14ac:dyDescent="0.35">
      <c r="B39" s="28" t="s">
        <v>75</v>
      </c>
      <c r="C39" s="21">
        <v>4.95</v>
      </c>
      <c r="D39" s="21">
        <v>4.96</v>
      </c>
      <c r="E39" s="21">
        <v>3.74</v>
      </c>
      <c r="F39" s="27">
        <v>1.4260885733712536</v>
      </c>
      <c r="G39" s="27">
        <v>1.2440258680824323</v>
      </c>
      <c r="H39" s="27">
        <v>0.94155438148735282</v>
      </c>
      <c r="I39" s="27">
        <v>0.28809870169116236</v>
      </c>
      <c r="J39" s="27">
        <v>0.25081166695210327</v>
      </c>
      <c r="K39" s="27">
        <v>0.25175250841907826</v>
      </c>
    </row>
    <row r="40" spans="2:11" x14ac:dyDescent="0.35">
      <c r="B40" s="28" t="s">
        <v>77</v>
      </c>
      <c r="C40" s="21">
        <v>4.9000000000000004</v>
      </c>
      <c r="D40" s="21">
        <v>4.8499999999999996</v>
      </c>
      <c r="E40" s="21">
        <v>3.2</v>
      </c>
      <c r="F40" s="27">
        <v>2.690052217781802</v>
      </c>
      <c r="G40" s="27">
        <v>3.2662342354826679</v>
      </c>
      <c r="H40" s="27">
        <v>3.687486333577783</v>
      </c>
      <c r="I40" s="27">
        <v>0.54899024852689837</v>
      </c>
      <c r="J40" s="27">
        <v>0.673450357831478</v>
      </c>
      <c r="K40" s="27">
        <v>1.152339479243057</v>
      </c>
    </row>
    <row r="41" spans="2:11" x14ac:dyDescent="0.35">
      <c r="B41" s="28" t="s">
        <v>51</v>
      </c>
      <c r="C41" s="21">
        <v>2.1</v>
      </c>
      <c r="D41" s="21">
        <v>2.13</v>
      </c>
      <c r="E41" s="21">
        <v>1.61</v>
      </c>
      <c r="F41" s="27">
        <v>2.0912706341685405</v>
      </c>
      <c r="G41" s="27">
        <v>1.8190907199696182</v>
      </c>
      <c r="H41" s="27">
        <v>1.5255237318031911</v>
      </c>
      <c r="I41" s="27">
        <v>0.99584315912787635</v>
      </c>
      <c r="J41" s="27">
        <v>0.8540332018636706</v>
      </c>
      <c r="K41" s="27">
        <v>0.94753026820073982</v>
      </c>
    </row>
    <row r="42" spans="2:11" x14ac:dyDescent="0.35">
      <c r="B42" s="28" t="s">
        <v>37</v>
      </c>
      <c r="C42" s="21">
        <v>4.38</v>
      </c>
      <c r="D42" s="21">
        <v>4.37</v>
      </c>
      <c r="E42" s="21">
        <v>2.77</v>
      </c>
      <c r="F42" s="27">
        <v>1.2705337105775261</v>
      </c>
      <c r="G42" s="27">
        <v>1.4745708252446921</v>
      </c>
      <c r="H42" s="27">
        <v>1.5463831798085748</v>
      </c>
      <c r="I42" s="27">
        <v>0.29007618962957216</v>
      </c>
      <c r="J42" s="27">
        <v>0.33743039479283571</v>
      </c>
      <c r="K42" s="27">
        <v>0.55826107574316775</v>
      </c>
    </row>
    <row r="43" spans="2:11" x14ac:dyDescent="0.35">
      <c r="B43" s="28" t="s">
        <v>7</v>
      </c>
      <c r="C43" s="21">
        <v>12.85</v>
      </c>
      <c r="D43" s="21">
        <v>12.83</v>
      </c>
      <c r="E43" s="21">
        <v>8.3000000000000007</v>
      </c>
      <c r="F43" s="27">
        <v>0.59085165471985945</v>
      </c>
      <c r="G43" s="27">
        <v>-1.3878980750454462</v>
      </c>
      <c r="H43" s="27">
        <v>-4.3757345719418144</v>
      </c>
      <c r="I43" s="27">
        <v>4.5980673519055208E-2</v>
      </c>
      <c r="J43" s="27">
        <v>-0.10817599961383056</v>
      </c>
      <c r="K43" s="27">
        <v>-0.52719693637853182</v>
      </c>
    </row>
    <row r="44" spans="2:11" x14ac:dyDescent="0.35">
      <c r="B44" s="28" t="s">
        <v>85</v>
      </c>
      <c r="C44" s="21">
        <v>1.77</v>
      </c>
      <c r="D44" s="21">
        <v>1.78</v>
      </c>
      <c r="E44" s="21">
        <v>1.04</v>
      </c>
      <c r="F44" s="27">
        <v>1.2864184554812308</v>
      </c>
      <c r="G44" s="27">
        <v>1.065340455324848</v>
      </c>
      <c r="H44" s="27">
        <v>0.82093179411717454</v>
      </c>
      <c r="I44" s="27">
        <v>0.72679008784250332</v>
      </c>
      <c r="J44" s="27">
        <v>0.59850587377800446</v>
      </c>
      <c r="K44" s="27">
        <v>0.78935749434343705</v>
      </c>
    </row>
    <row r="45" spans="2:11" x14ac:dyDescent="0.35">
      <c r="B45" s="28" t="s">
        <v>23</v>
      </c>
      <c r="C45" s="21">
        <v>27.22</v>
      </c>
      <c r="D45" s="21">
        <v>27.13</v>
      </c>
      <c r="E45" s="21">
        <v>18.690000000000001</v>
      </c>
      <c r="F45" s="27">
        <v>-5.2692479786000002</v>
      </c>
      <c r="G45" s="27">
        <v>1.7792985596477351</v>
      </c>
      <c r="H45" s="27">
        <v>4.5814057738137848</v>
      </c>
      <c r="I45" s="27">
        <v>-0.19358001390889054</v>
      </c>
      <c r="J45" s="27">
        <v>6.5584171015397541E-2</v>
      </c>
      <c r="K45" s="27">
        <v>0.24512604461282955</v>
      </c>
    </row>
    <row r="46" spans="2:11" x14ac:dyDescent="0.35">
      <c r="B46" s="28" t="s">
        <v>55</v>
      </c>
      <c r="C46" s="21">
        <v>4.8600000000000003</v>
      </c>
      <c r="D46" s="21">
        <v>4.93</v>
      </c>
      <c r="E46" s="21">
        <v>3.51</v>
      </c>
      <c r="F46" s="27">
        <v>3.2497340765337057</v>
      </c>
      <c r="G46" s="27">
        <v>2.2432608057279202</v>
      </c>
      <c r="H46" s="27">
        <v>1.1135318718474618</v>
      </c>
      <c r="I46" s="27">
        <v>0.66866956307277892</v>
      </c>
      <c r="J46" s="27">
        <v>0.45502247580688038</v>
      </c>
      <c r="K46" s="27">
        <v>0.31724554753488943</v>
      </c>
    </row>
    <row r="47" spans="2:11" x14ac:dyDescent="0.35">
      <c r="B47" s="28" t="s">
        <v>15</v>
      </c>
      <c r="C47" s="21">
        <v>10.43</v>
      </c>
      <c r="D47" s="21">
        <v>10.42</v>
      </c>
      <c r="E47" s="21">
        <v>6.74</v>
      </c>
      <c r="F47" s="27">
        <v>-0.19542774984374622</v>
      </c>
      <c r="G47" s="27">
        <v>-0.75996578453271235</v>
      </c>
      <c r="H47" s="27">
        <v>-2.0278508907573323</v>
      </c>
      <c r="I47" s="27">
        <v>-1.8737080521931567E-2</v>
      </c>
      <c r="J47" s="27">
        <v>-7.2933376634617311E-2</v>
      </c>
      <c r="K47" s="27">
        <v>-0.30086808468209675</v>
      </c>
    </row>
    <row r="48" spans="2:11" x14ac:dyDescent="0.35">
      <c r="B48" s="28" t="s">
        <v>11</v>
      </c>
      <c r="C48" s="21">
        <v>13.43</v>
      </c>
      <c r="D48" s="21">
        <v>13.44</v>
      </c>
      <c r="E48" s="21">
        <v>9.08</v>
      </c>
      <c r="F48" s="27">
        <v>0.31556816817548405</v>
      </c>
      <c r="G48" s="27">
        <v>0.25236698461337248</v>
      </c>
      <c r="H48" s="27">
        <v>-0.91774168018654567</v>
      </c>
      <c r="I48" s="27">
        <v>2.3497257496313036E-2</v>
      </c>
      <c r="J48" s="27">
        <v>1.8777305402780692E-2</v>
      </c>
      <c r="K48" s="27">
        <v>-0.10107287226724071</v>
      </c>
    </row>
    <row r="49" spans="2:11" x14ac:dyDescent="0.35">
      <c r="B49" s="28" t="s">
        <v>5</v>
      </c>
      <c r="C49" s="21">
        <v>39.68</v>
      </c>
      <c r="D49" s="21">
        <v>39.619999999999997</v>
      </c>
      <c r="E49" s="21">
        <v>21.28</v>
      </c>
      <c r="F49" s="27">
        <v>-12.319551750548818</v>
      </c>
      <c r="G49" s="27">
        <v>-8.8862417569700476</v>
      </c>
      <c r="H49" s="27">
        <v>-16.811672067806693</v>
      </c>
      <c r="I49" s="27">
        <v>-0.31047257435858916</v>
      </c>
      <c r="J49" s="27">
        <v>-0.22428676822236365</v>
      </c>
      <c r="K49" s="27">
        <v>-0.79002218363753252</v>
      </c>
    </row>
    <row r="50" spans="2:11" x14ac:dyDescent="0.35">
      <c r="B50" s="28" t="s">
        <v>35</v>
      </c>
      <c r="C50" s="21">
        <v>40.94</v>
      </c>
      <c r="D50" s="21">
        <v>40.89</v>
      </c>
      <c r="E50" s="21">
        <v>29.29</v>
      </c>
      <c r="F50" s="27">
        <v>-9.8847715065358503</v>
      </c>
      <c r="G50" s="27">
        <v>-1.1534399317988386</v>
      </c>
      <c r="H50" s="27">
        <v>-1.3568567312391422</v>
      </c>
      <c r="I50" s="27">
        <v>-0.24144532258270276</v>
      </c>
      <c r="J50" s="27">
        <v>-2.8208362235236945E-2</v>
      </c>
      <c r="K50" s="27">
        <v>-4.6324914006116158E-2</v>
      </c>
    </row>
    <row r="51" spans="2:11" x14ac:dyDescent="0.35">
      <c r="B51" s="28" t="s">
        <v>67</v>
      </c>
      <c r="C51" s="21">
        <v>7.01</v>
      </c>
      <c r="D51" s="21">
        <v>6.9</v>
      </c>
      <c r="E51" s="21">
        <v>4.45</v>
      </c>
      <c r="F51" s="27">
        <v>3.0373605848137641</v>
      </c>
      <c r="G51" s="27">
        <v>4.5300116832581283</v>
      </c>
      <c r="H51" s="27">
        <v>5.7010950811734684</v>
      </c>
      <c r="I51" s="27">
        <v>0.43328966973092214</v>
      </c>
      <c r="J51" s="27">
        <v>0.65652343235625044</v>
      </c>
      <c r="K51" s="27">
        <v>1.2811449620614535</v>
      </c>
    </row>
    <row r="52" spans="2:11" x14ac:dyDescent="0.35">
      <c r="B52" s="28" t="s">
        <v>105</v>
      </c>
      <c r="C52" s="21">
        <v>12.33</v>
      </c>
      <c r="D52" s="21">
        <v>12.39</v>
      </c>
      <c r="E52" s="21">
        <v>10.29</v>
      </c>
      <c r="F52" s="27">
        <v>4.0379862622861307</v>
      </c>
      <c r="G52" s="27">
        <v>2.4582415005884206</v>
      </c>
      <c r="H52" s="27">
        <v>0.36455999463120836</v>
      </c>
      <c r="I52" s="27">
        <v>0.32749280310512008</v>
      </c>
      <c r="J52" s="27">
        <v>0.19840528656887979</v>
      </c>
      <c r="K52" s="27">
        <v>3.542857090682297E-2</v>
      </c>
    </row>
    <row r="53" spans="2:11" x14ac:dyDescent="0.35">
      <c r="B53" s="28" t="s">
        <v>73</v>
      </c>
      <c r="C53" s="21">
        <v>3.13</v>
      </c>
      <c r="D53" s="21">
        <v>3.14</v>
      </c>
      <c r="E53" s="21">
        <v>2.2799999999999998</v>
      </c>
      <c r="F53" s="27">
        <v>2.3119015073316929</v>
      </c>
      <c r="G53" s="27">
        <v>2.19692828778002</v>
      </c>
      <c r="H53" s="27">
        <v>2.0280663034720314</v>
      </c>
      <c r="I53" s="27">
        <v>0.73862667965868789</v>
      </c>
      <c r="J53" s="27">
        <v>0.69965869037580253</v>
      </c>
      <c r="K53" s="27">
        <v>0.88950276468071565</v>
      </c>
    </row>
    <row r="54" spans="2:11" x14ac:dyDescent="0.35">
      <c r="B54" s="28" t="s">
        <v>9</v>
      </c>
      <c r="C54" s="21">
        <v>4.54</v>
      </c>
      <c r="D54" s="21">
        <v>4.55</v>
      </c>
      <c r="E54" s="21">
        <v>3.1</v>
      </c>
      <c r="F54" s="27">
        <v>1.3418976630635848</v>
      </c>
      <c r="G54" s="27">
        <v>0.32117450405193537</v>
      </c>
      <c r="H54" s="27">
        <v>-0.81389088041461388</v>
      </c>
      <c r="I54" s="27">
        <v>0.29557217248096584</v>
      </c>
      <c r="J54" s="27">
        <v>7.0587803088337453E-2</v>
      </c>
      <c r="K54" s="27">
        <v>-0.26254544529503671</v>
      </c>
    </row>
    <row r="55" spans="2:11" x14ac:dyDescent="0.35">
      <c r="B55" s="28" t="s">
        <v>13</v>
      </c>
      <c r="C55" s="21">
        <v>12.75</v>
      </c>
      <c r="D55" s="21">
        <v>12.76</v>
      </c>
      <c r="E55" s="21">
        <v>8.75</v>
      </c>
      <c r="F55" s="27">
        <v>0.74868691331184678</v>
      </c>
      <c r="G55" s="27">
        <v>0.47878217490415764</v>
      </c>
      <c r="H55" s="27">
        <v>-0.76445283228000482</v>
      </c>
      <c r="I55" s="27">
        <v>5.8720542220536999E-2</v>
      </c>
      <c r="J55" s="27">
        <v>3.7522114020702012E-2</v>
      </c>
      <c r="K55" s="27">
        <v>-8.7366037974857688E-2</v>
      </c>
    </row>
    <row r="56" spans="2:11" x14ac:dyDescent="0.35">
      <c r="B56" s="28" t="s">
        <v>39</v>
      </c>
      <c r="C56" s="21">
        <v>1.63</v>
      </c>
      <c r="D56" s="21">
        <v>1.64</v>
      </c>
      <c r="E56" s="21">
        <v>1.05</v>
      </c>
      <c r="F56" s="27">
        <v>1.3998239448961947</v>
      </c>
      <c r="G56" s="27">
        <v>1.3735184344166429</v>
      </c>
      <c r="H56" s="27">
        <v>1.3300245961264112</v>
      </c>
      <c r="I56" s="27">
        <v>0.85878769625533424</v>
      </c>
      <c r="J56" s="27">
        <v>0.837511240497953</v>
      </c>
      <c r="K56" s="27">
        <v>1.2666900915489629</v>
      </c>
    </row>
    <row r="57" spans="2:11" x14ac:dyDescent="0.35">
      <c r="B57" s="26" t="s">
        <v>305</v>
      </c>
      <c r="C57" s="27">
        <v>25.360769230769236</v>
      </c>
      <c r="D57" s="27">
        <v>25.526153846153839</v>
      </c>
      <c r="E57" s="27">
        <v>14.793076923076923</v>
      </c>
      <c r="F57" s="27">
        <v>7.9433049504223963</v>
      </c>
      <c r="G57" s="27">
        <v>6.1677282003851541</v>
      </c>
      <c r="H57" s="27">
        <v>-1.2685508967056587</v>
      </c>
      <c r="I57" s="27">
        <v>0.39741317073063276</v>
      </c>
      <c r="J57" s="27">
        <v>0.30411832950698625</v>
      </c>
      <c r="K57" s="27">
        <v>1.2679682797981432E-2</v>
      </c>
    </row>
    <row r="58" spans="2:11" x14ac:dyDescent="0.35">
      <c r="B58" s="26" t="s">
        <v>338</v>
      </c>
      <c r="C58" s="27">
        <v>18.265000000000001</v>
      </c>
      <c r="D58" s="27">
        <v>18.46</v>
      </c>
      <c r="E58" s="27">
        <v>12.3</v>
      </c>
      <c r="F58" s="27">
        <v>8.7344612165989197</v>
      </c>
      <c r="G58" s="27">
        <v>3.881554884413807</v>
      </c>
      <c r="H58" s="27">
        <v>-2.8145806858423659</v>
      </c>
      <c r="I58" s="27">
        <v>0.52662982722302587</v>
      </c>
      <c r="J58" s="27">
        <v>0.25171394920595741</v>
      </c>
      <c r="K58" s="27">
        <v>-0.14844464458489057</v>
      </c>
    </row>
    <row r="59" spans="2:11" x14ac:dyDescent="0.35">
      <c r="B59" s="28" t="s">
        <v>295</v>
      </c>
      <c r="C59" s="21">
        <v>13.49</v>
      </c>
      <c r="D59" s="21">
        <v>13.74</v>
      </c>
      <c r="E59" s="21">
        <v>7.39</v>
      </c>
      <c r="F59" s="27">
        <v>9.6028741644687656</v>
      </c>
      <c r="G59" s="27">
        <v>5.6857239524146452</v>
      </c>
      <c r="H59" s="27">
        <v>0.39109558558940716</v>
      </c>
      <c r="I59" s="27">
        <v>0.71185130944913011</v>
      </c>
      <c r="J59" s="27">
        <v>0.41380814791955206</v>
      </c>
      <c r="K59" s="27">
        <v>5.2922271392341971E-2</v>
      </c>
    </row>
    <row r="60" spans="2:11" x14ac:dyDescent="0.35">
      <c r="B60" s="28" t="s">
        <v>131</v>
      </c>
      <c r="C60" s="21">
        <v>23.04</v>
      </c>
      <c r="D60" s="21">
        <v>23.18</v>
      </c>
      <c r="E60" s="21">
        <v>17.21</v>
      </c>
      <c r="F60" s="27">
        <v>7.8660482687290756</v>
      </c>
      <c r="G60" s="27">
        <v>2.0773858164129688</v>
      </c>
      <c r="H60" s="27">
        <v>-6.0202569572741389</v>
      </c>
      <c r="I60" s="27">
        <v>0.34140834499692169</v>
      </c>
      <c r="J60" s="27">
        <v>8.961975049236276E-2</v>
      </c>
      <c r="K60" s="27">
        <v>-0.34981156056212309</v>
      </c>
    </row>
    <row r="61" spans="2:11" x14ac:dyDescent="0.35">
      <c r="B61" s="26" t="s">
        <v>339</v>
      </c>
      <c r="C61" s="21">
        <v>16.308787878787882</v>
      </c>
      <c r="D61" s="21">
        <v>16.351818181818178</v>
      </c>
      <c r="E61" s="21">
        <v>10.433484848484854</v>
      </c>
      <c r="F61" s="27">
        <v>1.9947515278781454</v>
      </c>
      <c r="G61" s="27">
        <v>2.0380128024135562</v>
      </c>
      <c r="H61" s="27">
        <v>-1.2763558737804115</v>
      </c>
      <c r="I61" s="27">
        <v>0.43841823559856952</v>
      </c>
      <c r="J61" s="27">
        <v>0.37487858648323946</v>
      </c>
      <c r="K61" s="27">
        <v>0.27945499816453406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6874A-EAF8-44D1-86B7-8BA9E10AC5A2}">
  <sheetPr codeName="Sheet9"/>
  <dimension ref="A1:H84"/>
  <sheetViews>
    <sheetView topLeftCell="A67" workbookViewId="0">
      <selection activeCell="A40" sqref="A40"/>
    </sheetView>
  </sheetViews>
  <sheetFormatPr defaultRowHeight="14.5" x14ac:dyDescent="0.35"/>
  <cols>
    <col min="2" max="2" width="56.7265625" bestFit="1" customWidth="1"/>
    <col min="3" max="3" width="12.453125" bestFit="1" customWidth="1"/>
    <col min="4" max="4" width="15.1796875" bestFit="1" customWidth="1"/>
    <col min="5" max="5" width="23.6328125" bestFit="1" customWidth="1"/>
    <col min="6" max="6" width="9" bestFit="1" customWidth="1"/>
    <col min="7" max="8" width="10.08984375" customWidth="1"/>
  </cols>
  <sheetData>
    <row r="1" spans="1:8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2" spans="1:8" x14ac:dyDescent="0.35">
      <c r="A2" t="s">
        <v>0</v>
      </c>
      <c r="B2" t="s">
        <v>1</v>
      </c>
      <c r="C2" t="s">
        <v>296</v>
      </c>
      <c r="D2" t="s">
        <v>297</v>
      </c>
      <c r="E2" t="s">
        <v>173</v>
      </c>
      <c r="F2" t="s">
        <v>174</v>
      </c>
      <c r="G2" t="s">
        <v>175</v>
      </c>
      <c r="H2" t="s">
        <v>176</v>
      </c>
    </row>
    <row r="3" spans="1:8" x14ac:dyDescent="0.35">
      <c r="A3" t="s">
        <v>79</v>
      </c>
      <c r="B3" t="s">
        <v>80</v>
      </c>
      <c r="C3" s="24">
        <v>37890</v>
      </c>
      <c r="D3" t="s">
        <v>298</v>
      </c>
      <c r="E3" t="s">
        <v>181</v>
      </c>
      <c r="G3">
        <v>8.9924024889999998</v>
      </c>
      <c r="H3">
        <v>6.2560973850000003</v>
      </c>
    </row>
    <row r="4" spans="1:8" x14ac:dyDescent="0.35">
      <c r="A4" t="s">
        <v>25</v>
      </c>
      <c r="B4" t="s">
        <v>26</v>
      </c>
      <c r="C4" s="24">
        <v>39786</v>
      </c>
      <c r="D4" t="s">
        <v>299</v>
      </c>
      <c r="E4" t="s">
        <v>205</v>
      </c>
    </row>
    <row r="5" spans="1:8" x14ac:dyDescent="0.35">
      <c r="A5" t="s">
        <v>300</v>
      </c>
      <c r="B5" t="s">
        <v>301</v>
      </c>
      <c r="C5" s="24">
        <v>41010</v>
      </c>
      <c r="D5" t="s">
        <v>298</v>
      </c>
      <c r="E5" t="s">
        <v>189</v>
      </c>
      <c r="G5">
        <v>8.1159189200000004</v>
      </c>
      <c r="H5">
        <v>5.2413529140000001</v>
      </c>
    </row>
    <row r="6" spans="1:8" x14ac:dyDescent="0.35">
      <c r="A6" t="s">
        <v>49</v>
      </c>
      <c r="B6" t="s">
        <v>50</v>
      </c>
      <c r="C6" s="24">
        <v>39232</v>
      </c>
      <c r="D6" t="s">
        <v>298</v>
      </c>
      <c r="E6" t="s">
        <v>185</v>
      </c>
      <c r="G6">
        <v>9.7033979000000006E-2</v>
      </c>
      <c r="H6">
        <v>9.3004709000000005E-2</v>
      </c>
    </row>
    <row r="7" spans="1:8" x14ac:dyDescent="0.35">
      <c r="A7" t="s">
        <v>65</v>
      </c>
      <c r="B7" t="s">
        <v>66</v>
      </c>
      <c r="C7" s="24">
        <v>39182</v>
      </c>
      <c r="D7" t="s">
        <v>298</v>
      </c>
      <c r="E7" t="s">
        <v>191</v>
      </c>
      <c r="G7">
        <v>7.2830848100000001</v>
      </c>
      <c r="H7">
        <v>6.2158762010000004</v>
      </c>
    </row>
    <row r="8" spans="1:8" x14ac:dyDescent="0.35">
      <c r="A8" t="s">
        <v>53</v>
      </c>
      <c r="B8" t="s">
        <v>54</v>
      </c>
      <c r="C8" s="24">
        <v>39182</v>
      </c>
      <c r="D8" t="s">
        <v>298</v>
      </c>
      <c r="E8" t="s">
        <v>181</v>
      </c>
      <c r="G8">
        <v>9.3173684520000002</v>
      </c>
      <c r="H8">
        <v>6.45676513</v>
      </c>
    </row>
    <row r="9" spans="1:8" x14ac:dyDescent="0.35">
      <c r="A9" t="s">
        <v>127</v>
      </c>
      <c r="B9" t="s">
        <v>128</v>
      </c>
      <c r="C9" s="24">
        <v>40822</v>
      </c>
      <c r="D9" t="s">
        <v>299</v>
      </c>
      <c r="E9" t="s">
        <v>205</v>
      </c>
    </row>
    <row r="10" spans="1:8" x14ac:dyDescent="0.35">
      <c r="A10" t="s">
        <v>302</v>
      </c>
      <c r="B10" t="s">
        <v>303</v>
      </c>
      <c r="C10" s="24">
        <v>41899</v>
      </c>
      <c r="D10" t="s">
        <v>298</v>
      </c>
      <c r="E10" t="s">
        <v>304</v>
      </c>
      <c r="G10">
        <v>0.52686855799999999</v>
      </c>
      <c r="H10">
        <v>0.49878928900000002</v>
      </c>
    </row>
    <row r="11" spans="1:8" x14ac:dyDescent="0.35">
      <c r="A11" t="s">
        <v>47</v>
      </c>
      <c r="B11" t="s">
        <v>48</v>
      </c>
      <c r="C11" s="24">
        <v>39182</v>
      </c>
      <c r="D11" t="s">
        <v>298</v>
      </c>
      <c r="E11" t="s">
        <v>186</v>
      </c>
      <c r="G11">
        <v>2.8418096080000002</v>
      </c>
      <c r="H11">
        <v>2.5975277129999998</v>
      </c>
    </row>
    <row r="12" spans="1:8" x14ac:dyDescent="0.35">
      <c r="A12" t="s">
        <v>17</v>
      </c>
      <c r="B12" t="s">
        <v>18</v>
      </c>
      <c r="C12" s="24">
        <v>38751</v>
      </c>
      <c r="D12" t="s">
        <v>299</v>
      </c>
      <c r="E12" t="s">
        <v>205</v>
      </c>
    </row>
    <row r="13" spans="1:8" x14ac:dyDescent="0.35">
      <c r="A13" t="s">
        <v>29</v>
      </c>
      <c r="B13" t="s">
        <v>30</v>
      </c>
      <c r="C13" s="24">
        <v>39087</v>
      </c>
      <c r="D13" t="s">
        <v>299</v>
      </c>
      <c r="E13" t="s">
        <v>205</v>
      </c>
    </row>
    <row r="14" spans="1:8" x14ac:dyDescent="0.35">
      <c r="A14" t="s">
        <v>43</v>
      </c>
      <c r="B14" t="s">
        <v>44</v>
      </c>
      <c r="C14" s="24">
        <v>35815</v>
      </c>
      <c r="D14" t="s">
        <v>305</v>
      </c>
      <c r="E14" t="s">
        <v>193</v>
      </c>
      <c r="F14" t="s">
        <v>194</v>
      </c>
    </row>
    <row r="15" spans="1:8" x14ac:dyDescent="0.35">
      <c r="A15" t="s">
        <v>125</v>
      </c>
      <c r="B15" t="s">
        <v>126</v>
      </c>
      <c r="C15" s="24">
        <v>40711</v>
      </c>
      <c r="D15" t="s">
        <v>298</v>
      </c>
      <c r="E15" t="s">
        <v>186</v>
      </c>
      <c r="G15">
        <v>1.7385500860000001</v>
      </c>
      <c r="H15">
        <v>1.544739144</v>
      </c>
    </row>
    <row r="16" spans="1:8" x14ac:dyDescent="0.35">
      <c r="A16" t="s">
        <v>306</v>
      </c>
      <c r="B16" t="s">
        <v>307</v>
      </c>
      <c r="C16" s="24">
        <v>41570</v>
      </c>
      <c r="D16" t="s">
        <v>299</v>
      </c>
      <c r="E16" t="s">
        <v>304</v>
      </c>
    </row>
    <row r="17" spans="1:8" x14ac:dyDescent="0.35">
      <c r="A17" t="s">
        <v>63</v>
      </c>
      <c r="B17" t="s">
        <v>64</v>
      </c>
      <c r="C17" s="24">
        <v>38309</v>
      </c>
      <c r="D17" t="s">
        <v>299</v>
      </c>
      <c r="E17" t="s">
        <v>205</v>
      </c>
    </row>
    <row r="18" spans="1:8" x14ac:dyDescent="0.35">
      <c r="A18" t="s">
        <v>308</v>
      </c>
      <c r="B18" t="s">
        <v>309</v>
      </c>
      <c r="C18" s="24">
        <v>40955</v>
      </c>
      <c r="D18" t="s">
        <v>298</v>
      </c>
      <c r="E18" t="s">
        <v>190</v>
      </c>
      <c r="G18">
        <v>8.6075184240000002</v>
      </c>
      <c r="H18">
        <v>6.1402218099999999</v>
      </c>
    </row>
    <row r="19" spans="1:8" x14ac:dyDescent="0.35">
      <c r="A19" t="s">
        <v>27</v>
      </c>
      <c r="B19" t="s">
        <v>28</v>
      </c>
      <c r="C19" s="24">
        <v>38919</v>
      </c>
      <c r="D19" t="s">
        <v>299</v>
      </c>
      <c r="E19" t="s">
        <v>205</v>
      </c>
    </row>
    <row r="20" spans="1:8" x14ac:dyDescent="0.35">
      <c r="A20" t="s">
        <v>95</v>
      </c>
      <c r="B20" t="s">
        <v>96</v>
      </c>
      <c r="C20" s="24">
        <v>39183</v>
      </c>
      <c r="D20" t="s">
        <v>298</v>
      </c>
      <c r="E20" t="s">
        <v>189</v>
      </c>
      <c r="G20">
        <v>4.6585851009999999</v>
      </c>
      <c r="H20">
        <v>3.6755694700000001</v>
      </c>
    </row>
    <row r="21" spans="1:8" x14ac:dyDescent="0.35">
      <c r="A21" t="s">
        <v>310</v>
      </c>
      <c r="B21" t="s">
        <v>311</v>
      </c>
      <c r="C21" s="24">
        <v>42711</v>
      </c>
      <c r="D21" t="s">
        <v>298</v>
      </c>
      <c r="E21" t="s">
        <v>304</v>
      </c>
      <c r="G21">
        <v>4.4059229039999996</v>
      </c>
      <c r="H21">
        <v>3.5428901819999998</v>
      </c>
    </row>
    <row r="22" spans="1:8" x14ac:dyDescent="0.35">
      <c r="A22" t="s">
        <v>41</v>
      </c>
      <c r="B22" t="s">
        <v>42</v>
      </c>
      <c r="C22" s="24">
        <v>38380</v>
      </c>
      <c r="D22" t="s">
        <v>299</v>
      </c>
      <c r="E22" t="s">
        <v>205</v>
      </c>
    </row>
    <row r="23" spans="1:8" x14ac:dyDescent="0.35">
      <c r="A23" t="s">
        <v>93</v>
      </c>
      <c r="B23" t="s">
        <v>94</v>
      </c>
      <c r="C23" s="24">
        <v>37463</v>
      </c>
      <c r="D23" t="s">
        <v>298</v>
      </c>
      <c r="E23" t="s">
        <v>188</v>
      </c>
      <c r="G23">
        <v>8.4435092730000001</v>
      </c>
      <c r="H23">
        <v>7.3725208379999998</v>
      </c>
    </row>
    <row r="24" spans="1:8" x14ac:dyDescent="0.35">
      <c r="A24" t="s">
        <v>61</v>
      </c>
      <c r="B24" t="s">
        <v>62</v>
      </c>
      <c r="C24" s="24">
        <v>39093</v>
      </c>
      <c r="D24" t="s">
        <v>298</v>
      </c>
      <c r="E24" t="s">
        <v>188</v>
      </c>
      <c r="G24">
        <v>4.8399587650000004</v>
      </c>
      <c r="H24">
        <v>4.3753695490000002</v>
      </c>
    </row>
    <row r="25" spans="1:8" x14ac:dyDescent="0.35">
      <c r="A25" t="s">
        <v>57</v>
      </c>
      <c r="B25" t="s">
        <v>58</v>
      </c>
      <c r="C25" s="24">
        <v>39093</v>
      </c>
      <c r="D25" t="s">
        <v>298</v>
      </c>
      <c r="E25" t="s">
        <v>187</v>
      </c>
      <c r="G25">
        <v>7.4312573049999999</v>
      </c>
      <c r="H25">
        <v>6.1325736080000004</v>
      </c>
    </row>
    <row r="26" spans="1:8" x14ac:dyDescent="0.35">
      <c r="A26" t="s">
        <v>111</v>
      </c>
      <c r="B26" t="s">
        <v>112</v>
      </c>
      <c r="C26" s="24">
        <v>40156</v>
      </c>
      <c r="D26" t="s">
        <v>298</v>
      </c>
      <c r="E26" t="s">
        <v>187</v>
      </c>
      <c r="G26">
        <v>23.02763315</v>
      </c>
      <c r="H26">
        <v>12.86986602</v>
      </c>
    </row>
    <row r="27" spans="1:8" x14ac:dyDescent="0.35">
      <c r="A27" t="s">
        <v>71</v>
      </c>
      <c r="B27" t="s">
        <v>72</v>
      </c>
      <c r="C27" s="24">
        <v>39093</v>
      </c>
      <c r="D27" t="s">
        <v>298</v>
      </c>
      <c r="E27" t="s">
        <v>186</v>
      </c>
      <c r="G27">
        <v>2.9412716780000001</v>
      </c>
      <c r="H27">
        <v>2.618746335</v>
      </c>
    </row>
    <row r="28" spans="1:8" x14ac:dyDescent="0.35">
      <c r="A28" t="s">
        <v>87</v>
      </c>
      <c r="B28" t="s">
        <v>88</v>
      </c>
      <c r="C28" s="24">
        <v>39420</v>
      </c>
      <c r="D28" t="s">
        <v>298</v>
      </c>
      <c r="E28" t="s">
        <v>189</v>
      </c>
      <c r="G28">
        <v>4.5872587510000002</v>
      </c>
      <c r="H28">
        <v>3.6729518759999999</v>
      </c>
    </row>
    <row r="29" spans="1:8" x14ac:dyDescent="0.35">
      <c r="A29" t="s">
        <v>99</v>
      </c>
      <c r="B29" t="s">
        <v>100</v>
      </c>
      <c r="C29" s="24">
        <v>38671</v>
      </c>
      <c r="D29" t="s">
        <v>305</v>
      </c>
      <c r="E29" t="s">
        <v>199</v>
      </c>
      <c r="F29" t="s">
        <v>198</v>
      </c>
    </row>
    <row r="30" spans="1:8" x14ac:dyDescent="0.35">
      <c r="A30" t="s">
        <v>119</v>
      </c>
      <c r="B30" t="s">
        <v>120</v>
      </c>
      <c r="C30" s="24">
        <v>38671</v>
      </c>
      <c r="D30" t="s">
        <v>305</v>
      </c>
      <c r="E30" t="s">
        <v>199</v>
      </c>
      <c r="F30" t="s">
        <v>198</v>
      </c>
    </row>
    <row r="31" spans="1:8" x14ac:dyDescent="0.35">
      <c r="A31" t="s">
        <v>91</v>
      </c>
      <c r="B31" t="s">
        <v>92</v>
      </c>
      <c r="C31" s="24">
        <v>38890</v>
      </c>
      <c r="D31" t="s">
        <v>305</v>
      </c>
      <c r="E31" t="s">
        <v>199</v>
      </c>
      <c r="F31" t="s">
        <v>198</v>
      </c>
    </row>
    <row r="32" spans="1:8" x14ac:dyDescent="0.35">
      <c r="A32" t="s">
        <v>113</v>
      </c>
      <c r="B32" t="s">
        <v>114</v>
      </c>
      <c r="C32" s="24">
        <v>37463</v>
      </c>
      <c r="D32" t="s">
        <v>298</v>
      </c>
      <c r="E32" t="s">
        <v>187</v>
      </c>
      <c r="G32">
        <v>13.81086878</v>
      </c>
      <c r="H32">
        <v>8.6104714990000009</v>
      </c>
    </row>
    <row r="33" spans="1:8" x14ac:dyDescent="0.35">
      <c r="A33" t="s">
        <v>312</v>
      </c>
      <c r="B33" t="s">
        <v>313</v>
      </c>
      <c r="C33" s="24">
        <v>41775</v>
      </c>
      <c r="D33" t="s">
        <v>299</v>
      </c>
      <c r="E33" t="s">
        <v>304</v>
      </c>
    </row>
    <row r="34" spans="1:8" x14ac:dyDescent="0.35">
      <c r="A34" t="s">
        <v>314</v>
      </c>
      <c r="B34" t="s">
        <v>315</v>
      </c>
      <c r="C34" s="24">
        <v>41950</v>
      </c>
      <c r="D34" t="s">
        <v>299</v>
      </c>
      <c r="E34" t="s">
        <v>304</v>
      </c>
    </row>
    <row r="35" spans="1:8" x14ac:dyDescent="0.35">
      <c r="A35" t="s">
        <v>132</v>
      </c>
      <c r="B35" t="s">
        <v>133</v>
      </c>
      <c r="C35" s="24">
        <v>39171</v>
      </c>
      <c r="D35" t="s">
        <v>298</v>
      </c>
      <c r="E35" t="s">
        <v>184</v>
      </c>
      <c r="G35" t="s">
        <v>316</v>
      </c>
      <c r="H35" t="s">
        <v>316</v>
      </c>
    </row>
    <row r="36" spans="1:8" x14ac:dyDescent="0.35">
      <c r="A36" t="s">
        <v>129</v>
      </c>
      <c r="B36" t="s">
        <v>130</v>
      </c>
      <c r="C36" s="24">
        <v>39478</v>
      </c>
      <c r="D36" t="s">
        <v>298</v>
      </c>
      <c r="E36" t="s">
        <v>184</v>
      </c>
      <c r="G36">
        <v>6.4100173800000002</v>
      </c>
      <c r="H36">
        <v>1.394583E-3</v>
      </c>
    </row>
    <row r="37" spans="1:8" x14ac:dyDescent="0.35">
      <c r="A37" t="s">
        <v>317</v>
      </c>
      <c r="B37" t="s">
        <v>318</v>
      </c>
      <c r="C37" s="24">
        <v>40920</v>
      </c>
      <c r="D37" t="s">
        <v>298</v>
      </c>
      <c r="E37" t="s">
        <v>190</v>
      </c>
    </row>
    <row r="38" spans="1:8" x14ac:dyDescent="0.35">
      <c r="A38" t="s">
        <v>59</v>
      </c>
      <c r="B38" t="s">
        <v>60</v>
      </c>
      <c r="C38" s="24">
        <v>40395</v>
      </c>
      <c r="D38" t="s">
        <v>298</v>
      </c>
      <c r="E38" t="s">
        <v>185</v>
      </c>
      <c r="G38">
        <v>1.9543420069999999</v>
      </c>
      <c r="H38">
        <v>1.8325086829999999</v>
      </c>
    </row>
    <row r="39" spans="1:8" x14ac:dyDescent="0.35">
      <c r="A39" t="s">
        <v>83</v>
      </c>
      <c r="B39" t="s">
        <v>84</v>
      </c>
      <c r="C39" s="24">
        <v>40395</v>
      </c>
      <c r="D39" t="s">
        <v>298</v>
      </c>
      <c r="E39" t="s">
        <v>190</v>
      </c>
      <c r="G39">
        <v>7.7644849730000001</v>
      </c>
      <c r="H39">
        <v>6.7094691949999996</v>
      </c>
    </row>
    <row r="40" spans="1:8" x14ac:dyDescent="0.35">
      <c r="A40" t="s">
        <v>31</v>
      </c>
      <c r="B40" t="s">
        <v>32</v>
      </c>
      <c r="C40" s="24">
        <v>40395</v>
      </c>
      <c r="D40" t="s">
        <v>298</v>
      </c>
      <c r="E40" t="s">
        <v>188</v>
      </c>
      <c r="G40">
        <v>5.6260969989999996</v>
      </c>
      <c r="H40">
        <v>4.9985966260000003</v>
      </c>
    </row>
    <row r="41" spans="1:8" x14ac:dyDescent="0.35">
      <c r="A41" t="s">
        <v>69</v>
      </c>
      <c r="B41" t="s">
        <v>70</v>
      </c>
      <c r="C41" s="24">
        <v>40738</v>
      </c>
      <c r="D41" t="s">
        <v>298</v>
      </c>
      <c r="E41" t="s">
        <v>181</v>
      </c>
      <c r="G41">
        <v>8.7607861549999999</v>
      </c>
      <c r="H41">
        <v>6.1035902350000004</v>
      </c>
    </row>
    <row r="42" spans="1:8" x14ac:dyDescent="0.35">
      <c r="A42" t="s">
        <v>101</v>
      </c>
      <c r="B42" t="s">
        <v>102</v>
      </c>
      <c r="C42" s="24">
        <v>40065</v>
      </c>
      <c r="D42" t="s">
        <v>299</v>
      </c>
      <c r="E42" t="s">
        <v>205</v>
      </c>
    </row>
    <row r="43" spans="1:8" x14ac:dyDescent="0.35">
      <c r="A43" t="s">
        <v>19</v>
      </c>
      <c r="B43" t="s">
        <v>20</v>
      </c>
      <c r="C43" s="24">
        <v>39093</v>
      </c>
      <c r="D43" t="s">
        <v>298</v>
      </c>
      <c r="E43" t="s">
        <v>185</v>
      </c>
      <c r="G43">
        <v>0.26945276299999998</v>
      </c>
      <c r="H43">
        <v>0.25609057000000002</v>
      </c>
    </row>
    <row r="44" spans="1:8" x14ac:dyDescent="0.35">
      <c r="A44" t="s">
        <v>89</v>
      </c>
      <c r="B44" t="s">
        <v>90</v>
      </c>
      <c r="C44" s="24">
        <v>37463</v>
      </c>
      <c r="D44" t="s">
        <v>298</v>
      </c>
      <c r="E44" t="s">
        <v>185</v>
      </c>
      <c r="G44">
        <v>1.956955172</v>
      </c>
      <c r="H44">
        <v>1.831927077</v>
      </c>
    </row>
    <row r="45" spans="1:8" x14ac:dyDescent="0.35">
      <c r="A45" t="s">
        <v>319</v>
      </c>
      <c r="B45" t="s">
        <v>320</v>
      </c>
      <c r="C45" s="24">
        <v>41564</v>
      </c>
      <c r="D45" t="s">
        <v>298</v>
      </c>
      <c r="E45" t="s">
        <v>321</v>
      </c>
      <c r="G45">
        <v>2.9432616120000001</v>
      </c>
      <c r="H45">
        <v>2.499003037</v>
      </c>
    </row>
    <row r="46" spans="1:8" x14ac:dyDescent="0.35">
      <c r="A46" t="s">
        <v>322</v>
      </c>
      <c r="B46" t="s">
        <v>323</v>
      </c>
      <c r="C46" s="24">
        <v>40983</v>
      </c>
      <c r="D46" t="s">
        <v>298</v>
      </c>
      <c r="E46" t="s">
        <v>189</v>
      </c>
      <c r="G46">
        <v>2.98880101</v>
      </c>
      <c r="H46">
        <v>2.5021130579999999</v>
      </c>
    </row>
    <row r="47" spans="1:8" x14ac:dyDescent="0.35">
      <c r="A47" t="s">
        <v>33</v>
      </c>
      <c r="B47" t="s">
        <v>34</v>
      </c>
      <c r="C47" s="24">
        <v>38835</v>
      </c>
      <c r="D47" t="s">
        <v>299</v>
      </c>
      <c r="E47" t="s">
        <v>205</v>
      </c>
    </row>
    <row r="48" spans="1:8" x14ac:dyDescent="0.35">
      <c r="A48" t="s">
        <v>75</v>
      </c>
      <c r="B48" t="s">
        <v>76</v>
      </c>
      <c r="C48" s="24">
        <v>39225</v>
      </c>
      <c r="D48" t="s">
        <v>298</v>
      </c>
      <c r="E48" t="s">
        <v>181</v>
      </c>
      <c r="G48">
        <v>8.9768751919999996</v>
      </c>
      <c r="H48">
        <v>6.2600609159999996</v>
      </c>
    </row>
    <row r="49" spans="1:8" x14ac:dyDescent="0.35">
      <c r="A49" t="s">
        <v>324</v>
      </c>
      <c r="B49" t="s">
        <v>325</v>
      </c>
      <c r="C49" s="24">
        <v>41079</v>
      </c>
      <c r="D49" t="s">
        <v>298</v>
      </c>
      <c r="E49" t="s">
        <v>184</v>
      </c>
      <c r="G49">
        <v>4.6434343240000002</v>
      </c>
      <c r="H49">
        <v>3.6136607999999999</v>
      </c>
    </row>
    <row r="50" spans="1:8" x14ac:dyDescent="0.35">
      <c r="A50" t="s">
        <v>77</v>
      </c>
      <c r="B50" t="s">
        <v>78</v>
      </c>
      <c r="C50" s="24">
        <v>39855</v>
      </c>
      <c r="D50" t="s">
        <v>298</v>
      </c>
      <c r="E50" t="s">
        <v>191</v>
      </c>
      <c r="G50">
        <v>4.808855855</v>
      </c>
      <c r="H50">
        <v>4.1162549019999997</v>
      </c>
    </row>
    <row r="51" spans="1:8" x14ac:dyDescent="0.35">
      <c r="A51" t="s">
        <v>109</v>
      </c>
      <c r="B51" t="s">
        <v>110</v>
      </c>
      <c r="C51" s="24">
        <v>38671</v>
      </c>
      <c r="D51" t="s">
        <v>305</v>
      </c>
      <c r="E51" t="s">
        <v>193</v>
      </c>
      <c r="F51" t="s">
        <v>194</v>
      </c>
    </row>
    <row r="52" spans="1:8" x14ac:dyDescent="0.35">
      <c r="A52" t="s">
        <v>51</v>
      </c>
      <c r="B52" t="s">
        <v>52</v>
      </c>
      <c r="C52" s="24">
        <v>40164</v>
      </c>
      <c r="D52" t="s">
        <v>298</v>
      </c>
      <c r="E52" t="s">
        <v>184</v>
      </c>
      <c r="G52">
        <v>1.942642676</v>
      </c>
      <c r="H52">
        <v>1.8048147720000001</v>
      </c>
    </row>
    <row r="53" spans="1:8" x14ac:dyDescent="0.35">
      <c r="A53" t="s">
        <v>326</v>
      </c>
      <c r="B53" t="s">
        <v>327</v>
      </c>
      <c r="C53" s="24">
        <v>41464</v>
      </c>
      <c r="D53" t="s">
        <v>305</v>
      </c>
      <c r="E53" t="s">
        <v>328</v>
      </c>
      <c r="F53" t="s">
        <v>198</v>
      </c>
    </row>
    <row r="54" spans="1:8" x14ac:dyDescent="0.35">
      <c r="A54" t="s">
        <v>37</v>
      </c>
      <c r="B54" t="s">
        <v>38</v>
      </c>
      <c r="C54" s="24">
        <v>39225</v>
      </c>
      <c r="D54" t="s">
        <v>298</v>
      </c>
      <c r="E54" t="s">
        <v>188</v>
      </c>
      <c r="G54">
        <v>5.7062297260000001</v>
      </c>
      <c r="H54">
        <v>5.0234772589999999</v>
      </c>
    </row>
    <row r="55" spans="1:8" x14ac:dyDescent="0.35">
      <c r="A55" t="s">
        <v>7</v>
      </c>
      <c r="B55" t="s">
        <v>8</v>
      </c>
      <c r="C55" s="24">
        <v>39225</v>
      </c>
      <c r="D55" t="s">
        <v>298</v>
      </c>
      <c r="E55" t="s">
        <v>183</v>
      </c>
      <c r="G55">
        <v>23.17620337</v>
      </c>
      <c r="H55">
        <v>15.54856837</v>
      </c>
    </row>
    <row r="56" spans="1:8" x14ac:dyDescent="0.35">
      <c r="A56" t="s">
        <v>85</v>
      </c>
      <c r="B56" t="s">
        <v>86</v>
      </c>
      <c r="C56" s="24">
        <v>40878</v>
      </c>
      <c r="D56" t="s">
        <v>298</v>
      </c>
      <c r="E56" t="s">
        <v>185</v>
      </c>
      <c r="G56">
        <v>1.9642686579999999</v>
      </c>
      <c r="H56">
        <v>1.836265705</v>
      </c>
    </row>
    <row r="57" spans="1:8" x14ac:dyDescent="0.35">
      <c r="A57" t="s">
        <v>97</v>
      </c>
      <c r="B57" t="s">
        <v>98</v>
      </c>
      <c r="C57" s="24">
        <v>33991</v>
      </c>
      <c r="D57" t="s">
        <v>305</v>
      </c>
      <c r="E57" t="s">
        <v>193</v>
      </c>
      <c r="F57" t="s">
        <v>194</v>
      </c>
    </row>
    <row r="58" spans="1:8" x14ac:dyDescent="0.35">
      <c r="A58" t="s">
        <v>329</v>
      </c>
      <c r="B58" t="s">
        <v>330</v>
      </c>
      <c r="C58" s="24">
        <v>42299</v>
      </c>
      <c r="D58" t="s">
        <v>305</v>
      </c>
      <c r="E58" t="s">
        <v>304</v>
      </c>
      <c r="F58" t="s">
        <v>198</v>
      </c>
    </row>
    <row r="59" spans="1:8" x14ac:dyDescent="0.35">
      <c r="A59" t="s">
        <v>107</v>
      </c>
      <c r="B59" t="s">
        <v>108</v>
      </c>
      <c r="C59" s="24">
        <v>36798</v>
      </c>
      <c r="D59" t="s">
        <v>305</v>
      </c>
      <c r="E59" t="s">
        <v>195</v>
      </c>
      <c r="F59" t="s">
        <v>194</v>
      </c>
    </row>
    <row r="60" spans="1:8" x14ac:dyDescent="0.35">
      <c r="A60" t="s">
        <v>103</v>
      </c>
      <c r="B60" t="s">
        <v>104</v>
      </c>
      <c r="C60" s="24">
        <v>36798</v>
      </c>
      <c r="D60" t="s">
        <v>305</v>
      </c>
      <c r="E60" t="s">
        <v>196</v>
      </c>
      <c r="F60" t="s">
        <v>194</v>
      </c>
    </row>
    <row r="61" spans="1:8" x14ac:dyDescent="0.35">
      <c r="A61" t="s">
        <v>23</v>
      </c>
      <c r="B61" t="s">
        <v>24</v>
      </c>
      <c r="C61" s="24">
        <v>39569</v>
      </c>
      <c r="D61" t="s">
        <v>298</v>
      </c>
      <c r="E61" t="s">
        <v>183</v>
      </c>
      <c r="G61" t="s">
        <v>316</v>
      </c>
      <c r="H61" t="s">
        <v>316</v>
      </c>
    </row>
    <row r="62" spans="1:8" x14ac:dyDescent="0.35">
      <c r="A62" t="s">
        <v>331</v>
      </c>
      <c r="B62" t="s">
        <v>332</v>
      </c>
      <c r="C62" s="24">
        <v>41674</v>
      </c>
      <c r="D62" t="s">
        <v>298</v>
      </c>
      <c r="E62" t="s">
        <v>304</v>
      </c>
      <c r="G62">
        <v>0.95288751100000002</v>
      </c>
      <c r="H62">
        <v>0.88142944700000003</v>
      </c>
    </row>
    <row r="63" spans="1:8" x14ac:dyDescent="0.35">
      <c r="A63" t="s">
        <v>55</v>
      </c>
      <c r="B63" t="s">
        <v>56</v>
      </c>
      <c r="C63" s="24">
        <v>37960</v>
      </c>
      <c r="D63" t="s">
        <v>298</v>
      </c>
      <c r="E63" t="s">
        <v>190</v>
      </c>
      <c r="G63">
        <v>7.7666499519999999</v>
      </c>
      <c r="H63">
        <v>6.716482128</v>
      </c>
    </row>
    <row r="64" spans="1:8" x14ac:dyDescent="0.35">
      <c r="A64" t="s">
        <v>15</v>
      </c>
      <c r="B64" t="s">
        <v>16</v>
      </c>
      <c r="C64" s="24">
        <v>39093</v>
      </c>
      <c r="D64" t="s">
        <v>298</v>
      </c>
      <c r="E64" t="s">
        <v>183</v>
      </c>
      <c r="G64">
        <v>17.531827969999998</v>
      </c>
      <c r="H64">
        <v>13.19052737</v>
      </c>
    </row>
    <row r="65" spans="1:8" x14ac:dyDescent="0.35">
      <c r="A65" t="s">
        <v>11</v>
      </c>
      <c r="B65" t="s">
        <v>12</v>
      </c>
      <c r="C65" s="24">
        <v>37463</v>
      </c>
      <c r="D65" t="s">
        <v>298</v>
      </c>
      <c r="E65" t="s">
        <v>183</v>
      </c>
      <c r="G65">
        <v>26.09700634</v>
      </c>
      <c r="H65">
        <v>17.163519770000001</v>
      </c>
    </row>
    <row r="66" spans="1:8" x14ac:dyDescent="0.35">
      <c r="A66" t="s">
        <v>5</v>
      </c>
      <c r="B66" t="s">
        <v>6</v>
      </c>
      <c r="C66" s="24">
        <v>39919</v>
      </c>
      <c r="D66" t="s">
        <v>298</v>
      </c>
      <c r="E66" t="s">
        <v>183</v>
      </c>
      <c r="G66" t="s">
        <v>316</v>
      </c>
      <c r="H66" t="s">
        <v>316</v>
      </c>
    </row>
    <row r="67" spans="1:8" x14ac:dyDescent="0.35">
      <c r="A67" t="s">
        <v>35</v>
      </c>
      <c r="B67" t="s">
        <v>36</v>
      </c>
      <c r="C67" s="24">
        <v>39919</v>
      </c>
      <c r="D67" t="s">
        <v>298</v>
      </c>
      <c r="E67" t="s">
        <v>183</v>
      </c>
      <c r="G67" t="s">
        <v>316</v>
      </c>
      <c r="H67" t="s">
        <v>316</v>
      </c>
    </row>
    <row r="68" spans="1:8" x14ac:dyDescent="0.35">
      <c r="A68" t="s">
        <v>123</v>
      </c>
      <c r="B68" t="s">
        <v>124</v>
      </c>
      <c r="C68" s="24">
        <v>39190</v>
      </c>
      <c r="D68" t="s">
        <v>299</v>
      </c>
      <c r="E68" t="s">
        <v>205</v>
      </c>
    </row>
    <row r="69" spans="1:8" x14ac:dyDescent="0.35">
      <c r="A69" t="s">
        <v>333</v>
      </c>
      <c r="B69" t="s">
        <v>334</v>
      </c>
      <c r="C69" s="24">
        <v>41674</v>
      </c>
      <c r="D69" t="s">
        <v>298</v>
      </c>
      <c r="E69" t="s">
        <v>190</v>
      </c>
      <c r="G69">
        <v>1.4827673640000001</v>
      </c>
      <c r="H69">
        <v>1.365836327</v>
      </c>
    </row>
    <row r="70" spans="1:8" x14ac:dyDescent="0.35">
      <c r="A70" t="s">
        <v>21</v>
      </c>
      <c r="B70" t="s">
        <v>22</v>
      </c>
      <c r="C70" s="24">
        <v>38817</v>
      </c>
      <c r="D70" t="s">
        <v>299</v>
      </c>
      <c r="E70" t="s">
        <v>205</v>
      </c>
    </row>
    <row r="71" spans="1:8" x14ac:dyDescent="0.35">
      <c r="A71" t="s">
        <v>67</v>
      </c>
      <c r="B71" t="s">
        <v>68</v>
      </c>
      <c r="C71" s="24">
        <v>40140</v>
      </c>
      <c r="D71" t="s">
        <v>298</v>
      </c>
      <c r="E71" t="s">
        <v>184</v>
      </c>
      <c r="G71">
        <v>7.39993474</v>
      </c>
      <c r="H71">
        <v>6.1217040110000003</v>
      </c>
    </row>
    <row r="72" spans="1:8" x14ac:dyDescent="0.35">
      <c r="A72" t="s">
        <v>105</v>
      </c>
      <c r="B72" t="s">
        <v>106</v>
      </c>
      <c r="C72" s="24">
        <v>40140</v>
      </c>
      <c r="D72" t="s">
        <v>298</v>
      </c>
      <c r="E72" t="s">
        <v>184</v>
      </c>
      <c r="G72">
        <v>23.376539529999999</v>
      </c>
      <c r="H72">
        <v>13.05755478</v>
      </c>
    </row>
    <row r="73" spans="1:8" x14ac:dyDescent="0.35">
      <c r="A73" t="s">
        <v>73</v>
      </c>
      <c r="B73" t="s">
        <v>74</v>
      </c>
      <c r="C73" s="24">
        <v>40140</v>
      </c>
      <c r="D73" t="s">
        <v>298</v>
      </c>
      <c r="E73" t="s">
        <v>184</v>
      </c>
      <c r="G73">
        <v>2.8582153809999999</v>
      </c>
      <c r="H73">
        <v>2.569087626</v>
      </c>
    </row>
    <row r="74" spans="1:8" x14ac:dyDescent="0.35">
      <c r="A74" t="s">
        <v>9</v>
      </c>
      <c r="B74" t="s">
        <v>10</v>
      </c>
      <c r="C74" s="24">
        <v>40140</v>
      </c>
      <c r="D74" t="s">
        <v>298</v>
      </c>
      <c r="E74" t="s">
        <v>188</v>
      </c>
      <c r="G74">
        <v>5.649489193</v>
      </c>
      <c r="H74">
        <v>5.0232099559999996</v>
      </c>
    </row>
    <row r="75" spans="1:8" x14ac:dyDescent="0.35">
      <c r="A75" t="s">
        <v>13</v>
      </c>
      <c r="B75" t="s">
        <v>14</v>
      </c>
      <c r="C75" s="24">
        <v>40140</v>
      </c>
      <c r="D75" t="s">
        <v>298</v>
      </c>
      <c r="E75" t="s">
        <v>183</v>
      </c>
      <c r="G75">
        <v>23.200357790000002</v>
      </c>
      <c r="H75">
        <v>15.567681500000001</v>
      </c>
    </row>
    <row r="76" spans="1:8" x14ac:dyDescent="0.35">
      <c r="A76" t="s">
        <v>39</v>
      </c>
      <c r="B76" t="s">
        <v>40</v>
      </c>
      <c r="C76" s="24">
        <v>40140</v>
      </c>
      <c r="D76" t="s">
        <v>298</v>
      </c>
      <c r="E76" t="s">
        <v>185</v>
      </c>
      <c r="G76">
        <v>1.9584281690000001</v>
      </c>
      <c r="H76">
        <v>1.831229711</v>
      </c>
    </row>
    <row r="77" spans="1:8" x14ac:dyDescent="0.35">
      <c r="A77" t="s">
        <v>335</v>
      </c>
      <c r="B77" t="s">
        <v>336</v>
      </c>
      <c r="C77" s="24">
        <v>41198</v>
      </c>
      <c r="D77" t="s">
        <v>298</v>
      </c>
      <c r="E77" t="s">
        <v>185</v>
      </c>
      <c r="G77">
        <v>2.4619890849999999</v>
      </c>
      <c r="H77">
        <v>2.3553308849999999</v>
      </c>
    </row>
    <row r="78" spans="1:8" x14ac:dyDescent="0.35">
      <c r="A78" t="s">
        <v>81</v>
      </c>
      <c r="B78" t="s">
        <v>82</v>
      </c>
      <c r="C78" s="24">
        <v>38754</v>
      </c>
      <c r="D78" t="s">
        <v>305</v>
      </c>
      <c r="E78" t="s">
        <v>197</v>
      </c>
      <c r="F78" t="s">
        <v>198</v>
      </c>
    </row>
    <row r="79" spans="1:8" x14ac:dyDescent="0.35">
      <c r="A79" t="s">
        <v>121</v>
      </c>
      <c r="B79" t="s">
        <v>122</v>
      </c>
      <c r="C79" s="24">
        <v>38754</v>
      </c>
      <c r="D79" t="s">
        <v>305</v>
      </c>
      <c r="E79" t="s">
        <v>202</v>
      </c>
      <c r="F79" t="s">
        <v>203</v>
      </c>
    </row>
    <row r="80" spans="1:8" x14ac:dyDescent="0.35">
      <c r="A80" t="s">
        <v>45</v>
      </c>
      <c r="B80" t="s">
        <v>46</v>
      </c>
      <c r="C80" s="24">
        <v>38890</v>
      </c>
      <c r="D80" t="s">
        <v>305</v>
      </c>
      <c r="E80" t="s">
        <v>201</v>
      </c>
      <c r="F80" t="s">
        <v>198</v>
      </c>
    </row>
    <row r="81" spans="1:6" x14ac:dyDescent="0.35">
      <c r="A81" t="s">
        <v>117</v>
      </c>
      <c r="B81" t="s">
        <v>118</v>
      </c>
      <c r="C81" s="24">
        <v>38890</v>
      </c>
      <c r="D81" t="s">
        <v>305</v>
      </c>
      <c r="E81" t="s">
        <v>200</v>
      </c>
      <c r="F81" t="s">
        <v>198</v>
      </c>
    </row>
    <row r="82" spans="1:6" x14ac:dyDescent="0.35">
      <c r="A82" t="s">
        <v>115</v>
      </c>
      <c r="B82" t="s">
        <v>116</v>
      </c>
      <c r="C82" s="24">
        <v>38890</v>
      </c>
      <c r="D82" t="s">
        <v>305</v>
      </c>
      <c r="E82" t="s">
        <v>204</v>
      </c>
      <c r="F82" t="s">
        <v>198</v>
      </c>
    </row>
    <row r="83" spans="1:6" x14ac:dyDescent="0.35">
      <c r="A83">
        <v>6040</v>
      </c>
      <c r="B83" t="s">
        <v>372</v>
      </c>
      <c r="C83" s="24"/>
      <c r="D83" t="s">
        <v>373</v>
      </c>
      <c r="E83" t="s">
        <v>373</v>
      </c>
      <c r="F83" t="s">
        <v>373</v>
      </c>
    </row>
    <row r="84" spans="1:6" x14ac:dyDescent="0.35">
      <c r="A84" t="s">
        <v>131</v>
      </c>
      <c r="B84" t="s">
        <v>374</v>
      </c>
      <c r="C84" s="24"/>
      <c r="D84" t="s">
        <v>373</v>
      </c>
      <c r="E84" t="s">
        <v>373</v>
      </c>
      <c r="F84" t="s">
        <v>373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D71CC-67AE-4769-AE3E-37DAD27F9C3E}">
  <sheetPr codeName="Sheet8"/>
  <dimension ref="B1:AM69"/>
  <sheetViews>
    <sheetView zoomScaleNormal="100" workbookViewId="0">
      <pane xSplit="5" ySplit="23" topLeftCell="V24" activePane="bottomRight" state="frozen"/>
      <selection activeCell="A40" sqref="A40"/>
      <selection pane="topRight" activeCell="A40" sqref="A40"/>
      <selection pane="bottomLeft" activeCell="A40" sqref="A40"/>
      <selection pane="bottomRight" activeCell="A40" sqref="A40"/>
    </sheetView>
  </sheetViews>
  <sheetFormatPr defaultRowHeight="14.5" x14ac:dyDescent="0.35"/>
  <cols>
    <col min="2" max="2" width="8.7265625" style="1"/>
    <col min="3" max="3" width="48.36328125" bestFit="1" customWidth="1"/>
    <col min="4" max="4" width="15.1796875" bestFit="1" customWidth="1"/>
    <col min="5" max="5" width="23.6328125" bestFit="1" customWidth="1"/>
    <col min="6" max="6" width="10.81640625" hidden="1" customWidth="1"/>
    <col min="7" max="7" width="12.453125" hidden="1" customWidth="1"/>
    <col min="8" max="8" width="8.7265625" hidden="1" customWidth="1"/>
    <col min="9" max="9" width="10" customWidth="1"/>
    <col min="10" max="11" width="12.81640625" customWidth="1"/>
    <col min="12" max="12" width="12.54296875" customWidth="1"/>
    <col min="13" max="14" width="12.81640625" customWidth="1"/>
    <col min="15" max="15" width="12.54296875" customWidth="1"/>
    <col min="16" max="16" width="13.7265625" bestFit="1" customWidth="1"/>
    <col min="17" max="17" width="11.36328125" bestFit="1" customWidth="1"/>
    <col min="18" max="18" width="11.08984375" bestFit="1" customWidth="1"/>
    <col min="19" max="22" width="9.54296875" customWidth="1"/>
    <col min="23" max="26" width="12.54296875" customWidth="1"/>
    <col min="38" max="38" width="9.453125" bestFit="1" customWidth="1"/>
  </cols>
  <sheetData>
    <row r="1" spans="2:39" x14ac:dyDescent="0.35">
      <c r="B1" s="1">
        <v>1</v>
      </c>
      <c r="C1">
        <f>B1+1</f>
        <v>2</v>
      </c>
      <c r="D1">
        <f t="shared" ref="D1:AA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K1" s="24">
        <v>42461</v>
      </c>
      <c r="AL1" s="24">
        <v>45261</v>
      </c>
      <c r="AM1">
        <f>YEARFRAC(AK1, AL1)</f>
        <v>7.666666666666667</v>
      </c>
    </row>
    <row r="2" spans="2:39" s="1" customFormat="1" x14ac:dyDescent="0.35">
      <c r="P2" s="1" t="s">
        <v>292</v>
      </c>
      <c r="S2" s="139" t="s">
        <v>366</v>
      </c>
      <c r="T2" s="139"/>
      <c r="U2" s="139" t="s">
        <v>367</v>
      </c>
      <c r="V2" s="139"/>
      <c r="Z2" s="1" t="str">
        <f>_xlfn.CONCAT(B2:O2)</f>
        <v/>
      </c>
    </row>
    <row r="3" spans="2:39" s="1" customFormat="1" x14ac:dyDescent="0.35">
      <c r="B3" s="1" t="s">
        <v>0</v>
      </c>
      <c r="C3" s="1" t="s">
        <v>1</v>
      </c>
      <c r="D3" s="1" t="s">
        <v>297</v>
      </c>
      <c r="E3" s="1" t="s">
        <v>173</v>
      </c>
      <c r="F3" s="19" t="s">
        <v>278</v>
      </c>
      <c r="G3" s="19" t="s">
        <v>280</v>
      </c>
      <c r="H3" s="19" t="s">
        <v>279</v>
      </c>
      <c r="I3" s="19" t="s">
        <v>178</v>
      </c>
      <c r="J3" s="19" t="s">
        <v>212</v>
      </c>
      <c r="K3" s="19" t="s">
        <v>283</v>
      </c>
      <c r="L3" s="19" t="s">
        <v>284</v>
      </c>
      <c r="M3" s="29" t="s">
        <v>211</v>
      </c>
      <c r="N3" s="19" t="s">
        <v>281</v>
      </c>
      <c r="O3" s="30" t="s">
        <v>282</v>
      </c>
      <c r="P3" s="19" t="s">
        <v>340</v>
      </c>
      <c r="Q3" s="19" t="s">
        <v>341</v>
      </c>
      <c r="R3" s="19" t="s">
        <v>342</v>
      </c>
      <c r="S3" s="29" t="s">
        <v>364</v>
      </c>
      <c r="T3" s="30" t="s">
        <v>365</v>
      </c>
      <c r="U3" s="19" t="s">
        <v>368</v>
      </c>
      <c r="V3" s="19" t="s">
        <v>285</v>
      </c>
      <c r="W3" s="19" t="s">
        <v>350</v>
      </c>
      <c r="X3" s="19" t="s">
        <v>351</v>
      </c>
      <c r="Y3" s="19" t="s">
        <v>352</v>
      </c>
      <c r="Z3" s="19" t="s">
        <v>293</v>
      </c>
      <c r="AA3" s="19" t="s">
        <v>294</v>
      </c>
      <c r="AC3" t="s">
        <v>0</v>
      </c>
      <c r="AD3" t="s">
        <v>286</v>
      </c>
      <c r="AE3" t="s">
        <v>287</v>
      </c>
      <c r="AF3" t="s">
        <v>288</v>
      </c>
      <c r="AG3" t="s">
        <v>289</v>
      </c>
      <c r="AH3" t="s">
        <v>290</v>
      </c>
      <c r="AI3" t="s">
        <v>291</v>
      </c>
    </row>
    <row r="4" spans="2:39" hidden="1" x14ac:dyDescent="0.35">
      <c r="B4" s="1">
        <v>6040</v>
      </c>
      <c r="C4" t="str">
        <f>VLOOKUP(Table8[[#This Row],[ticker]], tblRefData[], 2, FALSE)</f>
        <v>60% Stocks, 40% Bonds</v>
      </c>
      <c r="D4" t="str">
        <f>VLOOKUP(Table8[[#This Row],[ticker]], tblRefData[], 4, FALSE)</f>
        <v>Custom Portfolio</v>
      </c>
      <c r="E4" t="str">
        <f>VLOOKUP(Table8[[#This Row],[ticker]], tblRefData[], 5, FALSE)</f>
        <v>Custom Portfolio</v>
      </c>
      <c r="F4" s="23">
        <v>58</v>
      </c>
      <c r="G4" s="23">
        <v>64</v>
      </c>
      <c r="H4" s="23">
        <v>96</v>
      </c>
      <c r="I4" s="22">
        <v>0.60416666666666596</v>
      </c>
      <c r="J4" s="21">
        <v>13.49</v>
      </c>
      <c r="K4" s="21">
        <v>13.74</v>
      </c>
      <c r="L4" s="21">
        <v>7.39</v>
      </c>
      <c r="M4" s="31">
        <v>190</v>
      </c>
      <c r="N4" s="32">
        <v>147.27000000000001</v>
      </c>
      <c r="O4" s="33">
        <v>102.77</v>
      </c>
      <c r="P4" s="34">
        <f>100 * (POWER(Table8[[#This Row],[base_totrtn]]/100, 1/7) - 1)</f>
        <v>9.6028741644687656</v>
      </c>
      <c r="Q4" s="8">
        <f>100 * (POWER(Table8[[#This Row],[strat_lo_tr]]/100, 1/7) - 1)</f>
        <v>5.6857239524146452</v>
      </c>
      <c r="R4" s="35">
        <f>100 * (POWER(Table8[[#This Row],[strat_ls_tr]]/100, 1/7) - 1)</f>
        <v>0.39109558558940716</v>
      </c>
      <c r="S4" s="36">
        <v>-42.72999999999999</v>
      </c>
      <c r="T4" s="37">
        <v>-87.23</v>
      </c>
      <c r="U4" s="21">
        <f>Table8[[#This Row],[cagr_lo]] - Table8[[#This Row],[cagr_base]]</f>
        <v>-3.9171502120541204</v>
      </c>
      <c r="V4" s="21">
        <f>Table8[[#This Row],[cagr_ls]] - Table8[[#This Row],[cagr_base]]</f>
        <v>-9.2117785788793576</v>
      </c>
      <c r="W4" s="36">
        <f>Table8[[#This Row],[cagr_base]]/Table8[[#This Row],[base_vol]]</f>
        <v>0.71185130944913011</v>
      </c>
      <c r="X4" s="21">
        <f>Table8[[#This Row],[cagr_lo]]/Table8[[#This Row],[strat_lo_vol]]</f>
        <v>0.41380814791955206</v>
      </c>
      <c r="Y4" s="37">
        <f>Table8[[#This Row],[cagr_ls]]/Table8[[#This Row],[strat_ls_vol]]</f>
        <v>5.2922271392341971E-2</v>
      </c>
      <c r="Z4" s="21">
        <v>0.25</v>
      </c>
      <c r="AA4" s="21">
        <v>-6.1000000000000005</v>
      </c>
      <c r="AB4" s="21"/>
      <c r="AC4">
        <v>6040</v>
      </c>
      <c r="AD4">
        <v>190</v>
      </c>
      <c r="AE4">
        <v>147.27000000000001</v>
      </c>
      <c r="AF4">
        <v>102.77</v>
      </c>
      <c r="AG4">
        <v>13.49</v>
      </c>
      <c r="AH4">
        <v>13.74</v>
      </c>
      <c r="AI4">
        <v>7.39</v>
      </c>
    </row>
    <row r="5" spans="2:39" hidden="1" x14ac:dyDescent="0.35">
      <c r="B5" s="1" t="s">
        <v>131</v>
      </c>
      <c r="C5" t="str">
        <f>VLOOKUP(Table8[[#This Row],[ticker]], tblRefData[], 2, FALSE)</f>
        <v>Naïve Vol Strategy (1/vol weighting of SPY, AGG, GLD)</v>
      </c>
      <c r="D5" t="str">
        <f>VLOOKUP(Table8[[#This Row],[ticker]], tblRefData[], 4, FALSE)</f>
        <v>Custom Portfolio</v>
      </c>
      <c r="E5" t="str">
        <f>VLOOKUP(Table8[[#This Row],[ticker]], tblRefData[], 5, FALSE)</f>
        <v>Custom Portfolio</v>
      </c>
      <c r="F5" s="23">
        <v>55</v>
      </c>
      <c r="G5" s="23">
        <v>54</v>
      </c>
      <c r="H5" s="23">
        <v>96</v>
      </c>
      <c r="I5" s="22">
        <v>0.57291666666666596</v>
      </c>
      <c r="J5" s="21">
        <v>23.04</v>
      </c>
      <c r="K5" s="21">
        <v>23.18</v>
      </c>
      <c r="L5" s="21">
        <v>17.21</v>
      </c>
      <c r="M5" s="31">
        <v>169.9</v>
      </c>
      <c r="N5" s="32">
        <v>115.48</v>
      </c>
      <c r="O5" s="33">
        <v>64.75</v>
      </c>
      <c r="P5" s="34">
        <f>100 * (POWER(Table8[[#This Row],[base_totrtn]]/100, 1/7) - 1)</f>
        <v>7.8660482687290756</v>
      </c>
      <c r="Q5" s="8">
        <f>100 * (POWER(Table8[[#This Row],[strat_lo_tr]]/100, 1/7) - 1)</f>
        <v>2.0773858164129688</v>
      </c>
      <c r="R5" s="35">
        <f>100 * (POWER(Table8[[#This Row],[strat_ls_tr]]/100, 1/7) - 1)</f>
        <v>-6.0202569572741389</v>
      </c>
      <c r="S5" s="36">
        <v>-54.42</v>
      </c>
      <c r="T5" s="37">
        <v>-105.15</v>
      </c>
      <c r="U5" s="21">
        <f>Table8[[#This Row],[cagr_lo]] - Table8[[#This Row],[cagr_base]]</f>
        <v>-5.7886624523161068</v>
      </c>
      <c r="V5" s="21">
        <f>Table8[[#This Row],[cagr_ls]] - Table8[[#This Row],[cagr_base]]</f>
        <v>-13.886305226003214</v>
      </c>
      <c r="W5" s="36">
        <f>Table8[[#This Row],[cagr_base]]/Table8[[#This Row],[base_vol]]</f>
        <v>0.34140834499692169</v>
      </c>
      <c r="X5" s="21">
        <f>Table8[[#This Row],[cagr_lo]]/Table8[[#This Row],[strat_lo_vol]]</f>
        <v>8.961975049236276E-2</v>
      </c>
      <c r="Y5" s="37">
        <f>Table8[[#This Row],[cagr_ls]]/Table8[[#This Row],[strat_ls_vol]]</f>
        <v>-0.34981156056212309</v>
      </c>
      <c r="Z5" s="21">
        <v>0.14000000000000057</v>
      </c>
      <c r="AA5" s="21">
        <v>-5.8299999999999983</v>
      </c>
      <c r="AB5" s="21"/>
      <c r="AC5" t="s">
        <v>213</v>
      </c>
      <c r="AD5">
        <v>111.21</v>
      </c>
      <c r="AE5">
        <v>112.79</v>
      </c>
      <c r="AF5">
        <v>113.27</v>
      </c>
      <c r="AG5">
        <v>5</v>
      </c>
      <c r="AH5">
        <v>5</v>
      </c>
      <c r="AI5">
        <v>3.55</v>
      </c>
    </row>
    <row r="6" spans="2:39" hidden="1" x14ac:dyDescent="0.35">
      <c r="B6" s="1" t="s">
        <v>107</v>
      </c>
      <c r="C6" t="str">
        <f>VLOOKUP(Table8[[#This Row],[ticker]], tblRefData[], 2, FALSE)</f>
        <v>SPDR Portfolio S&amp;P 500 Growth ETF</v>
      </c>
      <c r="D6" t="str">
        <f>VLOOKUP(Table8[[#This Row],[ticker]], tblRefData[], 4, FALSE)</f>
        <v>Equity Fund</v>
      </c>
      <c r="E6" t="str">
        <f>VLOOKUP(Table8[[#This Row],[ticker]], tblRefData[], 5, FALSE)</f>
        <v>Growth-Large Cap</v>
      </c>
      <c r="F6" s="23">
        <v>57</v>
      </c>
      <c r="G6" s="23">
        <v>62</v>
      </c>
      <c r="H6" s="23">
        <v>96</v>
      </c>
      <c r="I6" s="22">
        <v>0.59375</v>
      </c>
      <c r="J6" s="21">
        <v>18.350000000000001</v>
      </c>
      <c r="K6" s="21">
        <v>18.43</v>
      </c>
      <c r="L6" s="21">
        <v>11.91</v>
      </c>
      <c r="M6" s="31">
        <v>234.55</v>
      </c>
      <c r="N6" s="32">
        <v>237.8</v>
      </c>
      <c r="O6" s="33">
        <v>206.11</v>
      </c>
      <c r="P6" s="34">
        <f>100 * (POWER(Table8[[#This Row],[base_totrtn]]/100, 1/7) - 1)</f>
        <v>12.951181145381675</v>
      </c>
      <c r="Q6" s="8">
        <f>100 * (POWER(Table8[[#This Row],[strat_lo_tr]]/100, 1/7) - 1)</f>
        <v>13.173448655121799</v>
      </c>
      <c r="R6" s="35">
        <f>100 * (POWER(Table8[[#This Row],[strat_ls_tr]]/100, 1/7) - 1)</f>
        <v>10.884615471189552</v>
      </c>
      <c r="S6" s="36">
        <v>3.25</v>
      </c>
      <c r="T6" s="37">
        <v>-28.439999999999998</v>
      </c>
      <c r="U6" s="21">
        <f>Table8[[#This Row],[cagr_lo]] - Table8[[#This Row],[cagr_base]]</f>
        <v>0.22226750974012432</v>
      </c>
      <c r="V6" s="21">
        <f>Table8[[#This Row],[cagr_ls]] - Table8[[#This Row],[cagr_base]]</f>
        <v>-2.0665656741921232</v>
      </c>
      <c r="W6" s="36">
        <f>Table8[[#This Row],[cagr_base]]/Table8[[#This Row],[base_vol]]</f>
        <v>0.70578643844041822</v>
      </c>
      <c r="X6" s="21">
        <f>Table8[[#This Row],[cagr_lo]]/Table8[[#This Row],[strat_lo_vol]]</f>
        <v>0.71478288958881164</v>
      </c>
      <c r="Y6" s="37">
        <f>Table8[[#This Row],[cagr_ls]]/Table8[[#This Row],[strat_ls_vol]]</f>
        <v>0.91390558112422771</v>
      </c>
      <c r="Z6" s="21">
        <v>7.9999999999998295E-2</v>
      </c>
      <c r="AA6" s="21">
        <v>-6.4400000000000013</v>
      </c>
      <c r="AB6" s="21"/>
      <c r="AC6" t="s">
        <v>214</v>
      </c>
      <c r="AD6">
        <v>51.1</v>
      </c>
      <c r="AE6">
        <v>48.08</v>
      </c>
      <c r="AF6">
        <v>4.3600000000000003</v>
      </c>
      <c r="AG6">
        <v>58.61</v>
      </c>
      <c r="AH6">
        <v>58.44</v>
      </c>
      <c r="AI6">
        <v>29.87</v>
      </c>
    </row>
    <row r="7" spans="2:39" hidden="1" x14ac:dyDescent="0.35">
      <c r="B7" s="1" t="s">
        <v>109</v>
      </c>
      <c r="C7" t="str">
        <f>VLOOKUP(Table8[[#This Row],[ticker]], tblRefData[], 2, FALSE)</f>
        <v>SPDR Portfolio S&amp;P 500 ETF</v>
      </c>
      <c r="D7" t="str">
        <f>VLOOKUP(Table8[[#This Row],[ticker]], tblRefData[], 4, FALSE)</f>
        <v>Equity Fund</v>
      </c>
      <c r="E7" t="str">
        <f>VLOOKUP(Table8[[#This Row],[ticker]], tblRefData[], 5, FALSE)</f>
        <v>Growth&amp;Income-Large Cap</v>
      </c>
      <c r="F7" s="23">
        <v>55</v>
      </c>
      <c r="G7" s="23">
        <v>64</v>
      </c>
      <c r="H7" s="23">
        <v>96</v>
      </c>
      <c r="I7" s="22">
        <v>0.57291666666666596</v>
      </c>
      <c r="J7" s="21">
        <v>16.86</v>
      </c>
      <c r="K7" s="21">
        <v>17.03</v>
      </c>
      <c r="L7" s="21">
        <v>9.69</v>
      </c>
      <c r="M7" s="31">
        <v>224.67</v>
      </c>
      <c r="N7" s="32">
        <v>212.09</v>
      </c>
      <c r="O7" s="33">
        <v>171.57</v>
      </c>
      <c r="P7" s="34">
        <f>100 * (POWER(Table8[[#This Row],[base_totrtn]]/100, 1/7) - 1)</f>
        <v>12.258885556562959</v>
      </c>
      <c r="Q7" s="8">
        <f>100 * (POWER(Table8[[#This Row],[strat_lo_tr]]/100, 1/7) - 1)</f>
        <v>11.338596322059358</v>
      </c>
      <c r="R7" s="35">
        <f>100 * (POWER(Table8[[#This Row],[strat_ls_tr]]/100, 1/7) - 1)</f>
        <v>8.0168782111050838</v>
      </c>
      <c r="S7" s="36">
        <v>-12.579999999999984</v>
      </c>
      <c r="T7" s="37">
        <v>-53.099999999999994</v>
      </c>
      <c r="U7" s="21">
        <f>Table8[[#This Row],[cagr_lo]] - Table8[[#This Row],[cagr_base]]</f>
        <v>-0.92028923450360089</v>
      </c>
      <c r="V7" s="21">
        <f>Table8[[#This Row],[cagr_ls]] - Table8[[#This Row],[cagr_base]]</f>
        <v>-4.2420073454578748</v>
      </c>
      <c r="W7" s="36">
        <f>Table8[[#This Row],[cagr_base]]/Table8[[#This Row],[base_vol]]</f>
        <v>0.72709878745925027</v>
      </c>
      <c r="X7" s="21">
        <f>Table8[[#This Row],[cagr_lo]]/Table8[[#This Row],[strat_lo_vol]]</f>
        <v>0.66580131074922821</v>
      </c>
      <c r="Y7" s="37">
        <f>Table8[[#This Row],[cagr_ls]]/Table8[[#This Row],[strat_ls_vol]]</f>
        <v>0.82733521270434307</v>
      </c>
      <c r="Z7" s="21">
        <v>0.17000000000000171</v>
      </c>
      <c r="AA7" s="21">
        <v>-7.17</v>
      </c>
      <c r="AB7" s="21"/>
      <c r="AC7" t="s">
        <v>215</v>
      </c>
      <c r="AD7">
        <v>110.82</v>
      </c>
      <c r="AE7">
        <v>110.19</v>
      </c>
      <c r="AF7">
        <v>109.57</v>
      </c>
      <c r="AG7">
        <v>0.45</v>
      </c>
      <c r="AH7">
        <v>0.48</v>
      </c>
      <c r="AI7">
        <v>0.45</v>
      </c>
    </row>
    <row r="8" spans="2:39" hidden="1" x14ac:dyDescent="0.35">
      <c r="B8" s="1" t="s">
        <v>119</v>
      </c>
      <c r="C8" t="str">
        <f>VLOOKUP(Table8[[#This Row],[ticker]], tblRefData[], 2, FALSE)</f>
        <v>SPDR S&amp;P Insurance ETF</v>
      </c>
      <c r="D8" t="str">
        <f>VLOOKUP(Table8[[#This Row],[ticker]], tblRefData[], 4, FALSE)</f>
        <v>Equity Fund</v>
      </c>
      <c r="E8" t="str">
        <f>VLOOKUP(Table8[[#This Row],[ticker]], tblRefData[], 5, FALSE)</f>
        <v>Financial Services</v>
      </c>
      <c r="F8" s="23">
        <v>49</v>
      </c>
      <c r="G8" s="23">
        <v>58</v>
      </c>
      <c r="H8" s="23">
        <v>96</v>
      </c>
      <c r="I8" s="22">
        <v>0.51041666666666596</v>
      </c>
      <c r="J8" s="21">
        <v>17.940000000000001</v>
      </c>
      <c r="K8" s="21">
        <v>18.11</v>
      </c>
      <c r="L8" s="21">
        <v>11.14</v>
      </c>
      <c r="M8" s="31">
        <v>192.97</v>
      </c>
      <c r="N8" s="32">
        <v>173.61</v>
      </c>
      <c r="O8" s="33">
        <v>132.85</v>
      </c>
      <c r="P8" s="34">
        <f>100 * (POWER(Table8[[#This Row],[base_totrtn]]/100, 1/7) - 1)</f>
        <v>9.8460024825085757</v>
      </c>
      <c r="Q8" s="8">
        <f>100 * (POWER(Table8[[#This Row],[strat_lo_tr]]/100, 1/7) - 1)</f>
        <v>8.1994273962292539</v>
      </c>
      <c r="R8" s="35">
        <f>100 * (POWER(Table8[[#This Row],[strat_ls_tr]]/100, 1/7) - 1)</f>
        <v>4.1413204141755644</v>
      </c>
      <c r="S8" s="36">
        <v>-19.359999999999985</v>
      </c>
      <c r="T8" s="37">
        <v>-60.120000000000005</v>
      </c>
      <c r="U8" s="21">
        <f>Table8[[#This Row],[cagr_lo]] - Table8[[#This Row],[cagr_base]]</f>
        <v>-1.6465750862793218</v>
      </c>
      <c r="V8" s="21">
        <f>Table8[[#This Row],[cagr_ls]] - Table8[[#This Row],[cagr_base]]</f>
        <v>-5.7046820683330113</v>
      </c>
      <c r="W8" s="36">
        <f>Table8[[#This Row],[cagr_base]]/Table8[[#This Row],[base_vol]]</f>
        <v>0.54882956981653153</v>
      </c>
      <c r="X8" s="21">
        <f>Table8[[#This Row],[cagr_lo]]/Table8[[#This Row],[strat_lo_vol]]</f>
        <v>0.45275689653391793</v>
      </c>
      <c r="Y8" s="37">
        <f>Table8[[#This Row],[cagr_ls]]/Table8[[#This Row],[strat_ls_vol]]</f>
        <v>0.3717522813443056</v>
      </c>
      <c r="Z8" s="21">
        <v>0.16999999999999815</v>
      </c>
      <c r="AA8" s="21">
        <v>-6.8000000000000007</v>
      </c>
      <c r="AB8" s="21"/>
      <c r="AC8" t="s">
        <v>216</v>
      </c>
      <c r="AD8">
        <v>115.17</v>
      </c>
      <c r="AE8">
        <v>113.02</v>
      </c>
      <c r="AF8">
        <v>109.57</v>
      </c>
      <c r="AG8">
        <v>5.63</v>
      </c>
      <c r="AH8">
        <v>5.64</v>
      </c>
      <c r="AI8">
        <v>4.0599999999999996</v>
      </c>
    </row>
    <row r="9" spans="2:39" hidden="1" x14ac:dyDescent="0.35">
      <c r="B9" s="1" t="s">
        <v>43</v>
      </c>
      <c r="C9" t="str">
        <f>VLOOKUP(Table8[[#This Row],[ticker]], tblRefData[], 2, FALSE)</f>
        <v>SPDR Dow Jones Industrial Average ETF Trust</v>
      </c>
      <c r="D9" t="str">
        <f>VLOOKUP(Table8[[#This Row],[ticker]], tblRefData[], 4, FALSE)</f>
        <v>Equity Fund</v>
      </c>
      <c r="E9" t="str">
        <f>VLOOKUP(Table8[[#This Row],[ticker]], tblRefData[], 5, FALSE)</f>
        <v>Growth&amp;Income-Large Cap</v>
      </c>
      <c r="F9" s="23">
        <v>57</v>
      </c>
      <c r="G9" s="23">
        <v>61</v>
      </c>
      <c r="H9" s="23">
        <v>96</v>
      </c>
      <c r="I9" s="22">
        <v>0.59375</v>
      </c>
      <c r="J9" s="21">
        <v>16.61</v>
      </c>
      <c r="K9" s="21">
        <v>16.88</v>
      </c>
      <c r="L9" s="21">
        <v>9.9</v>
      </c>
      <c r="M9" s="31">
        <v>216.94</v>
      </c>
      <c r="N9" s="32">
        <v>176.07</v>
      </c>
      <c r="O9" s="33">
        <v>123.46</v>
      </c>
      <c r="P9" s="34">
        <f>100 * (POWER(Table8[[#This Row],[base_totrtn]]/100, 1/7) - 1)</f>
        <v>11.698803077316233</v>
      </c>
      <c r="Q9" s="8">
        <f>100 * (POWER(Table8[[#This Row],[strat_lo_tr]]/100, 1/7) - 1)</f>
        <v>8.4171306614937436</v>
      </c>
      <c r="R9" s="35">
        <f>100 * (POWER(Table8[[#This Row],[strat_ls_tr]]/100, 1/7) - 1)</f>
        <v>3.0564508601293339</v>
      </c>
      <c r="S9" s="36">
        <v>-40.870000000000005</v>
      </c>
      <c r="T9" s="37">
        <v>-93.48</v>
      </c>
      <c r="U9" s="21">
        <f>Table8[[#This Row],[cagr_lo]] - Table8[[#This Row],[cagr_base]]</f>
        <v>-3.2816724158224897</v>
      </c>
      <c r="V9" s="21">
        <f>Table8[[#This Row],[cagr_ls]] - Table8[[#This Row],[cagr_base]]</f>
        <v>-8.6423522171869003</v>
      </c>
      <c r="W9" s="36">
        <f>Table8[[#This Row],[cagr_base]]/Table8[[#This Row],[base_vol]]</f>
        <v>0.70432288243926755</v>
      </c>
      <c r="X9" s="21">
        <f>Table8[[#This Row],[cagr_lo]]/Table8[[#This Row],[strat_lo_vol]]</f>
        <v>0.49864518136811281</v>
      </c>
      <c r="Y9" s="37">
        <f>Table8[[#This Row],[cagr_ls]]/Table8[[#This Row],[strat_ls_vol]]</f>
        <v>0.3087324101140741</v>
      </c>
      <c r="Z9" s="21">
        <v>0.26999999999999957</v>
      </c>
      <c r="AA9" s="21">
        <v>-6.7099999999999991</v>
      </c>
      <c r="AB9" s="21"/>
      <c r="AC9" t="s">
        <v>217</v>
      </c>
      <c r="AD9">
        <v>112.31</v>
      </c>
      <c r="AE9">
        <v>109.99</v>
      </c>
      <c r="AF9">
        <v>106.83</v>
      </c>
      <c r="AG9">
        <v>5.04</v>
      </c>
      <c r="AH9">
        <v>5.05</v>
      </c>
      <c r="AI9">
        <v>3.89</v>
      </c>
    </row>
    <row r="10" spans="2:39" hidden="1" x14ac:dyDescent="0.35">
      <c r="B10" s="1" t="s">
        <v>81</v>
      </c>
      <c r="C10" t="str">
        <f>VLOOKUP(Table8[[#This Row],[ticker]], tblRefData[], 2, FALSE)</f>
        <v>SPDR S&amp;P Biotech ETF</v>
      </c>
      <c r="D10" t="str">
        <f>VLOOKUP(Table8[[#This Row],[ticker]], tblRefData[], 4, FALSE)</f>
        <v>Equity Fund</v>
      </c>
      <c r="E10" t="str">
        <f>VLOOKUP(Table8[[#This Row],[ticker]], tblRefData[], 5, FALSE)</f>
        <v>Health &amp; Biotechnology</v>
      </c>
      <c r="F10" s="23">
        <v>49</v>
      </c>
      <c r="G10" s="23">
        <v>46</v>
      </c>
      <c r="H10" s="23">
        <v>96</v>
      </c>
      <c r="I10" s="22">
        <v>0.51041666666666596</v>
      </c>
      <c r="J10" s="21">
        <v>30.82</v>
      </c>
      <c r="K10" s="21">
        <v>30.75</v>
      </c>
      <c r="L10" s="21">
        <v>17.91</v>
      </c>
      <c r="M10" s="31">
        <v>70.989999999999995</v>
      </c>
      <c r="N10" s="32">
        <v>120.01</v>
      </c>
      <c r="O10" s="33">
        <v>122.51</v>
      </c>
      <c r="P10" s="34">
        <f>100 * (POWER(Table8[[#This Row],[base_totrtn]]/100, 1/7) - 1)</f>
        <v>-4.7768697731212288</v>
      </c>
      <c r="Q10" s="8">
        <f>100 * (POWER(Table8[[#This Row],[strat_lo_tr]]/100, 1/7) - 1)</f>
        <v>2.6400314726580554</v>
      </c>
      <c r="R10" s="35">
        <f>100 * (POWER(Table8[[#This Row],[strat_ls_tr]]/100, 1/7) - 1)</f>
        <v>2.9427899421329728</v>
      </c>
      <c r="S10" s="36">
        <v>49.02000000000001</v>
      </c>
      <c r="T10" s="37">
        <v>51.52000000000001</v>
      </c>
      <c r="U10" s="21">
        <f>Table8[[#This Row],[cagr_lo]] - Table8[[#This Row],[cagr_base]]</f>
        <v>7.4169012457792842</v>
      </c>
      <c r="V10" s="21">
        <f>Table8[[#This Row],[cagr_ls]] - Table8[[#This Row],[cagr_base]]</f>
        <v>7.7196597152542017</v>
      </c>
      <c r="W10" s="36">
        <f>Table8[[#This Row],[cagr_base]]/Table8[[#This Row],[base_vol]]</f>
        <v>-0.15499252995201909</v>
      </c>
      <c r="X10" s="21">
        <f>Table8[[#This Row],[cagr_lo]]/Table8[[#This Row],[strat_lo_vol]]</f>
        <v>8.5854682037660335E-2</v>
      </c>
      <c r="Y10" s="37">
        <f>Table8[[#This Row],[cagr_ls]]/Table8[[#This Row],[strat_ls_vol]]</f>
        <v>0.16430987951607889</v>
      </c>
      <c r="Z10" s="21">
        <v>-7.0000000000000284E-2</v>
      </c>
      <c r="AA10" s="21">
        <v>-12.91</v>
      </c>
      <c r="AB10" s="21"/>
      <c r="AC10" t="s">
        <v>218</v>
      </c>
      <c r="AD10">
        <v>0.74</v>
      </c>
      <c r="AE10">
        <v>24.06</v>
      </c>
      <c r="AF10">
        <v>12.69</v>
      </c>
      <c r="AG10">
        <v>95.95</v>
      </c>
      <c r="AH10">
        <v>95.88</v>
      </c>
      <c r="AI10">
        <v>67.89</v>
      </c>
    </row>
    <row r="11" spans="2:39" hidden="1" x14ac:dyDescent="0.35">
      <c r="B11" s="1" t="s">
        <v>97</v>
      </c>
      <c r="C11" t="str">
        <f>VLOOKUP(Table8[[#This Row],[ticker]], tblRefData[], 2, FALSE)</f>
        <v>SPDR S&amp;P 500 ETF Trust</v>
      </c>
      <c r="D11" t="str">
        <f>VLOOKUP(Table8[[#This Row],[ticker]], tblRefData[], 4, FALSE)</f>
        <v>Equity Fund</v>
      </c>
      <c r="E11" t="str">
        <f>VLOOKUP(Table8[[#This Row],[ticker]], tblRefData[], 5, FALSE)</f>
        <v>Growth&amp;Income-Large Cap</v>
      </c>
      <c r="F11" s="23">
        <v>55</v>
      </c>
      <c r="G11" s="23">
        <v>64</v>
      </c>
      <c r="H11" s="23">
        <v>96</v>
      </c>
      <c r="I11" s="22">
        <v>0.57291666666666596</v>
      </c>
      <c r="J11" s="21">
        <v>16.75</v>
      </c>
      <c r="K11" s="21">
        <v>17.059999999999999</v>
      </c>
      <c r="L11" s="21">
        <v>9.27</v>
      </c>
      <c r="M11" s="31">
        <v>220.3</v>
      </c>
      <c r="N11" s="32">
        <v>163.11000000000001</v>
      </c>
      <c r="O11" s="33">
        <v>102.82</v>
      </c>
      <c r="P11" s="34">
        <f>100 * (POWER(Table8[[#This Row],[base_totrtn]]/100, 1/7) - 1)</f>
        <v>11.94432217470327</v>
      </c>
      <c r="Q11" s="8">
        <f>100 * (POWER(Table8[[#This Row],[strat_lo_tr]]/100, 1/7) - 1)</f>
        <v>7.2393985718868015</v>
      </c>
      <c r="R11" s="35">
        <f>100 * (POWER(Table8[[#This Row],[strat_ls_tr]]/100, 1/7) - 1)</f>
        <v>0.39807164651197713</v>
      </c>
      <c r="S11" s="36">
        <v>-57.19</v>
      </c>
      <c r="T11" s="37">
        <v>-117.48000000000002</v>
      </c>
      <c r="U11" s="21">
        <f>Table8[[#This Row],[cagr_lo]] - Table8[[#This Row],[cagr_base]]</f>
        <v>-4.7049236028164687</v>
      </c>
      <c r="V11" s="21">
        <f>Table8[[#This Row],[cagr_ls]] - Table8[[#This Row],[cagr_base]]</f>
        <v>-11.546250528191294</v>
      </c>
      <c r="W11" s="36">
        <f>Table8[[#This Row],[cagr_base]]/Table8[[#This Row],[base_vol]]</f>
        <v>0.71309386117631468</v>
      </c>
      <c r="X11" s="21">
        <f>Table8[[#This Row],[cagr_lo]]/Table8[[#This Row],[strat_lo_vol]]</f>
        <v>0.4243492715056742</v>
      </c>
      <c r="Y11" s="37">
        <f>Table8[[#This Row],[cagr_ls]]/Table8[[#This Row],[strat_ls_vol]]</f>
        <v>4.2941925190073046E-2</v>
      </c>
      <c r="Z11" s="21">
        <v>0.30999999999999872</v>
      </c>
      <c r="AA11" s="21">
        <v>-7.48</v>
      </c>
      <c r="AB11" s="21"/>
      <c r="AC11" t="s">
        <v>219</v>
      </c>
      <c r="AD11">
        <v>111.25</v>
      </c>
      <c r="AE11">
        <v>112.6</v>
      </c>
      <c r="AF11">
        <v>113.68</v>
      </c>
      <c r="AG11">
        <v>2.29</v>
      </c>
      <c r="AH11">
        <v>2.2799999999999998</v>
      </c>
      <c r="AI11">
        <v>1.46</v>
      </c>
    </row>
    <row r="12" spans="2:39" hidden="1" x14ac:dyDescent="0.35">
      <c r="B12" s="1" t="s">
        <v>103</v>
      </c>
      <c r="C12" t="str">
        <f>VLOOKUP(Table8[[#This Row],[ticker]], tblRefData[], 2, FALSE)</f>
        <v>SPDR Portfolio S&amp;P 500 Value ETF</v>
      </c>
      <c r="D12" t="str">
        <f>VLOOKUP(Table8[[#This Row],[ticker]], tblRefData[], 4, FALSE)</f>
        <v>Equity Fund</v>
      </c>
      <c r="E12" t="str">
        <f>VLOOKUP(Table8[[#This Row],[ticker]], tblRefData[], 5, FALSE)</f>
        <v>Value-Large Cap</v>
      </c>
      <c r="F12" s="23">
        <v>54</v>
      </c>
      <c r="G12" s="23">
        <v>61</v>
      </c>
      <c r="H12" s="23">
        <v>96</v>
      </c>
      <c r="I12" s="22">
        <v>0.5625</v>
      </c>
      <c r="J12" s="21">
        <v>16.61</v>
      </c>
      <c r="K12" s="21">
        <v>16.86</v>
      </c>
      <c r="L12" s="21">
        <v>10.08</v>
      </c>
      <c r="M12" s="31">
        <v>200.92</v>
      </c>
      <c r="N12" s="32">
        <v>154.26</v>
      </c>
      <c r="O12" s="33">
        <v>102.58</v>
      </c>
      <c r="P12" s="34">
        <f>100 * (POWER(Table8[[#This Row],[base_totrtn]]/100, 1/7) - 1)</f>
        <v>10.481363191192061</v>
      </c>
      <c r="Q12" s="8">
        <f>100 * (POWER(Table8[[#This Row],[strat_lo_tr]]/100, 1/7) - 1)</f>
        <v>6.3881684927111992</v>
      </c>
      <c r="R12" s="35">
        <f>100 * (POWER(Table8[[#This Row],[strat_ls_tr]]/100, 1/7) - 1)</f>
        <v>0.36455999463120836</v>
      </c>
      <c r="S12" s="36">
        <v>-46.66</v>
      </c>
      <c r="T12" s="37">
        <v>-98.339999999999989</v>
      </c>
      <c r="U12" s="21">
        <f>Table8[[#This Row],[cagr_lo]] - Table8[[#This Row],[cagr_base]]</f>
        <v>-4.093194698480862</v>
      </c>
      <c r="V12" s="21">
        <f>Table8[[#This Row],[cagr_ls]] - Table8[[#This Row],[cagr_base]]</f>
        <v>-10.116803196560852</v>
      </c>
      <c r="W12" s="36">
        <f>Table8[[#This Row],[cagr_base]]/Table8[[#This Row],[base_vol]]</f>
        <v>0.63102728423793264</v>
      </c>
      <c r="X12" s="21">
        <f>Table8[[#This Row],[cagr_lo]]/Table8[[#This Row],[strat_lo_vol]]</f>
        <v>0.37889492839330957</v>
      </c>
      <c r="Y12" s="37">
        <f>Table8[[#This Row],[cagr_ls]]/Table8[[#This Row],[strat_ls_vol]]</f>
        <v>3.6166666134048446E-2</v>
      </c>
      <c r="Z12" s="21">
        <v>0.25</v>
      </c>
      <c r="AA12" s="21">
        <v>-6.5299999999999994</v>
      </c>
      <c r="AB12" s="21"/>
      <c r="AC12" t="s">
        <v>220</v>
      </c>
      <c r="AD12">
        <v>175.19</v>
      </c>
      <c r="AE12">
        <v>158.93</v>
      </c>
      <c r="AF12">
        <v>130.57</v>
      </c>
      <c r="AG12">
        <v>16.600000000000001</v>
      </c>
      <c r="AH12">
        <v>16.72</v>
      </c>
      <c r="AI12">
        <v>12.39</v>
      </c>
    </row>
    <row r="13" spans="2:39" hidden="1" x14ac:dyDescent="0.35">
      <c r="B13" s="1" t="s">
        <v>45</v>
      </c>
      <c r="C13" t="str">
        <f>VLOOKUP(Table8[[#This Row],[ticker]], tblRefData[], 2, FALSE)</f>
        <v>SPDR S&amp;P Metals &amp; Mining ETF</v>
      </c>
      <c r="D13" t="str">
        <f>VLOOKUP(Table8[[#This Row],[ticker]], tblRefData[], 4, FALSE)</f>
        <v>Equity Fund</v>
      </c>
      <c r="E13" t="str">
        <f>VLOOKUP(Table8[[#This Row],[ticker]], tblRefData[], 5, FALSE)</f>
        <v>Precious Metals</v>
      </c>
      <c r="F13" s="23">
        <v>48</v>
      </c>
      <c r="G13" s="23">
        <v>50</v>
      </c>
      <c r="H13" s="23">
        <v>96</v>
      </c>
      <c r="I13" s="22">
        <v>0.5</v>
      </c>
      <c r="J13" s="21">
        <v>34.130000000000003</v>
      </c>
      <c r="K13" s="21">
        <v>34.450000000000003</v>
      </c>
      <c r="L13" s="21">
        <v>23.22</v>
      </c>
      <c r="M13" s="31">
        <v>234.19</v>
      </c>
      <c r="N13" s="32">
        <v>176.89</v>
      </c>
      <c r="O13" s="33">
        <v>79.739999999999995</v>
      </c>
      <c r="P13" s="34">
        <f>100 * (POWER(Table8[[#This Row],[base_totrtn]]/100, 1/7) - 1)</f>
        <v>12.926398614592349</v>
      </c>
      <c r="Q13" s="8">
        <f>100 * (POWER(Table8[[#This Row],[strat_lo_tr]]/100, 1/7) - 1)</f>
        <v>8.4891191661898837</v>
      </c>
      <c r="R13" s="35">
        <f>100 * (POWER(Table8[[#This Row],[strat_ls_tr]]/100, 1/7) - 1)</f>
        <v>-3.1825260520104148</v>
      </c>
      <c r="S13" s="36">
        <v>-57.300000000000011</v>
      </c>
      <c r="T13" s="37">
        <v>-154.44999999999999</v>
      </c>
      <c r="U13" s="21">
        <f>Table8[[#This Row],[cagr_lo]] - Table8[[#This Row],[cagr_base]]</f>
        <v>-4.4372794484024656</v>
      </c>
      <c r="V13" s="21">
        <f>Table8[[#This Row],[cagr_ls]] - Table8[[#This Row],[cagr_base]]</f>
        <v>-16.108924666602764</v>
      </c>
      <c r="W13" s="36">
        <f>Table8[[#This Row],[cagr_base]]/Table8[[#This Row],[base_vol]]</f>
        <v>0.37874007074691907</v>
      </c>
      <c r="X13" s="21">
        <f>Table8[[#This Row],[cagr_lo]]/Table8[[#This Row],[strat_lo_vol]]</f>
        <v>0.24641855344527963</v>
      </c>
      <c r="Y13" s="37">
        <f>Table8[[#This Row],[cagr_ls]]/Table8[[#This Row],[strat_ls_vol]]</f>
        <v>-0.1370596921623779</v>
      </c>
      <c r="Z13" s="21">
        <v>0.32000000000000028</v>
      </c>
      <c r="AA13" s="21">
        <v>-10.910000000000004</v>
      </c>
      <c r="AB13" s="21"/>
      <c r="AC13" t="s">
        <v>221</v>
      </c>
      <c r="AD13">
        <v>172.85</v>
      </c>
      <c r="AE13">
        <v>180.13</v>
      </c>
      <c r="AF13">
        <v>135.13</v>
      </c>
      <c r="AG13">
        <v>28.79</v>
      </c>
      <c r="AH13">
        <v>28.88</v>
      </c>
      <c r="AI13">
        <v>20.58</v>
      </c>
    </row>
    <row r="14" spans="2:39" hidden="1" x14ac:dyDescent="0.35">
      <c r="B14" s="1" t="s">
        <v>91</v>
      </c>
      <c r="C14" t="str">
        <f>VLOOKUP(Table8[[#This Row],[ticker]], tblRefData[], 2, FALSE)</f>
        <v>SPDR S&amp;P Regional Banking ETF</v>
      </c>
      <c r="D14" t="str">
        <f>VLOOKUP(Table8[[#This Row],[ticker]], tblRefData[], 4, FALSE)</f>
        <v>Equity Fund</v>
      </c>
      <c r="E14" t="str">
        <f>VLOOKUP(Table8[[#This Row],[ticker]], tblRefData[], 5, FALSE)</f>
        <v>Financial Services</v>
      </c>
      <c r="F14" s="23">
        <v>52</v>
      </c>
      <c r="G14" s="23">
        <v>53</v>
      </c>
      <c r="H14" s="23">
        <v>96</v>
      </c>
      <c r="I14" s="22">
        <v>0.54166666666666596</v>
      </c>
      <c r="J14" s="21">
        <v>29.57</v>
      </c>
      <c r="K14" s="21">
        <v>29.64</v>
      </c>
      <c r="L14" s="21">
        <v>19.11</v>
      </c>
      <c r="M14" s="31">
        <v>121.28</v>
      </c>
      <c r="N14" s="32">
        <v>117.22</v>
      </c>
      <c r="O14" s="33">
        <v>74.569999999999993</v>
      </c>
      <c r="P14" s="34">
        <f>100 * (POWER(Table8[[#This Row],[base_totrtn]]/100, 1/7) - 1)</f>
        <v>2.7945013262369534</v>
      </c>
      <c r="Q14" s="8">
        <f>100 * (POWER(Table8[[#This Row],[strat_lo_tr]]/100, 1/7) - 1)</f>
        <v>2.2957022666796334</v>
      </c>
      <c r="R14" s="35">
        <f>100 * (POWER(Table8[[#This Row],[strat_ls_tr]]/100, 1/7) - 1)</f>
        <v>-4.105239774508151</v>
      </c>
      <c r="S14" s="36">
        <v>-4.0600000000000023</v>
      </c>
      <c r="T14" s="37">
        <v>-46.710000000000008</v>
      </c>
      <c r="U14" s="21">
        <f>Table8[[#This Row],[cagr_lo]] - Table8[[#This Row],[cagr_base]]</f>
        <v>-0.49879905955731996</v>
      </c>
      <c r="V14" s="21">
        <f>Table8[[#This Row],[cagr_ls]] - Table8[[#This Row],[cagr_base]]</f>
        <v>-6.8997411007451044</v>
      </c>
      <c r="W14" s="36">
        <f>Table8[[#This Row],[cagr_base]]/Table8[[#This Row],[base_vol]]</f>
        <v>9.4504610288703189E-2</v>
      </c>
      <c r="X14" s="21">
        <f>Table8[[#This Row],[cagr_lo]]/Table8[[#This Row],[strat_lo_vol]]</f>
        <v>7.7452843005385741E-2</v>
      </c>
      <c r="Y14" s="37">
        <f>Table8[[#This Row],[cagr_ls]]/Table8[[#This Row],[strat_ls_vol]]</f>
        <v>-0.21482154759330985</v>
      </c>
      <c r="Z14" s="21">
        <v>7.0000000000000284E-2</v>
      </c>
      <c r="AA14" s="21">
        <v>-10.46</v>
      </c>
      <c r="AB14" s="21"/>
      <c r="AC14" t="s">
        <v>222</v>
      </c>
      <c r="AD14">
        <v>216.94</v>
      </c>
      <c r="AE14">
        <v>176.07</v>
      </c>
      <c r="AF14">
        <v>123.46</v>
      </c>
      <c r="AG14">
        <v>16.61</v>
      </c>
      <c r="AH14">
        <v>16.88</v>
      </c>
      <c r="AI14">
        <v>9.9</v>
      </c>
    </row>
    <row r="15" spans="2:39" hidden="1" x14ac:dyDescent="0.35">
      <c r="B15" s="1" t="s">
        <v>121</v>
      </c>
      <c r="C15" t="str">
        <f>VLOOKUP(Table8[[#This Row],[ticker]], tblRefData[], 2, FALSE)</f>
        <v>SPDR S&amp;P Homebuilders ETF</v>
      </c>
      <c r="D15" t="str">
        <f>VLOOKUP(Table8[[#This Row],[ticker]], tblRefData[], 4, FALSE)</f>
        <v>Equity Fund</v>
      </c>
      <c r="E15" t="str">
        <f>VLOOKUP(Table8[[#This Row],[ticker]], tblRefData[], 5, FALSE)</f>
        <v>Sector Fund-Real Estate</v>
      </c>
      <c r="F15" s="23">
        <v>54</v>
      </c>
      <c r="G15" s="23">
        <v>59</v>
      </c>
      <c r="H15" s="23">
        <v>96</v>
      </c>
      <c r="I15" s="22">
        <v>0.5625</v>
      </c>
      <c r="J15" s="21">
        <v>27.35</v>
      </c>
      <c r="K15" s="21">
        <v>27.63</v>
      </c>
      <c r="L15" s="21">
        <v>16.18</v>
      </c>
      <c r="M15" s="31">
        <v>217.86</v>
      </c>
      <c r="N15" s="32">
        <v>157.36000000000001</v>
      </c>
      <c r="O15" s="33">
        <v>75.66</v>
      </c>
      <c r="P15" s="34">
        <f>100 * (POWER(Table8[[#This Row],[base_totrtn]]/100, 1/7) - 1)</f>
        <v>11.76635079781725</v>
      </c>
      <c r="Q15" s="8">
        <f>100 * (POWER(Table8[[#This Row],[strat_lo_tr]]/100, 1/7) - 1)</f>
        <v>6.6909946234683382</v>
      </c>
      <c r="R15" s="35">
        <f>100 * (POWER(Table8[[#This Row],[strat_ls_tr]]/100, 1/7) - 1)</f>
        <v>-3.9062391133024787</v>
      </c>
      <c r="S15" s="36">
        <v>-60.5</v>
      </c>
      <c r="T15" s="37">
        <v>-142.20000000000002</v>
      </c>
      <c r="U15" s="21">
        <f>Table8[[#This Row],[cagr_lo]] - Table8[[#This Row],[cagr_base]]</f>
        <v>-5.0753561743489115</v>
      </c>
      <c r="V15" s="21">
        <f>Table8[[#This Row],[cagr_ls]] - Table8[[#This Row],[cagr_base]]</f>
        <v>-15.672589911119729</v>
      </c>
      <c r="W15" s="36">
        <f>Table8[[#This Row],[cagr_base]]/Table8[[#This Row],[base_vol]]</f>
        <v>0.4302139231377422</v>
      </c>
      <c r="X15" s="21">
        <f>Table8[[#This Row],[cagr_lo]]/Table8[[#This Row],[strat_lo_vol]]</f>
        <v>0.24216411956092429</v>
      </c>
      <c r="Y15" s="37">
        <f>Table8[[#This Row],[cagr_ls]]/Table8[[#This Row],[strat_ls_vol]]</f>
        <v>-0.24142392542042515</v>
      </c>
      <c r="Z15" s="21">
        <v>0.27999999999999758</v>
      </c>
      <c r="AA15" s="21">
        <v>-11.170000000000002</v>
      </c>
      <c r="AB15" s="21"/>
      <c r="AC15" t="s">
        <v>223</v>
      </c>
      <c r="AD15">
        <v>117.5</v>
      </c>
      <c r="AE15">
        <v>111.54</v>
      </c>
      <c r="AF15">
        <v>105.78</v>
      </c>
      <c r="AG15">
        <v>2.0099999999999998</v>
      </c>
      <c r="AH15">
        <v>2.08</v>
      </c>
      <c r="AI15">
        <v>1.73</v>
      </c>
    </row>
    <row r="16" spans="2:39" hidden="1" x14ac:dyDescent="0.35">
      <c r="B16" s="1" t="s">
        <v>99</v>
      </c>
      <c r="C16" t="str">
        <f>VLOOKUP(Table8[[#This Row],[ticker]], tblRefData[], 2, FALSE)</f>
        <v>SPDR S&amp;P Bank ETF</v>
      </c>
      <c r="D16" t="str">
        <f>VLOOKUP(Table8[[#This Row],[ticker]], tblRefData[], 4, FALSE)</f>
        <v>Equity Fund</v>
      </c>
      <c r="E16" t="str">
        <f>VLOOKUP(Table8[[#This Row],[ticker]], tblRefData[], 5, FALSE)</f>
        <v>Financial Services</v>
      </c>
      <c r="F16" s="23">
        <v>54</v>
      </c>
      <c r="G16" s="23">
        <v>55</v>
      </c>
      <c r="H16" s="23">
        <v>96</v>
      </c>
      <c r="I16" s="22">
        <v>0.5625</v>
      </c>
      <c r="J16" s="21">
        <v>28.08</v>
      </c>
      <c r="K16" s="21">
        <v>28.15</v>
      </c>
      <c r="L16" s="21">
        <v>18.07</v>
      </c>
      <c r="M16" s="31">
        <v>127.98</v>
      </c>
      <c r="N16" s="32">
        <v>107.59</v>
      </c>
      <c r="O16" s="33">
        <v>61.92</v>
      </c>
      <c r="P16" s="34">
        <f>100 * (POWER(Table8[[#This Row],[base_totrtn]]/100, 1/7) - 1)</f>
        <v>3.5871811642882445</v>
      </c>
      <c r="Q16" s="8">
        <f>100 * (POWER(Table8[[#This Row],[strat_lo_tr]]/100, 1/7) - 1)</f>
        <v>1.0505877602896341</v>
      </c>
      <c r="R16" s="35">
        <f>100 * (POWER(Table8[[#This Row],[strat_ls_tr]]/100, 1/7) - 1)</f>
        <v>-6.6183455797485857</v>
      </c>
      <c r="S16" s="36">
        <v>-20.39</v>
      </c>
      <c r="T16" s="37">
        <v>-66.06</v>
      </c>
      <c r="U16" s="21">
        <f>Table8[[#This Row],[cagr_lo]] - Table8[[#This Row],[cagr_base]]</f>
        <v>-2.5365934039986104</v>
      </c>
      <c r="V16" s="21">
        <f>Table8[[#This Row],[cagr_ls]] - Table8[[#This Row],[cagr_base]]</f>
        <v>-10.205526744036831</v>
      </c>
      <c r="W16" s="36">
        <f>Table8[[#This Row],[cagr_base]]/Table8[[#This Row],[base_vol]]</f>
        <v>0.12774861696183207</v>
      </c>
      <c r="X16" s="21">
        <f>Table8[[#This Row],[cagr_lo]]/Table8[[#This Row],[strat_lo_vol]]</f>
        <v>3.7321057203894642E-2</v>
      </c>
      <c r="Y16" s="37">
        <f>Table8[[#This Row],[cagr_ls]]/Table8[[#This Row],[strat_ls_vol]]</f>
        <v>-0.36626151520468098</v>
      </c>
      <c r="Z16" s="21">
        <v>7.0000000000000284E-2</v>
      </c>
      <c r="AA16" s="21">
        <v>-10.009999999999998</v>
      </c>
      <c r="AB16" s="21"/>
      <c r="AC16" t="s">
        <v>224</v>
      </c>
      <c r="AD16">
        <v>151.13999999999999</v>
      </c>
      <c r="AE16">
        <v>105.42</v>
      </c>
      <c r="AF16">
        <v>67.709999999999994</v>
      </c>
      <c r="AG16">
        <v>13.64</v>
      </c>
      <c r="AH16">
        <v>13.71</v>
      </c>
      <c r="AI16">
        <v>9.23</v>
      </c>
    </row>
    <row r="17" spans="2:35" hidden="1" x14ac:dyDescent="0.35">
      <c r="B17" s="1" t="s">
        <v>115</v>
      </c>
      <c r="C17" t="str">
        <f>VLOOKUP(Table8[[#This Row],[ticker]], tblRefData[], 2, FALSE)</f>
        <v>SPDR S&amp;P Retail ETF</v>
      </c>
      <c r="D17" t="str">
        <f>VLOOKUP(Table8[[#This Row],[ticker]], tblRefData[], 4, FALSE)</f>
        <v>Equity Fund</v>
      </c>
      <c r="E17" t="str">
        <f>VLOOKUP(Table8[[#This Row],[ticker]], tblRefData[], 5, FALSE)</f>
        <v>Undefined Equity</v>
      </c>
      <c r="F17" s="23">
        <v>56</v>
      </c>
      <c r="G17" s="23">
        <v>48</v>
      </c>
      <c r="H17" s="23">
        <v>96</v>
      </c>
      <c r="I17" s="22">
        <v>0.58333333333333304</v>
      </c>
      <c r="J17" s="21">
        <v>29.65</v>
      </c>
      <c r="K17" s="21">
        <v>29.79</v>
      </c>
      <c r="L17" s="21">
        <v>13.39</v>
      </c>
      <c r="M17" s="31">
        <v>166.76</v>
      </c>
      <c r="N17" s="32">
        <v>124.12</v>
      </c>
      <c r="O17" s="33">
        <v>51.63</v>
      </c>
      <c r="P17" s="34">
        <f>100 * (POWER(Table8[[#This Row],[base_totrtn]]/100, 1/7) - 1)</f>
        <v>7.5789775495616052</v>
      </c>
      <c r="Q17" s="8">
        <f>100 * (POWER(Table8[[#This Row],[strat_lo_tr]]/100, 1/7) - 1)</f>
        <v>3.1349747754632062</v>
      </c>
      <c r="R17" s="35">
        <f>100 * (POWER(Table8[[#This Row],[strat_ls_tr]]/100, 1/7) - 1)</f>
        <v>-9.0116021606929877</v>
      </c>
      <c r="S17" s="36">
        <v>-42.639999999999986</v>
      </c>
      <c r="T17" s="37">
        <v>-115.13</v>
      </c>
      <c r="U17" s="21">
        <f>Table8[[#This Row],[cagr_lo]] - Table8[[#This Row],[cagr_base]]</f>
        <v>-4.4440027740983989</v>
      </c>
      <c r="V17" s="21">
        <f>Table8[[#This Row],[cagr_ls]] - Table8[[#This Row],[cagr_base]]</f>
        <v>-16.590579710254595</v>
      </c>
      <c r="W17" s="36">
        <f>Table8[[#This Row],[cagr_base]]/Table8[[#This Row],[base_vol]]</f>
        <v>0.25561475715216209</v>
      </c>
      <c r="X17" s="21">
        <f>Table8[[#This Row],[cagr_lo]]/Table8[[#This Row],[strat_lo_vol]]</f>
        <v>0.10523580985106433</v>
      </c>
      <c r="Y17" s="37">
        <f>Table8[[#This Row],[cagr_ls]]/Table8[[#This Row],[strat_ls_vol]]</f>
        <v>-0.6730098701040319</v>
      </c>
      <c r="Z17" s="21">
        <v>0.14000000000000057</v>
      </c>
      <c r="AA17" s="21">
        <v>-16.259999999999998</v>
      </c>
      <c r="AB17" s="21"/>
      <c r="AC17" t="s">
        <v>225</v>
      </c>
      <c r="AD17">
        <v>143.08000000000001</v>
      </c>
      <c r="AE17">
        <v>153.93</v>
      </c>
      <c r="AF17">
        <v>131.68</v>
      </c>
      <c r="AG17">
        <v>21.83</v>
      </c>
      <c r="AH17">
        <v>21.86</v>
      </c>
      <c r="AI17">
        <v>14</v>
      </c>
    </row>
    <row r="18" spans="2:35" hidden="1" x14ac:dyDescent="0.35">
      <c r="B18" s="1" t="s">
        <v>117</v>
      </c>
      <c r="C18" t="str">
        <f>VLOOKUP(Table8[[#This Row],[ticker]], tblRefData[], 2, FALSE)</f>
        <v>SPDR S&amp;P Oil &amp; Gas Exploration &amp; Production ETF</v>
      </c>
      <c r="D18" t="str">
        <f>VLOOKUP(Table8[[#This Row],[ticker]], tblRefData[], 4, FALSE)</f>
        <v>Equity Fund</v>
      </c>
      <c r="E18" t="str">
        <f>VLOOKUP(Table8[[#This Row],[ticker]], tblRefData[], 5, FALSE)</f>
        <v>Sector Fund-Energy</v>
      </c>
      <c r="F18" s="23">
        <v>54</v>
      </c>
      <c r="G18" s="23">
        <v>46</v>
      </c>
      <c r="H18" s="23">
        <v>96</v>
      </c>
      <c r="I18" s="22">
        <v>0.5625</v>
      </c>
      <c r="J18" s="21">
        <v>46.97</v>
      </c>
      <c r="K18" s="21">
        <v>47.06</v>
      </c>
      <c r="L18" s="21">
        <v>22.44</v>
      </c>
      <c r="M18" s="31">
        <v>101.45</v>
      </c>
      <c r="N18" s="32">
        <v>108.13</v>
      </c>
      <c r="O18" s="33">
        <v>21.96</v>
      </c>
      <c r="P18" s="34">
        <f>100 * (POWER(Table8[[#This Row],[base_totrtn]]/100, 1/7) - 1)</f>
        <v>0.20586704845120263</v>
      </c>
      <c r="Q18" s="8">
        <f>100 * (POWER(Table8[[#This Row],[strat_lo_tr]]/100, 1/7) - 1)</f>
        <v>1.1228864407560879</v>
      </c>
      <c r="R18" s="35">
        <f>100 * (POWER(Table8[[#This Row],[strat_ls_tr]]/100, 1/7) - 1)</f>
        <v>-19.471895516786631</v>
      </c>
      <c r="S18" s="36">
        <v>6.6799999999999926</v>
      </c>
      <c r="T18" s="37">
        <v>-79.490000000000009</v>
      </c>
      <c r="U18" s="21">
        <f>Table8[[#This Row],[cagr_lo]] - Table8[[#This Row],[cagr_base]]</f>
        <v>0.91701939230488527</v>
      </c>
      <c r="V18" s="21">
        <f>Table8[[#This Row],[cagr_ls]] - Table8[[#This Row],[cagr_base]]</f>
        <v>-19.677762565237835</v>
      </c>
      <c r="W18" s="36">
        <f>Table8[[#This Row],[cagr_base]]/Table8[[#This Row],[base_vol]]</f>
        <v>4.3829475931701648E-3</v>
      </c>
      <c r="X18" s="21">
        <f>Table8[[#This Row],[cagr_lo]]/Table8[[#This Row],[strat_lo_vol]]</f>
        <v>2.3860740347558178E-2</v>
      </c>
      <c r="Y18" s="37">
        <f>Table8[[#This Row],[cagr_ls]]/Table8[[#This Row],[strat_ls_vol]]</f>
        <v>-0.86773152926856645</v>
      </c>
      <c r="Z18" s="21">
        <v>9.0000000000003411E-2</v>
      </c>
      <c r="AA18" s="21">
        <v>-24.529999999999998</v>
      </c>
      <c r="AB18" s="21"/>
      <c r="AC18" t="s">
        <v>226</v>
      </c>
      <c r="AD18">
        <v>135.55000000000001</v>
      </c>
      <c r="AE18">
        <v>134.88999999999999</v>
      </c>
      <c r="AF18">
        <v>128.74</v>
      </c>
      <c r="AG18">
        <v>8.3800000000000008</v>
      </c>
      <c r="AH18">
        <v>8.41</v>
      </c>
      <c r="AI18">
        <v>4.2300000000000004</v>
      </c>
    </row>
    <row r="19" spans="2:35" hidden="1" x14ac:dyDescent="0.35">
      <c r="B19" s="1" t="s">
        <v>23</v>
      </c>
      <c r="C19" t="str">
        <f>VLOOKUP(Table8[[#This Row],[ticker]], tblRefData[], 2, FALSE)</f>
        <v>ProShares UltraShort 20+ Year Treasury</v>
      </c>
      <c r="D19" t="str">
        <f>VLOOKUP(Table8[[#This Row],[ticker]], tblRefData[], 4, FALSE)</f>
        <v>Debt Fund</v>
      </c>
      <c r="E19" t="str">
        <f>VLOOKUP(Table8[[#This Row],[ticker]], tblRefData[], 5, FALSE)</f>
        <v>Government/Agency-LT</v>
      </c>
      <c r="F19" s="23">
        <v>42</v>
      </c>
      <c r="G19" s="23">
        <v>45</v>
      </c>
      <c r="H19" s="23">
        <v>96</v>
      </c>
      <c r="I19" s="22">
        <v>0.4375</v>
      </c>
      <c r="J19" s="21">
        <v>27.22</v>
      </c>
      <c r="K19" s="21">
        <v>27.13</v>
      </c>
      <c r="L19" s="21">
        <v>18.690000000000001</v>
      </c>
      <c r="M19" s="31">
        <v>68.459999999999994</v>
      </c>
      <c r="N19" s="32">
        <v>113.14</v>
      </c>
      <c r="O19" s="33">
        <v>136.83000000000001</v>
      </c>
      <c r="P19" s="34">
        <f>100 * (POWER(Table8[[#This Row],[base_totrtn]]/100, 1/7) - 1)</f>
        <v>-5.2692479786000002</v>
      </c>
      <c r="Q19" s="8">
        <f>100 * (POWER(Table8[[#This Row],[strat_lo_tr]]/100, 1/7) - 1)</f>
        <v>1.7792985596477351</v>
      </c>
      <c r="R19" s="35">
        <f>100 * (POWER(Table8[[#This Row],[strat_ls_tr]]/100, 1/7) - 1)</f>
        <v>4.5814057738137848</v>
      </c>
      <c r="S19" s="31">
        <v>44.680000000000007</v>
      </c>
      <c r="T19" s="33">
        <v>68.370000000000019</v>
      </c>
      <c r="U19" s="32">
        <f>Table8[[#This Row],[cagr_lo]] - Table8[[#This Row],[cagr_base]]</f>
        <v>7.0485465382477352</v>
      </c>
      <c r="V19" s="32">
        <f>Table8[[#This Row],[cagr_ls]] - Table8[[#This Row],[cagr_base]]</f>
        <v>9.850653752413784</v>
      </c>
      <c r="W19" s="36">
        <f>Table8[[#This Row],[cagr_base]]/Table8[[#This Row],[base_vol]]</f>
        <v>-0.19358001390889054</v>
      </c>
      <c r="X19" s="21">
        <f>Table8[[#This Row],[cagr_lo]]/Table8[[#This Row],[strat_lo_vol]]</f>
        <v>6.5584171015397541E-2</v>
      </c>
      <c r="Y19" s="37">
        <f>Table8[[#This Row],[cagr_ls]]/Table8[[#This Row],[strat_ls_vol]]</f>
        <v>0.24512604461282955</v>
      </c>
      <c r="Z19" s="21">
        <v>-8.9999999999999858E-2</v>
      </c>
      <c r="AA19" s="21">
        <v>-8.5299999999999976</v>
      </c>
      <c r="AB19" s="21"/>
      <c r="AC19" t="s">
        <v>227</v>
      </c>
      <c r="AD19">
        <v>153.24</v>
      </c>
      <c r="AE19">
        <v>101.81</v>
      </c>
      <c r="AF19">
        <v>62.56</v>
      </c>
      <c r="AG19">
        <v>13.64</v>
      </c>
      <c r="AH19">
        <v>13.68</v>
      </c>
      <c r="AI19">
        <v>9.5399999999999991</v>
      </c>
    </row>
    <row r="20" spans="2:35" hidden="1" x14ac:dyDescent="0.35">
      <c r="B20" s="1" t="s">
        <v>35</v>
      </c>
      <c r="C20" t="str">
        <f>VLOOKUP(Table8[[#This Row],[ticker]], tblRefData[], 2, FALSE)</f>
        <v>Direxion Daily 20 Year Plus Treasury Bear 3x Shares</v>
      </c>
      <c r="D20" t="str">
        <f>VLOOKUP(Table8[[#This Row],[ticker]], tblRefData[], 4, FALSE)</f>
        <v>Debt Fund</v>
      </c>
      <c r="E20" t="str">
        <f>VLOOKUP(Table8[[#This Row],[ticker]], tblRefData[], 5, FALSE)</f>
        <v>Government/Agency-LT</v>
      </c>
      <c r="F20" s="23">
        <v>40</v>
      </c>
      <c r="G20" s="23">
        <v>46</v>
      </c>
      <c r="H20" s="23">
        <v>96</v>
      </c>
      <c r="I20" s="22">
        <v>0.41666666666666602</v>
      </c>
      <c r="J20" s="21">
        <v>40.94</v>
      </c>
      <c r="K20" s="21">
        <v>40.89</v>
      </c>
      <c r="L20" s="21">
        <v>29.29</v>
      </c>
      <c r="M20" s="31">
        <v>48.26</v>
      </c>
      <c r="N20" s="32">
        <v>92.2</v>
      </c>
      <c r="O20" s="33">
        <v>90.88</v>
      </c>
      <c r="P20" s="34">
        <f>100 * (POWER(Table8[[#This Row],[base_totrtn]]/100, 1/7) - 1)</f>
        <v>-9.8847715065358503</v>
      </c>
      <c r="Q20" s="8">
        <f>100 * (POWER(Table8[[#This Row],[strat_lo_tr]]/100, 1/7) - 1)</f>
        <v>-1.1534399317988386</v>
      </c>
      <c r="R20" s="35">
        <f>100 * (POWER(Table8[[#This Row],[strat_ls_tr]]/100, 1/7) - 1)</f>
        <v>-1.3568567312391422</v>
      </c>
      <c r="S20" s="31">
        <v>43.940000000000005</v>
      </c>
      <c r="T20" s="33">
        <v>42.62</v>
      </c>
      <c r="U20" s="32">
        <f>Table8[[#This Row],[cagr_lo]] - Table8[[#This Row],[cagr_base]]</f>
        <v>8.7313315747370126</v>
      </c>
      <c r="V20" s="32">
        <f>Table8[[#This Row],[cagr_ls]] - Table8[[#This Row],[cagr_base]]</f>
        <v>8.5279147752967077</v>
      </c>
      <c r="W20" s="36">
        <f>Table8[[#This Row],[cagr_base]]/Table8[[#This Row],[base_vol]]</f>
        <v>-0.24144532258270276</v>
      </c>
      <c r="X20" s="21">
        <f>Table8[[#This Row],[cagr_lo]]/Table8[[#This Row],[strat_lo_vol]]</f>
        <v>-2.8208362235236945E-2</v>
      </c>
      <c r="Y20" s="37">
        <f>Table8[[#This Row],[cagr_ls]]/Table8[[#This Row],[strat_ls_vol]]</f>
        <v>-4.6324914006116158E-2</v>
      </c>
      <c r="Z20" s="21">
        <v>-4.9999999999997158E-2</v>
      </c>
      <c r="AA20" s="21">
        <v>-11.649999999999999</v>
      </c>
      <c r="AB20" s="21"/>
      <c r="AC20" t="s">
        <v>228</v>
      </c>
      <c r="AD20">
        <v>106.77</v>
      </c>
      <c r="AE20">
        <v>100.2</v>
      </c>
      <c r="AF20">
        <v>92.11</v>
      </c>
      <c r="AG20">
        <v>6.56</v>
      </c>
      <c r="AH20">
        <v>6.56</v>
      </c>
      <c r="AI20">
        <v>4.1500000000000004</v>
      </c>
    </row>
    <row r="21" spans="2:35" hidden="1" x14ac:dyDescent="0.35">
      <c r="B21" s="1" t="s">
        <v>67</v>
      </c>
      <c r="C21" t="str">
        <f>VLOOKUP(Table8[[#This Row],[ticker]], tblRefData[], 2, FALSE)</f>
        <v>Vanguard Intermediate-Term Corporate Bond ETF</v>
      </c>
      <c r="D21" t="str">
        <f>VLOOKUP(Table8[[#This Row],[ticker]], tblRefData[], 4, FALSE)</f>
        <v>Debt Fund</v>
      </c>
      <c r="E21" t="str">
        <f>VLOOKUP(Table8[[#This Row],[ticker]], tblRefData[], 5, FALSE)</f>
        <v>Corporate/Preferred</v>
      </c>
      <c r="F21" s="23">
        <v>58</v>
      </c>
      <c r="G21" s="23">
        <v>57</v>
      </c>
      <c r="H21" s="23">
        <v>96</v>
      </c>
      <c r="I21" s="22">
        <v>0.60416666666666596</v>
      </c>
      <c r="J21" s="21">
        <v>7.01</v>
      </c>
      <c r="K21" s="21">
        <v>6.9</v>
      </c>
      <c r="L21" s="21">
        <v>4.45</v>
      </c>
      <c r="M21" s="31">
        <v>123.3</v>
      </c>
      <c r="N21" s="32">
        <v>136.36000000000001</v>
      </c>
      <c r="O21" s="33">
        <v>147.41999999999999</v>
      </c>
      <c r="P21" s="34">
        <f>100 * (POWER(Table8[[#This Row],[base_totrtn]]/100, 1/7) - 1)</f>
        <v>3.0373605848137641</v>
      </c>
      <c r="Q21" s="8">
        <f>100 * (POWER(Table8[[#This Row],[strat_lo_tr]]/100, 1/7) - 1)</f>
        <v>4.5300116832581283</v>
      </c>
      <c r="R21" s="35">
        <f>100 * (POWER(Table8[[#This Row],[strat_ls_tr]]/100, 1/7) - 1)</f>
        <v>5.7010950811734684</v>
      </c>
      <c r="S21" s="31">
        <v>13.060000000000016</v>
      </c>
      <c r="T21" s="33">
        <v>24.11999999999999</v>
      </c>
      <c r="U21" s="32">
        <f>Table8[[#This Row],[cagr_lo]] - Table8[[#This Row],[cagr_base]]</f>
        <v>1.4926510984443642</v>
      </c>
      <c r="V21" s="32">
        <f>Table8[[#This Row],[cagr_ls]] - Table8[[#This Row],[cagr_base]]</f>
        <v>2.6637344963597043</v>
      </c>
      <c r="W21" s="36">
        <f>Table8[[#This Row],[cagr_base]]/Table8[[#This Row],[base_vol]]</f>
        <v>0.43328966973092214</v>
      </c>
      <c r="X21" s="21">
        <f>Table8[[#This Row],[cagr_lo]]/Table8[[#This Row],[strat_lo_vol]]</f>
        <v>0.65652343235625044</v>
      </c>
      <c r="Y21" s="37">
        <f>Table8[[#This Row],[cagr_ls]]/Table8[[#This Row],[strat_ls_vol]]</f>
        <v>1.2811449620614535</v>
      </c>
      <c r="Z21" s="21">
        <v>-0.10999999999999943</v>
      </c>
      <c r="AA21" s="21">
        <v>-2.5599999999999996</v>
      </c>
      <c r="AB21" s="21"/>
      <c r="AC21" t="s">
        <v>229</v>
      </c>
      <c r="AD21">
        <v>108.21</v>
      </c>
      <c r="AE21">
        <v>109.54</v>
      </c>
      <c r="AF21">
        <v>110.08</v>
      </c>
      <c r="AG21">
        <v>4.05</v>
      </c>
      <c r="AH21">
        <v>4.05</v>
      </c>
      <c r="AI21">
        <v>2.66</v>
      </c>
    </row>
    <row r="22" spans="2:35" hidden="1" x14ac:dyDescent="0.35">
      <c r="B22" s="1" t="s">
        <v>77</v>
      </c>
      <c r="C22" t="str">
        <f>VLOOKUP(Table8[[#This Row],[ticker]], tblRefData[], 2, FALSE)</f>
        <v>SPDR Portfolio Intermediate Term Corporate Bond ETF</v>
      </c>
      <c r="D22" t="str">
        <f>VLOOKUP(Table8[[#This Row],[ticker]], tblRefData[], 4, FALSE)</f>
        <v>Debt Fund</v>
      </c>
      <c r="E22" t="str">
        <f>VLOOKUP(Table8[[#This Row],[ticker]], tblRefData[], 5, FALSE)</f>
        <v>Govt/Corp Intermediate</v>
      </c>
      <c r="F22" s="23">
        <v>55</v>
      </c>
      <c r="G22" s="23">
        <v>59</v>
      </c>
      <c r="H22" s="23">
        <v>96</v>
      </c>
      <c r="I22" s="22">
        <v>0.57291666666666596</v>
      </c>
      <c r="J22" s="21">
        <v>4.9000000000000004</v>
      </c>
      <c r="K22" s="21">
        <v>4.8499999999999996</v>
      </c>
      <c r="L22" s="21">
        <v>3.2</v>
      </c>
      <c r="M22" s="31">
        <v>120.42</v>
      </c>
      <c r="N22" s="32">
        <v>125.23</v>
      </c>
      <c r="O22" s="33">
        <v>128.85</v>
      </c>
      <c r="P22" s="34">
        <f>100 * (POWER(Table8[[#This Row],[base_totrtn]]/100, 1/7) - 1)</f>
        <v>2.690052217781802</v>
      </c>
      <c r="Q22" s="8">
        <f>100 * (POWER(Table8[[#This Row],[strat_lo_tr]]/100, 1/7) - 1)</f>
        <v>3.2662342354826679</v>
      </c>
      <c r="R22" s="35">
        <f>100 * (POWER(Table8[[#This Row],[strat_ls_tr]]/100, 1/7) - 1)</f>
        <v>3.687486333577783</v>
      </c>
      <c r="S22" s="31">
        <v>4.8100000000000023</v>
      </c>
      <c r="T22" s="33">
        <v>8.4299999999999926</v>
      </c>
      <c r="U22" s="32">
        <f>Table8[[#This Row],[cagr_lo]] - Table8[[#This Row],[cagr_base]]</f>
        <v>0.57618201770086586</v>
      </c>
      <c r="V22" s="32">
        <f>Table8[[#This Row],[cagr_ls]] - Table8[[#This Row],[cagr_base]]</f>
        <v>0.99743411579598096</v>
      </c>
      <c r="W22" s="36">
        <f>Table8[[#This Row],[cagr_base]]/Table8[[#This Row],[base_vol]]</f>
        <v>0.54899024852689837</v>
      </c>
      <c r="X22" s="21">
        <f>Table8[[#This Row],[cagr_lo]]/Table8[[#This Row],[strat_lo_vol]]</f>
        <v>0.673450357831478</v>
      </c>
      <c r="Y22" s="37">
        <f>Table8[[#This Row],[cagr_ls]]/Table8[[#This Row],[strat_ls_vol]]</f>
        <v>1.152339479243057</v>
      </c>
      <c r="Z22" s="21">
        <v>-5.0000000000000711E-2</v>
      </c>
      <c r="AA22" s="21">
        <v>-1.7000000000000002</v>
      </c>
      <c r="AB22" s="21"/>
      <c r="AC22" t="s">
        <v>230</v>
      </c>
      <c r="AD22">
        <v>120.46</v>
      </c>
      <c r="AE22">
        <v>121.56</v>
      </c>
      <c r="AF22">
        <v>120.66</v>
      </c>
      <c r="AG22">
        <v>6.95</v>
      </c>
      <c r="AH22">
        <v>6.95</v>
      </c>
      <c r="AI22">
        <v>5.24</v>
      </c>
    </row>
    <row r="23" spans="2:35" hidden="1" x14ac:dyDescent="0.35">
      <c r="B23" s="1" t="s">
        <v>69</v>
      </c>
      <c r="C23" t="str">
        <f>VLOOKUP(Table8[[#This Row],[ticker]], tblRefData[], 2, FALSE)</f>
        <v>Schwab U.S. Aggregate Bond ETF</v>
      </c>
      <c r="D23" t="str">
        <f>VLOOKUP(Table8[[#This Row],[ticker]], tblRefData[], 4, FALSE)</f>
        <v>Debt Fund</v>
      </c>
      <c r="E23" t="str">
        <f>VLOOKUP(Table8[[#This Row],[ticker]], tblRefData[], 5, FALSE)</f>
        <v>Government/Corporate</v>
      </c>
      <c r="F23" s="23">
        <v>50</v>
      </c>
      <c r="G23" s="23">
        <v>56</v>
      </c>
      <c r="H23" s="23">
        <v>96</v>
      </c>
      <c r="I23" s="22">
        <v>0.52083333333333304</v>
      </c>
      <c r="J23" s="21">
        <v>5.0599999999999996</v>
      </c>
      <c r="K23" s="21">
        <v>5.04</v>
      </c>
      <c r="L23" s="21">
        <v>3.62</v>
      </c>
      <c r="M23" s="31">
        <v>109.94</v>
      </c>
      <c r="N23" s="32">
        <v>114</v>
      </c>
      <c r="O23" s="33">
        <v>117.05</v>
      </c>
      <c r="P23" s="34">
        <f>100 * (POWER(Table8[[#This Row],[base_totrtn]]/100, 1/7) - 1)</f>
        <v>1.3629847523475069</v>
      </c>
      <c r="Q23" s="8">
        <f>100 * (POWER(Table8[[#This Row],[strat_lo_tr]]/100, 1/7) - 1)</f>
        <v>1.8894609221006275</v>
      </c>
      <c r="R23" s="35">
        <f>100 * (POWER(Table8[[#This Row],[strat_ls_tr]]/100, 1/7) - 1)</f>
        <v>2.2744953933028</v>
      </c>
      <c r="S23" s="31">
        <v>4.0600000000000023</v>
      </c>
      <c r="T23" s="33">
        <v>7.1099999999999994</v>
      </c>
      <c r="U23" s="32">
        <f>Table8[[#This Row],[cagr_lo]] - Table8[[#This Row],[cagr_base]]</f>
        <v>0.52647616975312062</v>
      </c>
      <c r="V23" s="32">
        <f>Table8[[#This Row],[cagr_ls]] - Table8[[#This Row],[cagr_base]]</f>
        <v>0.91151064095529311</v>
      </c>
      <c r="W23" s="36">
        <f>Table8[[#This Row],[cagr_base]]/Table8[[#This Row],[base_vol]]</f>
        <v>0.26936457556274845</v>
      </c>
      <c r="X23" s="21">
        <f>Table8[[#This Row],[cagr_lo]]/Table8[[#This Row],[strat_lo_vol]]</f>
        <v>0.37489304009933089</v>
      </c>
      <c r="Y23" s="37">
        <f>Table8[[#This Row],[cagr_ls]]/Table8[[#This Row],[strat_ls_vol]]</f>
        <v>0.62831364455878447</v>
      </c>
      <c r="Z23" s="21">
        <v>-1.9999999999999574E-2</v>
      </c>
      <c r="AA23" s="21">
        <v>-1.4399999999999995</v>
      </c>
      <c r="AB23" s="21"/>
      <c r="AC23" t="s">
        <v>231</v>
      </c>
      <c r="AD23">
        <v>134.21</v>
      </c>
      <c r="AE23">
        <v>123.03</v>
      </c>
      <c r="AF23">
        <v>108.87</v>
      </c>
      <c r="AG23">
        <v>12.24</v>
      </c>
      <c r="AH23">
        <v>12.29</v>
      </c>
      <c r="AI23">
        <v>10.3</v>
      </c>
    </row>
    <row r="24" spans="2:35" x14ac:dyDescent="0.35">
      <c r="B24" s="1" t="s">
        <v>87</v>
      </c>
      <c r="C24" t="str">
        <f>VLOOKUP(Table8[[#This Row],[ticker]], tblRefData[], 2, FALSE)</f>
        <v>SPDR Bloomberg High Yield Bond ETF</v>
      </c>
      <c r="D24" t="str">
        <f>VLOOKUP(Table8[[#This Row],[ticker]], tblRefData[], 4, FALSE)</f>
        <v>Debt Fund</v>
      </c>
      <c r="E24" t="str">
        <f>VLOOKUP(Table8[[#This Row],[ticker]], tblRefData[], 5, FALSE)</f>
        <v>Corp/Pref-High Yield</v>
      </c>
      <c r="F24" s="23">
        <v>55</v>
      </c>
      <c r="G24" s="23">
        <v>57</v>
      </c>
      <c r="H24" s="23">
        <v>96</v>
      </c>
      <c r="I24" s="22">
        <v>0.57291666666666596</v>
      </c>
      <c r="J24" s="21">
        <v>8.86</v>
      </c>
      <c r="K24" s="21">
        <v>8.84</v>
      </c>
      <c r="L24" s="21">
        <v>4.41</v>
      </c>
      <c r="M24" s="31">
        <v>137.07</v>
      </c>
      <c r="N24" s="32">
        <v>143.63999999999999</v>
      </c>
      <c r="O24" s="33">
        <v>143.63</v>
      </c>
      <c r="P24" s="34">
        <f>100 * (POWER(Table8[[#This Row],[base_totrtn]]/100, 1/7) - 1)</f>
        <v>4.6075912282899978</v>
      </c>
      <c r="Q24" s="8">
        <f>100 * (POWER(Table8[[#This Row],[strat_lo_tr]]/100, 1/7) - 1)</f>
        <v>5.3095880211487589</v>
      </c>
      <c r="R24" s="35">
        <f>100 * (POWER(Table8[[#This Row],[strat_ls_tr]]/100, 1/7) - 1)</f>
        <v>5.3085406335306562</v>
      </c>
      <c r="S24" s="31">
        <v>6.5699999999999932</v>
      </c>
      <c r="T24" s="33">
        <v>6.5600000000000023</v>
      </c>
      <c r="U24" s="32">
        <f>Table8[[#This Row],[cagr_lo]] - Table8[[#This Row],[cagr_base]]</f>
        <v>0.70199679285876115</v>
      </c>
      <c r="V24" s="32">
        <f>Table8[[#This Row],[cagr_ls]] - Table8[[#This Row],[cagr_base]]</f>
        <v>0.70094940524065841</v>
      </c>
      <c r="W24" s="36">
        <f>Table8[[#This Row],[cagr_base]]/Table8[[#This Row],[base_vol]]</f>
        <v>0.52004415669187343</v>
      </c>
      <c r="X24" s="21">
        <f>Table8[[#This Row],[cagr_lo]]/Table8[[#This Row],[strat_lo_vol]]</f>
        <v>0.60063212908922614</v>
      </c>
      <c r="Y24" s="37">
        <f>Table8[[#This Row],[cagr_ls]]/Table8[[#This Row],[strat_ls_vol]]</f>
        <v>1.2037507105511691</v>
      </c>
      <c r="Z24" s="21">
        <v>-1.9999999999999574E-2</v>
      </c>
      <c r="AA24" s="21">
        <v>-4.4499999999999993</v>
      </c>
      <c r="AB24" s="21"/>
      <c r="AC24" t="s">
        <v>232</v>
      </c>
      <c r="AD24">
        <v>115.92</v>
      </c>
      <c r="AE24">
        <v>116.37</v>
      </c>
      <c r="AF24">
        <v>116.44</v>
      </c>
      <c r="AG24">
        <v>3</v>
      </c>
      <c r="AH24">
        <v>2.99</v>
      </c>
      <c r="AI24">
        <v>2.21</v>
      </c>
    </row>
    <row r="25" spans="2:35" hidden="1" x14ac:dyDescent="0.35">
      <c r="B25" s="1" t="s">
        <v>47</v>
      </c>
      <c r="C25" t="str">
        <f>VLOOKUP(Table8[[#This Row],[ticker]], tblRefData[], 2, FALSE)</f>
        <v>Vanguard Short-Term Bond ETF</v>
      </c>
      <c r="D25" t="str">
        <f>VLOOKUP(Table8[[#This Row],[ticker]], tblRefData[], 4, FALSE)</f>
        <v>Debt Fund</v>
      </c>
      <c r="E25" t="str">
        <f>VLOOKUP(Table8[[#This Row],[ticker]], tblRefData[], 5, FALSE)</f>
        <v>Govt/Corp Short Term</v>
      </c>
      <c r="F25" s="23">
        <v>57</v>
      </c>
      <c r="G25" s="23">
        <v>56</v>
      </c>
      <c r="H25" s="23">
        <v>96</v>
      </c>
      <c r="I25" s="22">
        <v>0.59375</v>
      </c>
      <c r="J25" s="21">
        <v>2.29</v>
      </c>
      <c r="K25" s="21">
        <v>2.2799999999999998</v>
      </c>
      <c r="L25" s="21">
        <v>1.46</v>
      </c>
      <c r="M25" s="31">
        <v>111.25</v>
      </c>
      <c r="N25" s="32">
        <v>112.6</v>
      </c>
      <c r="O25" s="33">
        <v>113.68</v>
      </c>
      <c r="P25" s="34">
        <f>100 * (POWER(Table8[[#This Row],[base_totrtn]]/100, 1/7) - 1)</f>
        <v>1.5346529042710833</v>
      </c>
      <c r="Q25" s="8">
        <f>100 * (POWER(Table8[[#This Row],[strat_lo_tr]]/100, 1/7) - 1)</f>
        <v>1.7097594586278575</v>
      </c>
      <c r="R25" s="35">
        <f>100 * (POWER(Table8[[#This Row],[strat_ls_tr]]/100, 1/7) - 1)</f>
        <v>1.8485537549301378</v>
      </c>
      <c r="S25" s="31">
        <v>1.3499999999999943</v>
      </c>
      <c r="T25" s="33">
        <v>2.4300000000000068</v>
      </c>
      <c r="U25" s="32">
        <f>Table8[[#This Row],[cagr_lo]] - Table8[[#This Row],[cagr_base]]</f>
        <v>0.17510655435677425</v>
      </c>
      <c r="V25" s="32">
        <f>Table8[[#This Row],[cagr_ls]] - Table8[[#This Row],[cagr_base]]</f>
        <v>0.3139008506590546</v>
      </c>
      <c r="W25" s="36">
        <f>Table8[[#This Row],[cagr_base]]/Table8[[#This Row],[base_vol]]</f>
        <v>0.67015410666859532</v>
      </c>
      <c r="X25" s="21">
        <f>Table8[[#This Row],[cagr_lo]]/Table8[[#This Row],[strat_lo_vol]]</f>
        <v>0.7498944993981832</v>
      </c>
      <c r="Y25" s="37">
        <f>Table8[[#This Row],[cagr_ls]]/Table8[[#This Row],[strat_ls_vol]]</f>
        <v>1.2661327088562588</v>
      </c>
      <c r="Z25" s="21">
        <v>-1.0000000000000231E-2</v>
      </c>
      <c r="AA25" s="21">
        <v>-0.83000000000000007</v>
      </c>
      <c r="AB25" s="21"/>
      <c r="AC25" t="s">
        <v>233</v>
      </c>
      <c r="AD25">
        <v>137.07</v>
      </c>
      <c r="AE25">
        <v>143.63999999999999</v>
      </c>
      <c r="AF25">
        <v>143.63</v>
      </c>
      <c r="AG25">
        <v>8.86</v>
      </c>
      <c r="AH25">
        <v>8.84</v>
      </c>
      <c r="AI25">
        <v>4.41</v>
      </c>
    </row>
    <row r="26" spans="2:35" hidden="1" x14ac:dyDescent="0.35">
      <c r="B26" s="1" t="s">
        <v>37</v>
      </c>
      <c r="C26" t="str">
        <f>VLOOKUP(Table8[[#This Row],[ticker]], tblRefData[], 2, FALSE)</f>
        <v>SPDR Portfolio Intermediate Term Treasury ETF</v>
      </c>
      <c r="D26" t="str">
        <f>VLOOKUP(Table8[[#This Row],[ticker]], tblRefData[], 4, FALSE)</f>
        <v>Debt Fund</v>
      </c>
      <c r="E26" t="str">
        <f>VLOOKUP(Table8[[#This Row],[ticker]], tblRefData[], 5, FALSE)</f>
        <v>Govt/Agency-Inter Term</v>
      </c>
      <c r="F26" s="23">
        <v>47</v>
      </c>
      <c r="G26" s="23">
        <v>54</v>
      </c>
      <c r="H26" s="23">
        <v>96</v>
      </c>
      <c r="I26" s="22">
        <v>0.48958333333333298</v>
      </c>
      <c r="J26" s="21">
        <v>4.38</v>
      </c>
      <c r="K26" s="21">
        <v>4.37</v>
      </c>
      <c r="L26" s="21">
        <v>2.77</v>
      </c>
      <c r="M26" s="31">
        <v>109.24</v>
      </c>
      <c r="N26" s="32">
        <v>110.79</v>
      </c>
      <c r="O26" s="33">
        <v>111.34</v>
      </c>
      <c r="P26" s="34">
        <f>100 * (POWER(Table8[[#This Row],[base_totrtn]]/100, 1/7) - 1)</f>
        <v>1.2705337105775261</v>
      </c>
      <c r="Q26" s="8">
        <f>100 * (POWER(Table8[[#This Row],[strat_lo_tr]]/100, 1/7) - 1)</f>
        <v>1.4745708252446921</v>
      </c>
      <c r="R26" s="35">
        <f>100 * (POWER(Table8[[#This Row],[strat_ls_tr]]/100, 1/7) - 1)</f>
        <v>1.5463831798085748</v>
      </c>
      <c r="S26" s="31">
        <v>1.5500000000000114</v>
      </c>
      <c r="T26" s="33">
        <v>2.1000000000000085</v>
      </c>
      <c r="U26" s="32">
        <f>Table8[[#This Row],[cagr_lo]] - Table8[[#This Row],[cagr_base]]</f>
        <v>0.20403711466716601</v>
      </c>
      <c r="V26" s="32">
        <f>Table8[[#This Row],[cagr_ls]] - Table8[[#This Row],[cagr_base]]</f>
        <v>0.27584946923104869</v>
      </c>
      <c r="W26" s="36">
        <f>Table8[[#This Row],[cagr_base]]/Table8[[#This Row],[base_vol]]</f>
        <v>0.29007618962957216</v>
      </c>
      <c r="X26" s="21">
        <f>Table8[[#This Row],[cagr_lo]]/Table8[[#This Row],[strat_lo_vol]]</f>
        <v>0.33743039479283571</v>
      </c>
      <c r="Y26" s="37">
        <f>Table8[[#This Row],[cagr_ls]]/Table8[[#This Row],[strat_ls_vol]]</f>
        <v>0.55826107574316775</v>
      </c>
      <c r="Z26" s="21">
        <v>-9.9999999999997868E-3</v>
      </c>
      <c r="AA26" s="21">
        <v>-1.6099999999999999</v>
      </c>
      <c r="AB26" s="21"/>
      <c r="AC26" t="s">
        <v>234</v>
      </c>
      <c r="AD26">
        <v>127.98</v>
      </c>
      <c r="AE26">
        <v>107.59</v>
      </c>
      <c r="AF26">
        <v>61.92</v>
      </c>
      <c r="AG26">
        <v>28.08</v>
      </c>
      <c r="AH26">
        <v>28.15</v>
      </c>
      <c r="AI26">
        <v>18.07</v>
      </c>
    </row>
    <row r="27" spans="2:35" hidden="1" x14ac:dyDescent="0.35">
      <c r="B27" s="1" t="s">
        <v>79</v>
      </c>
      <c r="C27" t="str">
        <f>VLOOKUP(Table8[[#This Row],[ticker]], tblRefData[], 2, FALSE)</f>
        <v>iShares Core U.S. Aggregate Bond ETF</v>
      </c>
      <c r="D27" t="str">
        <f>VLOOKUP(Table8[[#This Row],[ticker]], tblRefData[], 4, FALSE)</f>
        <v>Debt Fund</v>
      </c>
      <c r="E27" t="str">
        <f>VLOOKUP(Table8[[#This Row],[ticker]], tblRefData[], 5, FALSE)</f>
        <v>Government/Corporate</v>
      </c>
      <c r="F27" s="23">
        <v>53</v>
      </c>
      <c r="G27" s="23">
        <v>59</v>
      </c>
      <c r="H27" s="23">
        <v>96</v>
      </c>
      <c r="I27" s="22">
        <v>0.55208333333333304</v>
      </c>
      <c r="J27" s="21">
        <v>5</v>
      </c>
      <c r="K27" s="21">
        <v>5</v>
      </c>
      <c r="L27" s="21">
        <v>3.55</v>
      </c>
      <c r="M27" s="31">
        <v>111.21</v>
      </c>
      <c r="N27" s="32">
        <v>112.79</v>
      </c>
      <c r="O27" s="33">
        <v>113.27</v>
      </c>
      <c r="P27" s="34">
        <f>100 * (POWER(Table8[[#This Row],[base_totrtn]]/100, 1/7) - 1)</f>
        <v>1.5294368373855782</v>
      </c>
      <c r="Q27" s="8">
        <f>100 * (POWER(Table8[[#This Row],[strat_lo_tr]]/100, 1/7) - 1)</f>
        <v>1.7342594507444575</v>
      </c>
      <c r="R27" s="35">
        <f>100 * (POWER(Table8[[#This Row],[strat_ls_tr]]/100, 1/7) - 1)</f>
        <v>1.7959969584225854</v>
      </c>
      <c r="S27" s="31">
        <v>1.5800000000000125</v>
      </c>
      <c r="T27" s="33">
        <v>2.0600000000000023</v>
      </c>
      <c r="U27" s="32">
        <f>Table8[[#This Row],[cagr_lo]] - Table8[[#This Row],[cagr_base]]</f>
        <v>0.2048226133588793</v>
      </c>
      <c r="V27" s="32">
        <f>Table8[[#This Row],[cagr_ls]] - Table8[[#This Row],[cagr_base]]</f>
        <v>0.26656012103700721</v>
      </c>
      <c r="W27" s="36">
        <f>Table8[[#This Row],[cagr_base]]/Table8[[#This Row],[base_vol]]</f>
        <v>0.30588736747711565</v>
      </c>
      <c r="X27" s="21">
        <f>Table8[[#This Row],[cagr_lo]]/Table8[[#This Row],[strat_lo_vol]]</f>
        <v>0.34685189014889151</v>
      </c>
      <c r="Y27" s="37">
        <f>Table8[[#This Row],[cagr_ls]]/Table8[[#This Row],[strat_ls_vol]]</f>
        <v>0.50591463617537624</v>
      </c>
      <c r="Z27" s="21">
        <v>0</v>
      </c>
      <c r="AA27" s="21">
        <v>-1.4500000000000002</v>
      </c>
      <c r="AB27" s="21"/>
      <c r="AC27" t="s">
        <v>235</v>
      </c>
      <c r="AD27">
        <v>192.97</v>
      </c>
      <c r="AE27">
        <v>173.61</v>
      </c>
      <c r="AF27">
        <v>132.85</v>
      </c>
      <c r="AG27">
        <v>17.940000000000001</v>
      </c>
      <c r="AH27">
        <v>18.11</v>
      </c>
      <c r="AI27">
        <v>11.14</v>
      </c>
    </row>
    <row r="28" spans="2:35" x14ac:dyDescent="0.35">
      <c r="B28" s="1" t="s">
        <v>61</v>
      </c>
      <c r="C28" t="str">
        <f>VLOOKUP(Table8[[#This Row],[ticker]], tblRefData[], 2, FALSE)</f>
        <v>iShares 3-7 Year Treasury Bond ETF</v>
      </c>
      <c r="D28" t="str">
        <f>VLOOKUP(Table8[[#This Row],[ticker]], tblRefData[], 4, FALSE)</f>
        <v>Debt Fund</v>
      </c>
      <c r="E28" t="str">
        <f>VLOOKUP(Table8[[#This Row],[ticker]], tblRefData[], 5, FALSE)</f>
        <v>Govt/Agency-Inter Term</v>
      </c>
      <c r="F28" s="23">
        <v>45</v>
      </c>
      <c r="G28" s="23">
        <v>51</v>
      </c>
      <c r="H28" s="23">
        <v>96</v>
      </c>
      <c r="I28" s="22">
        <v>0.46875</v>
      </c>
      <c r="J28" s="21">
        <v>4.05</v>
      </c>
      <c r="K28" s="21">
        <v>4.05</v>
      </c>
      <c r="L28" s="21">
        <v>2.66</v>
      </c>
      <c r="M28" s="31">
        <v>108.21</v>
      </c>
      <c r="N28" s="32">
        <v>109.54</v>
      </c>
      <c r="O28" s="33">
        <v>110.08</v>
      </c>
      <c r="P28" s="34">
        <f>100 * (POWER(Table8[[#This Row],[base_totrtn]]/100, 1/7) - 1)</f>
        <v>1.1335710227761586</v>
      </c>
      <c r="Q28" s="8">
        <f>100 * (POWER(Table8[[#This Row],[strat_lo_tr]]/100, 1/7) - 1)</f>
        <v>1.3102175826354978</v>
      </c>
      <c r="R28" s="35">
        <f>100 * (POWER(Table8[[#This Row],[strat_ls_tr]]/100, 1/7) - 1)</f>
        <v>1.3814143883756014</v>
      </c>
      <c r="S28" s="31">
        <v>1.3300000000000125</v>
      </c>
      <c r="T28" s="33">
        <v>1.8700000000000045</v>
      </c>
      <c r="U28" s="32">
        <f>Table8[[#This Row],[cagr_lo]] - Table8[[#This Row],[cagr_base]]</f>
        <v>0.17664655985933919</v>
      </c>
      <c r="V28" s="32">
        <f>Table8[[#This Row],[cagr_ls]] - Table8[[#This Row],[cagr_base]]</f>
        <v>0.24784336559944276</v>
      </c>
      <c r="W28" s="36">
        <f>Table8[[#This Row],[cagr_base]]/Table8[[#This Row],[base_vol]]</f>
        <v>0.27989407969781693</v>
      </c>
      <c r="X28" s="21">
        <f>Table8[[#This Row],[cagr_lo]]/Table8[[#This Row],[strat_lo_vol]]</f>
        <v>0.32351051423098715</v>
      </c>
      <c r="Y28" s="37">
        <f>Table8[[#This Row],[cagr_ls]]/Table8[[#This Row],[strat_ls_vol]]</f>
        <v>0.51932871743443654</v>
      </c>
      <c r="Z28" s="21">
        <v>0</v>
      </c>
      <c r="AA28" s="21">
        <v>-1.3899999999999997</v>
      </c>
      <c r="AB28" s="21"/>
      <c r="AC28" t="s">
        <v>236</v>
      </c>
      <c r="AD28">
        <v>121.28</v>
      </c>
      <c r="AE28">
        <v>117.22</v>
      </c>
      <c r="AF28">
        <v>74.569999999999993</v>
      </c>
      <c r="AG28">
        <v>29.57</v>
      </c>
      <c r="AH28">
        <v>29.64</v>
      </c>
      <c r="AI28">
        <v>19.11</v>
      </c>
    </row>
    <row r="29" spans="2:35" hidden="1" x14ac:dyDescent="0.35">
      <c r="B29" s="1" t="s">
        <v>59</v>
      </c>
      <c r="C29" t="str">
        <f>VLOOKUP(Table8[[#This Row],[ticker]], tblRefData[], 2, FALSE)</f>
        <v>Schwab Short-Term U.S. Treasury ETF</v>
      </c>
      <c r="D29" t="str">
        <f>VLOOKUP(Table8[[#This Row],[ticker]], tblRefData[], 4, FALSE)</f>
        <v>Debt Fund</v>
      </c>
      <c r="E29" t="str">
        <f>VLOOKUP(Table8[[#This Row],[ticker]], tblRefData[], 5, FALSE)</f>
        <v>Govt/Agency-Short Term</v>
      </c>
      <c r="F29" s="23">
        <v>55</v>
      </c>
      <c r="G29" s="23">
        <v>56</v>
      </c>
      <c r="H29" s="23">
        <v>96</v>
      </c>
      <c r="I29" s="22">
        <v>0.57291666666666596</v>
      </c>
      <c r="J29" s="21">
        <v>1.61</v>
      </c>
      <c r="K29" s="21">
        <v>1.59</v>
      </c>
      <c r="L29" s="21">
        <v>1.02</v>
      </c>
      <c r="M29" s="31">
        <v>109.37</v>
      </c>
      <c r="N29" s="32">
        <v>110.22</v>
      </c>
      <c r="O29" s="33">
        <v>110.94</v>
      </c>
      <c r="P29" s="34">
        <f>100 * (POWER(Table8[[#This Row],[base_totrtn]]/100, 1/7) - 1)</f>
        <v>1.2877415097366729</v>
      </c>
      <c r="Q29" s="8">
        <f>100 * (POWER(Table8[[#This Row],[strat_lo_tr]]/100, 1/7) - 1)</f>
        <v>1.3998239448961947</v>
      </c>
      <c r="R29" s="35">
        <f>100 * (POWER(Table8[[#This Row],[strat_ls_tr]]/100, 1/7) - 1)</f>
        <v>1.4941862636562719</v>
      </c>
      <c r="S29" s="31">
        <v>0.84999999999999432</v>
      </c>
      <c r="T29" s="33">
        <v>1.5699999999999932</v>
      </c>
      <c r="U29" s="32">
        <f>Table8[[#This Row],[cagr_lo]] - Table8[[#This Row],[cagr_base]]</f>
        <v>0.11208243515952176</v>
      </c>
      <c r="V29" s="32">
        <f>Table8[[#This Row],[cagr_ls]] - Table8[[#This Row],[cagr_base]]</f>
        <v>0.20644475391959904</v>
      </c>
      <c r="W29" s="36">
        <f>Table8[[#This Row],[cagr_base]]/Table8[[#This Row],[base_vol]]</f>
        <v>0.79983944704141163</v>
      </c>
      <c r="X29" s="21">
        <f>Table8[[#This Row],[cagr_lo]]/Table8[[#This Row],[strat_lo_vol]]</f>
        <v>0.88039241817370728</v>
      </c>
      <c r="Y29" s="37">
        <f>Table8[[#This Row],[cagr_ls]]/Table8[[#This Row],[strat_ls_vol]]</f>
        <v>1.4648884937806588</v>
      </c>
      <c r="Z29" s="21">
        <v>-2.0000000000000018E-2</v>
      </c>
      <c r="AA29" s="21">
        <v>-0.59000000000000008</v>
      </c>
      <c r="AB29" s="21"/>
      <c r="AC29" t="s">
        <v>237</v>
      </c>
      <c r="AD29">
        <v>124.68</v>
      </c>
      <c r="AE29">
        <v>108.48</v>
      </c>
      <c r="AF29">
        <v>92.6</v>
      </c>
      <c r="AG29">
        <v>8.52</v>
      </c>
      <c r="AH29">
        <v>8.57</v>
      </c>
      <c r="AI29">
        <v>7.01</v>
      </c>
    </row>
    <row r="30" spans="2:35" x14ac:dyDescent="0.35">
      <c r="B30" s="1" t="s">
        <v>71</v>
      </c>
      <c r="C30" t="str">
        <f>VLOOKUP(Table8[[#This Row],[ticker]], tblRefData[], 2, FALSE)</f>
        <v>iShares 1-5 Year Investment Grade Corporate Bond ETF</v>
      </c>
      <c r="D30" t="str">
        <f>VLOOKUP(Table8[[#This Row],[ticker]], tblRefData[], 4, FALSE)</f>
        <v>Debt Fund</v>
      </c>
      <c r="E30" t="str">
        <f>VLOOKUP(Table8[[#This Row],[ticker]], tblRefData[], 5, FALSE)</f>
        <v>Govt/Corp Short Term</v>
      </c>
      <c r="F30" s="23">
        <v>58</v>
      </c>
      <c r="G30" s="23">
        <v>62</v>
      </c>
      <c r="H30" s="23">
        <v>96</v>
      </c>
      <c r="I30" s="22">
        <v>0.60416666666666596</v>
      </c>
      <c r="J30" s="21">
        <v>3</v>
      </c>
      <c r="K30" s="21">
        <v>2.99</v>
      </c>
      <c r="L30" s="21">
        <v>2.21</v>
      </c>
      <c r="M30" s="31">
        <v>115.92</v>
      </c>
      <c r="N30" s="32">
        <v>116.37</v>
      </c>
      <c r="O30" s="33">
        <v>116.44</v>
      </c>
      <c r="P30" s="34">
        <f>100 * (POWER(Table8[[#This Row],[base_totrtn]]/100, 1/7) - 1)</f>
        <v>2.1328572406784208</v>
      </c>
      <c r="Q30" s="8">
        <f>100 * (POWER(Table8[[#This Row],[strat_lo_tr]]/100, 1/7) - 1)</f>
        <v>2.1894030176865531</v>
      </c>
      <c r="R30" s="35">
        <f>100 * (POWER(Table8[[#This Row],[strat_ls_tr]]/100, 1/7) - 1)</f>
        <v>2.1981821762805831</v>
      </c>
      <c r="S30" s="31">
        <v>0.45000000000000284</v>
      </c>
      <c r="T30" s="33">
        <v>0.51999999999999602</v>
      </c>
      <c r="U30" s="32">
        <f>Table8[[#This Row],[cagr_lo]] - Table8[[#This Row],[cagr_base]]</f>
        <v>5.6545777008132347E-2</v>
      </c>
      <c r="V30" s="32">
        <f>Table8[[#This Row],[cagr_ls]] - Table8[[#This Row],[cagr_base]]</f>
        <v>6.5324935602162348E-2</v>
      </c>
      <c r="W30" s="36">
        <f>Table8[[#This Row],[cagr_base]]/Table8[[#This Row],[base_vol]]</f>
        <v>0.71095241355947358</v>
      </c>
      <c r="X30" s="21">
        <f>Table8[[#This Row],[cagr_lo]]/Table8[[#This Row],[strat_lo_vol]]</f>
        <v>0.73224181193530202</v>
      </c>
      <c r="Y30" s="37">
        <f>Table8[[#This Row],[cagr_ls]]/Table8[[#This Row],[strat_ls_vol]]</f>
        <v>0.99465256845275252</v>
      </c>
      <c r="Z30" s="21">
        <v>-9.9999999999997868E-3</v>
      </c>
      <c r="AA30" s="21">
        <v>-0.79</v>
      </c>
      <c r="AB30" s="21"/>
      <c r="AC30" t="s">
        <v>238</v>
      </c>
      <c r="AD30">
        <v>169.9</v>
      </c>
      <c r="AE30">
        <v>115.48</v>
      </c>
      <c r="AF30">
        <v>64.75</v>
      </c>
      <c r="AG30">
        <v>23.04</v>
      </c>
      <c r="AH30">
        <v>23.18</v>
      </c>
      <c r="AI30">
        <v>17.21</v>
      </c>
    </row>
    <row r="31" spans="2:35" hidden="1" x14ac:dyDescent="0.35">
      <c r="B31" s="1" t="s">
        <v>89</v>
      </c>
      <c r="C31" t="str">
        <f>VLOOKUP(Table8[[#This Row],[ticker]], tblRefData[], 2, FALSE)</f>
        <v>iShares 1-3 Year Treasury Bond ETF</v>
      </c>
      <c r="D31" t="str">
        <f>VLOOKUP(Table8[[#This Row],[ticker]], tblRefData[], 4, FALSE)</f>
        <v>Debt Fund</v>
      </c>
      <c r="E31" t="str">
        <f>VLOOKUP(Table8[[#This Row],[ticker]], tblRefData[], 5, FALSE)</f>
        <v>Govt/Agency-Short Term</v>
      </c>
      <c r="F31" s="23">
        <v>55</v>
      </c>
      <c r="G31" s="23">
        <v>56</v>
      </c>
      <c r="H31" s="23">
        <v>96</v>
      </c>
      <c r="I31" s="22">
        <v>0.57291666666666596</v>
      </c>
      <c r="J31" s="21">
        <v>1.61</v>
      </c>
      <c r="K31" s="21">
        <v>1.61</v>
      </c>
      <c r="L31" s="21">
        <v>1.04</v>
      </c>
      <c r="M31" s="31">
        <v>108.62</v>
      </c>
      <c r="N31" s="32">
        <v>108.86</v>
      </c>
      <c r="O31" s="33">
        <v>108.98</v>
      </c>
      <c r="P31" s="34">
        <f>100 * (POWER(Table8[[#This Row],[base_totrtn]]/100, 1/7) - 1)</f>
        <v>1.1882234710985262</v>
      </c>
      <c r="Q31" s="8">
        <f>100 * (POWER(Table8[[#This Row],[strat_lo_tr]]/100, 1/7) - 1)</f>
        <v>1.2201331540298899</v>
      </c>
      <c r="R31" s="35">
        <f>100 * (POWER(Table8[[#This Row],[strat_ls_tr]]/100, 1/7) - 1)</f>
        <v>1.2360653888499495</v>
      </c>
      <c r="S31" s="31">
        <v>0.23999999999999488</v>
      </c>
      <c r="T31" s="33">
        <v>0.35999999999999943</v>
      </c>
      <c r="U31" s="32">
        <f>Table8[[#This Row],[cagr_lo]] - Table8[[#This Row],[cagr_base]]</f>
        <v>3.1909682931363648E-2</v>
      </c>
      <c r="V31" s="32">
        <f>Table8[[#This Row],[cagr_ls]] - Table8[[#This Row],[cagr_base]]</f>
        <v>4.7841917751423324E-2</v>
      </c>
      <c r="W31" s="36">
        <f>Table8[[#This Row],[cagr_base]]/Table8[[#This Row],[base_vol]]</f>
        <v>0.73802700068231442</v>
      </c>
      <c r="X31" s="21">
        <f>Table8[[#This Row],[cagr_lo]]/Table8[[#This Row],[strat_lo_vol]]</f>
        <v>0.75784667952167073</v>
      </c>
      <c r="Y31" s="37">
        <f>Table8[[#This Row],[cagr_ls]]/Table8[[#This Row],[strat_ls_vol]]</f>
        <v>1.1885244123557206</v>
      </c>
      <c r="Z31" s="21">
        <v>0</v>
      </c>
      <c r="AA31" s="21">
        <v>-0.57000000000000006</v>
      </c>
      <c r="AB31" s="21"/>
      <c r="AC31" t="s">
        <v>239</v>
      </c>
      <c r="AD31">
        <v>123.83</v>
      </c>
      <c r="AE31">
        <v>96.85</v>
      </c>
      <c r="AF31">
        <v>71.22</v>
      </c>
      <c r="AG31">
        <v>11.31</v>
      </c>
      <c r="AH31">
        <v>11.3</v>
      </c>
      <c r="AI31">
        <v>7.17</v>
      </c>
    </row>
    <row r="32" spans="2:35" x14ac:dyDescent="0.35">
      <c r="B32" s="1" t="s">
        <v>57</v>
      </c>
      <c r="C32" t="str">
        <f>VLOOKUP(Table8[[#This Row],[ticker]], tblRefData[], 2, FALSE)</f>
        <v>iShares 5-10 Year Investment Grade Corporate Bond ETF</v>
      </c>
      <c r="D32" t="str">
        <f>VLOOKUP(Table8[[#This Row],[ticker]], tblRefData[], 4, FALSE)</f>
        <v>Debt Fund</v>
      </c>
      <c r="E32" t="str">
        <f>VLOOKUP(Table8[[#This Row],[ticker]], tblRefData[], 5, FALSE)</f>
        <v>Corp/Pref-Inv Grade</v>
      </c>
      <c r="F32" s="23">
        <v>55</v>
      </c>
      <c r="G32" s="23">
        <v>58</v>
      </c>
      <c r="H32" s="23">
        <v>96</v>
      </c>
      <c r="I32" s="22">
        <v>0.57291666666666596</v>
      </c>
      <c r="J32" s="21">
        <v>6.95</v>
      </c>
      <c r="K32" s="21">
        <v>6.95</v>
      </c>
      <c r="L32" s="21">
        <v>5.24</v>
      </c>
      <c r="M32" s="31">
        <v>120.46</v>
      </c>
      <c r="N32" s="32">
        <v>121.56</v>
      </c>
      <c r="O32" s="33">
        <v>120.66</v>
      </c>
      <c r="P32" s="34">
        <f>100 * (POWER(Table8[[#This Row],[base_totrtn]]/100, 1/7) - 1)</f>
        <v>2.694924471388549</v>
      </c>
      <c r="Q32" s="8">
        <f>100 * (POWER(Table8[[#This Row],[strat_lo_tr]]/100, 1/7) - 1)</f>
        <v>2.8283710283646846</v>
      </c>
      <c r="R32" s="35">
        <f>100 * (POWER(Table8[[#This Row],[strat_ls_tr]]/100, 1/7) - 1)</f>
        <v>2.7192649581144313</v>
      </c>
      <c r="S32" s="31">
        <v>1.1000000000000085</v>
      </c>
      <c r="T32" s="33">
        <v>0.20000000000000284</v>
      </c>
      <c r="U32" s="32">
        <f>Table8[[#This Row],[cagr_lo]] - Table8[[#This Row],[cagr_base]]</f>
        <v>0.13344655697613561</v>
      </c>
      <c r="V32" s="32">
        <f>Table8[[#This Row],[cagr_ls]] - Table8[[#This Row],[cagr_base]]</f>
        <v>2.4340486725882293E-2</v>
      </c>
      <c r="W32" s="36">
        <f>Table8[[#This Row],[cagr_base]]/Table8[[#This Row],[base_vol]]</f>
        <v>0.38775891674655377</v>
      </c>
      <c r="X32" s="21">
        <f>Table8[[#This Row],[cagr_lo]]/Table8[[#This Row],[strat_lo_vol]]</f>
        <v>0.40695986019635749</v>
      </c>
      <c r="Y32" s="37">
        <f>Table8[[#This Row],[cagr_ls]]/Table8[[#This Row],[strat_ls_vol]]</f>
        <v>0.51894369429664722</v>
      </c>
      <c r="Z32" s="21">
        <v>0</v>
      </c>
      <c r="AA32" s="21">
        <v>-1.71</v>
      </c>
      <c r="AB32" s="21"/>
      <c r="AC32" t="s">
        <v>240</v>
      </c>
      <c r="AD32">
        <v>115.09</v>
      </c>
      <c r="AE32">
        <v>115.85</v>
      </c>
      <c r="AF32">
        <v>109.87</v>
      </c>
      <c r="AG32">
        <v>11.55</v>
      </c>
      <c r="AH32">
        <v>11.56</v>
      </c>
      <c r="AI32">
        <v>7.66</v>
      </c>
    </row>
    <row r="33" spans="2:35" hidden="1" x14ac:dyDescent="0.35">
      <c r="B33" s="1" t="s">
        <v>39</v>
      </c>
      <c r="C33" t="str">
        <f>VLOOKUP(Table8[[#This Row],[ticker]], tblRefData[], 2, FALSE)</f>
        <v>Vanguard Short-Term Treasury ETF</v>
      </c>
      <c r="D33" t="str">
        <f>VLOOKUP(Table8[[#This Row],[ticker]], tblRefData[], 4, FALSE)</f>
        <v>Debt Fund</v>
      </c>
      <c r="E33" t="str">
        <f>VLOOKUP(Table8[[#This Row],[ticker]], tblRefData[], 5, FALSE)</f>
        <v>Govt/Agency-Short Term</v>
      </c>
      <c r="F33" s="23">
        <v>56</v>
      </c>
      <c r="G33" s="23">
        <v>56</v>
      </c>
      <c r="H33" s="23">
        <v>96</v>
      </c>
      <c r="I33" s="22">
        <v>0.58333333333333304</v>
      </c>
      <c r="J33" s="21">
        <v>1.63</v>
      </c>
      <c r="K33" s="21">
        <v>1.64</v>
      </c>
      <c r="L33" s="21">
        <v>1.05</v>
      </c>
      <c r="M33" s="31">
        <v>110.22</v>
      </c>
      <c r="N33" s="32">
        <v>110.02</v>
      </c>
      <c r="O33" s="33">
        <v>109.69</v>
      </c>
      <c r="P33" s="34">
        <f>100 * (POWER(Table8[[#This Row],[base_totrtn]]/100, 1/7) - 1)</f>
        <v>1.3998239448961947</v>
      </c>
      <c r="Q33" s="8">
        <f>100 * (POWER(Table8[[#This Row],[strat_lo_tr]]/100, 1/7) - 1)</f>
        <v>1.3735184344166429</v>
      </c>
      <c r="R33" s="35">
        <f>100 * (POWER(Table8[[#This Row],[strat_ls_tr]]/100, 1/7) - 1)</f>
        <v>1.3300245961264112</v>
      </c>
      <c r="S33" s="31">
        <v>-0.20000000000000284</v>
      </c>
      <c r="T33" s="33">
        <v>-0.53000000000000114</v>
      </c>
      <c r="U33" s="32">
        <f>Table8[[#This Row],[cagr_lo]] - Table8[[#This Row],[cagr_base]]</f>
        <v>-2.6305510479551764E-2</v>
      </c>
      <c r="V33" s="32">
        <f>Table8[[#This Row],[cagr_ls]] - Table8[[#This Row],[cagr_base]]</f>
        <v>-6.9799348769783442E-2</v>
      </c>
      <c r="W33" s="36">
        <f>Table8[[#This Row],[cagr_base]]/Table8[[#This Row],[base_vol]]</f>
        <v>0.85878769625533424</v>
      </c>
      <c r="X33" s="21">
        <f>Table8[[#This Row],[cagr_lo]]/Table8[[#This Row],[strat_lo_vol]]</f>
        <v>0.837511240497953</v>
      </c>
      <c r="Y33" s="37">
        <f>Table8[[#This Row],[cagr_ls]]/Table8[[#This Row],[strat_ls_vol]]</f>
        <v>1.2666900915489629</v>
      </c>
      <c r="Z33" s="21">
        <v>1.0000000000000009E-2</v>
      </c>
      <c r="AA33" s="21">
        <v>-0.57999999999999985</v>
      </c>
      <c r="AB33" s="21"/>
      <c r="AC33" t="s">
        <v>241</v>
      </c>
      <c r="AD33">
        <v>109.37</v>
      </c>
      <c r="AE33">
        <v>110.22</v>
      </c>
      <c r="AF33">
        <v>110.94</v>
      </c>
      <c r="AG33">
        <v>1.61</v>
      </c>
      <c r="AH33">
        <v>1.59</v>
      </c>
      <c r="AI33">
        <v>1.02</v>
      </c>
    </row>
    <row r="34" spans="2:35" hidden="1" x14ac:dyDescent="0.35">
      <c r="B34" s="1" t="s">
        <v>19</v>
      </c>
      <c r="C34" t="str">
        <f>VLOOKUP(Table8[[#This Row],[ticker]], tblRefData[], 2, FALSE)</f>
        <v>iShares Short Treasury Bond ETF</v>
      </c>
      <c r="D34" t="str">
        <f>VLOOKUP(Table8[[#This Row],[ticker]], tblRefData[], 4, FALSE)</f>
        <v>Debt Fund</v>
      </c>
      <c r="E34" t="str">
        <f>VLOOKUP(Table8[[#This Row],[ticker]], tblRefData[], 5, FALSE)</f>
        <v>Govt/Agency-Short Term</v>
      </c>
      <c r="F34" s="23">
        <v>67</v>
      </c>
      <c r="G34" s="23">
        <v>71</v>
      </c>
      <c r="H34" s="23">
        <v>91</v>
      </c>
      <c r="I34" s="22">
        <v>0.73626373626373598</v>
      </c>
      <c r="J34" s="21">
        <v>0.47</v>
      </c>
      <c r="K34" s="21">
        <v>0.5</v>
      </c>
      <c r="L34" s="21">
        <v>0.47</v>
      </c>
      <c r="M34" s="31">
        <v>111.02</v>
      </c>
      <c r="N34" s="32">
        <v>110.56</v>
      </c>
      <c r="O34" s="33">
        <v>110.1</v>
      </c>
      <c r="P34" s="34">
        <f>100 * (POWER(Table8[[#This Row],[base_totrtn]]/100, 1/7) - 1)</f>
        <v>1.5046385373432614</v>
      </c>
      <c r="Q34" s="8">
        <f>100 * (POWER(Table8[[#This Row],[strat_lo_tr]]/100, 1/7) - 1)</f>
        <v>1.4444495621235287</v>
      </c>
      <c r="R34" s="35">
        <f>100 * (POWER(Table8[[#This Row],[strat_ls_tr]]/100, 1/7) - 1)</f>
        <v>1.3840455532729834</v>
      </c>
      <c r="S34" s="31">
        <v>-0.45999999999999375</v>
      </c>
      <c r="T34" s="33">
        <v>-0.92000000000000171</v>
      </c>
      <c r="U34" s="32">
        <f>Table8[[#This Row],[cagr_lo]] - Table8[[#This Row],[cagr_base]]</f>
        <v>-6.0188975219732654E-2</v>
      </c>
      <c r="V34" s="32">
        <f>Table8[[#This Row],[cagr_ls]] - Table8[[#This Row],[cagr_base]]</f>
        <v>-0.12059298407027796</v>
      </c>
      <c r="W34" s="36">
        <f>Table8[[#This Row],[cagr_base]]/Table8[[#This Row],[base_vol]]</f>
        <v>3.2013585900920458</v>
      </c>
      <c r="X34" s="21">
        <f>Table8[[#This Row],[cagr_lo]]/Table8[[#This Row],[strat_lo_vol]]</f>
        <v>2.8888991242470574</v>
      </c>
      <c r="Y34" s="37">
        <f>Table8[[#This Row],[cagr_ls]]/Table8[[#This Row],[strat_ls_vol]]</f>
        <v>2.9447777729212414</v>
      </c>
      <c r="Z34" s="21">
        <v>3.0000000000000027E-2</v>
      </c>
      <c r="AA34" s="21">
        <v>0</v>
      </c>
      <c r="AB34" s="21"/>
      <c r="AC34" t="s">
        <v>242</v>
      </c>
      <c r="AD34">
        <v>124.07</v>
      </c>
      <c r="AE34">
        <v>117.38</v>
      </c>
      <c r="AF34">
        <v>110.04</v>
      </c>
      <c r="AG34">
        <v>4.82</v>
      </c>
      <c r="AH34">
        <v>4.88</v>
      </c>
      <c r="AI34">
        <v>3.47</v>
      </c>
    </row>
    <row r="35" spans="2:35" hidden="1" x14ac:dyDescent="0.35">
      <c r="B35" s="1" t="s">
        <v>49</v>
      </c>
      <c r="C35" t="str">
        <f>VLOOKUP(Table8[[#This Row],[ticker]], tblRefData[], 2, FALSE)</f>
        <v>SPDR Bloomberg 1-3 Month T-Bill ETF</v>
      </c>
      <c r="D35" t="str">
        <f>VLOOKUP(Table8[[#This Row],[ticker]], tblRefData[], 4, FALSE)</f>
        <v>Debt Fund</v>
      </c>
      <c r="E35" t="str">
        <f>VLOOKUP(Table8[[#This Row],[ticker]], tblRefData[], 5, FALSE)</f>
        <v>Govt/Agency-Short Term</v>
      </c>
      <c r="F35" s="23">
        <v>70</v>
      </c>
      <c r="G35" s="23">
        <v>72</v>
      </c>
      <c r="H35" s="23">
        <v>93</v>
      </c>
      <c r="I35" s="22">
        <v>0.75268817204300997</v>
      </c>
      <c r="J35" s="21">
        <v>0.45</v>
      </c>
      <c r="K35" s="21">
        <v>0.48</v>
      </c>
      <c r="L35" s="21">
        <v>0.45</v>
      </c>
      <c r="M35" s="31">
        <v>110.82</v>
      </c>
      <c r="N35" s="32">
        <v>110.19</v>
      </c>
      <c r="O35" s="33">
        <v>109.57</v>
      </c>
      <c r="P35" s="34">
        <f>100 * (POWER(Table8[[#This Row],[base_totrtn]]/100, 1/7) - 1)</f>
        <v>1.4784957332447224</v>
      </c>
      <c r="Q35" s="8">
        <f>100 * (POWER(Table8[[#This Row],[strat_lo_tr]]/100, 1/7) - 1)</f>
        <v>1.3958807279193852</v>
      </c>
      <c r="R35" s="35">
        <f>100 * (POWER(Table8[[#This Row],[strat_ls_tr]]/100, 1/7) - 1)</f>
        <v>1.3141808443957403</v>
      </c>
      <c r="S35" s="31">
        <v>-0.62999999999999545</v>
      </c>
      <c r="T35" s="33">
        <v>-1.25</v>
      </c>
      <c r="U35" s="32">
        <f>Table8[[#This Row],[cagr_lo]] - Table8[[#This Row],[cagr_base]]</f>
        <v>-8.2615005325337165E-2</v>
      </c>
      <c r="V35" s="32">
        <f>Table8[[#This Row],[cagr_ls]] - Table8[[#This Row],[cagr_base]]</f>
        <v>-0.16431488884898204</v>
      </c>
      <c r="W35" s="36">
        <f>Table8[[#This Row],[cagr_base]]/Table8[[#This Row],[base_vol]]</f>
        <v>3.2855460738771609</v>
      </c>
      <c r="X35" s="21">
        <f>Table8[[#This Row],[cagr_lo]]/Table8[[#This Row],[strat_lo_vol]]</f>
        <v>2.9080848498320528</v>
      </c>
      <c r="Y35" s="37">
        <f>Table8[[#This Row],[cagr_ls]]/Table8[[#This Row],[strat_ls_vol]]</f>
        <v>2.9204018764349784</v>
      </c>
      <c r="Z35" s="21">
        <v>2.9999999999999971E-2</v>
      </c>
      <c r="AA35" s="21">
        <v>0</v>
      </c>
      <c r="AB35" s="21"/>
      <c r="AC35" t="s">
        <v>243</v>
      </c>
      <c r="AD35">
        <v>108.35</v>
      </c>
      <c r="AE35">
        <v>107.28</v>
      </c>
      <c r="AF35">
        <v>105.27</v>
      </c>
      <c r="AG35">
        <v>4.51</v>
      </c>
      <c r="AH35">
        <v>4.51</v>
      </c>
      <c r="AI35">
        <v>3.02</v>
      </c>
    </row>
    <row r="36" spans="2:35" hidden="1" x14ac:dyDescent="0.35">
      <c r="B36" s="1" t="s">
        <v>73</v>
      </c>
      <c r="C36" t="str">
        <f>VLOOKUP(Table8[[#This Row],[ticker]], tblRefData[], 2, FALSE)</f>
        <v>Vanguard Short-Term Corporate Bond ETF</v>
      </c>
      <c r="D36" t="str">
        <f>VLOOKUP(Table8[[#This Row],[ticker]], tblRefData[], 4, FALSE)</f>
        <v>Debt Fund</v>
      </c>
      <c r="E36" t="str">
        <f>VLOOKUP(Table8[[#This Row],[ticker]], tblRefData[], 5, FALSE)</f>
        <v>Corporate/Preferred</v>
      </c>
      <c r="F36" s="23">
        <v>58</v>
      </c>
      <c r="G36" s="23">
        <v>58</v>
      </c>
      <c r="H36" s="23">
        <v>96</v>
      </c>
      <c r="I36" s="22">
        <v>0.60416666666666596</v>
      </c>
      <c r="J36" s="21">
        <v>3.13</v>
      </c>
      <c r="K36" s="21">
        <v>3.14</v>
      </c>
      <c r="L36" s="21">
        <v>2.2799999999999998</v>
      </c>
      <c r="M36" s="31">
        <v>117.35</v>
      </c>
      <c r="N36" s="32">
        <v>116.43</v>
      </c>
      <c r="O36" s="33">
        <v>115.09</v>
      </c>
      <c r="P36" s="34">
        <f>100 * (POWER(Table8[[#This Row],[base_totrtn]]/100, 1/7) - 1)</f>
        <v>2.3119015073316929</v>
      </c>
      <c r="Q36" s="8">
        <f>100 * (POWER(Table8[[#This Row],[strat_lo_tr]]/100, 1/7) - 1)</f>
        <v>2.19692828778002</v>
      </c>
      <c r="R36" s="35">
        <f>100 * (POWER(Table8[[#This Row],[strat_ls_tr]]/100, 1/7) - 1)</f>
        <v>2.0280663034720314</v>
      </c>
      <c r="S36" s="31">
        <v>-0.91999999999998749</v>
      </c>
      <c r="T36" s="33">
        <v>-2.2599999999999909</v>
      </c>
      <c r="U36" s="32">
        <f>Table8[[#This Row],[cagr_lo]] - Table8[[#This Row],[cagr_base]]</f>
        <v>-0.11497321955167283</v>
      </c>
      <c r="V36" s="32">
        <f>Table8[[#This Row],[cagr_ls]] - Table8[[#This Row],[cagr_base]]</f>
        <v>-0.28383520385966143</v>
      </c>
      <c r="W36" s="36">
        <f>Table8[[#This Row],[cagr_base]]/Table8[[#This Row],[base_vol]]</f>
        <v>0.73862667965868789</v>
      </c>
      <c r="X36" s="21">
        <f>Table8[[#This Row],[cagr_lo]]/Table8[[#This Row],[strat_lo_vol]]</f>
        <v>0.69965869037580253</v>
      </c>
      <c r="Y36" s="37">
        <f>Table8[[#This Row],[cagr_ls]]/Table8[[#This Row],[strat_ls_vol]]</f>
        <v>0.88950276468071565</v>
      </c>
      <c r="Z36" s="21">
        <v>1.0000000000000231E-2</v>
      </c>
      <c r="AA36" s="21">
        <v>-0.85000000000000009</v>
      </c>
      <c r="AB36" s="21"/>
      <c r="AC36" t="s">
        <v>244</v>
      </c>
      <c r="AD36">
        <v>109.94</v>
      </c>
      <c r="AE36">
        <v>114</v>
      </c>
      <c r="AF36">
        <v>117.05</v>
      </c>
      <c r="AG36">
        <v>5.0599999999999996</v>
      </c>
      <c r="AH36">
        <v>5.04</v>
      </c>
      <c r="AI36">
        <v>3.62</v>
      </c>
    </row>
    <row r="37" spans="2:35" hidden="1" x14ac:dyDescent="0.35">
      <c r="B37" s="1" t="s">
        <v>31</v>
      </c>
      <c r="C37" t="str">
        <f>VLOOKUP(Table8[[#This Row],[ticker]], tblRefData[], 2, FALSE)</f>
        <v>Schwab Intermediate-Term U.S. Treasury ETF</v>
      </c>
      <c r="D37" t="str">
        <f>VLOOKUP(Table8[[#This Row],[ticker]], tblRefData[], 4, FALSE)</f>
        <v>Debt Fund</v>
      </c>
      <c r="E37" t="str">
        <f>VLOOKUP(Table8[[#This Row],[ticker]], tblRefData[], 5, FALSE)</f>
        <v>Govt/Agency-Inter Term</v>
      </c>
      <c r="F37" s="23">
        <v>45</v>
      </c>
      <c r="G37" s="23">
        <v>52</v>
      </c>
      <c r="H37" s="23">
        <v>96</v>
      </c>
      <c r="I37" s="22">
        <v>0.46875</v>
      </c>
      <c r="J37" s="21">
        <v>4.51</v>
      </c>
      <c r="K37" s="21">
        <v>4.51</v>
      </c>
      <c r="L37" s="21">
        <v>3.02</v>
      </c>
      <c r="M37" s="31">
        <v>108.35</v>
      </c>
      <c r="N37" s="32">
        <v>107.28</v>
      </c>
      <c r="O37" s="33">
        <v>105.27</v>
      </c>
      <c r="P37" s="34">
        <f>100 * (POWER(Table8[[#This Row],[base_totrtn]]/100, 1/7) - 1)</f>
        <v>1.1522527600672516</v>
      </c>
      <c r="Q37" s="8">
        <f>100 * (POWER(Table8[[#This Row],[strat_lo_tr]]/100, 1/7) - 1)</f>
        <v>1.0089423156042443</v>
      </c>
      <c r="R37" s="35">
        <f>100 * (POWER(Table8[[#This Row],[strat_ls_tr]]/100, 1/7) - 1)</f>
        <v>0.73638798843869147</v>
      </c>
      <c r="S37" s="31">
        <v>-1.0699999999999932</v>
      </c>
      <c r="T37" s="33">
        <v>-3.0799999999999983</v>
      </c>
      <c r="U37" s="32">
        <f>Table8[[#This Row],[cagr_lo]] - Table8[[#This Row],[cagr_base]]</f>
        <v>-0.14331044446300734</v>
      </c>
      <c r="V37" s="32">
        <f>Table8[[#This Row],[cagr_ls]] - Table8[[#This Row],[cagr_base]]</f>
        <v>-0.41586477162856017</v>
      </c>
      <c r="W37" s="36">
        <f>Table8[[#This Row],[cagr_base]]/Table8[[#This Row],[base_vol]]</f>
        <v>0.25548841686635293</v>
      </c>
      <c r="X37" s="21">
        <f>Table8[[#This Row],[cagr_lo]]/Table8[[#This Row],[strat_lo_vol]]</f>
        <v>0.22371226510071937</v>
      </c>
      <c r="Y37" s="37">
        <f>Table8[[#This Row],[cagr_ls]]/Table8[[#This Row],[strat_ls_vol]]</f>
        <v>0.24383708226446738</v>
      </c>
      <c r="Z37" s="21">
        <v>0</v>
      </c>
      <c r="AA37" s="21">
        <v>-1.4899999999999998</v>
      </c>
      <c r="AB37" s="21"/>
      <c r="AC37" t="s">
        <v>245</v>
      </c>
      <c r="AD37">
        <v>156.68</v>
      </c>
      <c r="AE37">
        <v>123.86</v>
      </c>
      <c r="AF37">
        <v>90.32</v>
      </c>
      <c r="AG37">
        <v>13.6</v>
      </c>
      <c r="AH37">
        <v>13.73</v>
      </c>
      <c r="AI37">
        <v>9.27</v>
      </c>
    </row>
    <row r="38" spans="2:35" hidden="1" x14ac:dyDescent="0.35">
      <c r="B38" s="1" t="s">
        <v>85</v>
      </c>
      <c r="C38" t="str">
        <f>VLOOKUP(Table8[[#This Row],[ticker]], tblRefData[], 2, FALSE)</f>
        <v>SPDR Portfolio Short Term Treasury ETF</v>
      </c>
      <c r="D38" t="str">
        <f>VLOOKUP(Table8[[#This Row],[ticker]], tblRefData[], 4, FALSE)</f>
        <v>Debt Fund</v>
      </c>
      <c r="E38" t="str">
        <f>VLOOKUP(Table8[[#This Row],[ticker]], tblRefData[], 5, FALSE)</f>
        <v>Govt/Agency-Short Term</v>
      </c>
      <c r="F38" s="23">
        <v>52</v>
      </c>
      <c r="G38" s="23">
        <v>52</v>
      </c>
      <c r="H38" s="23">
        <v>96</v>
      </c>
      <c r="I38" s="22">
        <v>0.54166666666666596</v>
      </c>
      <c r="J38" s="21">
        <v>1.77</v>
      </c>
      <c r="K38" s="21">
        <v>1.78</v>
      </c>
      <c r="L38" s="21">
        <v>1.04</v>
      </c>
      <c r="M38" s="31">
        <v>109.36</v>
      </c>
      <c r="N38" s="32">
        <v>107.7</v>
      </c>
      <c r="O38" s="33">
        <v>105.89</v>
      </c>
      <c r="P38" s="34">
        <f>100 * (POWER(Table8[[#This Row],[base_totrtn]]/100, 1/7) - 1)</f>
        <v>1.2864184554812308</v>
      </c>
      <c r="Q38" s="8">
        <f>100 * (POWER(Table8[[#This Row],[strat_lo_tr]]/100, 1/7) - 1)</f>
        <v>1.065340455324848</v>
      </c>
      <c r="R38" s="35">
        <f>100 * (POWER(Table8[[#This Row],[strat_ls_tr]]/100, 1/7) - 1)</f>
        <v>0.82093179411717454</v>
      </c>
      <c r="S38" s="31">
        <v>-1.6599999999999966</v>
      </c>
      <c r="T38" s="33">
        <v>-3.4699999999999989</v>
      </c>
      <c r="U38" s="32">
        <f>Table8[[#This Row],[cagr_lo]] - Table8[[#This Row],[cagr_base]]</f>
        <v>-0.22107800015638279</v>
      </c>
      <c r="V38" s="32">
        <f>Table8[[#This Row],[cagr_ls]] - Table8[[#This Row],[cagr_base]]</f>
        <v>-0.46548666136405625</v>
      </c>
      <c r="W38" s="36">
        <f>Table8[[#This Row],[cagr_base]]/Table8[[#This Row],[base_vol]]</f>
        <v>0.72679008784250332</v>
      </c>
      <c r="X38" s="21">
        <f>Table8[[#This Row],[cagr_lo]]/Table8[[#This Row],[strat_lo_vol]]</f>
        <v>0.59850587377800446</v>
      </c>
      <c r="Y38" s="37">
        <f>Table8[[#This Row],[cagr_ls]]/Table8[[#This Row],[strat_ls_vol]]</f>
        <v>0.78935749434343705</v>
      </c>
      <c r="Z38" s="21">
        <v>1.0000000000000009E-2</v>
      </c>
      <c r="AA38" s="21">
        <v>-0.73</v>
      </c>
      <c r="AB38" s="21"/>
      <c r="AC38" t="s">
        <v>246</v>
      </c>
      <c r="AD38">
        <v>111.02</v>
      </c>
      <c r="AE38">
        <v>110.56</v>
      </c>
      <c r="AF38">
        <v>110.1</v>
      </c>
      <c r="AG38">
        <v>0.47</v>
      </c>
      <c r="AH38">
        <v>0.5</v>
      </c>
      <c r="AI38">
        <v>0.47</v>
      </c>
    </row>
    <row r="39" spans="2:35" hidden="1" x14ac:dyDescent="0.35">
      <c r="B39" s="1" t="s">
        <v>75</v>
      </c>
      <c r="C39" t="str">
        <f>VLOOKUP(Table8[[#This Row],[ticker]], tblRefData[], 2, FALSE)</f>
        <v>SPDR Portfolio Aggregate Bond ETF</v>
      </c>
      <c r="D39" t="str">
        <f>VLOOKUP(Table8[[#This Row],[ticker]], tblRefData[], 4, FALSE)</f>
        <v>Debt Fund</v>
      </c>
      <c r="E39" t="str">
        <f>VLOOKUP(Table8[[#This Row],[ticker]], tblRefData[], 5, FALSE)</f>
        <v>Government/Corporate</v>
      </c>
      <c r="F39" s="23">
        <v>57</v>
      </c>
      <c r="G39" s="23">
        <v>59</v>
      </c>
      <c r="H39" s="23">
        <v>96</v>
      </c>
      <c r="I39" s="22">
        <v>0.59375</v>
      </c>
      <c r="J39" s="21">
        <v>4.95</v>
      </c>
      <c r="K39" s="21">
        <v>4.96</v>
      </c>
      <c r="L39" s="21">
        <v>3.74</v>
      </c>
      <c r="M39" s="31">
        <v>110.42</v>
      </c>
      <c r="N39" s="32">
        <v>109.04</v>
      </c>
      <c r="O39" s="33">
        <v>106.78</v>
      </c>
      <c r="P39" s="34">
        <f>100 * (POWER(Table8[[#This Row],[base_totrtn]]/100, 1/7) - 1)</f>
        <v>1.4260885733712536</v>
      </c>
      <c r="Q39" s="8">
        <f>100 * (POWER(Table8[[#This Row],[strat_lo_tr]]/100, 1/7) - 1)</f>
        <v>1.2440258680824323</v>
      </c>
      <c r="R39" s="35">
        <f>100 * (POWER(Table8[[#This Row],[strat_ls_tr]]/100, 1/7) - 1)</f>
        <v>0.94155438148735282</v>
      </c>
      <c r="S39" s="31">
        <v>-1.3799999999999955</v>
      </c>
      <c r="T39" s="33">
        <v>-3.6400000000000006</v>
      </c>
      <c r="U39" s="32">
        <f>Table8[[#This Row],[cagr_lo]] - Table8[[#This Row],[cagr_base]]</f>
        <v>-0.18206270528882129</v>
      </c>
      <c r="V39" s="32">
        <f>Table8[[#This Row],[cagr_ls]] - Table8[[#This Row],[cagr_base]]</f>
        <v>-0.48453419188390079</v>
      </c>
      <c r="W39" s="36">
        <f>Table8[[#This Row],[cagr_base]]/Table8[[#This Row],[base_vol]]</f>
        <v>0.28809870169116236</v>
      </c>
      <c r="X39" s="21">
        <f>Table8[[#This Row],[cagr_lo]]/Table8[[#This Row],[strat_lo_vol]]</f>
        <v>0.25081166695210327</v>
      </c>
      <c r="Y39" s="37">
        <f>Table8[[#This Row],[cagr_ls]]/Table8[[#This Row],[strat_ls_vol]]</f>
        <v>0.25175250841907826</v>
      </c>
      <c r="Z39" s="21">
        <v>9.9999999999997868E-3</v>
      </c>
      <c r="AA39" s="21">
        <v>-1.21</v>
      </c>
      <c r="AB39" s="21"/>
      <c r="AC39" t="s">
        <v>247</v>
      </c>
      <c r="AD39">
        <v>108.62</v>
      </c>
      <c r="AE39">
        <v>108.86</v>
      </c>
      <c r="AF39">
        <v>108.98</v>
      </c>
      <c r="AG39">
        <v>1.61</v>
      </c>
      <c r="AH39">
        <v>1.61</v>
      </c>
      <c r="AI39">
        <v>1.04</v>
      </c>
    </row>
    <row r="40" spans="2:35" hidden="1" x14ac:dyDescent="0.35">
      <c r="B40" s="1" t="s">
        <v>51</v>
      </c>
      <c r="C40" t="str">
        <f>VLOOKUP(Table8[[#This Row],[ticker]], tblRefData[], 2, FALSE)</f>
        <v>SPDR Portfolio Short Term Corporate Bond ETF</v>
      </c>
      <c r="D40" t="str">
        <f>VLOOKUP(Table8[[#This Row],[ticker]], tblRefData[], 4, FALSE)</f>
        <v>Debt Fund</v>
      </c>
      <c r="E40" t="str">
        <f>VLOOKUP(Table8[[#This Row],[ticker]], tblRefData[], 5, FALSE)</f>
        <v>Corporate/Preferred</v>
      </c>
      <c r="F40" s="23">
        <v>62</v>
      </c>
      <c r="G40" s="23">
        <v>65</v>
      </c>
      <c r="H40" s="23">
        <v>96</v>
      </c>
      <c r="I40" s="22">
        <v>0.64583333333333304</v>
      </c>
      <c r="J40" s="21">
        <v>2.1</v>
      </c>
      <c r="K40" s="21">
        <v>2.13</v>
      </c>
      <c r="L40" s="21">
        <v>1.61</v>
      </c>
      <c r="M40" s="31">
        <v>115.59</v>
      </c>
      <c r="N40" s="32">
        <v>113.45</v>
      </c>
      <c r="O40" s="33">
        <v>111.18</v>
      </c>
      <c r="P40" s="34">
        <f>100 * (POWER(Table8[[#This Row],[base_totrtn]]/100, 1/7) - 1)</f>
        <v>2.0912706341685405</v>
      </c>
      <c r="Q40" s="8">
        <f>100 * (POWER(Table8[[#This Row],[strat_lo_tr]]/100, 1/7) - 1)</f>
        <v>1.8190907199696182</v>
      </c>
      <c r="R40" s="35">
        <f>100 * (POWER(Table8[[#This Row],[strat_ls_tr]]/100, 1/7) - 1)</f>
        <v>1.5255237318031911</v>
      </c>
      <c r="S40" s="31">
        <v>-2.1400000000000006</v>
      </c>
      <c r="T40" s="33">
        <v>-4.4099999999999966</v>
      </c>
      <c r="U40" s="32">
        <f>Table8[[#This Row],[cagr_lo]] - Table8[[#This Row],[cagr_base]]</f>
        <v>-0.27217991419892229</v>
      </c>
      <c r="V40" s="32">
        <f>Table8[[#This Row],[cagr_ls]] - Table8[[#This Row],[cagr_base]]</f>
        <v>-0.56574690236534941</v>
      </c>
      <c r="W40" s="36">
        <f>Table8[[#This Row],[cagr_base]]/Table8[[#This Row],[base_vol]]</f>
        <v>0.99584315912787635</v>
      </c>
      <c r="X40" s="21">
        <f>Table8[[#This Row],[cagr_lo]]/Table8[[#This Row],[strat_lo_vol]]</f>
        <v>0.8540332018636706</v>
      </c>
      <c r="Y40" s="37">
        <f>Table8[[#This Row],[cagr_ls]]/Table8[[#This Row],[strat_ls_vol]]</f>
        <v>0.94753026820073982</v>
      </c>
      <c r="Z40" s="21">
        <v>2.9999999999999805E-2</v>
      </c>
      <c r="AA40" s="21">
        <v>-0.49</v>
      </c>
      <c r="AB40" s="21"/>
      <c r="AC40" t="s">
        <v>248</v>
      </c>
      <c r="AD40">
        <v>113.67</v>
      </c>
      <c r="AE40">
        <v>114.19</v>
      </c>
      <c r="AF40">
        <v>85.78</v>
      </c>
      <c r="AG40">
        <v>28.07</v>
      </c>
      <c r="AH40">
        <v>28.1</v>
      </c>
      <c r="AI40">
        <v>20.6</v>
      </c>
    </row>
    <row r="41" spans="2:35" hidden="1" x14ac:dyDescent="0.35">
      <c r="B41" s="1" t="s">
        <v>129</v>
      </c>
      <c r="C41" t="str">
        <f>VLOOKUP(Table8[[#This Row],[ticker]], tblRefData[], 2, FALSE)</f>
        <v>Invesco Preferred ETF</v>
      </c>
      <c r="D41" t="str">
        <f>VLOOKUP(Table8[[#This Row],[ticker]], tblRefData[], 4, FALSE)</f>
        <v>Debt Fund</v>
      </c>
      <c r="E41" t="str">
        <f>VLOOKUP(Table8[[#This Row],[ticker]], tblRefData[], 5, FALSE)</f>
        <v>Corporate/Preferred</v>
      </c>
      <c r="F41" s="23">
        <v>57</v>
      </c>
      <c r="G41" s="23">
        <v>53</v>
      </c>
      <c r="H41" s="23">
        <v>96</v>
      </c>
      <c r="I41" s="22">
        <v>0.59375</v>
      </c>
      <c r="J41" s="21">
        <v>11.55</v>
      </c>
      <c r="K41" s="21">
        <v>11.56</v>
      </c>
      <c r="L41" s="21">
        <v>7.66</v>
      </c>
      <c r="M41" s="31">
        <v>115.09</v>
      </c>
      <c r="N41" s="32">
        <v>115.85</v>
      </c>
      <c r="O41" s="33">
        <v>109.87</v>
      </c>
      <c r="P41" s="34">
        <f>100 * (POWER(Table8[[#This Row],[base_totrtn]]/100, 1/7) - 1)</f>
        <v>2.0280663034720314</v>
      </c>
      <c r="Q41" s="8">
        <f>100 * (POWER(Table8[[#This Row],[strat_lo_tr]]/100, 1/7) - 1)</f>
        <v>2.1240443266838716</v>
      </c>
      <c r="R41" s="35">
        <f>100 * (POWER(Table8[[#This Row],[strat_ls_tr]]/100, 1/7) - 1)</f>
        <v>1.3537623896772377</v>
      </c>
      <c r="S41" s="31">
        <v>0.75999999999999091</v>
      </c>
      <c r="T41" s="33">
        <v>-5.2199999999999989</v>
      </c>
      <c r="U41" s="32">
        <f>Table8[[#This Row],[cagr_lo]] - Table8[[#This Row],[cagr_base]]</f>
        <v>9.5978023211840124E-2</v>
      </c>
      <c r="V41" s="32">
        <f>Table8[[#This Row],[cagr_ls]] - Table8[[#This Row],[cagr_base]]</f>
        <v>-0.67430391379479371</v>
      </c>
      <c r="W41" s="36">
        <f>Table8[[#This Row],[cagr_base]]/Table8[[#This Row],[base_vol]]</f>
        <v>0.17559015614476461</v>
      </c>
      <c r="X41" s="21">
        <f>Table8[[#This Row],[cagr_lo]]/Table8[[#This Row],[strat_lo_vol]]</f>
        <v>0.18374085870967746</v>
      </c>
      <c r="Y41" s="37">
        <f>Table8[[#This Row],[cagr_ls]]/Table8[[#This Row],[strat_ls_vol]]</f>
        <v>0.17673138246439135</v>
      </c>
      <c r="Z41" s="21">
        <v>9.9999999999997868E-3</v>
      </c>
      <c r="AA41" s="21">
        <v>-3.8900000000000006</v>
      </c>
      <c r="AB41" s="21"/>
      <c r="AC41" t="s">
        <v>249</v>
      </c>
      <c r="AD41">
        <v>110.42</v>
      </c>
      <c r="AE41">
        <v>109.04</v>
      </c>
      <c r="AF41">
        <v>106.78</v>
      </c>
      <c r="AG41">
        <v>4.95</v>
      </c>
      <c r="AH41">
        <v>4.96</v>
      </c>
      <c r="AI41">
        <v>3.74</v>
      </c>
    </row>
    <row r="42" spans="2:35" hidden="1" x14ac:dyDescent="0.35">
      <c r="B42" s="1" t="s">
        <v>53</v>
      </c>
      <c r="C42" t="str">
        <f>VLOOKUP(Table8[[#This Row],[ticker]], tblRefData[], 2, FALSE)</f>
        <v>Vanguard Total Bond Market ETF</v>
      </c>
      <c r="D42" t="str">
        <f>VLOOKUP(Table8[[#This Row],[ticker]], tblRefData[], 4, FALSE)</f>
        <v>Debt Fund</v>
      </c>
      <c r="E42" t="str">
        <f>VLOOKUP(Table8[[#This Row],[ticker]], tblRefData[], 5, FALSE)</f>
        <v>Government/Corporate</v>
      </c>
      <c r="F42" s="23">
        <v>55</v>
      </c>
      <c r="G42" s="23">
        <v>58</v>
      </c>
      <c r="H42" s="23">
        <v>96</v>
      </c>
      <c r="I42" s="22">
        <v>0.57291666666666596</v>
      </c>
      <c r="J42" s="21">
        <v>5.04</v>
      </c>
      <c r="K42" s="21">
        <v>5.05</v>
      </c>
      <c r="L42" s="21">
        <v>3.89</v>
      </c>
      <c r="M42" s="31">
        <v>112.31</v>
      </c>
      <c r="N42" s="32">
        <v>109.99</v>
      </c>
      <c r="O42" s="33">
        <v>106.83</v>
      </c>
      <c r="P42" s="34">
        <f>100 * (POWER(Table8[[#This Row],[base_totrtn]]/100, 1/7) - 1)</f>
        <v>1.6722963284883763</v>
      </c>
      <c r="Q42" s="8">
        <f>100 * (POWER(Table8[[#This Row],[strat_lo_tr]]/100, 1/7) - 1)</f>
        <v>1.3695690732433485</v>
      </c>
      <c r="R42" s="35">
        <f>100 * (POWER(Table8[[#This Row],[strat_ls_tr]]/100, 1/7) - 1)</f>
        <v>0.94830533159417918</v>
      </c>
      <c r="S42" s="31">
        <v>-2.3200000000000074</v>
      </c>
      <c r="T42" s="33">
        <v>-5.480000000000004</v>
      </c>
      <c r="U42" s="32">
        <f>Table8[[#This Row],[cagr_lo]] - Table8[[#This Row],[cagr_base]]</f>
        <v>-0.30272725524502775</v>
      </c>
      <c r="V42" s="32">
        <f>Table8[[#This Row],[cagr_ls]] - Table8[[#This Row],[cagr_base]]</f>
        <v>-0.7239909968941971</v>
      </c>
      <c r="W42" s="36">
        <f>Table8[[#This Row],[cagr_base]]/Table8[[#This Row],[base_vol]]</f>
        <v>0.33180482708102704</v>
      </c>
      <c r="X42" s="21">
        <f>Table8[[#This Row],[cagr_lo]]/Table8[[#This Row],[strat_lo_vol]]</f>
        <v>0.27120179668185118</v>
      </c>
      <c r="Y42" s="37">
        <f>Table8[[#This Row],[cagr_ls]]/Table8[[#This Row],[strat_ls_vol]]</f>
        <v>0.24378029089824657</v>
      </c>
      <c r="Z42" s="21">
        <v>9.9999999999997868E-3</v>
      </c>
      <c r="AA42" s="21">
        <v>-1.1499999999999999</v>
      </c>
      <c r="AB42" s="21"/>
      <c r="AC42" t="s">
        <v>250</v>
      </c>
      <c r="AD42">
        <v>120.42</v>
      </c>
      <c r="AE42">
        <v>125.23</v>
      </c>
      <c r="AF42">
        <v>128.85</v>
      </c>
      <c r="AG42">
        <v>4.9000000000000004</v>
      </c>
      <c r="AH42">
        <v>4.8499999999999996</v>
      </c>
      <c r="AI42">
        <v>3.2</v>
      </c>
    </row>
    <row r="43" spans="2:35" hidden="1" x14ac:dyDescent="0.35">
      <c r="B43" s="1" t="s">
        <v>65</v>
      </c>
      <c r="C43" t="str">
        <f>VLOOKUP(Table8[[#This Row],[ticker]], tblRefData[], 2, FALSE)</f>
        <v>Vanguard Intermediate-Term Bond ETF</v>
      </c>
      <c r="D43" t="str">
        <f>VLOOKUP(Table8[[#This Row],[ticker]], tblRefData[], 4, FALSE)</f>
        <v>Debt Fund</v>
      </c>
      <c r="E43" t="str">
        <f>VLOOKUP(Table8[[#This Row],[ticker]], tblRefData[], 5, FALSE)</f>
        <v>Govt/Corp Intermediate</v>
      </c>
      <c r="F43" s="23">
        <v>52</v>
      </c>
      <c r="G43" s="23">
        <v>54</v>
      </c>
      <c r="H43" s="23">
        <v>96</v>
      </c>
      <c r="I43" s="22">
        <v>0.54166666666666596</v>
      </c>
      <c r="J43" s="21">
        <v>5.63</v>
      </c>
      <c r="K43" s="21">
        <v>5.64</v>
      </c>
      <c r="L43" s="21">
        <v>4.0599999999999996</v>
      </c>
      <c r="M43" s="31">
        <v>115.17</v>
      </c>
      <c r="N43" s="32">
        <v>113.02</v>
      </c>
      <c r="O43" s="33">
        <v>109.57</v>
      </c>
      <c r="P43" s="34">
        <f>100 * (POWER(Table8[[#This Row],[base_totrtn]]/100, 1/7) - 1)</f>
        <v>2.0381947927147204</v>
      </c>
      <c r="Q43" s="8">
        <f>100 * (POWER(Table8[[#This Row],[strat_lo_tr]]/100, 1/7) - 1)</f>
        <v>1.7638700498199711</v>
      </c>
      <c r="R43" s="35">
        <f>100 * (POWER(Table8[[#This Row],[strat_ls_tr]]/100, 1/7) - 1)</f>
        <v>1.3141808443957403</v>
      </c>
      <c r="S43" s="31">
        <v>-2.1500000000000057</v>
      </c>
      <c r="T43" s="33">
        <v>-5.6000000000000085</v>
      </c>
      <c r="U43" s="32">
        <f>Table8[[#This Row],[cagr_lo]] - Table8[[#This Row],[cagr_base]]</f>
        <v>-0.27432474289474928</v>
      </c>
      <c r="V43" s="32">
        <f>Table8[[#This Row],[cagr_ls]] - Table8[[#This Row],[cagr_base]]</f>
        <v>-0.72401394831898003</v>
      </c>
      <c r="W43" s="36">
        <f>Table8[[#This Row],[cagr_base]]/Table8[[#This Row],[base_vol]]</f>
        <v>0.36202394186762354</v>
      </c>
      <c r="X43" s="21">
        <f>Table8[[#This Row],[cagr_lo]]/Table8[[#This Row],[strat_lo_vol]]</f>
        <v>0.31274291663474668</v>
      </c>
      <c r="Y43" s="37">
        <f>Table8[[#This Row],[cagr_ls]]/Table8[[#This Row],[strat_ls_vol]]</f>
        <v>0.32368986315166021</v>
      </c>
      <c r="Z43" s="21">
        <v>9.9999999999997868E-3</v>
      </c>
      <c r="AA43" s="21">
        <v>-1.5700000000000003</v>
      </c>
      <c r="AB43" s="21"/>
      <c r="AC43" t="s">
        <v>251</v>
      </c>
      <c r="AD43">
        <v>224.67</v>
      </c>
      <c r="AE43">
        <v>212.09</v>
      </c>
      <c r="AF43">
        <v>171.57</v>
      </c>
      <c r="AG43">
        <v>16.86</v>
      </c>
      <c r="AH43">
        <v>17.03</v>
      </c>
      <c r="AI43">
        <v>9.69</v>
      </c>
    </row>
    <row r="44" spans="2:35" x14ac:dyDescent="0.35">
      <c r="B44" s="1" t="s">
        <v>95</v>
      </c>
      <c r="C44" t="str">
        <f>VLOOKUP(Table8[[#This Row],[ticker]], tblRefData[], 2, FALSE)</f>
        <v>iShares iBoxx $ High Yield Corporate Bond ETF</v>
      </c>
      <c r="D44" t="str">
        <f>VLOOKUP(Table8[[#This Row],[ticker]], tblRefData[], 4, FALSE)</f>
        <v>Debt Fund</v>
      </c>
      <c r="E44" t="str">
        <f>VLOOKUP(Table8[[#This Row],[ticker]], tblRefData[], 5, FALSE)</f>
        <v>Corp/Pref-High Yield</v>
      </c>
      <c r="F44" s="23">
        <v>55</v>
      </c>
      <c r="G44" s="23">
        <v>57</v>
      </c>
      <c r="H44" s="23">
        <v>96</v>
      </c>
      <c r="I44" s="22">
        <v>0.57291666666666596</v>
      </c>
      <c r="J44" s="21">
        <v>8.3800000000000008</v>
      </c>
      <c r="K44" s="21">
        <v>8.41</v>
      </c>
      <c r="L44" s="21">
        <v>4.2300000000000004</v>
      </c>
      <c r="M44" s="31">
        <v>135.55000000000001</v>
      </c>
      <c r="N44" s="32">
        <v>134.88999999999999</v>
      </c>
      <c r="O44" s="33">
        <v>128.74</v>
      </c>
      <c r="P44" s="34">
        <f>100 * (POWER(Table8[[#This Row],[base_totrtn]]/100, 1/7) - 1)</f>
        <v>4.4410814826457257</v>
      </c>
      <c r="Q44" s="8">
        <f>100 * (POWER(Table8[[#This Row],[strat_lo_tr]]/100, 1/7) - 1)</f>
        <v>4.3682824206963788</v>
      </c>
      <c r="R44" s="35">
        <f>100 * (POWER(Table8[[#This Row],[strat_ls_tr]]/100, 1/7) - 1)</f>
        <v>3.6748361880887703</v>
      </c>
      <c r="S44" s="31">
        <v>-0.66000000000002501</v>
      </c>
      <c r="T44" s="33">
        <v>-6.8100000000000023</v>
      </c>
      <c r="U44" s="32">
        <f>Table8[[#This Row],[cagr_lo]] - Table8[[#This Row],[cagr_base]]</f>
        <v>-7.2799061949346822E-2</v>
      </c>
      <c r="V44" s="32">
        <f>Table8[[#This Row],[cagr_ls]] - Table8[[#This Row],[cagr_base]]</f>
        <v>-0.76624529455695534</v>
      </c>
      <c r="W44" s="36">
        <f>Table8[[#This Row],[cagr_base]]/Table8[[#This Row],[base_vol]]</f>
        <v>0.5299619907691796</v>
      </c>
      <c r="X44" s="21">
        <f>Table8[[#This Row],[cagr_lo]]/Table8[[#This Row],[strat_lo_vol]]</f>
        <v>0.51941526999956944</v>
      </c>
      <c r="Y44" s="37">
        <f>Table8[[#This Row],[cagr_ls]]/Table8[[#This Row],[strat_ls_vol]]</f>
        <v>0.86875560002098584</v>
      </c>
      <c r="Z44" s="21">
        <v>2.9999999999999361E-2</v>
      </c>
      <c r="AA44" s="21">
        <v>-4.1500000000000004</v>
      </c>
      <c r="AB44" s="21"/>
      <c r="AC44" t="s">
        <v>252</v>
      </c>
      <c r="AD44">
        <v>115.59</v>
      </c>
      <c r="AE44">
        <v>113.45</v>
      </c>
      <c r="AF44">
        <v>111.18</v>
      </c>
      <c r="AG44">
        <v>2.1</v>
      </c>
      <c r="AH44">
        <v>2.13</v>
      </c>
      <c r="AI44">
        <v>1.61</v>
      </c>
    </row>
    <row r="45" spans="2:35" hidden="1" x14ac:dyDescent="0.35">
      <c r="B45" s="1" t="s">
        <v>11</v>
      </c>
      <c r="C45" t="str">
        <f>VLOOKUP(Table8[[#This Row],[ticker]], tblRefData[], 2, FALSE)</f>
        <v>iShares 20+ Year Treasury Bond ETF</v>
      </c>
      <c r="D45" t="str">
        <f>VLOOKUP(Table8[[#This Row],[ticker]], tblRefData[], 4, FALSE)</f>
        <v>Debt Fund</v>
      </c>
      <c r="E45" t="str">
        <f>VLOOKUP(Table8[[#This Row],[ticker]], tblRefData[], 5, FALSE)</f>
        <v>Government/Agency-LT</v>
      </c>
      <c r="F45" s="23">
        <v>45</v>
      </c>
      <c r="G45" s="23">
        <v>47</v>
      </c>
      <c r="H45" s="23">
        <v>96</v>
      </c>
      <c r="I45" s="22">
        <v>0.46875</v>
      </c>
      <c r="J45" s="21">
        <v>13.43</v>
      </c>
      <c r="K45" s="21">
        <v>13.44</v>
      </c>
      <c r="L45" s="21">
        <v>9.08</v>
      </c>
      <c r="M45" s="31">
        <v>102.23</v>
      </c>
      <c r="N45" s="32">
        <v>101.78</v>
      </c>
      <c r="O45" s="33">
        <v>93.75</v>
      </c>
      <c r="P45" s="34">
        <f>100 * (POWER(Table8[[#This Row],[base_totrtn]]/100, 1/7) - 1)</f>
        <v>0.31556816817548405</v>
      </c>
      <c r="Q45" s="8">
        <f>100 * (POWER(Table8[[#This Row],[strat_lo_tr]]/100, 1/7) - 1)</f>
        <v>0.25236698461337248</v>
      </c>
      <c r="R45" s="35">
        <f>100 * (POWER(Table8[[#This Row],[strat_ls_tr]]/100, 1/7) - 1)</f>
        <v>-0.91774168018654567</v>
      </c>
      <c r="S45" s="31">
        <v>-0.45000000000000284</v>
      </c>
      <c r="T45" s="33">
        <v>-8.480000000000004</v>
      </c>
      <c r="U45" s="32">
        <f>Table8[[#This Row],[cagr_lo]] - Table8[[#This Row],[cagr_base]]</f>
        <v>-6.3201183562111574E-2</v>
      </c>
      <c r="V45" s="32">
        <f>Table8[[#This Row],[cagr_ls]] - Table8[[#This Row],[cagr_base]]</f>
        <v>-1.2333098483620297</v>
      </c>
      <c r="W45" s="36">
        <f>Table8[[#This Row],[cagr_base]]/Table8[[#This Row],[base_vol]]</f>
        <v>2.3497257496313036E-2</v>
      </c>
      <c r="X45" s="21">
        <f>Table8[[#This Row],[cagr_lo]]/Table8[[#This Row],[strat_lo_vol]]</f>
        <v>1.8777305402780692E-2</v>
      </c>
      <c r="Y45" s="37">
        <f>Table8[[#This Row],[cagr_ls]]/Table8[[#This Row],[strat_ls_vol]]</f>
        <v>-0.10107287226724071</v>
      </c>
      <c r="Z45" s="21">
        <v>9.9999999999997868E-3</v>
      </c>
      <c r="AA45" s="21">
        <v>-4.3499999999999996</v>
      </c>
      <c r="AB45" s="21"/>
      <c r="AC45" t="s">
        <v>253</v>
      </c>
      <c r="AD45">
        <v>109.24</v>
      </c>
      <c r="AE45">
        <v>110.79</v>
      </c>
      <c r="AF45">
        <v>111.34</v>
      </c>
      <c r="AG45">
        <v>4.38</v>
      </c>
      <c r="AH45">
        <v>4.37</v>
      </c>
      <c r="AI45">
        <v>2.77</v>
      </c>
    </row>
    <row r="46" spans="2:35" hidden="1" x14ac:dyDescent="0.35">
      <c r="B46" s="1" t="s">
        <v>13</v>
      </c>
      <c r="C46" t="str">
        <f>VLOOKUP(Table8[[#This Row],[ticker]], tblRefData[], 2, FALSE)</f>
        <v>Vanguard Long-Term Treasury ETF</v>
      </c>
      <c r="D46" t="str">
        <f>VLOOKUP(Table8[[#This Row],[ticker]], tblRefData[], 4, FALSE)</f>
        <v>Debt Fund</v>
      </c>
      <c r="E46" t="str">
        <f>VLOOKUP(Table8[[#This Row],[ticker]], tblRefData[], 5, FALSE)</f>
        <v>Government/Agency-LT</v>
      </c>
      <c r="F46" s="23">
        <v>46</v>
      </c>
      <c r="G46" s="23">
        <v>48</v>
      </c>
      <c r="H46" s="23">
        <v>96</v>
      </c>
      <c r="I46" s="22">
        <v>0.47916666666666602</v>
      </c>
      <c r="J46" s="21">
        <v>12.75</v>
      </c>
      <c r="K46" s="21">
        <v>12.76</v>
      </c>
      <c r="L46" s="21">
        <v>8.75</v>
      </c>
      <c r="M46" s="31">
        <v>105.36</v>
      </c>
      <c r="N46" s="32">
        <v>103.4</v>
      </c>
      <c r="O46" s="33">
        <v>94.77</v>
      </c>
      <c r="P46" s="34">
        <f>100 * (POWER(Table8[[#This Row],[base_totrtn]]/100, 1/7) - 1)</f>
        <v>0.74868691331184678</v>
      </c>
      <c r="Q46" s="8">
        <f>100 * (POWER(Table8[[#This Row],[strat_lo_tr]]/100, 1/7) - 1)</f>
        <v>0.47878217490415764</v>
      </c>
      <c r="R46" s="35">
        <f>100 * (POWER(Table8[[#This Row],[strat_ls_tr]]/100, 1/7) - 1)</f>
        <v>-0.76445283228000482</v>
      </c>
      <c r="S46" s="31">
        <v>-1.9599999999999937</v>
      </c>
      <c r="T46" s="33">
        <v>-10.590000000000003</v>
      </c>
      <c r="U46" s="32">
        <f>Table8[[#This Row],[cagr_lo]] - Table8[[#This Row],[cagr_base]]</f>
        <v>-0.26990473840768914</v>
      </c>
      <c r="V46" s="32">
        <f>Table8[[#This Row],[cagr_ls]] - Table8[[#This Row],[cagr_base]]</f>
        <v>-1.5131397455918516</v>
      </c>
      <c r="W46" s="36">
        <f>Table8[[#This Row],[cagr_base]]/Table8[[#This Row],[base_vol]]</f>
        <v>5.8720542220536999E-2</v>
      </c>
      <c r="X46" s="21">
        <f>Table8[[#This Row],[cagr_lo]]/Table8[[#This Row],[strat_lo_vol]]</f>
        <v>3.7522114020702012E-2</v>
      </c>
      <c r="Y46" s="37">
        <f>Table8[[#This Row],[cagr_ls]]/Table8[[#This Row],[strat_ls_vol]]</f>
        <v>-8.7366037974857688E-2</v>
      </c>
      <c r="Z46" s="21">
        <v>9.9999999999997868E-3</v>
      </c>
      <c r="AA46" s="21">
        <v>-4</v>
      </c>
      <c r="AB46" s="21"/>
      <c r="AC46" t="s">
        <v>254</v>
      </c>
      <c r="AD46">
        <v>104.21</v>
      </c>
      <c r="AE46">
        <v>90.68</v>
      </c>
      <c r="AF46">
        <v>73.11</v>
      </c>
      <c r="AG46">
        <v>12.85</v>
      </c>
      <c r="AH46">
        <v>12.83</v>
      </c>
      <c r="AI46">
        <v>8.3000000000000007</v>
      </c>
    </row>
    <row r="47" spans="2:35" hidden="1" x14ac:dyDescent="0.35">
      <c r="B47" s="1" t="s">
        <v>125</v>
      </c>
      <c r="C47" t="str">
        <f>VLOOKUP(Table8[[#This Row],[ticker]], tblRefData[], 2, FALSE)</f>
        <v>iShares Floating Rate Bond ETF</v>
      </c>
      <c r="D47" t="str">
        <f>VLOOKUP(Table8[[#This Row],[ticker]], tblRefData[], 4, FALSE)</f>
        <v>Debt Fund</v>
      </c>
      <c r="E47" t="str">
        <f>VLOOKUP(Table8[[#This Row],[ticker]], tblRefData[], 5, FALSE)</f>
        <v>Govt/Corp Short Term</v>
      </c>
      <c r="F47" s="23">
        <v>70</v>
      </c>
      <c r="G47" s="23">
        <v>76</v>
      </c>
      <c r="H47" s="23">
        <v>96</v>
      </c>
      <c r="I47" s="22">
        <v>0.72916666666666596</v>
      </c>
      <c r="J47" s="21">
        <v>2.0099999999999998</v>
      </c>
      <c r="K47" s="21">
        <v>2.08</v>
      </c>
      <c r="L47" s="21">
        <v>1.73</v>
      </c>
      <c r="M47" s="31">
        <v>117.5</v>
      </c>
      <c r="N47" s="32">
        <v>111.54</v>
      </c>
      <c r="O47" s="33">
        <v>105.78</v>
      </c>
      <c r="P47" s="34">
        <f>100 * (POWER(Table8[[#This Row],[base_totrtn]]/100, 1/7) - 1)</f>
        <v>2.3305738364113537</v>
      </c>
      <c r="Q47" s="8">
        <f>100 * (POWER(Table8[[#This Row],[strat_lo_tr]]/100, 1/7) - 1)</f>
        <v>1.5724213884505733</v>
      </c>
      <c r="R47" s="35">
        <f>100 * (POWER(Table8[[#This Row],[strat_ls_tr]]/100, 1/7) - 1)</f>
        <v>0.80596310269422933</v>
      </c>
      <c r="S47" s="31">
        <v>-5.9599999999999937</v>
      </c>
      <c r="T47" s="33">
        <v>-11.719999999999999</v>
      </c>
      <c r="U47" s="32">
        <f>Table8[[#This Row],[cagr_lo]] - Table8[[#This Row],[cagr_base]]</f>
        <v>-0.75815244796078041</v>
      </c>
      <c r="V47" s="32">
        <f>Table8[[#This Row],[cagr_ls]] - Table8[[#This Row],[cagr_base]]</f>
        <v>-1.5246107337171244</v>
      </c>
      <c r="W47" s="36">
        <f>Table8[[#This Row],[cagr_base]]/Table8[[#This Row],[base_vol]]</f>
        <v>1.1594894708514198</v>
      </c>
      <c r="X47" s="21">
        <f>Table8[[#This Row],[cagr_lo]]/Table8[[#This Row],[strat_lo_vol]]</f>
        <v>0.75597182137046792</v>
      </c>
      <c r="Y47" s="37">
        <f>Table8[[#This Row],[cagr_ls]]/Table8[[#This Row],[strat_ls_vol]]</f>
        <v>0.46587462583481465</v>
      </c>
      <c r="Z47" s="21">
        <v>7.0000000000000284E-2</v>
      </c>
      <c r="AA47" s="21">
        <v>-0.2799999999999998</v>
      </c>
      <c r="AB47" s="21"/>
      <c r="AC47" t="s">
        <v>255</v>
      </c>
      <c r="AD47">
        <v>109.36</v>
      </c>
      <c r="AE47">
        <v>107.7</v>
      </c>
      <c r="AF47">
        <v>105.89</v>
      </c>
      <c r="AG47">
        <v>1.77</v>
      </c>
      <c r="AH47">
        <v>1.78</v>
      </c>
      <c r="AI47">
        <v>1.04</v>
      </c>
    </row>
    <row r="48" spans="2:35" hidden="1" x14ac:dyDescent="0.35">
      <c r="B48" s="1" t="s">
        <v>83</v>
      </c>
      <c r="C48" t="str">
        <f>VLOOKUP(Table8[[#This Row],[ticker]], tblRefData[], 2, FALSE)</f>
        <v>Schwab US TIPS ETF</v>
      </c>
      <c r="D48" t="str">
        <f>VLOOKUP(Table8[[#This Row],[ticker]], tblRefData[], 4, FALSE)</f>
        <v>Debt Fund</v>
      </c>
      <c r="E48" t="str">
        <f>VLOOKUP(Table8[[#This Row],[ticker]], tblRefData[], 5, FALSE)</f>
        <v>Government/Agency</v>
      </c>
      <c r="F48" s="23">
        <v>50</v>
      </c>
      <c r="G48" s="23">
        <v>63</v>
      </c>
      <c r="H48" s="23">
        <v>96</v>
      </c>
      <c r="I48" s="22">
        <v>0.52083333333333304</v>
      </c>
      <c r="J48" s="21">
        <v>4.82</v>
      </c>
      <c r="K48" s="21">
        <v>4.88</v>
      </c>
      <c r="L48" s="21">
        <v>3.47</v>
      </c>
      <c r="M48" s="31">
        <v>124.07</v>
      </c>
      <c r="N48" s="32">
        <v>117.38</v>
      </c>
      <c r="O48" s="33">
        <v>110.04</v>
      </c>
      <c r="P48" s="34">
        <f>100 * (POWER(Table8[[#This Row],[base_totrtn]]/100, 1/7) - 1)</f>
        <v>3.1290385395135401</v>
      </c>
      <c r="Q48" s="8">
        <f>100 * (POWER(Table8[[#This Row],[strat_lo_tr]]/100, 1/7) - 1)</f>
        <v>2.3156376091180819</v>
      </c>
      <c r="R48" s="35">
        <f>100 * (POWER(Table8[[#This Row],[strat_ls_tr]]/100, 1/7) - 1)</f>
        <v>1.3761508290857538</v>
      </c>
      <c r="S48" s="31">
        <v>-6.6899999999999977</v>
      </c>
      <c r="T48" s="33">
        <v>-14.029999999999987</v>
      </c>
      <c r="U48" s="32">
        <f>Table8[[#This Row],[cagr_lo]] - Table8[[#This Row],[cagr_base]]</f>
        <v>-0.81340093039545813</v>
      </c>
      <c r="V48" s="32">
        <f>Table8[[#This Row],[cagr_ls]] - Table8[[#This Row],[cagr_base]]</f>
        <v>-1.7528877104277862</v>
      </c>
      <c r="W48" s="36">
        <f>Table8[[#This Row],[cagr_base]]/Table8[[#This Row],[base_vol]]</f>
        <v>0.64917812023102484</v>
      </c>
      <c r="X48" s="21">
        <f>Table8[[#This Row],[cagr_lo]]/Table8[[#This Row],[strat_lo_vol]]</f>
        <v>0.4745159035078037</v>
      </c>
      <c r="Y48" s="37">
        <f>Table8[[#This Row],[cagr_ls]]/Table8[[#This Row],[strat_ls_vol]]</f>
        <v>0.39658525333883393</v>
      </c>
      <c r="Z48" s="21">
        <v>5.9999999999999609E-2</v>
      </c>
      <c r="AA48" s="21">
        <v>-1.35</v>
      </c>
      <c r="AB48" s="21"/>
      <c r="AC48" t="s">
        <v>256</v>
      </c>
      <c r="AD48">
        <v>220.3</v>
      </c>
      <c r="AE48">
        <v>163.11000000000001</v>
      </c>
      <c r="AF48">
        <v>102.82</v>
      </c>
      <c r="AG48">
        <v>16.75</v>
      </c>
      <c r="AH48">
        <v>17.059999999999999</v>
      </c>
      <c r="AI48">
        <v>9.27</v>
      </c>
    </row>
    <row r="49" spans="2:35" hidden="1" x14ac:dyDescent="0.35">
      <c r="B49" s="1" t="s">
        <v>15</v>
      </c>
      <c r="C49" t="str">
        <f>VLOOKUP(Table8[[#This Row],[ticker]], tblRefData[], 2, FALSE)</f>
        <v>iShares 10-20 Year Treasury Bond ETF</v>
      </c>
      <c r="D49" t="str">
        <f>VLOOKUP(Table8[[#This Row],[ticker]], tblRefData[], 4, FALSE)</f>
        <v>Debt Fund</v>
      </c>
      <c r="E49" t="str">
        <f>VLOOKUP(Table8[[#This Row],[ticker]], tblRefData[], 5, FALSE)</f>
        <v>Government/Agency-LT</v>
      </c>
      <c r="F49" s="23">
        <v>45</v>
      </c>
      <c r="G49" s="23">
        <v>44</v>
      </c>
      <c r="H49" s="23">
        <v>96</v>
      </c>
      <c r="I49" s="22">
        <v>0.46875</v>
      </c>
      <c r="J49" s="21">
        <v>10.43</v>
      </c>
      <c r="K49" s="21">
        <v>10.42</v>
      </c>
      <c r="L49" s="21">
        <v>6.74</v>
      </c>
      <c r="M49" s="31">
        <v>98.64</v>
      </c>
      <c r="N49" s="32">
        <v>94.8</v>
      </c>
      <c r="O49" s="33">
        <v>86.64</v>
      </c>
      <c r="P49" s="34">
        <f>100 * (POWER(Table8[[#This Row],[base_totrtn]]/100, 1/7) - 1)</f>
        <v>-0.19542774984374622</v>
      </c>
      <c r="Q49" s="8">
        <f>100 * (POWER(Table8[[#This Row],[strat_lo_tr]]/100, 1/7) - 1)</f>
        <v>-0.75996578453271235</v>
      </c>
      <c r="R49" s="35">
        <f>100 * (POWER(Table8[[#This Row],[strat_ls_tr]]/100, 1/7) - 1)</f>
        <v>-2.0278508907573323</v>
      </c>
      <c r="S49" s="31">
        <v>-3.8400000000000034</v>
      </c>
      <c r="T49" s="33">
        <v>-12</v>
      </c>
      <c r="U49" s="32">
        <f>Table8[[#This Row],[cagr_lo]] - Table8[[#This Row],[cagr_base]]</f>
        <v>-0.56453803468896613</v>
      </c>
      <c r="V49" s="32">
        <f>Table8[[#This Row],[cagr_ls]] - Table8[[#This Row],[cagr_base]]</f>
        <v>-1.832423140913586</v>
      </c>
      <c r="W49" s="36">
        <f>Table8[[#This Row],[cagr_base]]/Table8[[#This Row],[base_vol]]</f>
        <v>-1.8737080521931567E-2</v>
      </c>
      <c r="X49" s="21">
        <f>Table8[[#This Row],[cagr_lo]]/Table8[[#This Row],[strat_lo_vol]]</f>
        <v>-7.2933376634617311E-2</v>
      </c>
      <c r="Y49" s="37">
        <f>Table8[[#This Row],[cagr_ls]]/Table8[[#This Row],[strat_ls_vol]]</f>
        <v>-0.30086808468209675</v>
      </c>
      <c r="Z49" s="21">
        <v>-9.9999999999997868E-3</v>
      </c>
      <c r="AA49" s="21">
        <v>-3.6899999999999995</v>
      </c>
      <c r="AB49" s="21"/>
      <c r="AC49" t="s">
        <v>257</v>
      </c>
      <c r="AD49">
        <v>234.55</v>
      </c>
      <c r="AE49">
        <v>237.8</v>
      </c>
      <c r="AF49">
        <v>206.11</v>
      </c>
      <c r="AG49">
        <v>18.350000000000001</v>
      </c>
      <c r="AH49">
        <v>18.43</v>
      </c>
      <c r="AI49">
        <v>11.91</v>
      </c>
    </row>
    <row r="50" spans="2:35" x14ac:dyDescent="0.35">
      <c r="B50" s="1" t="s">
        <v>93</v>
      </c>
      <c r="C50" t="str">
        <f>VLOOKUP(Table8[[#This Row],[ticker]], tblRefData[], 2, FALSE)</f>
        <v>iShares 7-10 Year Treasury Bond ETF</v>
      </c>
      <c r="D50" t="str">
        <f>VLOOKUP(Table8[[#This Row],[ticker]], tblRefData[], 4, FALSE)</f>
        <v>Debt Fund</v>
      </c>
      <c r="E50" t="str">
        <f>VLOOKUP(Table8[[#This Row],[ticker]], tblRefData[], 5, FALSE)</f>
        <v>Govt/Agency-Inter Term</v>
      </c>
      <c r="F50" s="23">
        <v>50</v>
      </c>
      <c r="G50" s="23">
        <v>50</v>
      </c>
      <c r="H50" s="23">
        <v>96</v>
      </c>
      <c r="I50" s="22">
        <v>0.52083333333333304</v>
      </c>
      <c r="J50" s="21">
        <v>6.56</v>
      </c>
      <c r="K50" s="21">
        <v>6.56</v>
      </c>
      <c r="L50" s="21">
        <v>4.1500000000000004</v>
      </c>
      <c r="M50" s="31">
        <v>106.77</v>
      </c>
      <c r="N50" s="32">
        <v>100.2</v>
      </c>
      <c r="O50" s="33">
        <v>92.11</v>
      </c>
      <c r="P50" s="34">
        <f>100 * (POWER(Table8[[#This Row],[base_totrtn]]/100, 1/7) - 1)</f>
        <v>0.94020386632935882</v>
      </c>
      <c r="Q50" s="8">
        <f>100 * (POWER(Table8[[#This Row],[strat_lo_tr]]/100, 1/7) - 1)</f>
        <v>2.8546969052967164E-2</v>
      </c>
      <c r="R50" s="35">
        <f>100 * (POWER(Table8[[#This Row],[strat_ls_tr]]/100, 1/7) - 1)</f>
        <v>-1.167229696805494</v>
      </c>
      <c r="S50" s="31">
        <v>-6.5699999999999932</v>
      </c>
      <c r="T50" s="33">
        <v>-14.659999999999997</v>
      </c>
      <c r="U50" s="32">
        <f>Table8[[#This Row],[cagr_lo]] - Table8[[#This Row],[cagr_base]]</f>
        <v>-0.91165689727639165</v>
      </c>
      <c r="V50" s="32">
        <f>Table8[[#This Row],[cagr_ls]] - Table8[[#This Row],[cagr_base]]</f>
        <v>-2.1074335631348529</v>
      </c>
      <c r="W50" s="36">
        <f>Table8[[#This Row],[cagr_base]]/Table8[[#This Row],[base_vol]]</f>
        <v>0.14332376011118275</v>
      </c>
      <c r="X50" s="21">
        <f>Table8[[#This Row],[cagr_lo]]/Table8[[#This Row],[strat_lo_vol]]</f>
        <v>4.3516721117327992E-3</v>
      </c>
      <c r="Y50" s="37">
        <f>Table8[[#This Row],[cagr_ls]]/Table8[[#This Row],[strat_ls_vol]]</f>
        <v>-0.2812601679049383</v>
      </c>
      <c r="Z50" s="21">
        <v>0</v>
      </c>
      <c r="AA50" s="21">
        <v>-2.4099999999999993</v>
      </c>
      <c r="AB50" s="21"/>
      <c r="AC50" t="s">
        <v>258</v>
      </c>
      <c r="AD50">
        <v>200.92</v>
      </c>
      <c r="AE50">
        <v>154.26</v>
      </c>
      <c r="AF50">
        <v>102.58</v>
      </c>
      <c r="AG50">
        <v>16.61</v>
      </c>
      <c r="AH50">
        <v>16.86</v>
      </c>
      <c r="AI50">
        <v>10.08</v>
      </c>
    </row>
    <row r="51" spans="2:35" hidden="1" x14ac:dyDescent="0.35">
      <c r="B51" s="1" t="s">
        <v>55</v>
      </c>
      <c r="C51" t="str">
        <f>VLOOKUP(Table8[[#This Row],[ticker]], tblRefData[], 2, FALSE)</f>
        <v>iShares TIPS Bond ETF</v>
      </c>
      <c r="D51" t="str">
        <f>VLOOKUP(Table8[[#This Row],[ticker]], tblRefData[], 4, FALSE)</f>
        <v>Debt Fund</v>
      </c>
      <c r="E51" t="str">
        <f>VLOOKUP(Table8[[#This Row],[ticker]], tblRefData[], 5, FALSE)</f>
        <v>Government/Agency</v>
      </c>
      <c r="F51" s="23">
        <v>54</v>
      </c>
      <c r="G51" s="23">
        <v>61</v>
      </c>
      <c r="H51" s="23">
        <v>96</v>
      </c>
      <c r="I51" s="22">
        <v>0.5625</v>
      </c>
      <c r="J51" s="21">
        <v>4.8600000000000003</v>
      </c>
      <c r="K51" s="21">
        <v>4.93</v>
      </c>
      <c r="L51" s="21">
        <v>3.51</v>
      </c>
      <c r="M51" s="31">
        <v>125.09</v>
      </c>
      <c r="N51" s="32">
        <v>116.8</v>
      </c>
      <c r="O51" s="33">
        <v>108.06</v>
      </c>
      <c r="P51" s="34">
        <f>100 * (POWER(Table8[[#This Row],[base_totrtn]]/100, 1/7) - 1)</f>
        <v>3.2497340765337057</v>
      </c>
      <c r="Q51" s="8">
        <f>100 * (POWER(Table8[[#This Row],[strat_lo_tr]]/100, 1/7) - 1)</f>
        <v>2.2432608057279202</v>
      </c>
      <c r="R51" s="35">
        <f>100 * (POWER(Table8[[#This Row],[strat_ls_tr]]/100, 1/7) - 1)</f>
        <v>1.1135318718474618</v>
      </c>
      <c r="S51" s="31">
        <v>-8.2900000000000063</v>
      </c>
      <c r="T51" s="33">
        <v>-17.03</v>
      </c>
      <c r="U51" s="32">
        <f>Table8[[#This Row],[cagr_lo]] - Table8[[#This Row],[cagr_base]]</f>
        <v>-1.0064732708057855</v>
      </c>
      <c r="V51" s="32">
        <f>Table8[[#This Row],[cagr_ls]] - Table8[[#This Row],[cagr_base]]</f>
        <v>-2.1362022046862439</v>
      </c>
      <c r="W51" s="36">
        <f>Table8[[#This Row],[cagr_base]]/Table8[[#This Row],[base_vol]]</f>
        <v>0.66866956307277892</v>
      </c>
      <c r="X51" s="21">
        <f>Table8[[#This Row],[cagr_lo]]/Table8[[#This Row],[strat_lo_vol]]</f>
        <v>0.45502247580688038</v>
      </c>
      <c r="Y51" s="37">
        <f>Table8[[#This Row],[cagr_ls]]/Table8[[#This Row],[strat_ls_vol]]</f>
        <v>0.31724554753488943</v>
      </c>
      <c r="Z51" s="21">
        <v>6.9999999999999396E-2</v>
      </c>
      <c r="AA51" s="21">
        <v>-1.3500000000000005</v>
      </c>
      <c r="AB51" s="21"/>
      <c r="AC51" t="s">
        <v>259</v>
      </c>
      <c r="AD51">
        <v>68.459999999999994</v>
      </c>
      <c r="AE51">
        <v>113.14</v>
      </c>
      <c r="AF51">
        <v>136.83000000000001</v>
      </c>
      <c r="AG51">
        <v>27.22</v>
      </c>
      <c r="AH51">
        <v>27.13</v>
      </c>
      <c r="AI51">
        <v>18.690000000000001</v>
      </c>
    </row>
    <row r="52" spans="2:35" hidden="1" x14ac:dyDescent="0.35">
      <c r="B52" s="1" t="s">
        <v>9</v>
      </c>
      <c r="C52" t="str">
        <f>VLOOKUP(Table8[[#This Row],[ticker]], tblRefData[], 2, FALSE)</f>
        <v>Vanguard Intermediate-Term Treasury ETF</v>
      </c>
      <c r="D52" t="str">
        <f>VLOOKUP(Table8[[#This Row],[ticker]], tblRefData[], 4, FALSE)</f>
        <v>Debt Fund</v>
      </c>
      <c r="E52" t="str">
        <f>VLOOKUP(Table8[[#This Row],[ticker]], tblRefData[], 5, FALSE)</f>
        <v>Govt/Agency-Inter Term</v>
      </c>
      <c r="F52" s="23">
        <v>46</v>
      </c>
      <c r="G52" s="23">
        <v>50</v>
      </c>
      <c r="H52" s="23">
        <v>96</v>
      </c>
      <c r="I52" s="22">
        <v>0.47916666666666602</v>
      </c>
      <c r="J52" s="21">
        <v>4.54</v>
      </c>
      <c r="K52" s="21">
        <v>4.55</v>
      </c>
      <c r="L52" s="21">
        <v>3.1</v>
      </c>
      <c r="M52" s="31">
        <v>109.78</v>
      </c>
      <c r="N52" s="32">
        <v>102.27</v>
      </c>
      <c r="O52" s="33">
        <v>94.44</v>
      </c>
      <c r="P52" s="34">
        <f>100 * (POWER(Table8[[#This Row],[base_totrtn]]/100, 1/7) - 1)</f>
        <v>1.3418976630635848</v>
      </c>
      <c r="Q52" s="8">
        <f>100 * (POWER(Table8[[#This Row],[strat_lo_tr]]/100, 1/7) - 1)</f>
        <v>0.32117450405193537</v>
      </c>
      <c r="R52" s="35">
        <f>100 * (POWER(Table8[[#This Row],[strat_ls_tr]]/100, 1/7) - 1)</f>
        <v>-0.81389088041461388</v>
      </c>
      <c r="S52" s="31">
        <v>-7.5100000000000051</v>
      </c>
      <c r="T52" s="33">
        <v>-15.340000000000003</v>
      </c>
      <c r="U52" s="32">
        <f>Table8[[#This Row],[cagr_lo]] - Table8[[#This Row],[cagr_base]]</f>
        <v>-1.0207231590116495</v>
      </c>
      <c r="V52" s="32">
        <f>Table8[[#This Row],[cagr_ls]] - Table8[[#This Row],[cagr_base]]</f>
        <v>-2.1557885434781987</v>
      </c>
      <c r="W52" s="36">
        <f>Table8[[#This Row],[cagr_base]]/Table8[[#This Row],[base_vol]]</f>
        <v>0.29557217248096584</v>
      </c>
      <c r="X52" s="21">
        <f>Table8[[#This Row],[cagr_lo]]/Table8[[#This Row],[strat_lo_vol]]</f>
        <v>7.0587803088337453E-2</v>
      </c>
      <c r="Y52" s="37">
        <f>Table8[[#This Row],[cagr_ls]]/Table8[[#This Row],[strat_ls_vol]]</f>
        <v>-0.26254544529503671</v>
      </c>
      <c r="Z52" s="21">
        <v>9.9999999999997868E-3</v>
      </c>
      <c r="AA52" s="21">
        <v>-1.44</v>
      </c>
      <c r="AB52" s="21"/>
      <c r="AC52" t="s">
        <v>260</v>
      </c>
      <c r="AD52">
        <v>125.09</v>
      </c>
      <c r="AE52">
        <v>116.8</v>
      </c>
      <c r="AF52">
        <v>108.06</v>
      </c>
      <c r="AG52">
        <v>4.8600000000000003</v>
      </c>
      <c r="AH52">
        <v>4.93</v>
      </c>
      <c r="AI52">
        <v>3.51</v>
      </c>
    </row>
    <row r="53" spans="2:35" x14ac:dyDescent="0.35">
      <c r="B53" s="1" t="s">
        <v>111</v>
      </c>
      <c r="C53" t="str">
        <f>VLOOKUP(Table8[[#This Row],[ticker]], tblRefData[], 2, FALSE)</f>
        <v>iShares 10+ Year Investment Grade Corporate Bond ETF</v>
      </c>
      <c r="D53" t="str">
        <f>VLOOKUP(Table8[[#This Row],[ticker]], tblRefData[], 4, FALSE)</f>
        <v>Debt Fund</v>
      </c>
      <c r="E53" t="str">
        <f>VLOOKUP(Table8[[#This Row],[ticker]], tblRefData[], 5, FALSE)</f>
        <v>Corp/Pref-Inv Grade</v>
      </c>
      <c r="F53" s="23">
        <v>50</v>
      </c>
      <c r="G53" s="23">
        <v>60</v>
      </c>
      <c r="H53" s="23">
        <v>96</v>
      </c>
      <c r="I53" s="22">
        <v>0.52083333333333304</v>
      </c>
      <c r="J53" s="21">
        <v>12.24</v>
      </c>
      <c r="K53" s="21">
        <v>12.29</v>
      </c>
      <c r="L53" s="21">
        <v>10.3</v>
      </c>
      <c r="M53" s="31">
        <v>134.21</v>
      </c>
      <c r="N53" s="32">
        <v>123.03</v>
      </c>
      <c r="O53" s="33">
        <v>108.87</v>
      </c>
      <c r="P53" s="34">
        <f>100 * (POWER(Table8[[#This Row],[base_totrtn]]/100, 1/7) - 1)</f>
        <v>4.2929572952233874</v>
      </c>
      <c r="Q53" s="8">
        <f>100 * (POWER(Table8[[#This Row],[strat_lo_tr]]/100, 1/7) - 1)</f>
        <v>3.0050975430645055</v>
      </c>
      <c r="R53" s="35">
        <f>100 * (POWER(Table8[[#This Row],[strat_ls_tr]]/100, 1/7) - 1)</f>
        <v>1.2214614150787062</v>
      </c>
      <c r="S53" s="31">
        <v>-11.180000000000007</v>
      </c>
      <c r="T53" s="33">
        <v>-25.340000000000003</v>
      </c>
      <c r="U53" s="32">
        <f>Table8[[#This Row],[cagr_lo]] - Table8[[#This Row],[cagr_base]]</f>
        <v>-1.2878597521588819</v>
      </c>
      <c r="V53" s="32">
        <f>Table8[[#This Row],[cagr_ls]] - Table8[[#This Row],[cagr_base]]</f>
        <v>-3.0714958801446812</v>
      </c>
      <c r="W53" s="36">
        <f>Table8[[#This Row],[cagr_base]]/Table8[[#This Row],[base_vol]]</f>
        <v>0.35073180516530944</v>
      </c>
      <c r="X53" s="21">
        <f>Table8[[#This Row],[cagr_lo]]/Table8[[#This Row],[strat_lo_vol]]</f>
        <v>0.24451566664479299</v>
      </c>
      <c r="Y53" s="37">
        <f>Table8[[#This Row],[cagr_ls]]/Table8[[#This Row],[strat_ls_vol]]</f>
        <v>0.11858848690084525</v>
      </c>
      <c r="Z53" s="21">
        <v>4.9999999999998934E-2</v>
      </c>
      <c r="AA53" s="21">
        <v>-1.9399999999999995</v>
      </c>
      <c r="AB53" s="21"/>
      <c r="AC53" t="s">
        <v>261</v>
      </c>
      <c r="AD53">
        <v>98.64</v>
      </c>
      <c r="AE53">
        <v>94.8</v>
      </c>
      <c r="AF53">
        <v>86.64</v>
      </c>
      <c r="AG53">
        <v>10.43</v>
      </c>
      <c r="AH53">
        <v>10.42</v>
      </c>
      <c r="AI53">
        <v>6.74</v>
      </c>
    </row>
    <row r="54" spans="2:35" hidden="1" x14ac:dyDescent="0.35">
      <c r="B54" s="1" t="s">
        <v>105</v>
      </c>
      <c r="C54" t="str">
        <f>VLOOKUP(Table8[[#This Row],[ticker]], tblRefData[], 2, FALSE)</f>
        <v>Vanguard Long-Term Corporate Bond ETF</v>
      </c>
      <c r="D54" t="str">
        <f>VLOOKUP(Table8[[#This Row],[ticker]], tblRefData[], 4, FALSE)</f>
        <v>Debt Fund</v>
      </c>
      <c r="E54" t="str">
        <f>VLOOKUP(Table8[[#This Row],[ticker]], tblRefData[], 5, FALSE)</f>
        <v>Corporate/Preferred</v>
      </c>
      <c r="F54" s="23">
        <v>50</v>
      </c>
      <c r="G54" s="23">
        <v>58</v>
      </c>
      <c r="H54" s="23">
        <v>96</v>
      </c>
      <c r="I54" s="22">
        <v>0.52083333333333304</v>
      </c>
      <c r="J54" s="21">
        <v>12.33</v>
      </c>
      <c r="K54" s="21">
        <v>12.39</v>
      </c>
      <c r="L54" s="21">
        <v>10.29</v>
      </c>
      <c r="M54" s="31">
        <v>131.93</v>
      </c>
      <c r="N54" s="32">
        <v>118.53</v>
      </c>
      <c r="O54" s="33">
        <v>102.58</v>
      </c>
      <c r="P54" s="34">
        <f>100 * (POWER(Table8[[#This Row],[base_totrtn]]/100, 1/7) - 1)</f>
        <v>4.0379862622861307</v>
      </c>
      <c r="Q54" s="8">
        <f>100 * (POWER(Table8[[#This Row],[strat_lo_tr]]/100, 1/7) - 1)</f>
        <v>2.4582415005884206</v>
      </c>
      <c r="R54" s="35">
        <f>100 * (POWER(Table8[[#This Row],[strat_ls_tr]]/100, 1/7) - 1)</f>
        <v>0.36455999463120836</v>
      </c>
      <c r="S54" s="31">
        <v>-13.400000000000006</v>
      </c>
      <c r="T54" s="33">
        <v>-29.350000000000009</v>
      </c>
      <c r="U54" s="32">
        <f>Table8[[#This Row],[cagr_lo]] - Table8[[#This Row],[cagr_base]]</f>
        <v>-1.5797447616977101</v>
      </c>
      <c r="V54" s="32">
        <f>Table8[[#This Row],[cagr_ls]] - Table8[[#This Row],[cagr_base]]</f>
        <v>-3.6734262676549223</v>
      </c>
      <c r="W54" s="36">
        <f>Table8[[#This Row],[cagr_base]]/Table8[[#This Row],[base_vol]]</f>
        <v>0.32749280310512008</v>
      </c>
      <c r="X54" s="21">
        <f>Table8[[#This Row],[cagr_lo]]/Table8[[#This Row],[strat_lo_vol]]</f>
        <v>0.19840528656887979</v>
      </c>
      <c r="Y54" s="37">
        <f>Table8[[#This Row],[cagr_ls]]/Table8[[#This Row],[strat_ls_vol]]</f>
        <v>3.542857090682297E-2</v>
      </c>
      <c r="Z54" s="21">
        <v>6.0000000000000497E-2</v>
      </c>
      <c r="AA54" s="21">
        <v>-2.0400000000000009</v>
      </c>
      <c r="AB54" s="21"/>
      <c r="AC54" t="s">
        <v>262</v>
      </c>
      <c r="AD54">
        <v>102.23</v>
      </c>
      <c r="AE54">
        <v>101.78</v>
      </c>
      <c r="AF54">
        <v>93.75</v>
      </c>
      <c r="AG54">
        <v>13.43</v>
      </c>
      <c r="AH54">
        <v>13.44</v>
      </c>
      <c r="AI54">
        <v>9.08</v>
      </c>
    </row>
    <row r="55" spans="2:35" hidden="1" x14ac:dyDescent="0.35">
      <c r="B55" s="1" t="s">
        <v>113</v>
      </c>
      <c r="C55" t="str">
        <f>VLOOKUP(Table8[[#This Row],[ticker]], tblRefData[], 2, FALSE)</f>
        <v>iShares iBoxx $ Investment Grade Corporate Bond ETF</v>
      </c>
      <c r="D55" t="str">
        <f>VLOOKUP(Table8[[#This Row],[ticker]], tblRefData[], 4, FALSE)</f>
        <v>Debt Fund</v>
      </c>
      <c r="E55" t="str">
        <f>VLOOKUP(Table8[[#This Row],[ticker]], tblRefData[], 5, FALSE)</f>
        <v>Corp/Pref-Inv Grade</v>
      </c>
      <c r="F55" s="23">
        <v>54</v>
      </c>
      <c r="G55" s="23">
        <v>59</v>
      </c>
      <c r="H55" s="23">
        <v>96</v>
      </c>
      <c r="I55" s="22">
        <v>0.5625</v>
      </c>
      <c r="J55" s="21">
        <v>8.52</v>
      </c>
      <c r="K55" s="21">
        <v>8.57</v>
      </c>
      <c r="L55" s="21">
        <v>7.01</v>
      </c>
      <c r="M55" s="31">
        <v>124.68</v>
      </c>
      <c r="N55" s="32">
        <v>108.48</v>
      </c>
      <c r="O55" s="33">
        <v>92.6</v>
      </c>
      <c r="P55" s="34">
        <f>100 * (POWER(Table8[[#This Row],[base_totrtn]]/100, 1/7) - 1)</f>
        <v>3.2013209610155524</v>
      </c>
      <c r="Q55" s="8">
        <f>100 * (POWER(Table8[[#This Row],[strat_lo_tr]]/100, 1/7) - 1)</f>
        <v>1.1695815703597789</v>
      </c>
      <c r="R55" s="35">
        <f>100 * (POWER(Table8[[#This Row],[strat_ls_tr]]/100, 1/7) - 1)</f>
        <v>-1.0922913321497862</v>
      </c>
      <c r="S55" s="31">
        <v>-16.200000000000003</v>
      </c>
      <c r="T55" s="33">
        <v>-32.080000000000013</v>
      </c>
      <c r="U55" s="32">
        <f>Table8[[#This Row],[cagr_lo]] - Table8[[#This Row],[cagr_base]]</f>
        <v>-2.0317393906557735</v>
      </c>
      <c r="V55" s="32">
        <f>Table8[[#This Row],[cagr_ls]] - Table8[[#This Row],[cagr_base]]</f>
        <v>-4.2936122931653387</v>
      </c>
      <c r="W55" s="36">
        <f>Table8[[#This Row],[cagr_base]]/Table8[[#This Row],[base_vol]]</f>
        <v>0.37574189683281134</v>
      </c>
      <c r="X55" s="21">
        <f>Table8[[#This Row],[cagr_lo]]/Table8[[#This Row],[strat_lo_vol]]</f>
        <v>0.13647392886345144</v>
      </c>
      <c r="Y55" s="37">
        <f>Table8[[#This Row],[cagr_ls]]/Table8[[#This Row],[strat_ls_vol]]</f>
        <v>-0.15581902027814354</v>
      </c>
      <c r="Z55" s="21">
        <v>5.0000000000000711E-2</v>
      </c>
      <c r="AA55" s="21">
        <v>-1.5099999999999998</v>
      </c>
      <c r="AB55" s="21"/>
      <c r="AC55" t="s">
        <v>263</v>
      </c>
      <c r="AD55">
        <v>39.840000000000003</v>
      </c>
      <c r="AE55">
        <v>52.13</v>
      </c>
      <c r="AF55">
        <v>27.57</v>
      </c>
      <c r="AG55">
        <v>39.68</v>
      </c>
      <c r="AH55">
        <v>39.619999999999997</v>
      </c>
      <c r="AI55">
        <v>21.28</v>
      </c>
    </row>
    <row r="56" spans="2:35" hidden="1" x14ac:dyDescent="0.35">
      <c r="B56" s="1" t="s">
        <v>5</v>
      </c>
      <c r="C56" t="str">
        <f>VLOOKUP(Table8[[#This Row],[ticker]], tblRefData[], 2, FALSE)</f>
        <v>Direxion Daily 20 Year Plus Treasury Bull 3x Shares</v>
      </c>
      <c r="D56" t="str">
        <f>VLOOKUP(Table8[[#This Row],[ticker]], tblRefData[], 4, FALSE)</f>
        <v>Debt Fund</v>
      </c>
      <c r="E56" t="str">
        <f>VLOOKUP(Table8[[#This Row],[ticker]], tblRefData[], 5, FALSE)</f>
        <v>Government/Agency-LT</v>
      </c>
      <c r="F56" s="23">
        <v>46</v>
      </c>
      <c r="G56" s="23">
        <v>44</v>
      </c>
      <c r="H56" s="23">
        <v>96</v>
      </c>
      <c r="I56" s="22">
        <v>0.47916666666666602</v>
      </c>
      <c r="J56" s="21">
        <v>39.68</v>
      </c>
      <c r="K56" s="21">
        <v>39.619999999999997</v>
      </c>
      <c r="L56" s="21">
        <v>21.28</v>
      </c>
      <c r="M56" s="31">
        <v>39.840000000000003</v>
      </c>
      <c r="N56" s="32">
        <v>52.13</v>
      </c>
      <c r="O56" s="33">
        <v>27.57</v>
      </c>
      <c r="P56" s="34">
        <f>100 * (POWER(Table8[[#This Row],[base_totrtn]]/100, 1/7) - 1)</f>
        <v>-12.319551750548818</v>
      </c>
      <c r="Q56" s="8">
        <f>100 * (POWER(Table8[[#This Row],[strat_lo_tr]]/100, 1/7) - 1)</f>
        <v>-8.8862417569700476</v>
      </c>
      <c r="R56" s="35">
        <f>100 * (POWER(Table8[[#This Row],[strat_ls_tr]]/100, 1/7) - 1)</f>
        <v>-16.811672067806693</v>
      </c>
      <c r="S56" s="31">
        <v>12.29</v>
      </c>
      <c r="T56" s="33">
        <v>-12.270000000000003</v>
      </c>
      <c r="U56" s="32">
        <f>Table8[[#This Row],[cagr_lo]] - Table8[[#This Row],[cagr_base]]</f>
        <v>3.4333099935787708</v>
      </c>
      <c r="V56" s="32">
        <f>Table8[[#This Row],[cagr_ls]] - Table8[[#This Row],[cagr_base]]</f>
        <v>-4.492120317257875</v>
      </c>
      <c r="W56" s="36">
        <f>Table8[[#This Row],[cagr_base]]/Table8[[#This Row],[base_vol]]</f>
        <v>-0.31047257435858916</v>
      </c>
      <c r="X56" s="21">
        <f>Table8[[#This Row],[cagr_lo]]/Table8[[#This Row],[strat_lo_vol]]</f>
        <v>-0.22428676822236365</v>
      </c>
      <c r="Y56" s="37">
        <f>Table8[[#This Row],[cagr_ls]]/Table8[[#This Row],[strat_ls_vol]]</f>
        <v>-0.79002218363753252</v>
      </c>
      <c r="Z56" s="21">
        <v>-6.0000000000002274E-2</v>
      </c>
      <c r="AA56" s="21">
        <v>-18.399999999999999</v>
      </c>
      <c r="AB56" s="21"/>
      <c r="AC56" t="s">
        <v>264</v>
      </c>
      <c r="AD56">
        <v>48.26</v>
      </c>
      <c r="AE56">
        <v>92.2</v>
      </c>
      <c r="AF56">
        <v>90.88</v>
      </c>
      <c r="AG56">
        <v>40.94</v>
      </c>
      <c r="AH56">
        <v>40.89</v>
      </c>
      <c r="AI56">
        <v>29.29</v>
      </c>
    </row>
    <row r="57" spans="2:35" hidden="1" x14ac:dyDescent="0.35">
      <c r="B57" s="1" t="s">
        <v>7</v>
      </c>
      <c r="C57" t="str">
        <f>VLOOKUP(Table8[[#This Row],[ticker]], tblRefData[], 2, FALSE)</f>
        <v>SPDR Portfolio Long Term Treasury ETF</v>
      </c>
      <c r="D57" t="str">
        <f>VLOOKUP(Table8[[#This Row],[ticker]], tblRefData[], 4, FALSE)</f>
        <v>Debt Fund</v>
      </c>
      <c r="E57" t="str">
        <f>VLOOKUP(Table8[[#This Row],[ticker]], tblRefData[], 5, FALSE)</f>
        <v>Government/Agency-LT</v>
      </c>
      <c r="F57" s="23">
        <v>47</v>
      </c>
      <c r="G57" s="23">
        <v>46</v>
      </c>
      <c r="H57" s="23">
        <v>96</v>
      </c>
      <c r="I57" s="22">
        <v>0.48958333333333298</v>
      </c>
      <c r="J57" s="21">
        <v>12.85</v>
      </c>
      <c r="K57" s="21">
        <v>12.83</v>
      </c>
      <c r="L57" s="21">
        <v>8.3000000000000007</v>
      </c>
      <c r="M57" s="31">
        <v>104.21</v>
      </c>
      <c r="N57" s="32">
        <v>90.68</v>
      </c>
      <c r="O57" s="33">
        <v>73.11</v>
      </c>
      <c r="P57" s="34">
        <f>100 * (POWER(Table8[[#This Row],[base_totrtn]]/100, 1/7) - 1)</f>
        <v>0.59085165471985945</v>
      </c>
      <c r="Q57" s="8">
        <f>100 * (POWER(Table8[[#This Row],[strat_lo_tr]]/100, 1/7) - 1)</f>
        <v>-1.3878980750454462</v>
      </c>
      <c r="R57" s="35">
        <f>100 * (POWER(Table8[[#This Row],[strat_ls_tr]]/100, 1/7) - 1)</f>
        <v>-4.3757345719418144</v>
      </c>
      <c r="S57" s="31">
        <v>-13.529999999999987</v>
      </c>
      <c r="T57" s="33">
        <v>-31.099999999999994</v>
      </c>
      <c r="U57" s="32">
        <f>Table8[[#This Row],[cagr_lo]] - Table8[[#This Row],[cagr_base]]</f>
        <v>-1.9787497297653056</v>
      </c>
      <c r="V57" s="32">
        <f>Table8[[#This Row],[cagr_ls]] - Table8[[#This Row],[cagr_base]]</f>
        <v>-4.9665862266616738</v>
      </c>
      <c r="W57" s="36">
        <f>Table8[[#This Row],[cagr_base]]/Table8[[#This Row],[base_vol]]</f>
        <v>4.5980673519055208E-2</v>
      </c>
      <c r="X57" s="21">
        <f>Table8[[#This Row],[cagr_lo]]/Table8[[#This Row],[strat_lo_vol]]</f>
        <v>-0.10817599961383056</v>
      </c>
      <c r="Y57" s="37">
        <f>Table8[[#This Row],[cagr_ls]]/Table8[[#This Row],[strat_ls_vol]]</f>
        <v>-0.52719693637853182</v>
      </c>
      <c r="Z57" s="21">
        <v>-1.9999999999999574E-2</v>
      </c>
      <c r="AA57" s="21">
        <v>-4.5499999999999989</v>
      </c>
      <c r="AB57" s="21"/>
      <c r="AC57" t="s">
        <v>265</v>
      </c>
      <c r="AD57">
        <v>32.32</v>
      </c>
      <c r="AE57">
        <v>44.29</v>
      </c>
      <c r="AF57">
        <v>20.56</v>
      </c>
      <c r="AG57">
        <v>49.76</v>
      </c>
      <c r="AH57">
        <v>49.71</v>
      </c>
      <c r="AI57">
        <v>33.950000000000003</v>
      </c>
    </row>
    <row r="58" spans="2:35" hidden="1" x14ac:dyDescent="0.35">
      <c r="B58" s="1" t="s">
        <v>132</v>
      </c>
      <c r="C58" t="str">
        <f>VLOOKUP(Table8[[#This Row],[ticker]], tblRefData[], 2, FALSE)</f>
        <v>iShares Preferred and Income Securities ETF</v>
      </c>
      <c r="D58" t="str">
        <f>VLOOKUP(Table8[[#This Row],[ticker]], tblRefData[], 4, FALSE)</f>
        <v>Debt Fund</v>
      </c>
      <c r="E58" t="str">
        <f>VLOOKUP(Table8[[#This Row],[ticker]], tblRefData[], 5, FALSE)</f>
        <v>Corporate/Preferred</v>
      </c>
      <c r="F58" s="23">
        <v>58</v>
      </c>
      <c r="G58" s="23">
        <v>56</v>
      </c>
      <c r="H58" s="23">
        <v>96</v>
      </c>
      <c r="I58" s="22">
        <v>0.60416666666666596</v>
      </c>
      <c r="J58" s="21">
        <v>11.31</v>
      </c>
      <c r="K58" s="21">
        <v>11.3</v>
      </c>
      <c r="L58" s="21">
        <v>7.17</v>
      </c>
      <c r="M58" s="31">
        <v>123.83</v>
      </c>
      <c r="N58" s="32">
        <v>96.85</v>
      </c>
      <c r="O58" s="33">
        <v>71.22</v>
      </c>
      <c r="P58" s="34">
        <f>100 * (POWER(Table8[[#This Row],[base_totrtn]]/100, 1/7) - 1)</f>
        <v>3.1005160314486302</v>
      </c>
      <c r="Q58" s="8">
        <f>100 * (POWER(Table8[[#This Row],[strat_lo_tr]]/100, 1/7) - 1)</f>
        <v>-0.45619619437198278</v>
      </c>
      <c r="R58" s="35">
        <f>100 * (POWER(Table8[[#This Row],[strat_ls_tr]]/100, 1/7) - 1)</f>
        <v>-4.7328575978410896</v>
      </c>
      <c r="S58" s="31">
        <v>-26.980000000000004</v>
      </c>
      <c r="T58" s="33">
        <v>-52.61</v>
      </c>
      <c r="U58" s="32">
        <f>Table8[[#This Row],[cagr_lo]] - Table8[[#This Row],[cagr_base]]</f>
        <v>-3.556712225820613</v>
      </c>
      <c r="V58" s="32">
        <f>Table8[[#This Row],[cagr_ls]] - Table8[[#This Row],[cagr_base]]</f>
        <v>-7.8333736292897198</v>
      </c>
      <c r="W58" s="36">
        <f>Table8[[#This Row],[cagr_base]]/Table8[[#This Row],[base_vol]]</f>
        <v>0.27413934849236338</v>
      </c>
      <c r="X58" s="21">
        <f>Table8[[#This Row],[cagr_lo]]/Table8[[#This Row],[strat_lo_vol]]</f>
        <v>-4.0371344634688736E-2</v>
      </c>
      <c r="Y58" s="37">
        <f>Table8[[#This Row],[cagr_ls]]/Table8[[#This Row],[strat_ls_vol]]</f>
        <v>-0.66009171518006826</v>
      </c>
      <c r="Z58" s="21">
        <v>-9.9999999999997868E-3</v>
      </c>
      <c r="AA58" s="21">
        <v>-4.1400000000000006</v>
      </c>
      <c r="AB58" s="21"/>
      <c r="AC58" t="s">
        <v>266</v>
      </c>
      <c r="AD58">
        <v>74.510000000000005</v>
      </c>
      <c r="AE58">
        <v>139.58000000000001</v>
      </c>
      <c r="AF58">
        <v>93.09</v>
      </c>
      <c r="AG58">
        <v>40.85</v>
      </c>
      <c r="AH58">
        <v>40.840000000000003</v>
      </c>
      <c r="AI58">
        <v>22.39</v>
      </c>
    </row>
    <row r="59" spans="2:35" hidden="1" x14ac:dyDescent="0.35">
      <c r="B59" s="1" t="s">
        <v>17</v>
      </c>
      <c r="C59" t="str">
        <f>VLOOKUP(Table8[[#This Row],[ticker]], tblRefData[], 2, FALSE)</f>
        <v>Invesco DB Commodity Index Tracking Fund</v>
      </c>
      <c r="D59" t="str">
        <f>VLOOKUP(Table8[[#This Row],[ticker]], tblRefData[], 4, FALSE)</f>
        <v>Commodity Fund</v>
      </c>
      <c r="E59" t="str">
        <f>VLOOKUP(Table8[[#This Row],[ticker]], tblRefData[], 5, FALSE)</f>
        <v>Commodity</v>
      </c>
      <c r="F59" s="23">
        <v>61</v>
      </c>
      <c r="G59" s="23">
        <v>58</v>
      </c>
      <c r="H59" s="23">
        <v>96</v>
      </c>
      <c r="I59" s="22">
        <v>0.63541666666666596</v>
      </c>
      <c r="J59" s="21">
        <v>16.600000000000001</v>
      </c>
      <c r="K59" s="21">
        <v>16.72</v>
      </c>
      <c r="L59" s="21">
        <v>12.39</v>
      </c>
      <c r="M59" s="31">
        <v>175.19</v>
      </c>
      <c r="N59" s="32">
        <v>158.93</v>
      </c>
      <c r="O59" s="33">
        <v>130.57</v>
      </c>
      <c r="P59" s="34">
        <f>100 * (POWER(Table8[[#This Row],[base_totrtn]]/100, 1/7) - 1)</f>
        <v>8.339554314425035</v>
      </c>
      <c r="Q59" s="8">
        <f>100 * (POWER(Table8[[#This Row],[strat_lo_tr]]/100, 1/7) - 1)</f>
        <v>6.8424154041313745</v>
      </c>
      <c r="R59" s="35">
        <f>100 * (POWER(Table8[[#This Row],[strat_ls_tr]]/100, 1/7) - 1)</f>
        <v>3.8840942851172011</v>
      </c>
      <c r="S59" s="36">
        <v>-16.259999999999991</v>
      </c>
      <c r="T59" s="37">
        <v>-44.620000000000005</v>
      </c>
      <c r="U59" s="21">
        <f>Table8[[#This Row],[cagr_lo]] - Table8[[#This Row],[cagr_base]]</f>
        <v>-1.4971389102936605</v>
      </c>
      <c r="V59" s="21">
        <f>Table8[[#This Row],[cagr_ls]] - Table8[[#This Row],[cagr_base]]</f>
        <v>-4.4554600293078339</v>
      </c>
      <c r="W59" s="36">
        <f>Table8[[#This Row],[cagr_base]]/Table8[[#This Row],[base_vol]]</f>
        <v>0.50238279002560449</v>
      </c>
      <c r="X59" s="21">
        <f>Table8[[#This Row],[cagr_lo]]/Table8[[#This Row],[strat_lo_vol]]</f>
        <v>0.40923537106048891</v>
      </c>
      <c r="Y59" s="37">
        <f>Table8[[#This Row],[cagr_ls]]/Table8[[#This Row],[strat_ls_vol]]</f>
        <v>0.31348622155909611</v>
      </c>
      <c r="Z59" s="21">
        <v>0.11999999999999744</v>
      </c>
      <c r="AA59" s="21">
        <v>-4.2100000000000009</v>
      </c>
      <c r="AB59" s="21"/>
      <c r="AC59" t="s">
        <v>267</v>
      </c>
      <c r="AD59">
        <v>123.3</v>
      </c>
      <c r="AE59">
        <v>136.36000000000001</v>
      </c>
      <c r="AF59">
        <v>147.41999999999999</v>
      </c>
      <c r="AG59">
        <v>7.01</v>
      </c>
      <c r="AH59">
        <v>6.9</v>
      </c>
      <c r="AI59">
        <v>4.45</v>
      </c>
    </row>
    <row r="60" spans="2:35" hidden="1" x14ac:dyDescent="0.35">
      <c r="B60" s="1" t="s">
        <v>27</v>
      </c>
      <c r="C60" t="str">
        <f>VLOOKUP(Table8[[#This Row],[ticker]], tblRefData[], 2, FALSE)</f>
        <v>iShares S&amp;P GSCI Commodity-Indexed Trust</v>
      </c>
      <c r="D60" t="str">
        <f>VLOOKUP(Table8[[#This Row],[ticker]], tblRefData[], 4, FALSE)</f>
        <v>Commodity Fund</v>
      </c>
      <c r="E60" t="str">
        <f>VLOOKUP(Table8[[#This Row],[ticker]], tblRefData[], 5, FALSE)</f>
        <v>Commodity</v>
      </c>
      <c r="F60" s="23">
        <v>59</v>
      </c>
      <c r="G60" s="23">
        <v>56</v>
      </c>
      <c r="H60" s="23">
        <v>96</v>
      </c>
      <c r="I60" s="22">
        <v>0.61458333333333304</v>
      </c>
      <c r="J60" s="21">
        <v>21.83</v>
      </c>
      <c r="K60" s="21">
        <v>21.86</v>
      </c>
      <c r="L60" s="21">
        <v>14</v>
      </c>
      <c r="M60" s="31">
        <v>143.08000000000001</v>
      </c>
      <c r="N60" s="32">
        <v>153.93</v>
      </c>
      <c r="O60" s="33">
        <v>131.68</v>
      </c>
      <c r="P60" s="34">
        <f>100 * (POWER(Table8[[#This Row],[base_totrtn]]/100, 1/7) - 1)</f>
        <v>5.2508378291487023</v>
      </c>
      <c r="Q60" s="8">
        <f>100 * (POWER(Table8[[#This Row],[strat_lo_tr]]/100, 1/7) - 1)</f>
        <v>6.3556257299548502</v>
      </c>
      <c r="R60" s="35">
        <f>100 * (POWER(Table8[[#This Row],[strat_ls_tr]]/100, 1/7) - 1)</f>
        <v>4.0097996219862431</v>
      </c>
      <c r="S60" s="36">
        <v>10.849999999999994</v>
      </c>
      <c r="T60" s="37">
        <v>-11.400000000000006</v>
      </c>
      <c r="U60" s="21">
        <f>Table8[[#This Row],[cagr_lo]] - Table8[[#This Row],[cagr_base]]</f>
        <v>1.1047879008061479</v>
      </c>
      <c r="V60" s="21">
        <f>Table8[[#This Row],[cagr_ls]] - Table8[[#This Row],[cagr_base]]</f>
        <v>-1.2410382071624593</v>
      </c>
      <c r="W60" s="36">
        <f>Table8[[#This Row],[cagr_base]]/Table8[[#This Row],[base_vol]]</f>
        <v>0.24053311173379308</v>
      </c>
      <c r="X60" s="21">
        <f>Table8[[#This Row],[cagr_lo]]/Table8[[#This Row],[strat_lo_vol]]</f>
        <v>0.29074225663105446</v>
      </c>
      <c r="Y60" s="37">
        <f>Table8[[#This Row],[cagr_ls]]/Table8[[#This Row],[strat_ls_vol]]</f>
        <v>0.28641425871330306</v>
      </c>
      <c r="Z60" s="21">
        <v>3.0000000000001137E-2</v>
      </c>
      <c r="AA60" s="21">
        <v>-7.8299999999999983</v>
      </c>
      <c r="AB60" s="21"/>
      <c r="AC60" t="s">
        <v>268</v>
      </c>
      <c r="AD60">
        <v>131.93</v>
      </c>
      <c r="AE60">
        <v>118.53</v>
      </c>
      <c r="AF60">
        <v>102.58</v>
      </c>
      <c r="AG60">
        <v>12.33</v>
      </c>
      <c r="AH60">
        <v>12.39</v>
      </c>
      <c r="AI60">
        <v>10.29</v>
      </c>
    </row>
    <row r="61" spans="2:35" hidden="1" x14ac:dyDescent="0.35">
      <c r="B61" s="1" t="s">
        <v>29</v>
      </c>
      <c r="C61" t="str">
        <f>VLOOKUP(Table8[[#This Row],[ticker]], tblRefData[], 2, FALSE)</f>
        <v>Invesco DB Oil Fund</v>
      </c>
      <c r="D61" t="str">
        <f>VLOOKUP(Table8[[#This Row],[ticker]], tblRefData[], 4, FALSE)</f>
        <v>Commodity Fund</v>
      </c>
      <c r="E61" t="str">
        <f>VLOOKUP(Table8[[#This Row],[ticker]], tblRefData[], 5, FALSE)</f>
        <v>Commodity</v>
      </c>
      <c r="F61" s="23">
        <v>63</v>
      </c>
      <c r="G61" s="23">
        <v>56</v>
      </c>
      <c r="H61" s="23">
        <v>96</v>
      </c>
      <c r="I61" s="22">
        <v>0.65625</v>
      </c>
      <c r="J61" s="21">
        <v>28.79</v>
      </c>
      <c r="K61" s="21">
        <v>28.88</v>
      </c>
      <c r="L61" s="21">
        <v>20.58</v>
      </c>
      <c r="M61" s="31">
        <v>172.85</v>
      </c>
      <c r="N61" s="32">
        <v>180.13</v>
      </c>
      <c r="O61" s="33">
        <v>135.13</v>
      </c>
      <c r="P61" s="34">
        <f>100 * (POWER(Table8[[#This Row],[base_totrtn]]/100, 1/7) - 1)</f>
        <v>8.131634839005164</v>
      </c>
      <c r="Q61" s="8">
        <f>100 * (POWER(Table8[[#This Row],[strat_lo_tr]]/100, 1/7) - 1)</f>
        <v>8.7707924797212335</v>
      </c>
      <c r="R61" s="35">
        <f>100 * (POWER(Table8[[#This Row],[strat_ls_tr]]/100, 1/7) - 1)</f>
        <v>4.3947900605115109</v>
      </c>
      <c r="S61" s="36">
        <v>7.2800000000000011</v>
      </c>
      <c r="T61" s="37">
        <v>-37.72</v>
      </c>
      <c r="U61" s="21">
        <f>Table8[[#This Row],[cagr_lo]] - Table8[[#This Row],[cagr_base]]</f>
        <v>0.63915764071606951</v>
      </c>
      <c r="V61" s="21">
        <f>Table8[[#This Row],[cagr_ls]] - Table8[[#This Row],[cagr_base]]</f>
        <v>-3.7368447784936532</v>
      </c>
      <c r="W61" s="36">
        <f>Table8[[#This Row],[cagr_base]]/Table8[[#This Row],[base_vol]]</f>
        <v>0.28244650361254481</v>
      </c>
      <c r="X61" s="21">
        <f>Table8[[#This Row],[cagr_lo]]/Table8[[#This Row],[strat_lo_vol]]</f>
        <v>0.30369780054436407</v>
      </c>
      <c r="Y61" s="37">
        <f>Table8[[#This Row],[cagr_ls]]/Table8[[#This Row],[strat_ls_vol]]</f>
        <v>0.21354665017062738</v>
      </c>
      <c r="Z61" s="21">
        <v>8.9999999999999858E-2</v>
      </c>
      <c r="AA61" s="21">
        <v>-8.2100000000000009</v>
      </c>
      <c r="AB61" s="21"/>
      <c r="AC61" t="s">
        <v>269</v>
      </c>
      <c r="AD61">
        <v>117.35</v>
      </c>
      <c r="AE61">
        <v>116.43</v>
      </c>
      <c r="AF61">
        <v>115.09</v>
      </c>
      <c r="AG61">
        <v>3.13</v>
      </c>
      <c r="AH61">
        <v>3.14</v>
      </c>
      <c r="AI61">
        <v>2.2799999999999998</v>
      </c>
    </row>
    <row r="62" spans="2:35" hidden="1" x14ac:dyDescent="0.35">
      <c r="B62" s="1" t="s">
        <v>21</v>
      </c>
      <c r="C62" t="str">
        <f>VLOOKUP(Table8[[#This Row],[ticker]], tblRefData[], 2, FALSE)</f>
        <v>United States Oil Fund LP</v>
      </c>
      <c r="D62" t="str">
        <f>VLOOKUP(Table8[[#This Row],[ticker]], tblRefData[], 4, FALSE)</f>
        <v>Commodity Fund</v>
      </c>
      <c r="E62" t="str">
        <f>VLOOKUP(Table8[[#This Row],[ticker]], tblRefData[], 5, FALSE)</f>
        <v>Commodity</v>
      </c>
      <c r="F62" s="23">
        <v>54</v>
      </c>
      <c r="G62" s="23">
        <v>53</v>
      </c>
      <c r="H62" s="23">
        <v>96</v>
      </c>
      <c r="I62" s="22">
        <v>0.5625</v>
      </c>
      <c r="J62" s="21">
        <v>40.85</v>
      </c>
      <c r="K62" s="21">
        <v>40.840000000000003</v>
      </c>
      <c r="L62" s="21">
        <v>22.39</v>
      </c>
      <c r="M62" s="31">
        <v>74.510000000000005</v>
      </c>
      <c r="N62" s="32">
        <v>139.58000000000001</v>
      </c>
      <c r="O62" s="33">
        <v>93.09</v>
      </c>
      <c r="P62" s="34">
        <f>100 * (POWER(Table8[[#This Row],[base_totrtn]]/100, 1/7) - 1)</f>
        <v>-4.1162661747646272</v>
      </c>
      <c r="Q62" s="8">
        <f>100 * (POWER(Table8[[#This Row],[strat_lo_tr]]/100, 1/7) - 1)</f>
        <v>4.8791183124477389</v>
      </c>
      <c r="R62" s="35">
        <f>100 * (POWER(Table8[[#This Row],[strat_ls_tr]]/100, 1/7) - 1)</f>
        <v>-1.0176920933283595</v>
      </c>
      <c r="S62" s="36">
        <v>65.070000000000007</v>
      </c>
      <c r="T62" s="37">
        <v>18.579999999999998</v>
      </c>
      <c r="U62" s="21">
        <f>Table8[[#This Row],[cagr_lo]] - Table8[[#This Row],[cagr_base]]</f>
        <v>8.9953844872123661</v>
      </c>
      <c r="V62" s="21">
        <f>Table8[[#This Row],[cagr_ls]] - Table8[[#This Row],[cagr_base]]</f>
        <v>3.0985740814362677</v>
      </c>
      <c r="W62" s="36">
        <f>Table8[[#This Row],[cagr_base]]/Table8[[#This Row],[base_vol]]</f>
        <v>-0.10076538983511939</v>
      </c>
      <c r="X62" s="21">
        <f>Table8[[#This Row],[cagr_lo]]/Table8[[#This Row],[strat_lo_vol]]</f>
        <v>0.11946910657315717</v>
      </c>
      <c r="Y62" s="37">
        <f>Table8[[#This Row],[cagr_ls]]/Table8[[#This Row],[strat_ls_vol]]</f>
        <v>-4.5452974244232225E-2</v>
      </c>
      <c r="Z62" s="21">
        <v>-9.9999999999980105E-3</v>
      </c>
      <c r="AA62" s="21">
        <v>-18.46</v>
      </c>
      <c r="AB62" s="21"/>
      <c r="AC62" t="s">
        <v>270</v>
      </c>
      <c r="AD62">
        <v>109.78</v>
      </c>
      <c r="AE62">
        <v>102.27</v>
      </c>
      <c r="AF62">
        <v>94.44</v>
      </c>
      <c r="AG62">
        <v>4.54</v>
      </c>
      <c r="AH62">
        <v>4.55</v>
      </c>
      <c r="AI62">
        <v>3.1</v>
      </c>
    </row>
    <row r="63" spans="2:35" hidden="1" x14ac:dyDescent="0.35">
      <c r="B63" s="1" t="s">
        <v>33</v>
      </c>
      <c r="C63" t="str">
        <f>VLOOKUP(Table8[[#This Row],[ticker]], tblRefData[], 2, FALSE)</f>
        <v>iShares Silver Trust</v>
      </c>
      <c r="D63" t="str">
        <f>VLOOKUP(Table8[[#This Row],[ticker]], tblRefData[], 4, FALSE)</f>
        <v>Commodity Fund</v>
      </c>
      <c r="E63" t="str">
        <f>VLOOKUP(Table8[[#This Row],[ticker]], tblRefData[], 5, FALSE)</f>
        <v>Commodity</v>
      </c>
      <c r="F63" s="23">
        <v>47</v>
      </c>
      <c r="G63" s="23">
        <v>45</v>
      </c>
      <c r="H63" s="23">
        <v>96</v>
      </c>
      <c r="I63" s="22">
        <v>0.48958333333333298</v>
      </c>
      <c r="J63" s="21">
        <v>28.07</v>
      </c>
      <c r="K63" s="21">
        <v>28.1</v>
      </c>
      <c r="L63" s="21">
        <v>20.6</v>
      </c>
      <c r="M63" s="31">
        <v>113.67</v>
      </c>
      <c r="N63" s="32">
        <v>114.19</v>
      </c>
      <c r="O63" s="33">
        <v>85.78</v>
      </c>
      <c r="P63" s="34">
        <f>100 * (POWER(Table8[[#This Row],[base_totrtn]]/100, 1/7) - 1)</f>
        <v>1.8472738163351599</v>
      </c>
      <c r="Q63" s="8">
        <f>100 * (POWER(Table8[[#This Row],[strat_lo_tr]]/100, 1/7) - 1)</f>
        <v>1.9137030072756245</v>
      </c>
      <c r="R63" s="35">
        <f>100 * (POWER(Table8[[#This Row],[strat_ls_tr]]/100, 1/7) - 1)</f>
        <v>-2.1673718912778583</v>
      </c>
      <c r="S63" s="36">
        <v>0.51999999999999602</v>
      </c>
      <c r="T63" s="37">
        <v>-27.89</v>
      </c>
      <c r="U63" s="21">
        <f>Table8[[#This Row],[cagr_lo]] - Table8[[#This Row],[cagr_base]]</f>
        <v>6.6429190940464622E-2</v>
      </c>
      <c r="V63" s="21">
        <f>Table8[[#This Row],[cagr_ls]] - Table8[[#This Row],[cagr_base]]</f>
        <v>-4.0146457076130186</v>
      </c>
      <c r="W63" s="36">
        <f>Table8[[#This Row],[cagr_base]]/Table8[[#This Row],[base_vol]]</f>
        <v>6.5809541016571424E-2</v>
      </c>
      <c r="X63" s="21">
        <f>Table8[[#This Row],[cagr_lo]]/Table8[[#This Row],[strat_lo_vol]]</f>
        <v>6.8103309867459938E-2</v>
      </c>
      <c r="Y63" s="37">
        <f>Table8[[#This Row],[cagr_ls]]/Table8[[#This Row],[strat_ls_vol]]</f>
        <v>-0.10521222773193487</v>
      </c>
      <c r="Z63" s="21">
        <v>3.0000000000001137E-2</v>
      </c>
      <c r="AA63" s="21">
        <v>-7.4699999999999989</v>
      </c>
      <c r="AB63" s="21"/>
      <c r="AC63" t="s">
        <v>271</v>
      </c>
      <c r="AD63">
        <v>105.36</v>
      </c>
      <c r="AE63">
        <v>103.4</v>
      </c>
      <c r="AF63">
        <v>94.77</v>
      </c>
      <c r="AG63">
        <v>12.75</v>
      </c>
      <c r="AH63">
        <v>12.76</v>
      </c>
      <c r="AI63">
        <v>8.75</v>
      </c>
    </row>
    <row r="64" spans="2:35" hidden="1" x14ac:dyDescent="0.35">
      <c r="B64" s="1" t="s">
        <v>101</v>
      </c>
      <c r="C64" t="str">
        <f>VLOOKUP(Table8[[#This Row],[ticker]], tblRefData[], 2, FALSE)</f>
        <v>abrdn Physical Gold Shares ETF</v>
      </c>
      <c r="D64" t="str">
        <f>VLOOKUP(Table8[[#This Row],[ticker]], tblRefData[], 4, FALSE)</f>
        <v>Commodity Fund</v>
      </c>
      <c r="E64" t="str">
        <f>VLOOKUP(Table8[[#This Row],[ticker]], tblRefData[], 5, FALSE)</f>
        <v>Commodity</v>
      </c>
      <c r="F64" s="23">
        <v>53</v>
      </c>
      <c r="G64" s="23">
        <v>49</v>
      </c>
      <c r="H64" s="23">
        <v>96</v>
      </c>
      <c r="I64" s="22">
        <v>0.55208333333333304</v>
      </c>
      <c r="J64" s="21">
        <v>13.6</v>
      </c>
      <c r="K64" s="21">
        <v>13.73</v>
      </c>
      <c r="L64" s="21">
        <v>9.27</v>
      </c>
      <c r="M64" s="31">
        <v>156.68</v>
      </c>
      <c r="N64" s="32">
        <v>123.86</v>
      </c>
      <c r="O64" s="33">
        <v>90.32</v>
      </c>
      <c r="P64" s="34">
        <f>100 * (POWER(Table8[[#This Row],[base_totrtn]]/100, 1/7) - 1)</f>
        <v>6.6250088962309883</v>
      </c>
      <c r="Q64" s="8">
        <f>100 * (POWER(Table8[[#This Row],[strat_lo_tr]]/100, 1/7) - 1)</f>
        <v>3.1040839348928095</v>
      </c>
      <c r="R64" s="35">
        <f>100 * (POWER(Table8[[#This Row],[strat_ls_tr]]/100, 1/7) - 1)</f>
        <v>-1.4439206772057456</v>
      </c>
      <c r="S64" s="36">
        <v>-32.820000000000007</v>
      </c>
      <c r="T64" s="37">
        <v>-66.360000000000014</v>
      </c>
      <c r="U64" s="21">
        <f>Table8[[#This Row],[cagr_lo]] - Table8[[#This Row],[cagr_base]]</f>
        <v>-3.5209249613381788</v>
      </c>
      <c r="V64" s="21">
        <f>Table8[[#This Row],[cagr_ls]] - Table8[[#This Row],[cagr_base]]</f>
        <v>-8.0689295734367334</v>
      </c>
      <c r="W64" s="36">
        <f>Table8[[#This Row],[cagr_base]]/Table8[[#This Row],[base_vol]]</f>
        <v>0.48713300707580798</v>
      </c>
      <c r="X64" s="21">
        <f>Table8[[#This Row],[cagr_lo]]/Table8[[#This Row],[strat_lo_vol]]</f>
        <v>0.22608040312402108</v>
      </c>
      <c r="Y64" s="37">
        <f>Table8[[#This Row],[cagr_ls]]/Table8[[#This Row],[strat_ls_vol]]</f>
        <v>-0.15576274835013437</v>
      </c>
      <c r="Z64" s="21">
        <v>0.13000000000000078</v>
      </c>
      <c r="AA64" s="21">
        <v>-4.33</v>
      </c>
      <c r="AB64" s="21"/>
      <c r="AC64" t="s">
        <v>272</v>
      </c>
      <c r="AD64">
        <v>110.22</v>
      </c>
      <c r="AE64">
        <v>110.02</v>
      </c>
      <c r="AF64">
        <v>109.69</v>
      </c>
      <c r="AG64">
        <v>1.63</v>
      </c>
      <c r="AH64">
        <v>1.64</v>
      </c>
      <c r="AI64">
        <v>1.05</v>
      </c>
    </row>
    <row r="65" spans="2:35" hidden="1" x14ac:dyDescent="0.35">
      <c r="B65" s="1" t="s">
        <v>127</v>
      </c>
      <c r="C65" t="str">
        <f>VLOOKUP(Table8[[#This Row],[ticker]], tblRefData[], 2, FALSE)</f>
        <v>ProShares Ultra Bloomberg Natural Gas</v>
      </c>
      <c r="D65" t="str">
        <f>VLOOKUP(Table8[[#This Row],[ticker]], tblRefData[], 4, FALSE)</f>
        <v>Commodity Fund</v>
      </c>
      <c r="E65" t="str">
        <f>VLOOKUP(Table8[[#This Row],[ticker]], tblRefData[], 5, FALSE)</f>
        <v>Commodity</v>
      </c>
      <c r="F65" s="23">
        <v>50</v>
      </c>
      <c r="G65" s="23">
        <v>40</v>
      </c>
      <c r="H65" s="23">
        <v>96</v>
      </c>
      <c r="I65" s="22">
        <v>0.52083333333333304</v>
      </c>
      <c r="J65" s="21">
        <v>95.95</v>
      </c>
      <c r="K65" s="21">
        <v>95.88</v>
      </c>
      <c r="L65" s="21">
        <v>67.89</v>
      </c>
      <c r="M65" s="31">
        <v>0.74</v>
      </c>
      <c r="N65" s="32">
        <v>24.06</v>
      </c>
      <c r="O65" s="33">
        <v>12.69</v>
      </c>
      <c r="P65" s="34">
        <f>100 * (POWER(Table8[[#This Row],[base_totrtn]]/100, 1/7) - 1)</f>
        <v>-50.385966975719619</v>
      </c>
      <c r="Q65" s="8">
        <f>100 * (POWER(Table8[[#This Row],[strat_lo_tr]]/100, 1/7) - 1)</f>
        <v>-18.414372076604923</v>
      </c>
      <c r="R65" s="35">
        <f>100 * (POWER(Table8[[#This Row],[strat_ls_tr]]/100, 1/7) - 1)</f>
        <v>-25.539990229327859</v>
      </c>
      <c r="S65" s="36">
        <v>23.32</v>
      </c>
      <c r="T65" s="37">
        <v>11.95</v>
      </c>
      <c r="U65" s="21">
        <f>Table8[[#This Row],[cagr_lo]] - Table8[[#This Row],[cagr_base]]</f>
        <v>31.971594899114695</v>
      </c>
      <c r="V65" s="21">
        <f>Table8[[#This Row],[cagr_ls]] - Table8[[#This Row],[cagr_base]]</f>
        <v>24.845976746391759</v>
      </c>
      <c r="W65" s="36">
        <f>Table8[[#This Row],[cagr_base]]/Table8[[#This Row],[base_vol]]</f>
        <v>-0.52512732647962079</v>
      </c>
      <c r="X65" s="21">
        <f>Table8[[#This Row],[cagr_lo]]/Table8[[#This Row],[strat_lo_vol]]</f>
        <v>-0.19205644635591285</v>
      </c>
      <c r="Y65" s="37">
        <f>Table8[[#This Row],[cagr_ls]]/Table8[[#This Row],[strat_ls_vol]]</f>
        <v>-0.37619664500409278</v>
      </c>
      <c r="Z65" s="21">
        <v>-7.000000000000739E-2</v>
      </c>
      <c r="AA65" s="21">
        <v>-28.060000000000002</v>
      </c>
      <c r="AB65" s="21"/>
      <c r="AC65" t="s">
        <v>273</v>
      </c>
      <c r="AD65">
        <v>70.989999999999995</v>
      </c>
      <c r="AE65">
        <v>120.01</v>
      </c>
      <c r="AF65">
        <v>122.51</v>
      </c>
      <c r="AG65">
        <v>30.82</v>
      </c>
      <c r="AH65">
        <v>30.75</v>
      </c>
      <c r="AI65">
        <v>17.91</v>
      </c>
    </row>
    <row r="66" spans="2:35" hidden="1" x14ac:dyDescent="0.35">
      <c r="B66" s="1" t="s">
        <v>63</v>
      </c>
      <c r="C66" t="str">
        <f>VLOOKUP(Table8[[#This Row],[ticker]], tblRefData[], 2, FALSE)</f>
        <v>SPDR Gold Shares</v>
      </c>
      <c r="D66" t="str">
        <f>VLOOKUP(Table8[[#This Row],[ticker]], tblRefData[], 4, FALSE)</f>
        <v>Commodity Fund</v>
      </c>
      <c r="E66" t="str">
        <f>VLOOKUP(Table8[[#This Row],[ticker]], tblRefData[], 5, FALSE)</f>
        <v>Commodity</v>
      </c>
      <c r="F66" s="23">
        <v>49</v>
      </c>
      <c r="G66" s="23">
        <v>48</v>
      </c>
      <c r="H66" s="23">
        <v>96</v>
      </c>
      <c r="I66" s="22">
        <v>0.51041666666666596</v>
      </c>
      <c r="J66" s="21">
        <v>13.64</v>
      </c>
      <c r="K66" s="21">
        <v>13.71</v>
      </c>
      <c r="L66" s="21">
        <v>9.23</v>
      </c>
      <c r="M66" s="31">
        <v>151.13999999999999</v>
      </c>
      <c r="N66" s="32">
        <v>105.42</v>
      </c>
      <c r="O66" s="33">
        <v>67.709999999999994</v>
      </c>
      <c r="P66" s="34">
        <f>100 * (POWER(Table8[[#This Row],[base_totrtn]]/100, 1/7) - 1)</f>
        <v>6.0780752785772885</v>
      </c>
      <c r="Q66" s="8">
        <f>100 * (POWER(Table8[[#This Row],[strat_lo_tr]]/100, 1/7) - 1)</f>
        <v>0.75688119469281556</v>
      </c>
      <c r="R66" s="35">
        <f>100 * (POWER(Table8[[#This Row],[strat_ls_tr]]/100, 1/7) - 1)</f>
        <v>-5.4182065446597978</v>
      </c>
      <c r="S66" s="36">
        <v>-45.719999999999985</v>
      </c>
      <c r="T66" s="37">
        <v>-83.429999999999993</v>
      </c>
      <c r="U66" s="21">
        <f>Table8[[#This Row],[cagr_lo]] - Table8[[#This Row],[cagr_base]]</f>
        <v>-5.3211940838844729</v>
      </c>
      <c r="V66" s="21">
        <f>Table8[[#This Row],[cagr_ls]] - Table8[[#This Row],[cagr_base]]</f>
        <v>-11.496281823237087</v>
      </c>
      <c r="W66" s="36">
        <f>Table8[[#This Row],[cagr_base]]/Table8[[#This Row],[base_vol]]</f>
        <v>0.44560669197780706</v>
      </c>
      <c r="X66" s="21">
        <f>Table8[[#This Row],[cagr_lo]]/Table8[[#This Row],[strat_lo_vol]]</f>
        <v>5.5206505812750946E-2</v>
      </c>
      <c r="Y66" s="37">
        <f>Table8[[#This Row],[cagr_ls]]/Table8[[#This Row],[strat_ls_vol]]</f>
        <v>-0.58702129411265414</v>
      </c>
      <c r="Z66" s="21">
        <v>7.0000000000000284E-2</v>
      </c>
      <c r="AA66" s="21">
        <v>-4.41</v>
      </c>
      <c r="AB66" s="21"/>
      <c r="AC66" t="s">
        <v>274</v>
      </c>
      <c r="AD66">
        <v>217.86</v>
      </c>
      <c r="AE66">
        <v>157.36000000000001</v>
      </c>
      <c r="AF66">
        <v>75.66</v>
      </c>
      <c r="AG66">
        <v>27.35</v>
      </c>
      <c r="AH66">
        <v>27.63</v>
      </c>
      <c r="AI66">
        <v>16.18</v>
      </c>
    </row>
    <row r="67" spans="2:35" hidden="1" x14ac:dyDescent="0.35">
      <c r="B67" s="1" t="s">
        <v>123</v>
      </c>
      <c r="C67" t="str">
        <f>VLOOKUP(Table8[[#This Row],[ticker]], tblRefData[], 2, FALSE)</f>
        <v>United States Natural Gas Fund LP</v>
      </c>
      <c r="D67" t="str">
        <f>VLOOKUP(Table8[[#This Row],[ticker]], tblRefData[], 4, FALSE)</f>
        <v>Commodity Fund</v>
      </c>
      <c r="E67" t="str">
        <f>VLOOKUP(Table8[[#This Row],[ticker]], tblRefData[], 5, FALSE)</f>
        <v>Commodity</v>
      </c>
      <c r="F67" s="23">
        <v>46</v>
      </c>
      <c r="G67" s="23">
        <v>46</v>
      </c>
      <c r="H67" s="23">
        <v>96</v>
      </c>
      <c r="I67" s="22">
        <v>0.47916666666666602</v>
      </c>
      <c r="J67" s="21">
        <v>49.76</v>
      </c>
      <c r="K67" s="21">
        <v>49.71</v>
      </c>
      <c r="L67" s="21">
        <v>33.950000000000003</v>
      </c>
      <c r="M67" s="31">
        <v>32.32</v>
      </c>
      <c r="N67" s="32">
        <v>44.29</v>
      </c>
      <c r="O67" s="33">
        <v>20.56</v>
      </c>
      <c r="P67" s="34">
        <f>100 * (POWER(Table8[[#This Row],[base_totrtn]]/100, 1/7) - 1)</f>
        <v>-14.900995657779026</v>
      </c>
      <c r="Q67" s="8">
        <f>100 * (POWER(Table8[[#This Row],[strat_lo_tr]]/100, 1/7) - 1)</f>
        <v>-10.983146308611936</v>
      </c>
      <c r="R67" s="35">
        <f>100 * (POWER(Table8[[#This Row],[strat_ls_tr]]/100, 1/7) - 1)</f>
        <v>-20.226169819255414</v>
      </c>
      <c r="S67" s="36">
        <v>11.969999999999999</v>
      </c>
      <c r="T67" s="37">
        <v>-11.760000000000002</v>
      </c>
      <c r="U67" s="21">
        <f>Table8[[#This Row],[cagr_lo]] - Table8[[#This Row],[cagr_base]]</f>
        <v>3.9178493491670903</v>
      </c>
      <c r="V67" s="21">
        <f>Table8[[#This Row],[cagr_ls]] - Table8[[#This Row],[cagr_base]]</f>
        <v>-5.3251741614763883</v>
      </c>
      <c r="W67" s="36">
        <f>Table8[[#This Row],[cagr_base]]/Table8[[#This Row],[base_vol]]</f>
        <v>-0.29945730823510908</v>
      </c>
      <c r="X67" s="21">
        <f>Table8[[#This Row],[cagr_lo]]/Table8[[#This Row],[strat_lo_vol]]</f>
        <v>-0.22094440371377863</v>
      </c>
      <c r="Y67" s="37">
        <f>Table8[[#This Row],[cagr_ls]]/Table8[[#This Row],[strat_ls_vol]]</f>
        <v>-0.59576347037571176</v>
      </c>
      <c r="Z67" s="21">
        <v>-4.9999999999997158E-2</v>
      </c>
      <c r="AA67" s="21">
        <v>-15.809999999999995</v>
      </c>
      <c r="AB67" s="21"/>
      <c r="AC67" t="s">
        <v>275</v>
      </c>
      <c r="AD67">
        <v>234.19</v>
      </c>
      <c r="AE67">
        <v>176.89</v>
      </c>
      <c r="AF67">
        <v>79.739999999999995</v>
      </c>
      <c r="AG67">
        <v>34.130000000000003</v>
      </c>
      <c r="AH67">
        <v>34.450000000000003</v>
      </c>
      <c r="AI67">
        <v>23.22</v>
      </c>
    </row>
    <row r="68" spans="2:35" hidden="1" x14ac:dyDescent="0.35">
      <c r="B68" s="1" t="s">
        <v>41</v>
      </c>
      <c r="C68" t="str">
        <f>VLOOKUP(Table8[[#This Row],[ticker]], tblRefData[], 2, FALSE)</f>
        <v>iShares Gold Trust</v>
      </c>
      <c r="D68" t="str">
        <f>VLOOKUP(Table8[[#This Row],[ticker]], tblRefData[], 4, FALSE)</f>
        <v>Commodity Fund</v>
      </c>
      <c r="E68" t="str">
        <f>VLOOKUP(Table8[[#This Row],[ticker]], tblRefData[], 5, FALSE)</f>
        <v>Commodity</v>
      </c>
      <c r="F68" s="23">
        <v>49</v>
      </c>
      <c r="G68" s="23">
        <v>49</v>
      </c>
      <c r="H68" s="23">
        <v>96</v>
      </c>
      <c r="I68" s="22">
        <v>0.51041666666666596</v>
      </c>
      <c r="J68" s="21">
        <v>13.64</v>
      </c>
      <c r="K68" s="21">
        <v>13.68</v>
      </c>
      <c r="L68" s="21">
        <v>9.5399999999999991</v>
      </c>
      <c r="M68" s="31">
        <v>153.24</v>
      </c>
      <c r="N68" s="32">
        <v>101.81</v>
      </c>
      <c r="O68" s="33">
        <v>62.56</v>
      </c>
      <c r="P68" s="34">
        <f>100 * (POWER(Table8[[#This Row],[base_totrtn]]/100, 1/7) - 1)</f>
        <v>6.287388075944822</v>
      </c>
      <c r="Q68" s="8">
        <f>100 * (POWER(Table8[[#This Row],[strat_lo_tr]]/100, 1/7) - 1)</f>
        <v>0.25658784073696594</v>
      </c>
      <c r="R68" s="35">
        <f>100 * (POWER(Table8[[#This Row],[strat_ls_tr]]/100, 1/7) - 1)</f>
        <v>-6.4810689005186939</v>
      </c>
      <c r="S68" s="36">
        <v>-51.430000000000007</v>
      </c>
      <c r="T68" s="37">
        <v>-90.68</v>
      </c>
      <c r="U68" s="21">
        <f>Table8[[#This Row],[cagr_lo]] - Table8[[#This Row],[cagr_base]]</f>
        <v>-6.030800235207856</v>
      </c>
      <c r="V68" s="21">
        <f>Table8[[#This Row],[cagr_ls]] - Table8[[#This Row],[cagr_base]]</f>
        <v>-12.768456976463515</v>
      </c>
      <c r="W68" s="36">
        <f>Table8[[#This Row],[cagr_base]]/Table8[[#This Row],[base_vol]]</f>
        <v>0.46095220498129191</v>
      </c>
      <c r="X68" s="21">
        <f>Table8[[#This Row],[cagr_lo]]/Table8[[#This Row],[strat_lo_vol]]</f>
        <v>1.8756421106503361E-2</v>
      </c>
      <c r="Y68" s="37">
        <f>Table8[[#This Row],[cagr_ls]]/Table8[[#This Row],[strat_ls_vol]]</f>
        <v>-0.67935732709839569</v>
      </c>
      <c r="Z68" s="21">
        <v>3.9999999999999147E-2</v>
      </c>
      <c r="AA68" s="21">
        <v>-4.1000000000000014</v>
      </c>
      <c r="AB68" s="21"/>
      <c r="AC68" t="s">
        <v>276</v>
      </c>
      <c r="AD68">
        <v>101.45</v>
      </c>
      <c r="AE68">
        <v>108.13</v>
      </c>
      <c r="AF68">
        <v>21.96</v>
      </c>
      <c r="AG68">
        <v>46.97</v>
      </c>
      <c r="AH68">
        <v>47.06</v>
      </c>
      <c r="AI68">
        <v>22.44</v>
      </c>
    </row>
    <row r="69" spans="2:35" hidden="1" x14ac:dyDescent="0.35">
      <c r="B69" s="1" t="s">
        <v>25</v>
      </c>
      <c r="C69" t="str">
        <f>VLOOKUP(Table8[[#This Row],[ticker]], tblRefData[], 2, FALSE)</f>
        <v>ProShares Ultra Silver</v>
      </c>
      <c r="D69" t="str">
        <f>VLOOKUP(Table8[[#This Row],[ticker]], tblRefData[], 4, FALSE)</f>
        <v>Commodity Fund</v>
      </c>
      <c r="E69" t="str">
        <f>VLOOKUP(Table8[[#This Row],[ticker]], tblRefData[], 5, FALSE)</f>
        <v>Commodity</v>
      </c>
      <c r="F69" s="23">
        <v>48</v>
      </c>
      <c r="G69" s="23">
        <v>43</v>
      </c>
      <c r="H69" s="23">
        <v>96</v>
      </c>
      <c r="I69" s="22">
        <v>0.5</v>
      </c>
      <c r="J69" s="21">
        <v>58.61</v>
      </c>
      <c r="K69" s="21">
        <v>58.44</v>
      </c>
      <c r="L69" s="21">
        <v>29.87</v>
      </c>
      <c r="M69" s="31">
        <v>51.1</v>
      </c>
      <c r="N69" s="32">
        <v>48.08</v>
      </c>
      <c r="O69" s="33">
        <v>4.3600000000000003</v>
      </c>
      <c r="P69" s="34">
        <f>100 * (POWER(Table8[[#This Row],[base_totrtn]]/100, 1/7) - 1)</f>
        <v>-9.1456254770099221</v>
      </c>
      <c r="Q69" s="8">
        <f>100 * (POWER(Table8[[#This Row],[strat_lo_tr]]/100, 1/7) - 1)</f>
        <v>-9.9328643659211568</v>
      </c>
      <c r="R69" s="35">
        <f>100 * (POWER(Table8[[#This Row],[strat_ls_tr]]/100, 1/7) - 1)</f>
        <v>-36.079387615311099</v>
      </c>
      <c r="S69" s="36">
        <v>-3.0200000000000031</v>
      </c>
      <c r="T69" s="37">
        <v>-46.74</v>
      </c>
      <c r="U69" s="21">
        <f>Table8[[#This Row],[cagr_lo]] - Table8[[#This Row],[cagr_base]]</f>
        <v>-0.78723888891123472</v>
      </c>
      <c r="V69" s="21">
        <f>Table8[[#This Row],[cagr_ls]] - Table8[[#This Row],[cagr_base]]</f>
        <v>-26.933762138301176</v>
      </c>
      <c r="W69" s="36">
        <f>Table8[[#This Row],[cagr_base]]/Table8[[#This Row],[base_vol]]</f>
        <v>-0.15604206580805191</v>
      </c>
      <c r="X69" s="21">
        <f>Table8[[#This Row],[cagr_lo]]/Table8[[#This Row],[strat_lo_vol]]</f>
        <v>-0.16996687826696025</v>
      </c>
      <c r="Y69" s="37">
        <f>Table8[[#This Row],[cagr_ls]]/Table8[[#This Row],[strat_ls_vol]]</f>
        <v>-1.2078804022534684</v>
      </c>
      <c r="Z69" s="21">
        <v>-0.17000000000000171</v>
      </c>
      <c r="AA69" s="21">
        <v>-28.74</v>
      </c>
      <c r="AB69" s="21"/>
      <c r="AC69" t="s">
        <v>277</v>
      </c>
      <c r="AD69">
        <v>166.76</v>
      </c>
      <c r="AE69">
        <v>124.12</v>
      </c>
      <c r="AF69">
        <v>51.63</v>
      </c>
      <c r="AG69">
        <v>29.65</v>
      </c>
      <c r="AH69">
        <v>29.79</v>
      </c>
      <c r="AI69">
        <v>13.39</v>
      </c>
    </row>
  </sheetData>
  <mergeCells count="2">
    <mergeCell ref="S2:T2"/>
    <mergeCell ref="U2:V2"/>
  </mergeCells>
  <phoneticPr fontId="6" type="noConversion"/>
  <conditionalFormatting sqref="S4:S6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4:T69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6:V58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:U6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4:V6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4:Y6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FCEE9-F94C-4E03-BB95-73825A56C9BF}">
  <sheetPr codeName="Sheet13"/>
  <dimension ref="B3:J25"/>
  <sheetViews>
    <sheetView showGridLines="0" zoomScaleNormal="100" workbookViewId="0">
      <selection activeCell="E23" sqref="E23"/>
    </sheetView>
  </sheetViews>
  <sheetFormatPr defaultRowHeight="14.5" x14ac:dyDescent="0.35"/>
  <cols>
    <col min="1" max="1" width="2.81640625" customWidth="1"/>
    <col min="2" max="2" width="13" customWidth="1"/>
    <col min="3" max="3" width="10.54296875" bestFit="1" customWidth="1"/>
    <col min="4" max="4" width="49.36328125" customWidth="1"/>
    <col min="5" max="13" width="6.81640625" customWidth="1"/>
  </cols>
  <sheetData>
    <row r="3" spans="2:10" x14ac:dyDescent="0.35">
      <c r="E3" s="140" t="s">
        <v>353</v>
      </c>
      <c r="F3" s="141"/>
      <c r="G3" s="142"/>
      <c r="H3" s="140" t="s">
        <v>377</v>
      </c>
      <c r="I3" s="141"/>
      <c r="J3" s="142"/>
    </row>
    <row r="4" spans="2:10" x14ac:dyDescent="0.35">
      <c r="B4" s="107" t="s">
        <v>380</v>
      </c>
      <c r="C4" s="108" t="s">
        <v>381</v>
      </c>
      <c r="D4" s="109" t="s">
        <v>375</v>
      </c>
      <c r="E4" s="39" t="s">
        <v>376</v>
      </c>
      <c r="F4" s="19" t="s">
        <v>378</v>
      </c>
      <c r="G4" s="40" t="s">
        <v>379</v>
      </c>
      <c r="H4" s="39" t="s">
        <v>376</v>
      </c>
      <c r="I4" s="19" t="s">
        <v>378</v>
      </c>
      <c r="J4" s="40" t="s">
        <v>379</v>
      </c>
    </row>
    <row r="5" spans="2:10" x14ac:dyDescent="0.35">
      <c r="B5" s="67" t="s">
        <v>180</v>
      </c>
      <c r="C5" s="68" t="s">
        <v>79</v>
      </c>
      <c r="D5" s="96" t="s">
        <v>80</v>
      </c>
      <c r="E5" s="69">
        <f>VLOOKUP($C5, Table8[], 15, FALSE)</f>
        <v>1.5294368373855782</v>
      </c>
      <c r="F5" s="70">
        <f>VLOOKUP($C5, Table8[], 16, FALSE)</f>
        <v>1.7342594507444575</v>
      </c>
      <c r="G5" s="71">
        <f>VLOOKUP($C5, Table8[], 17, FALSE)</f>
        <v>1.7959969584225854</v>
      </c>
      <c r="H5" s="69">
        <f>VLOOKUP($C5, Table8[], 22, FALSE)</f>
        <v>0.30588736747711565</v>
      </c>
      <c r="I5" s="70">
        <f>VLOOKUP($C5, Table8[], 23, FALSE)</f>
        <v>0.34685189014889151</v>
      </c>
      <c r="J5" s="71">
        <f>VLOOKUP($C5, Table8[], 24, FALSE)</f>
        <v>0.50591463617537624</v>
      </c>
    </row>
    <row r="6" spans="2:10" x14ac:dyDescent="0.35">
      <c r="B6" s="72" t="s">
        <v>180</v>
      </c>
      <c r="C6" s="53" t="s">
        <v>67</v>
      </c>
      <c r="D6" s="97" t="s">
        <v>68</v>
      </c>
      <c r="E6" s="41">
        <f>VLOOKUP($C6, Table8[], 15, FALSE)</f>
        <v>3.0373605848137641</v>
      </c>
      <c r="F6" s="42">
        <f>VLOOKUP($C6, Table8[], 16, FALSE)</f>
        <v>4.5300116832581283</v>
      </c>
      <c r="G6" s="43">
        <f>VLOOKUP($C6, Table8[], 17, FALSE)</f>
        <v>5.7010950811734684</v>
      </c>
      <c r="H6" s="41">
        <f>VLOOKUP($C6, Table8[], 22, FALSE)</f>
        <v>0.43328966973092214</v>
      </c>
      <c r="I6" s="42">
        <f>VLOOKUP($C6, Table8[], 23, FALSE)</f>
        <v>0.65652343235625044</v>
      </c>
      <c r="J6" s="43">
        <f>VLOOKUP($C6, Table8[], 24, FALSE)</f>
        <v>1.2811449620614535</v>
      </c>
    </row>
    <row r="7" spans="2:10" x14ac:dyDescent="0.35">
      <c r="B7" s="72" t="s">
        <v>180</v>
      </c>
      <c r="C7" s="53" t="s">
        <v>77</v>
      </c>
      <c r="D7" s="97" t="s">
        <v>78</v>
      </c>
      <c r="E7" s="41">
        <f>VLOOKUP($C7, Table8[], 15, FALSE)</f>
        <v>2.690052217781802</v>
      </c>
      <c r="F7" s="42">
        <f>VLOOKUP($C7, Table8[], 16, FALSE)</f>
        <v>3.2662342354826679</v>
      </c>
      <c r="G7" s="43">
        <f>VLOOKUP($C7, Table8[], 17, FALSE)</f>
        <v>3.687486333577783</v>
      </c>
      <c r="H7" s="41">
        <f>VLOOKUP($C7, Table8[], 22, FALSE)</f>
        <v>0.54899024852689837</v>
      </c>
      <c r="I7" s="42">
        <f>VLOOKUP($C7, Table8[], 23, FALSE)</f>
        <v>0.673450357831478</v>
      </c>
      <c r="J7" s="43">
        <f>VLOOKUP($C7, Table8[], 24, FALSE)</f>
        <v>1.152339479243057</v>
      </c>
    </row>
    <row r="8" spans="2:10" x14ac:dyDescent="0.35">
      <c r="B8" s="72" t="s">
        <v>180</v>
      </c>
      <c r="C8" s="53" t="s">
        <v>47</v>
      </c>
      <c r="D8" s="97" t="s">
        <v>48</v>
      </c>
      <c r="E8" s="41">
        <f>VLOOKUP($C8, Table8[], 15, FALSE)</f>
        <v>1.5346529042710833</v>
      </c>
      <c r="F8" s="42">
        <f>VLOOKUP($C8, Table8[], 16, FALSE)</f>
        <v>1.7097594586278575</v>
      </c>
      <c r="G8" s="43">
        <f>VLOOKUP($C8, Table8[], 17, FALSE)</f>
        <v>1.8485537549301378</v>
      </c>
      <c r="H8" s="41">
        <f>VLOOKUP($C8, Table8[], 22, FALSE)</f>
        <v>0.67015410666859532</v>
      </c>
      <c r="I8" s="42">
        <f>VLOOKUP($C8, Table8[], 23, FALSE)</f>
        <v>0.7498944993981832</v>
      </c>
      <c r="J8" s="43">
        <f>VLOOKUP($C8, Table8[], 24, FALSE)</f>
        <v>1.2661327088562588</v>
      </c>
    </row>
    <row r="9" spans="2:10" ht="15" thickBot="1" x14ac:dyDescent="0.4">
      <c r="B9" s="72" t="s">
        <v>180</v>
      </c>
      <c r="C9" s="53" t="s">
        <v>87</v>
      </c>
      <c r="D9" s="97" t="s">
        <v>88</v>
      </c>
      <c r="E9" s="41">
        <f>VLOOKUP($C9, Table8[], 15, FALSE)</f>
        <v>4.6075912282899978</v>
      </c>
      <c r="F9" s="42">
        <f>VLOOKUP($C9, Table8[], 16, FALSE)</f>
        <v>5.3095880211487589</v>
      </c>
      <c r="G9" s="43">
        <f>VLOOKUP($C9, Table8[], 17, FALSE)</f>
        <v>5.3085406335306562</v>
      </c>
      <c r="H9" s="41">
        <f>VLOOKUP($C9, Table8[], 22, FALSE)</f>
        <v>0.52004415669187343</v>
      </c>
      <c r="I9" s="42">
        <f>VLOOKUP($C9, Table8[], 23, FALSE)</f>
        <v>0.60063212908922614</v>
      </c>
      <c r="J9" s="43">
        <f>VLOOKUP($C9, Table8[], 24, FALSE)</f>
        <v>1.2037507105511691</v>
      </c>
    </row>
    <row r="10" spans="2:10" s="122" customFormat="1" x14ac:dyDescent="0.35">
      <c r="B10" s="81" t="s">
        <v>180</v>
      </c>
      <c r="C10" s="82" t="s">
        <v>105</v>
      </c>
      <c r="D10" s="98" t="s">
        <v>106</v>
      </c>
      <c r="E10" s="83">
        <v>4.0379862622861307</v>
      </c>
      <c r="F10" s="84">
        <v>2.4582415005884206</v>
      </c>
      <c r="G10" s="85">
        <v>0.36455999463120836</v>
      </c>
      <c r="H10" s="83">
        <v>0.32749280310512008</v>
      </c>
      <c r="I10" s="84">
        <v>0.19840528656887979</v>
      </c>
      <c r="J10" s="85">
        <v>3.542857090682297E-2</v>
      </c>
    </row>
    <row r="11" spans="2:10" s="122" customFormat="1" ht="15" thickBot="1" x14ac:dyDescent="0.4">
      <c r="B11" s="72" t="s">
        <v>180</v>
      </c>
      <c r="C11" s="53" t="s">
        <v>113</v>
      </c>
      <c r="D11" s="97" t="s">
        <v>114</v>
      </c>
      <c r="E11" s="41">
        <v>3.2013209610155524</v>
      </c>
      <c r="F11" s="42">
        <v>1.1695815703597789</v>
      </c>
      <c r="G11" s="43">
        <v>-1.0922913321497862</v>
      </c>
      <c r="H11" s="41">
        <v>0.37574189683281134</v>
      </c>
      <c r="I11" s="42">
        <v>0.13647392886345144</v>
      </c>
      <c r="J11" s="43">
        <v>-0.15581902027814354</v>
      </c>
    </row>
    <row r="12" spans="2:10" x14ac:dyDescent="0.35">
      <c r="B12" s="81" t="s">
        <v>180</v>
      </c>
      <c r="C12" s="82" t="s">
        <v>23</v>
      </c>
      <c r="D12" s="98" t="s">
        <v>386</v>
      </c>
      <c r="E12" s="83">
        <v>-5.2692479786000002</v>
      </c>
      <c r="F12" s="84">
        <v>1.7792985596477351</v>
      </c>
      <c r="G12" s="85">
        <v>4.5814057738137848</v>
      </c>
      <c r="H12" s="83">
        <v>-0.19358001390889054</v>
      </c>
      <c r="I12" s="84">
        <v>6.5584171015397541E-2</v>
      </c>
      <c r="J12" s="85">
        <v>0.24512604461282955</v>
      </c>
    </row>
    <row r="13" spans="2:10" x14ac:dyDescent="0.35">
      <c r="B13" s="72" t="s">
        <v>180</v>
      </c>
      <c r="C13" s="53" t="s">
        <v>35</v>
      </c>
      <c r="D13" s="97" t="s">
        <v>382</v>
      </c>
      <c r="E13" s="41">
        <v>-9.8847715065358503</v>
      </c>
      <c r="F13" s="42">
        <v>-1.1534399317988386</v>
      </c>
      <c r="G13" s="43">
        <v>-1.3568567312391422</v>
      </c>
      <c r="H13" s="41">
        <v>-0.24144532258270276</v>
      </c>
      <c r="I13" s="42">
        <v>-2.8208362235236945E-2</v>
      </c>
      <c r="J13" s="43">
        <v>-4.6324914006116158E-2</v>
      </c>
    </row>
    <row r="14" spans="2:10" s="122" customFormat="1" x14ac:dyDescent="0.35">
      <c r="B14" s="123" t="s">
        <v>180</v>
      </c>
      <c r="C14" s="124" t="s">
        <v>5</v>
      </c>
      <c r="D14" s="125" t="s">
        <v>383</v>
      </c>
      <c r="E14" s="126">
        <f>VLOOKUP($C14, Table8[], 15, FALSE)</f>
        <v>-12.319551750548818</v>
      </c>
      <c r="F14" s="127">
        <f>VLOOKUP($C14, Table8[], 16, FALSE)</f>
        <v>-8.8862417569700476</v>
      </c>
      <c r="G14" s="128">
        <f>VLOOKUP($C14, Table8[], 17, FALSE)</f>
        <v>-16.811672067806693</v>
      </c>
      <c r="H14" s="126">
        <f>VLOOKUP($C14, Table8[], 22, FALSE)</f>
        <v>-0.31047257435858916</v>
      </c>
      <c r="I14" s="127">
        <f>VLOOKUP($C14, Table8[], 23, FALSE)</f>
        <v>-0.22428676822236365</v>
      </c>
      <c r="J14" s="128">
        <f>VLOOKUP($C14, Table8[], 24, FALSE)</f>
        <v>-0.79002218363753252</v>
      </c>
    </row>
    <row r="15" spans="2:10" x14ac:dyDescent="0.35">
      <c r="B15" s="56" t="s">
        <v>192</v>
      </c>
      <c r="C15" s="57" t="s">
        <v>97</v>
      </c>
      <c r="D15" s="99" t="s">
        <v>98</v>
      </c>
      <c r="E15" s="58">
        <f>VLOOKUP($C15, Table8[], 15, FALSE)</f>
        <v>11.94432217470327</v>
      </c>
      <c r="F15" s="59">
        <f>VLOOKUP($C15, Table8[], 16, FALSE)</f>
        <v>7.2393985718868015</v>
      </c>
      <c r="G15" s="60">
        <f>VLOOKUP($C15, Table8[], 17, FALSE)</f>
        <v>0.39807164651197713</v>
      </c>
      <c r="H15" s="58">
        <f>VLOOKUP($C15, Table8[], 22, FALSE)</f>
        <v>0.71309386117631468</v>
      </c>
      <c r="I15" s="59">
        <f>VLOOKUP($C15, Table8[], 23, FALSE)</f>
        <v>0.4243492715056742</v>
      </c>
      <c r="J15" s="60">
        <f>VLOOKUP($C15, Table8[], 24, FALSE)</f>
        <v>4.2941925190073046E-2</v>
      </c>
    </row>
    <row r="16" spans="2:10" x14ac:dyDescent="0.35">
      <c r="B16" s="61" t="s">
        <v>192</v>
      </c>
      <c r="C16" s="54" t="s">
        <v>107</v>
      </c>
      <c r="D16" s="100" t="s">
        <v>108</v>
      </c>
      <c r="E16" s="44">
        <f>VLOOKUP($C16, Table8[], 15, FALSE)</f>
        <v>12.951181145381675</v>
      </c>
      <c r="F16" s="45">
        <f>VLOOKUP($C16, Table8[], 16, FALSE)</f>
        <v>13.173448655121799</v>
      </c>
      <c r="G16" s="46">
        <f>VLOOKUP($C16, Table8[], 17, FALSE)</f>
        <v>10.884615471189552</v>
      </c>
      <c r="H16" s="44">
        <f>VLOOKUP($C16, Table8[], 22, FALSE)</f>
        <v>0.70578643844041822</v>
      </c>
      <c r="I16" s="45">
        <f>VLOOKUP($C16, Table8[], 23, FALSE)</f>
        <v>0.71478288958881164</v>
      </c>
      <c r="J16" s="46">
        <f>VLOOKUP($C16, Table8[], 24, FALSE)</f>
        <v>0.91390558112422771</v>
      </c>
    </row>
    <row r="17" spans="2:10" ht="15" thickBot="1" x14ac:dyDescent="0.4">
      <c r="B17" s="61" t="s">
        <v>192</v>
      </c>
      <c r="C17" s="54" t="s">
        <v>109</v>
      </c>
      <c r="D17" s="100" t="s">
        <v>110</v>
      </c>
      <c r="E17" s="44">
        <f>VLOOKUP($C17, Table8[], 15, FALSE)</f>
        <v>12.258885556562959</v>
      </c>
      <c r="F17" s="45">
        <f>VLOOKUP($C17, Table8[], 16, FALSE)</f>
        <v>11.338596322059358</v>
      </c>
      <c r="G17" s="46">
        <f>VLOOKUP($C17, Table8[], 17, FALSE)</f>
        <v>8.0168782111050838</v>
      </c>
      <c r="H17" s="44">
        <f>VLOOKUP($C17, Table8[], 22, FALSE)</f>
        <v>0.72709878745925027</v>
      </c>
      <c r="I17" s="45">
        <f>VLOOKUP($C17, Table8[], 23, FALSE)</f>
        <v>0.66580131074922821</v>
      </c>
      <c r="J17" s="46">
        <f>VLOOKUP($C17, Table8[], 24, FALSE)</f>
        <v>0.82733521270434307</v>
      </c>
    </row>
    <row r="18" spans="2:10" x14ac:dyDescent="0.35">
      <c r="B18" s="86" t="s">
        <v>192</v>
      </c>
      <c r="C18" s="87" t="s">
        <v>99</v>
      </c>
      <c r="D18" s="101" t="s">
        <v>100</v>
      </c>
      <c r="E18" s="88">
        <f>VLOOKUP($C18, Table8[], 15, FALSE)</f>
        <v>3.5871811642882445</v>
      </c>
      <c r="F18" s="89">
        <f>VLOOKUP($C18, Table8[], 16, FALSE)</f>
        <v>1.0505877602896341</v>
      </c>
      <c r="G18" s="90">
        <f>VLOOKUP($C18, Table8[], 17, FALSE)</f>
        <v>-6.6183455797485857</v>
      </c>
      <c r="H18" s="88">
        <f>VLOOKUP($C18, Table8[], 22, FALSE)</f>
        <v>0.12774861696183207</v>
      </c>
      <c r="I18" s="89">
        <f>VLOOKUP($C18, Table8[], 23, FALSE)</f>
        <v>3.7321057203894642E-2</v>
      </c>
      <c r="J18" s="90">
        <f>VLOOKUP($C18, Table8[], 24, FALSE)</f>
        <v>-0.36626151520468098</v>
      </c>
    </row>
    <row r="19" spans="2:10" x14ac:dyDescent="0.35">
      <c r="B19" s="62" t="s">
        <v>192</v>
      </c>
      <c r="C19" s="63" t="s">
        <v>115</v>
      </c>
      <c r="D19" s="102" t="s">
        <v>116</v>
      </c>
      <c r="E19" s="64">
        <f>VLOOKUP($C19, Table8[], 15, FALSE)</f>
        <v>7.5789775495616052</v>
      </c>
      <c r="F19" s="65">
        <f>VLOOKUP($C19, Table8[], 16, FALSE)</f>
        <v>3.1349747754632062</v>
      </c>
      <c r="G19" s="66">
        <f>VLOOKUP($C19, Table8[], 17, FALSE)</f>
        <v>-9.0116021606929877</v>
      </c>
      <c r="H19" s="64">
        <f>VLOOKUP($C19, Table8[], 22, FALSE)</f>
        <v>0.25561475715216209</v>
      </c>
      <c r="I19" s="65">
        <f>VLOOKUP($C19, Table8[], 23, FALSE)</f>
        <v>0.10523580985106433</v>
      </c>
      <c r="J19" s="66">
        <f>VLOOKUP($C19, Table8[], 24, FALSE)</f>
        <v>-0.6730098701040319</v>
      </c>
    </row>
    <row r="20" spans="2:10" x14ac:dyDescent="0.35">
      <c r="B20" s="73" t="s">
        <v>384</v>
      </c>
      <c r="C20" s="74" t="s">
        <v>17</v>
      </c>
      <c r="D20" s="103" t="s">
        <v>18</v>
      </c>
      <c r="E20" s="75">
        <f>VLOOKUP($C20, Table8[], 15, FALSE)</f>
        <v>8.339554314425035</v>
      </c>
      <c r="F20" s="76">
        <f>VLOOKUP($C20, Table8[], 16, FALSE)</f>
        <v>6.8424154041313745</v>
      </c>
      <c r="G20" s="77">
        <f>VLOOKUP($C20, Table8[], 17, FALSE)</f>
        <v>3.8840942851172011</v>
      </c>
      <c r="H20" s="75">
        <f>VLOOKUP($C20, Table8[], 22, FALSE)</f>
        <v>0.50238279002560449</v>
      </c>
      <c r="I20" s="76">
        <f>VLOOKUP($C20, Table8[], 23, FALSE)</f>
        <v>0.40923537106048891</v>
      </c>
      <c r="J20" s="77">
        <f>VLOOKUP($C20, Table8[], 24, FALSE)</f>
        <v>0.31348622155909611</v>
      </c>
    </row>
    <row r="21" spans="2:10" ht="15" thickBot="1" x14ac:dyDescent="0.4">
      <c r="B21" s="78" t="s">
        <v>384</v>
      </c>
      <c r="C21" s="55" t="s">
        <v>27</v>
      </c>
      <c r="D21" s="104" t="s">
        <v>28</v>
      </c>
      <c r="E21" s="47">
        <f>VLOOKUP($C21, Table8[], 15, FALSE)</f>
        <v>5.2508378291487023</v>
      </c>
      <c r="F21" s="48">
        <f>VLOOKUP($C21, Table8[], 16, FALSE)</f>
        <v>6.3556257299548502</v>
      </c>
      <c r="G21" s="49">
        <f>VLOOKUP($C21, Table8[], 17, FALSE)</f>
        <v>4.0097996219862431</v>
      </c>
      <c r="H21" s="47">
        <f>VLOOKUP($C21, Table8[], 22, FALSE)</f>
        <v>0.24053311173379308</v>
      </c>
      <c r="I21" s="48">
        <f>VLOOKUP($C21, Table8[], 23, FALSE)</f>
        <v>0.29074225663105446</v>
      </c>
      <c r="J21" s="49">
        <f>VLOOKUP($C21, Table8[], 24, FALSE)</f>
        <v>0.28641425871330306</v>
      </c>
    </row>
    <row r="22" spans="2:10" x14ac:dyDescent="0.35">
      <c r="B22" s="91" t="s">
        <v>384</v>
      </c>
      <c r="C22" s="92" t="s">
        <v>123</v>
      </c>
      <c r="D22" s="105" t="s">
        <v>124</v>
      </c>
      <c r="E22" s="93">
        <f>VLOOKUP($C22, Table8[], 15, FALSE)</f>
        <v>-14.900995657779026</v>
      </c>
      <c r="F22" s="94">
        <f>VLOOKUP($C22, Table8[], 16, FALSE)</f>
        <v>-10.983146308611936</v>
      </c>
      <c r="G22" s="95">
        <f>VLOOKUP($C22, Table8[], 17, FALSE)</f>
        <v>-20.226169819255414</v>
      </c>
      <c r="H22" s="93">
        <f>VLOOKUP($C22, Table8[], 22, FALSE)</f>
        <v>-0.29945730823510908</v>
      </c>
      <c r="I22" s="94">
        <f>VLOOKUP($C22, Table8[], 23, FALSE)</f>
        <v>-0.22094440371377863</v>
      </c>
      <c r="J22" s="95">
        <f>VLOOKUP($C22, Table8[], 24, FALSE)</f>
        <v>-0.59576347037571176</v>
      </c>
    </row>
    <row r="23" spans="2:10" ht="15" thickBot="1" x14ac:dyDescent="0.4">
      <c r="B23" s="79" t="s">
        <v>384</v>
      </c>
      <c r="C23" s="80" t="s">
        <v>117</v>
      </c>
      <c r="D23" s="106" t="s">
        <v>118</v>
      </c>
      <c r="E23" s="50">
        <f>VLOOKUP($C23, Table8[], 15, FALSE)</f>
        <v>0.20586704845120263</v>
      </c>
      <c r="F23" s="51">
        <f>VLOOKUP($C23, Table8[], 16, FALSE)</f>
        <v>1.1228864407560879</v>
      </c>
      <c r="G23" s="52">
        <f>VLOOKUP($C23, Table8[], 17, FALSE)</f>
        <v>-19.471895516786631</v>
      </c>
      <c r="H23" s="50">
        <f>VLOOKUP($C23, Table8[], 22, FALSE)</f>
        <v>4.3829475931701648E-3</v>
      </c>
      <c r="I23" s="51">
        <f>VLOOKUP($C23, Table8[], 23, FALSE)</f>
        <v>2.3860740347558178E-2</v>
      </c>
      <c r="J23" s="52">
        <f>VLOOKUP($C23, Table8[], 24, FALSE)</f>
        <v>-0.86773152926856645</v>
      </c>
    </row>
    <row r="24" spans="2:10" x14ac:dyDescent="0.35">
      <c r="B24" s="110" t="s">
        <v>385</v>
      </c>
      <c r="C24" s="111">
        <v>6040</v>
      </c>
      <c r="D24" s="112"/>
      <c r="E24" s="113">
        <f>VLOOKUP($C24, Table8[], 15, FALSE)</f>
        <v>9.6028741644687656</v>
      </c>
      <c r="F24" s="114">
        <f>VLOOKUP($C24, Table8[], 16, FALSE)</f>
        <v>5.6857239524146452</v>
      </c>
      <c r="G24" s="115">
        <f>VLOOKUP($C24, Table8[], 17, FALSE)</f>
        <v>0.39109558558940716</v>
      </c>
      <c r="H24" s="113">
        <f>VLOOKUP($C24, Table8[], 22, FALSE)</f>
        <v>0.71185130944913011</v>
      </c>
      <c r="I24" s="114">
        <f>VLOOKUP($C24, Table8[], 23, FALSE)</f>
        <v>0.41380814791955206</v>
      </c>
      <c r="J24" s="115">
        <f>VLOOKUP($C24, Table8[], 24, FALSE)</f>
        <v>5.2922271392341971E-2</v>
      </c>
    </row>
    <row r="25" spans="2:10" x14ac:dyDescent="0.35">
      <c r="B25" s="116" t="s">
        <v>385</v>
      </c>
      <c r="C25" s="117" t="s">
        <v>131</v>
      </c>
      <c r="D25" s="118"/>
      <c r="E25" s="119">
        <f>VLOOKUP($C25, Table8[], 15, FALSE)</f>
        <v>7.8660482687290756</v>
      </c>
      <c r="F25" s="120">
        <f>VLOOKUP($C25, Table8[], 16, FALSE)</f>
        <v>2.0773858164129688</v>
      </c>
      <c r="G25" s="121">
        <f>VLOOKUP($C25, Table8[], 17, FALSE)</f>
        <v>-6.0202569572741389</v>
      </c>
      <c r="H25" s="119">
        <f>VLOOKUP($C25, Table8[], 22, FALSE)</f>
        <v>0.34140834499692169</v>
      </c>
      <c r="I25" s="120">
        <f>VLOOKUP($C25, Table8[], 23, FALSE)</f>
        <v>8.961975049236276E-2</v>
      </c>
      <c r="J25" s="121">
        <f>VLOOKUP($C25, Table8[], 24, FALSE)</f>
        <v>-0.34981156056212309</v>
      </c>
    </row>
  </sheetData>
  <mergeCells count="2">
    <mergeCell ref="E3:G3"/>
    <mergeCell ref="H3:J3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94AE3-2B8F-4D21-ADB8-70AAB3424248}">
  <sheetPr codeName="Sheet14"/>
  <dimension ref="A1:N136"/>
  <sheetViews>
    <sheetView workbookViewId="0"/>
  </sheetViews>
  <sheetFormatPr defaultRowHeight="14.5" x14ac:dyDescent="0.35"/>
  <cols>
    <col min="6" max="6" width="0" hidden="1" customWidth="1"/>
    <col min="9" max="9" width="3" customWidth="1"/>
  </cols>
  <sheetData>
    <row r="1" spans="1:14" s="23" customFormat="1" x14ac:dyDescent="0.35">
      <c r="C1" s="23" t="s">
        <v>613</v>
      </c>
      <c r="D1" s="23" t="s">
        <v>617</v>
      </c>
      <c r="E1" s="23" t="s">
        <v>618</v>
      </c>
      <c r="G1" s="23" t="str">
        <f>G3 &amp; " TR"</f>
        <v>SPY TR</v>
      </c>
      <c r="H1" s="23" t="str">
        <f>H3 &amp; " TR"</f>
        <v>SPY TR</v>
      </c>
    </row>
    <row r="2" spans="1:14" s="23" customFormat="1" x14ac:dyDescent="0.35">
      <c r="C2" s="23">
        <f>MATCH(C3, EDA!$A$1:$DW$1, 0)</f>
        <v>71</v>
      </c>
      <c r="D2" s="23">
        <f>MATCH(D3, EDA!$A$1:$DW$1, 0)</f>
        <v>24</v>
      </c>
      <c r="E2" s="23">
        <f>MATCH(E3, EDA!$A$1:$DW$1, 0)</f>
        <v>87</v>
      </c>
      <c r="G2" s="23">
        <f>MATCH(G3,StratReturns!$HL$2:$IE$2, 0)</f>
        <v>12</v>
      </c>
      <c r="H2" s="23">
        <f>MATCH(H3,StratReturns!$HL$2:$IE$2, 0)</f>
        <v>12</v>
      </c>
    </row>
    <row r="3" spans="1:14" s="23" customFormat="1" x14ac:dyDescent="0.35">
      <c r="C3" s="23" t="s">
        <v>560</v>
      </c>
      <c r="D3" s="23" t="s">
        <v>513</v>
      </c>
      <c r="E3" s="23" t="s">
        <v>149</v>
      </c>
      <c r="G3" s="23" t="s">
        <v>97</v>
      </c>
      <c r="H3" s="23" t="s">
        <v>97</v>
      </c>
      <c r="J3" s="23" t="s">
        <v>625</v>
      </c>
      <c r="K3" s="23" t="s">
        <v>626</v>
      </c>
    </row>
    <row r="4" spans="1:14" x14ac:dyDescent="0.35">
      <c r="A4" t="s">
        <v>612</v>
      </c>
      <c r="B4" t="s">
        <v>387</v>
      </c>
      <c r="F4" t="s">
        <v>624</v>
      </c>
    </row>
    <row r="5" spans="1:14" x14ac:dyDescent="0.35">
      <c r="A5">
        <v>1</v>
      </c>
      <c r="B5" t="s">
        <v>563</v>
      </c>
      <c r="C5">
        <f>INDEX(EDA!$A$1:$DW$133, ScatterPlots!$A5+1, ScatterPlots!C$2)</f>
        <v>0</v>
      </c>
      <c r="D5">
        <f>INDEX(EDA!$A$1:$DW$133, ScatterPlots!$A5+1, ScatterPlots!D$2)</f>
        <v>1.6</v>
      </c>
      <c r="E5" t="b">
        <f>INDEX(EDA!$A$1:$DW$133, ScatterPlots!$A5+1, ScatterPlots!E$2)</f>
        <v>0</v>
      </c>
      <c r="F5">
        <f>MATCH($B5, StratReturns!$HL$3:$HL$146, 0)</f>
        <v>13</v>
      </c>
      <c r="G5" s="130">
        <f>INDEX(StratReturns!$HL$3:$IE$146, $F5, G$2)</f>
        <v>2.4921172586185501E-2</v>
      </c>
      <c r="H5" s="130">
        <f>INDEX(StratReturns!$HL$3:$IE$146, $F5, H$2)</f>
        <v>2.4921172586185501E-2</v>
      </c>
    </row>
    <row r="6" spans="1:14" x14ac:dyDescent="0.35">
      <c r="A6">
        <v>2</v>
      </c>
      <c r="B6" t="s">
        <v>564</v>
      </c>
      <c r="C6">
        <f>INDEX(EDA!$A$1:$DW$133, ScatterPlots!$A6+1, ScatterPlots!C$2)</f>
        <v>0</v>
      </c>
      <c r="D6">
        <f>INDEX(EDA!$A$1:$DW$133, ScatterPlots!$A6+1, ScatterPlots!D$2)</f>
        <v>2</v>
      </c>
      <c r="E6" t="b">
        <f>INDEX(EDA!$A$1:$DW$133, ScatterPlots!$A6+1, ScatterPlots!E$2)</f>
        <v>0</v>
      </c>
      <c r="F6">
        <f>MATCH($B6, StratReturns!$HL$3:$HL$146, 0)</f>
        <v>14</v>
      </c>
      <c r="G6" s="130">
        <f>INDEX(StratReturns!$HL$3:$IE$146, $F6, G$2)</f>
        <v>2.44642906141678E-3</v>
      </c>
      <c r="H6" s="130">
        <f>INDEX(StratReturns!$HL$3:$IE$146, $F6, H$2)</f>
        <v>2.44642906141678E-3</v>
      </c>
    </row>
    <row r="7" spans="1:14" x14ac:dyDescent="0.35">
      <c r="A7">
        <v>3</v>
      </c>
      <c r="B7" t="s">
        <v>565</v>
      </c>
      <c r="C7">
        <f>INDEX(EDA!$A$1:$DW$133, ScatterPlots!$A7+1, ScatterPlots!C$2)</f>
        <v>0</v>
      </c>
      <c r="D7">
        <f>INDEX(EDA!$A$1:$DW$133, ScatterPlots!$A7+1, ScatterPlots!D$2)</f>
        <v>1.5</v>
      </c>
      <c r="E7" t="b">
        <f>INDEX(EDA!$A$1:$DW$133, ScatterPlots!$A7+1, ScatterPlots!E$2)</f>
        <v>0</v>
      </c>
      <c r="F7">
        <f>MATCH($B7, StratReturns!$HL$3:$HL$146, 0)</f>
        <v>15</v>
      </c>
      <c r="G7" s="130">
        <f>INDEX(StratReturns!$HL$3:$IE$146, $F7, G$2)</f>
        <v>3.4559669774705003E-2</v>
      </c>
      <c r="H7" s="130">
        <f>INDEX(StratReturns!$HL$3:$IE$146, $F7, H$2)</f>
        <v>3.4559669774705003E-2</v>
      </c>
    </row>
    <row r="8" spans="1:14" x14ac:dyDescent="0.35">
      <c r="A8">
        <v>4</v>
      </c>
      <c r="B8" t="s">
        <v>566</v>
      </c>
      <c r="C8">
        <f>INDEX(EDA!$A$1:$DW$133, ScatterPlots!$A8+1, ScatterPlots!C$2)</f>
        <v>0</v>
      </c>
      <c r="D8">
        <f>INDEX(EDA!$A$1:$DW$133, ScatterPlots!$A8+1, ScatterPlots!D$2)</f>
        <v>1.1000000000000001</v>
      </c>
      <c r="E8" t="b">
        <f>INDEX(EDA!$A$1:$DW$133, ScatterPlots!$A8+1, ScatterPlots!E$2)</f>
        <v>0</v>
      </c>
      <c r="F8">
        <f>MATCH($B8, StratReturns!$HL$3:$HL$146, 0)</f>
        <v>16</v>
      </c>
      <c r="G8" s="130">
        <f>INDEX(StratReturns!$HL$3:$IE$146, $F8, G$2)</f>
        <v>2.3261821716126001E-2</v>
      </c>
      <c r="H8" s="130">
        <f>INDEX(StratReturns!$HL$3:$IE$146, $F8, H$2)</f>
        <v>2.3261821716126001E-2</v>
      </c>
    </row>
    <row r="9" spans="1:14" x14ac:dyDescent="0.35">
      <c r="A9">
        <v>5</v>
      </c>
      <c r="B9" t="s">
        <v>567</v>
      </c>
      <c r="C9">
        <f>INDEX(EDA!$A$1:$DW$133, ScatterPlots!$A9+1, ScatterPlots!C$2)</f>
        <v>0</v>
      </c>
      <c r="D9">
        <f>INDEX(EDA!$A$1:$DW$133, ScatterPlots!$A9+1, ScatterPlots!D$2)</f>
        <v>1.4</v>
      </c>
      <c r="E9" t="b">
        <f>INDEX(EDA!$A$1:$DW$133, ScatterPlots!$A9+1, ScatterPlots!E$2)</f>
        <v>0</v>
      </c>
      <c r="F9">
        <f>MATCH($B9, StratReturns!$HL$3:$HL$146, 0)</f>
        <v>17</v>
      </c>
      <c r="G9" s="130">
        <f>INDEX(StratReturns!$HL$3:$IE$146, $F9, G$2)</f>
        <v>3.2663487546619102E-2</v>
      </c>
      <c r="H9" s="130">
        <f>INDEX(StratReturns!$HL$3:$IE$146, $F9, H$2)</f>
        <v>3.2663487546619102E-2</v>
      </c>
    </row>
    <row r="10" spans="1:14" x14ac:dyDescent="0.35">
      <c r="A10">
        <v>6</v>
      </c>
      <c r="B10" t="s">
        <v>568</v>
      </c>
      <c r="C10">
        <f>INDEX(EDA!$A$1:$DW$133, ScatterPlots!$A10+1, ScatterPlots!C$2)</f>
        <v>1.55</v>
      </c>
      <c r="D10">
        <f>INDEX(EDA!$A$1:$DW$133, ScatterPlots!$A10+1, ScatterPlots!D$2)</f>
        <v>1.8</v>
      </c>
      <c r="E10" t="b">
        <f>INDEX(EDA!$A$1:$DW$133, ScatterPlots!$A10+1, ScatterPlots!E$2)</f>
        <v>1</v>
      </c>
      <c r="F10">
        <f>MATCH($B10, StratReturns!$HL$3:$HL$146, 0)</f>
        <v>18</v>
      </c>
      <c r="G10" s="130">
        <f>INDEX(StratReturns!$HL$3:$IE$146, $F10, G$2)</f>
        <v>-1.8747931694190201E-2</v>
      </c>
      <c r="H10" s="130">
        <f>INDEX(StratReturns!$HL$3:$IE$146, $F10, H$2)</f>
        <v>-1.8747931694190201E-2</v>
      </c>
      <c r="J10">
        <f t="shared" ref="J10:J69" si="0">IF(E10, G10, "")</f>
        <v>-1.8747931694190201E-2</v>
      </c>
      <c r="K10" t="str">
        <f t="shared" ref="K10:K69" si="1">IF(NOT(E10), G10, "")</f>
        <v/>
      </c>
      <c r="M10">
        <v>-1.8747931694190201E-2</v>
      </c>
      <c r="N10">
        <v>4.5550493372101299E-2</v>
      </c>
    </row>
    <row r="11" spans="1:14" x14ac:dyDescent="0.35">
      <c r="A11">
        <v>7</v>
      </c>
      <c r="B11" t="s">
        <v>569</v>
      </c>
      <c r="C11">
        <f>INDEX(EDA!$A$1:$DW$133, ScatterPlots!$A11+1, ScatterPlots!C$2)</f>
        <v>1.6</v>
      </c>
      <c r="D11">
        <f>INDEX(EDA!$A$1:$DW$133, ScatterPlots!$A11+1, ScatterPlots!D$2)</f>
        <v>2</v>
      </c>
      <c r="E11" t="b">
        <f>INDEX(EDA!$A$1:$DW$133, ScatterPlots!$A11+1, ScatterPlots!E$2)</f>
        <v>0</v>
      </c>
      <c r="F11">
        <f>MATCH($B11, StratReturns!$HL$3:$HL$146, 0)</f>
        <v>19</v>
      </c>
      <c r="G11" s="130">
        <f>INDEX(StratReturns!$HL$3:$IE$146, $F11, G$2)</f>
        <v>4.5550493372101299E-2</v>
      </c>
      <c r="H11" s="130">
        <f>INDEX(StratReturns!$HL$3:$IE$146, $F11, H$2)</f>
        <v>4.5550493372101299E-2</v>
      </c>
      <c r="J11" t="str">
        <f t="shared" si="0"/>
        <v/>
      </c>
      <c r="K11">
        <f t="shared" si="1"/>
        <v>4.5550493372101299E-2</v>
      </c>
      <c r="M11">
        <v>2.7183495374317499E-2</v>
      </c>
      <c r="N11">
        <v>-4.1076104449164999E-2</v>
      </c>
    </row>
    <row r="12" spans="1:14" x14ac:dyDescent="0.35">
      <c r="A12">
        <v>8</v>
      </c>
      <c r="B12" t="s">
        <v>570</v>
      </c>
      <c r="C12">
        <f>INDEX(EDA!$A$1:$DW$133, ScatterPlots!$A12+1, ScatterPlots!C$2)</f>
        <v>1.55</v>
      </c>
      <c r="D12">
        <f>INDEX(EDA!$A$1:$DW$133, ScatterPlots!$A12+1, ScatterPlots!D$2)</f>
        <v>1.5</v>
      </c>
      <c r="E12" t="b">
        <f>INDEX(EDA!$A$1:$DW$133, ScatterPlots!$A12+1, ScatterPlots!E$2)</f>
        <v>0</v>
      </c>
      <c r="F12">
        <f>MATCH($B12, StratReturns!$HL$3:$HL$146, 0)</f>
        <v>20</v>
      </c>
      <c r="G12" s="130">
        <f>INDEX(StratReturns!$HL$3:$IE$146, $F12, G$2)</f>
        <v>-4.1076104449164999E-2</v>
      </c>
      <c r="H12" s="130">
        <f>INDEX(StratReturns!$HL$3:$IE$146, $F12, H$2)</f>
        <v>-4.1076104449164999E-2</v>
      </c>
      <c r="J12" t="str">
        <f t="shared" si="0"/>
        <v/>
      </c>
      <c r="K12">
        <f t="shared" si="1"/>
        <v>-4.1076104449164999E-2</v>
      </c>
      <c r="M12">
        <v>1.54367494439133E-2</v>
      </c>
      <c r="N12">
        <v>2.7002504876211201E-2</v>
      </c>
    </row>
    <row r="13" spans="1:14" x14ac:dyDescent="0.35">
      <c r="A13">
        <v>9</v>
      </c>
      <c r="B13" t="s">
        <v>571</v>
      </c>
      <c r="C13">
        <f>INDEX(EDA!$A$1:$DW$133, ScatterPlots!$A13+1, ScatterPlots!C$2)</f>
        <v>1.5</v>
      </c>
      <c r="D13">
        <f>INDEX(EDA!$A$1:$DW$133, ScatterPlots!$A13+1, ScatterPlots!D$2)</f>
        <v>1.2</v>
      </c>
      <c r="E13" t="b">
        <f>INDEX(EDA!$A$1:$DW$133, ScatterPlots!$A13+1, ScatterPlots!E$2)</f>
        <v>0</v>
      </c>
      <c r="F13">
        <f>MATCH($B13, StratReturns!$HL$3:$HL$146, 0)</f>
        <v>21</v>
      </c>
      <c r="G13" s="130">
        <f>INDEX(StratReturns!$HL$3:$IE$146, $F13, G$2)</f>
        <v>2.7002504876211201E-2</v>
      </c>
      <c r="H13" s="130">
        <f>INDEX(StratReturns!$HL$3:$IE$146, $F13, H$2)</f>
        <v>2.7002504876211201E-2</v>
      </c>
      <c r="J13" t="str">
        <f t="shared" si="0"/>
        <v/>
      </c>
      <c r="K13">
        <f t="shared" si="1"/>
        <v>2.7002504876211201E-2</v>
      </c>
      <c r="M13">
        <v>3.1840072911548602E-4</v>
      </c>
      <c r="N13">
        <v>3.8088843067159699E-2</v>
      </c>
    </row>
    <row r="14" spans="1:14" x14ac:dyDescent="0.35">
      <c r="A14">
        <v>10</v>
      </c>
      <c r="B14" t="s">
        <v>572</v>
      </c>
      <c r="C14">
        <f>INDEX(EDA!$A$1:$DW$133, ScatterPlots!$A14+1, ScatterPlots!C$2)</f>
        <v>1.5</v>
      </c>
      <c r="D14">
        <f>INDEX(EDA!$A$1:$DW$133, ScatterPlots!$A14+1, ScatterPlots!D$2)</f>
        <v>1</v>
      </c>
      <c r="E14" t="b">
        <f>INDEX(EDA!$A$1:$DW$133, ScatterPlots!$A14+1, ScatterPlots!E$2)</f>
        <v>0</v>
      </c>
      <c r="F14">
        <f>MATCH($B14, StratReturns!$HL$3:$HL$146, 0)</f>
        <v>22</v>
      </c>
      <c r="G14" s="130">
        <f>INDEX(StratReturns!$HL$3:$IE$146, $F14, G$2)</f>
        <v>3.8088843067159699E-2</v>
      </c>
      <c r="H14" s="130">
        <f>INDEX(StratReturns!$HL$3:$IE$146, $F14, H$2)</f>
        <v>3.8088843067159699E-2</v>
      </c>
      <c r="J14" t="str">
        <f t="shared" si="0"/>
        <v/>
      </c>
      <c r="K14">
        <f t="shared" si="1"/>
        <v>3.8088843067159699E-2</v>
      </c>
      <c r="M14">
        <v>2.3098181430180199E-2</v>
      </c>
      <c r="N14">
        <v>2.85976137108074E-2</v>
      </c>
    </row>
    <row r="15" spans="1:14" x14ac:dyDescent="0.35">
      <c r="A15">
        <v>11</v>
      </c>
      <c r="B15" t="s">
        <v>573</v>
      </c>
      <c r="C15">
        <f>INDEX(EDA!$A$1:$DW$133, ScatterPlots!$A15+1, ScatterPlots!C$2)</f>
        <v>1.5</v>
      </c>
      <c r="D15">
        <f>INDEX(EDA!$A$1:$DW$133, ScatterPlots!$A15+1, ScatterPlots!D$2)</f>
        <v>1.2</v>
      </c>
      <c r="E15" t="b">
        <f>INDEX(EDA!$A$1:$DW$133, ScatterPlots!$A15+1, ScatterPlots!E$2)</f>
        <v>1</v>
      </c>
      <c r="F15">
        <f>MATCH($B15, StratReturns!$HL$3:$HL$146, 0)</f>
        <v>23</v>
      </c>
      <c r="G15" s="130">
        <f>INDEX(StratReturns!$HL$3:$IE$146, $F15, G$2)</f>
        <v>2.7183495374317499E-2</v>
      </c>
      <c r="H15" s="130">
        <f>INDEX(StratReturns!$HL$3:$IE$146, $F15, H$2)</f>
        <v>2.7183495374317499E-2</v>
      </c>
      <c r="J15">
        <f t="shared" si="0"/>
        <v>2.7183495374317499E-2</v>
      </c>
      <c r="K15" t="str">
        <f t="shared" si="1"/>
        <v/>
      </c>
      <c r="M15">
        <v>1.9480781726129898E-2</v>
      </c>
      <c r="N15">
        <v>-2.5913196040467001E-2</v>
      </c>
    </row>
    <row r="16" spans="1:14" x14ac:dyDescent="0.35">
      <c r="A16">
        <v>12</v>
      </c>
      <c r="B16" t="s">
        <v>574</v>
      </c>
      <c r="C16">
        <f>INDEX(EDA!$A$1:$DW$133, ScatterPlots!$A16+1, ScatterPlots!C$2)</f>
        <v>1.5</v>
      </c>
      <c r="D16">
        <f>INDEX(EDA!$A$1:$DW$133, ScatterPlots!$A16+1, ScatterPlots!D$2)</f>
        <v>1.5</v>
      </c>
      <c r="E16" t="b">
        <f>INDEX(EDA!$A$1:$DW$133, ScatterPlots!$A16+1, ScatterPlots!E$2)</f>
        <v>0</v>
      </c>
      <c r="F16">
        <f>MATCH($B16, StratReturns!$HL$3:$HL$146, 0)</f>
        <v>24</v>
      </c>
      <c r="G16" s="130">
        <f>INDEX(StratReturns!$HL$3:$IE$146, $F16, G$2)</f>
        <v>2.85976137108074E-2</v>
      </c>
      <c r="H16" s="130">
        <f>INDEX(StratReturns!$HL$3:$IE$146, $F16, H$2)</f>
        <v>2.85976137108074E-2</v>
      </c>
      <c r="J16" t="str">
        <f t="shared" si="0"/>
        <v/>
      </c>
      <c r="K16">
        <f t="shared" si="1"/>
        <v>2.85976137108074E-2</v>
      </c>
      <c r="M16">
        <v>-1.9996701158012799E-2</v>
      </c>
      <c r="N16">
        <v>6.9586467455807294E-2</v>
      </c>
    </row>
    <row r="17" spans="1:14" x14ac:dyDescent="0.35">
      <c r="A17">
        <v>13</v>
      </c>
      <c r="B17" t="s">
        <v>575</v>
      </c>
      <c r="C17">
        <f>INDEX(EDA!$A$1:$DW$133, ScatterPlots!$A17+1, ScatterPlots!C$2)</f>
        <v>1.5</v>
      </c>
      <c r="D17">
        <f>INDEX(EDA!$A$1:$DW$133, ScatterPlots!$A17+1, ScatterPlots!D$2)</f>
        <v>1.6</v>
      </c>
      <c r="E17" t="b">
        <f>INDEX(EDA!$A$1:$DW$133, ScatterPlots!$A17+1, ScatterPlots!E$2)</f>
        <v>0</v>
      </c>
      <c r="F17">
        <f>MATCH($B17, StratReturns!$HL$3:$HL$146, 0)</f>
        <v>25</v>
      </c>
      <c r="G17" s="130">
        <f>INDEX(StratReturns!$HL$3:$IE$146, $F17, G$2)</f>
        <v>-2.5913196040467001E-2</v>
      </c>
      <c r="H17" s="130">
        <f>INDEX(StratReturns!$HL$3:$IE$146, $F17, H$2)</f>
        <v>-2.5913196040467001E-2</v>
      </c>
      <c r="J17" t="str">
        <f t="shared" si="0"/>
        <v/>
      </c>
      <c r="K17">
        <f t="shared" si="1"/>
        <v>-2.5913196040467001E-2</v>
      </c>
      <c r="M17">
        <v>4.2649894969863399E-2</v>
      </c>
      <c r="N17">
        <v>-1.3304745484741601E-2</v>
      </c>
    </row>
    <row r="18" spans="1:14" x14ac:dyDescent="0.35">
      <c r="A18">
        <v>14</v>
      </c>
      <c r="B18" t="s">
        <v>576</v>
      </c>
      <c r="C18">
        <f>INDEX(EDA!$A$1:$DW$133, ScatterPlots!$A18+1, ScatterPlots!C$2)</f>
        <v>1.45</v>
      </c>
      <c r="D18">
        <f>INDEX(EDA!$A$1:$DW$133, ScatterPlots!$A18+1, ScatterPlots!D$2)</f>
        <v>1.1000000000000001</v>
      </c>
      <c r="E18" t="b">
        <f>INDEX(EDA!$A$1:$DW$133, ScatterPlots!$A18+1, ScatterPlots!E$2)</f>
        <v>0</v>
      </c>
      <c r="F18">
        <f>MATCH($B18, StratReturns!$HL$3:$HL$146, 0)</f>
        <v>26</v>
      </c>
      <c r="G18" s="130">
        <f>INDEX(StratReturns!$HL$3:$IE$146, $F18, G$2)</f>
        <v>6.9586467455807294E-2</v>
      </c>
      <c r="H18" s="130">
        <f>INDEX(StratReturns!$HL$3:$IE$146, $F18, H$2)</f>
        <v>6.9586467455807294E-2</v>
      </c>
      <c r="J18" t="str">
        <f t="shared" si="0"/>
        <v/>
      </c>
      <c r="K18">
        <f t="shared" si="1"/>
        <v>6.9586467455807294E-2</v>
      </c>
      <c r="M18">
        <v>8.2235749128584695E-2</v>
      </c>
      <c r="N18">
        <v>3.7612985029527903E-2</v>
      </c>
    </row>
    <row r="19" spans="1:14" x14ac:dyDescent="0.35">
      <c r="A19">
        <v>15</v>
      </c>
      <c r="B19" t="s">
        <v>577</v>
      </c>
      <c r="C19">
        <f>INDEX(EDA!$A$1:$DW$133, ScatterPlots!$A19+1, ScatterPlots!C$2)</f>
        <v>1.45</v>
      </c>
      <c r="D19">
        <f>INDEX(EDA!$A$1:$DW$133, ScatterPlots!$A19+1, ScatterPlots!D$2)</f>
        <v>1.5</v>
      </c>
      <c r="E19" t="b">
        <f>INDEX(EDA!$A$1:$DW$133, ScatterPlots!$A19+1, ScatterPlots!E$2)</f>
        <v>1</v>
      </c>
      <c r="F19">
        <f>MATCH($B19, StratReturns!$HL$3:$HL$146, 0)</f>
        <v>27</v>
      </c>
      <c r="G19" s="130">
        <f>INDEX(StratReturns!$HL$3:$IE$146, $F19, G$2)</f>
        <v>1.54367494439133E-2</v>
      </c>
      <c r="H19" s="130">
        <f>INDEX(StratReturns!$HL$3:$IE$146, $F19, H$2)</f>
        <v>1.54367494439133E-2</v>
      </c>
      <c r="J19">
        <f t="shared" si="0"/>
        <v>1.54367494439133E-2</v>
      </c>
      <c r="K19" t="str">
        <f t="shared" si="1"/>
        <v/>
      </c>
      <c r="M19">
        <v>-8.0800550873483205E-3</v>
      </c>
      <c r="N19">
        <v>2.6911946376280801E-2</v>
      </c>
    </row>
    <row r="20" spans="1:14" x14ac:dyDescent="0.35">
      <c r="A20">
        <v>16</v>
      </c>
      <c r="B20" t="s">
        <v>578</v>
      </c>
      <c r="C20">
        <f>INDEX(EDA!$A$1:$DW$133, ScatterPlots!$A20+1, ScatterPlots!C$2)</f>
        <v>1.5</v>
      </c>
      <c r="D20">
        <f>INDEX(EDA!$A$1:$DW$133, ScatterPlots!$A20+1, ScatterPlots!D$2)</f>
        <v>2</v>
      </c>
      <c r="E20" t="b">
        <f>INDEX(EDA!$A$1:$DW$133, ScatterPlots!$A20+1, ScatterPlots!E$2)</f>
        <v>1</v>
      </c>
      <c r="F20">
        <f>MATCH($B20, StratReturns!$HL$3:$HL$146, 0)</f>
        <v>28</v>
      </c>
      <c r="G20" s="130">
        <f>INDEX(StratReturns!$HL$3:$IE$146, $F20, G$2)</f>
        <v>3.1840072911548602E-4</v>
      </c>
      <c r="H20" s="130">
        <f>INDEX(StratReturns!$HL$3:$IE$146, $F20, H$2)</f>
        <v>3.1840072911548602E-4</v>
      </c>
      <c r="J20">
        <f t="shared" si="0"/>
        <v>3.1840072911548602E-4</v>
      </c>
      <c r="K20" t="str">
        <f t="shared" si="1"/>
        <v/>
      </c>
      <c r="M20">
        <v>-2.6565014724740699E-2</v>
      </c>
      <c r="N20">
        <v>4.4440035658614898E-3</v>
      </c>
    </row>
    <row r="21" spans="1:14" x14ac:dyDescent="0.35">
      <c r="A21">
        <v>17</v>
      </c>
      <c r="B21" t="s">
        <v>579</v>
      </c>
      <c r="C21">
        <f>INDEX(EDA!$A$1:$DW$133, ScatterPlots!$A21+1, ScatterPlots!C$2)</f>
        <v>1.5</v>
      </c>
      <c r="D21">
        <f>INDEX(EDA!$A$1:$DW$133, ScatterPlots!$A21+1, ScatterPlots!D$2)</f>
        <v>2.1</v>
      </c>
      <c r="E21" t="b">
        <f>INDEX(EDA!$A$1:$DW$133, ScatterPlots!$A21+1, ScatterPlots!E$2)</f>
        <v>1</v>
      </c>
      <c r="F21">
        <f>MATCH($B21, StratReturns!$HL$3:$HL$146, 0)</f>
        <v>29</v>
      </c>
      <c r="G21" s="130">
        <f>INDEX(StratReturns!$HL$3:$IE$146, $F21, G$2)</f>
        <v>2.3098181430180199E-2</v>
      </c>
      <c r="H21" s="130">
        <f>INDEX(StratReturns!$HL$3:$IE$146, $F21, H$2)</f>
        <v>2.3098181430180199E-2</v>
      </c>
      <c r="J21">
        <f t="shared" si="0"/>
        <v>2.3098181430180199E-2</v>
      </c>
      <c r="K21" t="str">
        <f t="shared" si="1"/>
        <v/>
      </c>
      <c r="M21">
        <v>-3.6314882574762002E-2</v>
      </c>
      <c r="N21">
        <v>-2.9109460797349201E-2</v>
      </c>
    </row>
    <row r="22" spans="1:14" x14ac:dyDescent="0.35">
      <c r="A22">
        <v>18</v>
      </c>
      <c r="B22" t="s">
        <v>580</v>
      </c>
      <c r="C22">
        <f>INDEX(EDA!$A$1:$DW$133, ScatterPlots!$A22+1, ScatterPlots!C$2)</f>
        <v>1.5</v>
      </c>
      <c r="D22">
        <f>INDEX(EDA!$A$1:$DW$133, ScatterPlots!$A22+1, ScatterPlots!D$2)</f>
        <v>2.1</v>
      </c>
      <c r="E22" t="b">
        <f>INDEX(EDA!$A$1:$DW$133, ScatterPlots!$A22+1, ScatterPlots!E$2)</f>
        <v>1</v>
      </c>
      <c r="F22">
        <f>MATCH($B22, StratReturns!$HL$3:$HL$146, 0)</f>
        <v>30</v>
      </c>
      <c r="G22" s="130">
        <f>INDEX(StratReturns!$HL$3:$IE$146, $F22, G$2)</f>
        <v>1.9480781726129898E-2</v>
      </c>
      <c r="H22" s="130">
        <f>INDEX(StratReturns!$HL$3:$IE$146, $F22, H$2)</f>
        <v>1.9480781726129898E-2</v>
      </c>
      <c r="J22">
        <f t="shared" si="0"/>
        <v>1.9480781726129898E-2</v>
      </c>
      <c r="K22" t="str">
        <f t="shared" si="1"/>
        <v/>
      </c>
      <c r="M22">
        <v>-4.6479544237221199E-4</v>
      </c>
      <c r="N22">
        <v>4.3284167816786998E-2</v>
      </c>
    </row>
    <row r="23" spans="1:14" x14ac:dyDescent="0.35">
      <c r="A23">
        <v>19</v>
      </c>
      <c r="B23" t="s">
        <v>581</v>
      </c>
      <c r="C23">
        <f>INDEX(EDA!$A$1:$DW$133, ScatterPlots!$A23+1, ScatterPlots!C$2)</f>
        <v>1.5</v>
      </c>
      <c r="D23">
        <f>INDEX(EDA!$A$1:$DW$133, ScatterPlots!$A23+1, ScatterPlots!D$2)</f>
        <v>2</v>
      </c>
      <c r="E23" t="b">
        <f>INDEX(EDA!$A$1:$DW$133, ScatterPlots!$A23+1, ScatterPlots!E$2)</f>
        <v>1</v>
      </c>
      <c r="F23">
        <f>MATCH($B23, StratReturns!$HL$3:$HL$146, 0)</f>
        <v>31</v>
      </c>
      <c r="G23" s="130">
        <f>INDEX(StratReturns!$HL$3:$IE$146, $F23, G$2)</f>
        <v>-1.9996701158012799E-2</v>
      </c>
      <c r="H23" s="130">
        <f>INDEX(StratReturns!$HL$3:$IE$146, $F23, H$2)</f>
        <v>-1.9996701158012799E-2</v>
      </c>
      <c r="J23">
        <f t="shared" si="0"/>
        <v>-1.9996701158012799E-2</v>
      </c>
      <c r="K23" t="str">
        <f t="shared" si="1"/>
        <v/>
      </c>
      <c r="M23">
        <v>4.27540849271099E-2</v>
      </c>
      <c r="N23">
        <v>-2.1881130272143098E-2</v>
      </c>
    </row>
    <row r="24" spans="1:14" x14ac:dyDescent="0.35">
      <c r="A24">
        <v>20</v>
      </c>
      <c r="B24" t="s">
        <v>582</v>
      </c>
      <c r="C24">
        <f>INDEX(EDA!$A$1:$DW$133, ScatterPlots!$A24+1, ScatterPlots!C$2)</f>
        <v>1.55</v>
      </c>
      <c r="D24">
        <f>INDEX(EDA!$A$1:$DW$133, ScatterPlots!$A24+1, ScatterPlots!D$2)</f>
        <v>1.7</v>
      </c>
      <c r="E24" t="b">
        <f>INDEX(EDA!$A$1:$DW$133, ScatterPlots!$A24+1, ScatterPlots!E$2)</f>
        <v>1</v>
      </c>
      <c r="F24">
        <f>MATCH($B24, StratReturns!$HL$3:$HL$146, 0)</f>
        <v>32</v>
      </c>
      <c r="G24" s="130">
        <f>INDEX(StratReturns!$HL$3:$IE$146, $F24, G$2)</f>
        <v>4.2649894969863399E-2</v>
      </c>
      <c r="H24" s="130">
        <f>INDEX(StratReturns!$HL$3:$IE$146, $F24, H$2)</f>
        <v>4.2649894969863399E-2</v>
      </c>
      <c r="J24">
        <f t="shared" si="0"/>
        <v>4.2649894969863399E-2</v>
      </c>
      <c r="K24" t="str">
        <f t="shared" si="1"/>
        <v/>
      </c>
      <c r="M24">
        <v>-2.8513045601126202E-3</v>
      </c>
      <c r="N24">
        <v>1.34177810398314E-2</v>
      </c>
    </row>
    <row r="25" spans="1:14" x14ac:dyDescent="0.35">
      <c r="A25">
        <v>21</v>
      </c>
      <c r="B25" t="s">
        <v>583</v>
      </c>
      <c r="C25">
        <f>INDEX(EDA!$A$1:$DW$133, ScatterPlots!$A25+1, ScatterPlots!C$2)</f>
        <v>1.65</v>
      </c>
      <c r="D25">
        <f>INDEX(EDA!$A$1:$DW$133, ScatterPlots!$A25+1, ScatterPlots!D$2)</f>
        <v>1.7</v>
      </c>
      <c r="E25" t="b">
        <f>INDEX(EDA!$A$1:$DW$133, ScatterPlots!$A25+1, ScatterPlots!E$2)</f>
        <v>0</v>
      </c>
      <c r="F25">
        <f>MATCH($B25, StratReturns!$HL$3:$HL$146, 0)</f>
        <v>33</v>
      </c>
      <c r="G25" s="130">
        <f>INDEX(StratReturns!$HL$3:$IE$146, $F25, G$2)</f>
        <v>-1.3304745484741601E-2</v>
      </c>
      <c r="H25" s="130">
        <f>INDEX(StratReturns!$HL$3:$IE$146, $F25, H$2)</f>
        <v>-1.3304745484741601E-2</v>
      </c>
      <c r="J25" t="str">
        <f t="shared" si="0"/>
        <v/>
      </c>
      <c r="K25">
        <f t="shared" si="1"/>
        <v>-1.3304745484741601E-2</v>
      </c>
      <c r="M25">
        <v>8.99155684718588E-3</v>
      </c>
      <c r="N25">
        <v>1.9931212493933198E-3</v>
      </c>
    </row>
    <row r="26" spans="1:14" x14ac:dyDescent="0.35">
      <c r="A26">
        <v>22</v>
      </c>
      <c r="B26" t="s">
        <v>584</v>
      </c>
      <c r="C26">
        <f>INDEX(EDA!$A$1:$DW$133, ScatterPlots!$A26+1, ScatterPlots!C$2)</f>
        <v>1.7</v>
      </c>
      <c r="D26">
        <f>INDEX(EDA!$A$1:$DW$133, ScatterPlots!$A26+1, ScatterPlots!D$2)</f>
        <v>1.7</v>
      </c>
      <c r="E26" t="b">
        <f>INDEX(EDA!$A$1:$DW$133, ScatterPlots!$A26+1, ScatterPlots!E$2)</f>
        <v>0</v>
      </c>
      <c r="F26">
        <f>MATCH($B26, StratReturns!$HL$3:$HL$146, 0)</f>
        <v>34</v>
      </c>
      <c r="G26" s="130">
        <f>INDEX(StratReturns!$HL$3:$IE$146, $F26, G$2)</f>
        <v>3.7612985029527903E-2</v>
      </c>
      <c r="H26" s="130">
        <f>INDEX(StratReturns!$HL$3:$IE$146, $F26, H$2)</f>
        <v>3.7612985029527903E-2</v>
      </c>
      <c r="J26" t="str">
        <f t="shared" si="0"/>
        <v/>
      </c>
      <c r="K26">
        <f t="shared" si="1"/>
        <v>3.7612985029527903E-2</v>
      </c>
      <c r="M26">
        <v>1.4236373510407799E-3</v>
      </c>
      <c r="N26">
        <v>-2.23032097400357E-2</v>
      </c>
    </row>
    <row r="27" spans="1:14" x14ac:dyDescent="0.35">
      <c r="A27">
        <v>23</v>
      </c>
      <c r="B27" t="s">
        <v>585</v>
      </c>
      <c r="C27">
        <f>INDEX(EDA!$A$1:$DW$133, ScatterPlots!$A27+1, ScatterPlots!C$2)</f>
        <v>1.7</v>
      </c>
      <c r="D27">
        <f>INDEX(EDA!$A$1:$DW$133, ScatterPlots!$A27+1, ScatterPlots!D$2)</f>
        <v>1.3</v>
      </c>
      <c r="E27" t="b">
        <f>INDEX(EDA!$A$1:$DW$133, ScatterPlots!$A27+1, ScatterPlots!E$2)</f>
        <v>0</v>
      </c>
      <c r="F27">
        <f>MATCH($B27, StratReturns!$HL$3:$HL$146, 0)</f>
        <v>35</v>
      </c>
      <c r="G27" s="130">
        <f>INDEX(StratReturns!$HL$3:$IE$146, $F27, G$2)</f>
        <v>2.6911946376280801E-2</v>
      </c>
      <c r="H27" s="130">
        <f>INDEX(StratReturns!$HL$3:$IE$146, $F27, H$2)</f>
        <v>2.6911946376280801E-2</v>
      </c>
      <c r="J27" t="str">
        <f t="shared" si="0"/>
        <v/>
      </c>
      <c r="K27">
        <f t="shared" si="1"/>
        <v>2.6911946376280801E-2</v>
      </c>
      <c r="M27">
        <v>3.42986962005793E-2</v>
      </c>
      <c r="N27">
        <v>1.4457481425571701E-2</v>
      </c>
    </row>
    <row r="28" spans="1:14" x14ac:dyDescent="0.35">
      <c r="A28">
        <v>24</v>
      </c>
      <c r="B28" t="s">
        <v>586</v>
      </c>
      <c r="C28">
        <f>INDEX(EDA!$A$1:$DW$133, ScatterPlots!$A28+1, ScatterPlots!C$2)</f>
        <v>1.7</v>
      </c>
      <c r="D28">
        <f>INDEX(EDA!$A$1:$DW$133, ScatterPlots!$A28+1, ScatterPlots!D$2)</f>
        <v>0.8</v>
      </c>
      <c r="E28" t="b">
        <f>INDEX(EDA!$A$1:$DW$133, ScatterPlots!$A28+1, ScatterPlots!E$2)</f>
        <v>0</v>
      </c>
      <c r="F28">
        <f>MATCH($B28, StratReturns!$HL$3:$HL$146, 0)</f>
        <v>36</v>
      </c>
      <c r="G28" s="130">
        <f>INDEX(StratReturns!$HL$3:$IE$146, $F28, G$2)</f>
        <v>4.4440035658614898E-3</v>
      </c>
      <c r="H28" s="130">
        <f>INDEX(StratReturns!$HL$3:$IE$146, $F28, H$2)</f>
        <v>4.4440035658614898E-3</v>
      </c>
      <c r="J28" t="str">
        <f t="shared" si="0"/>
        <v/>
      </c>
      <c r="K28">
        <f t="shared" si="1"/>
        <v>4.4440035658614898E-3</v>
      </c>
      <c r="M28">
        <v>2.02807190733822E-3</v>
      </c>
      <c r="N28">
        <v>-5.7771993323883997E-2</v>
      </c>
    </row>
    <row r="29" spans="1:14" x14ac:dyDescent="0.35">
      <c r="A29">
        <v>25</v>
      </c>
      <c r="B29" t="s">
        <v>587</v>
      </c>
      <c r="C29">
        <f>INDEX(EDA!$A$1:$DW$133, ScatterPlots!$A29+1, ScatterPlots!C$2)</f>
        <v>1.7</v>
      </c>
      <c r="D29">
        <f>INDEX(EDA!$A$1:$DW$133, ScatterPlots!$A29+1, ScatterPlots!D$2)</f>
        <v>-0.1</v>
      </c>
      <c r="E29" t="b">
        <f>INDEX(EDA!$A$1:$DW$133, ScatterPlots!$A29+1, ScatterPlots!E$2)</f>
        <v>0</v>
      </c>
      <c r="F29">
        <f>MATCH($B29, StratReturns!$HL$3:$HL$146, 0)</f>
        <v>37</v>
      </c>
      <c r="G29" s="130">
        <f>INDEX(StratReturns!$HL$3:$IE$146, $F29, G$2)</f>
        <v>-2.9109460797349201E-2</v>
      </c>
      <c r="H29" s="130">
        <f>INDEX(StratReturns!$HL$3:$IE$146, $F29, H$2)</f>
        <v>-2.9109460797349201E-2</v>
      </c>
      <c r="J29" t="str">
        <f t="shared" si="0"/>
        <v/>
      </c>
      <c r="K29">
        <f t="shared" si="1"/>
        <v>-2.9109460797349201E-2</v>
      </c>
      <c r="M29">
        <v>1.20782926149587E-5</v>
      </c>
      <c r="N29">
        <v>4.4647402341790798E-3</v>
      </c>
    </row>
    <row r="30" spans="1:14" x14ac:dyDescent="0.35">
      <c r="A30">
        <v>26</v>
      </c>
      <c r="B30" t="s">
        <v>588</v>
      </c>
      <c r="C30">
        <f>INDEX(EDA!$A$1:$DW$133, ScatterPlots!$A30+1, ScatterPlots!C$2)</f>
        <v>1.7</v>
      </c>
      <c r="D30">
        <f>INDEX(EDA!$A$1:$DW$133, ScatterPlots!$A30+1, ScatterPlots!D$2)</f>
        <v>0</v>
      </c>
      <c r="E30" t="b">
        <f>INDEX(EDA!$A$1:$DW$133, ScatterPlots!$A30+1, ScatterPlots!E$2)</f>
        <v>0</v>
      </c>
      <c r="F30">
        <f>MATCH($B30, StratReturns!$HL$3:$HL$146, 0)</f>
        <v>38</v>
      </c>
      <c r="G30" s="130">
        <f>INDEX(StratReturns!$HL$3:$IE$146, $F30, G$2)</f>
        <v>4.3284167816786998E-2</v>
      </c>
      <c r="H30" s="130">
        <f>INDEX(StratReturns!$HL$3:$IE$146, $F30, H$2)</f>
        <v>4.3284167816786998E-2</v>
      </c>
      <c r="J30" t="str">
        <f t="shared" si="0"/>
        <v/>
      </c>
      <c r="K30">
        <f t="shared" si="1"/>
        <v>4.3284167816786998E-2</v>
      </c>
      <c r="M30">
        <v>-1.49688166024293E-2</v>
      </c>
      <c r="N30">
        <v>1.1563635006896601E-2</v>
      </c>
    </row>
    <row r="31" spans="1:14" x14ac:dyDescent="0.35">
      <c r="A31">
        <v>27</v>
      </c>
      <c r="B31" t="s">
        <v>589</v>
      </c>
      <c r="C31">
        <f>INDEX(EDA!$A$1:$DW$133, ScatterPlots!$A31+1, ScatterPlots!C$2)</f>
        <v>1.7</v>
      </c>
      <c r="D31">
        <f>INDEX(EDA!$A$1:$DW$133, ScatterPlots!$A31+1, ScatterPlots!D$2)</f>
        <v>-0.1</v>
      </c>
      <c r="E31" t="b">
        <f>INDEX(EDA!$A$1:$DW$133, ScatterPlots!$A31+1, ScatterPlots!E$2)</f>
        <v>0</v>
      </c>
      <c r="F31">
        <f>MATCH($B31, StratReturns!$HL$3:$HL$146, 0)</f>
        <v>39</v>
      </c>
      <c r="G31" s="130">
        <f>INDEX(StratReturns!$HL$3:$IE$146, $F31, G$2)</f>
        <v>-2.1881130272143098E-2</v>
      </c>
      <c r="H31" s="130">
        <f>INDEX(StratReturns!$HL$3:$IE$146, $F31, H$2)</f>
        <v>-2.1881130272143098E-2</v>
      </c>
      <c r="J31" t="str">
        <f t="shared" si="0"/>
        <v/>
      </c>
      <c r="K31">
        <f t="shared" si="1"/>
        <v>-2.1881130272143098E-2</v>
      </c>
      <c r="M31">
        <v>4.4405366573960499E-2</v>
      </c>
      <c r="N31">
        <v>2.92050584412018E-2</v>
      </c>
    </row>
    <row r="32" spans="1:14" x14ac:dyDescent="0.35">
      <c r="A32">
        <v>28</v>
      </c>
      <c r="B32" t="s">
        <v>590</v>
      </c>
      <c r="C32">
        <f>INDEX(EDA!$A$1:$DW$133, ScatterPlots!$A32+1, ScatterPlots!C$2)</f>
        <v>1.5</v>
      </c>
      <c r="D32">
        <f>INDEX(EDA!$A$1:$DW$133, ScatterPlots!$A32+1, ScatterPlots!D$2)</f>
        <v>-0.2</v>
      </c>
      <c r="E32" t="b">
        <f>INDEX(EDA!$A$1:$DW$133, ScatterPlots!$A32+1, ScatterPlots!E$2)</f>
        <v>0</v>
      </c>
      <c r="F32">
        <f>MATCH($B32, StratReturns!$HL$3:$HL$146, 0)</f>
        <v>40</v>
      </c>
      <c r="G32" s="130">
        <f>INDEX(StratReturns!$HL$3:$IE$146, $F32, G$2)</f>
        <v>1.34177810398314E-2</v>
      </c>
      <c r="H32" s="130">
        <f>INDEX(StratReturns!$HL$3:$IE$146, $F32, H$2)</f>
        <v>1.34177810398314E-2</v>
      </c>
      <c r="J32" t="str">
        <f t="shared" si="0"/>
        <v/>
      </c>
      <c r="K32">
        <f t="shared" si="1"/>
        <v>1.34177810398314E-2</v>
      </c>
      <c r="M32">
        <v>2.4035846100987499E-2</v>
      </c>
      <c r="N32">
        <v>1.42329339292688E-2</v>
      </c>
    </row>
    <row r="33" spans="1:14" x14ac:dyDescent="0.35">
      <c r="A33">
        <v>29</v>
      </c>
      <c r="B33" t="s">
        <v>591</v>
      </c>
      <c r="C33">
        <f>INDEX(EDA!$A$1:$DW$133, ScatterPlots!$A33+1, ScatterPlots!C$2)</f>
        <v>1.05</v>
      </c>
      <c r="D33">
        <f>INDEX(EDA!$A$1:$DW$133, ScatterPlots!$A33+1, ScatterPlots!D$2)</f>
        <v>0</v>
      </c>
      <c r="E33" t="b">
        <f>INDEX(EDA!$A$1:$DW$133, ScatterPlots!$A33+1, ScatterPlots!E$2)</f>
        <v>0</v>
      </c>
      <c r="F33">
        <f>MATCH($B33, StratReturns!$HL$3:$HL$146, 0)</f>
        <v>41</v>
      </c>
      <c r="G33" s="130">
        <f>INDEX(StratReturns!$HL$3:$IE$146, $F33, G$2)</f>
        <v>1.9931212493933198E-3</v>
      </c>
      <c r="H33" s="130">
        <f>INDEX(StratReturns!$HL$3:$IE$146, $F33, H$2)</f>
        <v>1.9931212493933198E-3</v>
      </c>
      <c r="J33" t="str">
        <f t="shared" si="0"/>
        <v/>
      </c>
      <c r="K33">
        <f t="shared" si="1"/>
        <v>1.9931212493933198E-3</v>
      </c>
      <c r="M33">
        <v>1.0166874220907099E-2</v>
      </c>
      <c r="N33">
        <v>-7.2327528371348399E-2</v>
      </c>
    </row>
    <row r="34" spans="1:14" x14ac:dyDescent="0.35">
      <c r="A34">
        <v>30</v>
      </c>
      <c r="B34" t="s">
        <v>592</v>
      </c>
      <c r="C34">
        <f>INDEX(EDA!$A$1:$DW$133, ScatterPlots!$A34+1, ScatterPlots!C$2)</f>
        <v>0.45</v>
      </c>
      <c r="D34">
        <f>INDEX(EDA!$A$1:$DW$133, ScatterPlots!$A34+1, ScatterPlots!D$2)</f>
        <v>0.1</v>
      </c>
      <c r="E34" t="b">
        <f>INDEX(EDA!$A$1:$DW$133, ScatterPlots!$A34+1, ScatterPlots!E$2)</f>
        <v>0</v>
      </c>
      <c r="F34">
        <f>MATCH($B34, StratReturns!$HL$3:$HL$146, 0)</f>
        <v>42</v>
      </c>
      <c r="G34" s="130">
        <f>INDEX(StratReturns!$HL$3:$IE$146, $F34, G$2)</f>
        <v>-2.23032097400357E-2</v>
      </c>
      <c r="H34" s="130">
        <f>INDEX(StratReturns!$HL$3:$IE$146, $F34, H$2)</f>
        <v>-2.23032097400357E-2</v>
      </c>
      <c r="J34" t="str">
        <f t="shared" si="0"/>
        <v/>
      </c>
      <c r="K34">
        <f t="shared" si="1"/>
        <v>-2.23032097400357E-2</v>
      </c>
      <c r="M34">
        <v>3.88805255896576E-2</v>
      </c>
      <c r="N34">
        <v>7.82393170043604E-3</v>
      </c>
    </row>
    <row r="35" spans="1:14" x14ac:dyDescent="0.35">
      <c r="A35">
        <v>31</v>
      </c>
      <c r="B35" t="s">
        <v>593</v>
      </c>
      <c r="C35">
        <f>INDEX(EDA!$A$1:$DW$133, ScatterPlots!$A35+1, ScatterPlots!C$2)</f>
        <v>0.15</v>
      </c>
      <c r="D35">
        <f>INDEX(EDA!$A$1:$DW$133, ScatterPlots!$A35+1, ScatterPlots!D$2)</f>
        <v>0.2</v>
      </c>
      <c r="E35" t="b">
        <f>INDEX(EDA!$A$1:$DW$133, ScatterPlots!$A35+1, ScatterPlots!E$2)</f>
        <v>0</v>
      </c>
      <c r="F35">
        <f>MATCH($B35, StratReturns!$HL$3:$HL$146, 0)</f>
        <v>43</v>
      </c>
      <c r="G35" s="130">
        <f>INDEX(StratReturns!$HL$3:$IE$146, $F35, G$2)</f>
        <v>1.4457481425571701E-2</v>
      </c>
      <c r="H35" s="130">
        <f>INDEX(StratReturns!$HL$3:$IE$146, $F35, H$2)</f>
        <v>1.4457481425571701E-2</v>
      </c>
      <c r="J35" t="str">
        <f t="shared" si="0"/>
        <v/>
      </c>
      <c r="K35">
        <f t="shared" si="1"/>
        <v>1.4457481425571701E-2</v>
      </c>
      <c r="M35">
        <v>-1.2571301912668999E-2</v>
      </c>
      <c r="N35">
        <v>-9.99662325797116E-2</v>
      </c>
    </row>
    <row r="36" spans="1:14" x14ac:dyDescent="0.35">
      <c r="A36">
        <v>32</v>
      </c>
      <c r="B36" t="s">
        <v>594</v>
      </c>
      <c r="C36">
        <f>INDEX(EDA!$A$1:$DW$133, ScatterPlots!$A36+1, ScatterPlots!C$2)</f>
        <v>0.15</v>
      </c>
      <c r="D36">
        <f>INDEX(EDA!$A$1:$DW$133, ScatterPlots!$A36+1, ScatterPlots!D$2)</f>
        <v>0.2</v>
      </c>
      <c r="E36" t="b">
        <f>INDEX(EDA!$A$1:$DW$133, ScatterPlots!$A36+1, ScatterPlots!E$2)</f>
        <v>0</v>
      </c>
      <c r="F36">
        <f>MATCH($B36, StratReturns!$HL$3:$HL$146, 0)</f>
        <v>44</v>
      </c>
      <c r="G36" s="130">
        <f>INDEX(StratReturns!$HL$3:$IE$146, $F36, G$2)</f>
        <v>-5.7771993323883997E-2</v>
      </c>
      <c r="H36" s="130">
        <f>INDEX(StratReturns!$HL$3:$IE$146, $F36, H$2)</f>
        <v>-5.7771993323883997E-2</v>
      </c>
      <c r="J36" t="str">
        <f t="shared" si="0"/>
        <v/>
      </c>
      <c r="K36">
        <f t="shared" si="1"/>
        <v>-5.7771993323883997E-2</v>
      </c>
      <c r="M36">
        <v>1.1685528957991499E-2</v>
      </c>
      <c r="N36">
        <v>7.8943205911496506E-2</v>
      </c>
    </row>
    <row r="37" spans="1:14" x14ac:dyDescent="0.35">
      <c r="A37">
        <v>33</v>
      </c>
      <c r="B37" t="s">
        <v>595</v>
      </c>
      <c r="C37">
        <f>INDEX(EDA!$A$1:$DW$133, ScatterPlots!$A37+1, ScatterPlots!C$2)</f>
        <v>0.05</v>
      </c>
      <c r="D37">
        <f>INDEX(EDA!$A$1:$DW$133, ScatterPlots!$A37+1, ScatterPlots!D$2)</f>
        <v>0</v>
      </c>
      <c r="E37" t="b">
        <f>INDEX(EDA!$A$1:$DW$133, ScatterPlots!$A37+1, ScatterPlots!E$2)</f>
        <v>0</v>
      </c>
      <c r="F37">
        <f>MATCH($B37, StratReturns!$HL$3:$HL$146, 0)</f>
        <v>45</v>
      </c>
      <c r="G37" s="130">
        <f>INDEX(StratReturns!$HL$3:$IE$146, $F37, G$2)</f>
        <v>4.4647402341790798E-3</v>
      </c>
      <c r="H37" s="130">
        <f>INDEX(StratReturns!$HL$3:$IE$146, $F37, H$2)</f>
        <v>4.4647402341790798E-3</v>
      </c>
      <c r="J37" t="str">
        <f t="shared" si="0"/>
        <v/>
      </c>
      <c r="K37">
        <f t="shared" si="1"/>
        <v>4.4647402341790798E-3</v>
      </c>
      <c r="M37">
        <v>-1.5648380737067701E-3</v>
      </c>
      <c r="N37">
        <v>3.1918425479071602E-2</v>
      </c>
    </row>
    <row r="38" spans="1:14" x14ac:dyDescent="0.35">
      <c r="A38">
        <v>34</v>
      </c>
      <c r="B38" t="s">
        <v>596</v>
      </c>
      <c r="C38">
        <f>INDEX(EDA!$A$1:$DW$133, ScatterPlots!$A38+1, ScatterPlots!C$2)</f>
        <v>0.05</v>
      </c>
      <c r="D38">
        <f>INDEX(EDA!$A$1:$DW$133, ScatterPlots!$A38+1, ScatterPlots!D$2)</f>
        <v>0.2</v>
      </c>
      <c r="E38" t="b">
        <f>INDEX(EDA!$A$1:$DW$133, ScatterPlots!$A38+1, ScatterPlots!E$2)</f>
        <v>1</v>
      </c>
      <c r="F38">
        <f>MATCH($B38, StratReturns!$HL$3:$HL$146, 0)</f>
        <v>46</v>
      </c>
      <c r="G38" s="130">
        <f>INDEX(StratReturns!$HL$3:$IE$146, $F38, G$2)</f>
        <v>8.2235749128584695E-2</v>
      </c>
      <c r="H38" s="130">
        <f>INDEX(StratReturns!$HL$3:$IE$146, $F38, H$2)</f>
        <v>8.2235749128584695E-2</v>
      </c>
      <c r="J38">
        <f t="shared" si="0"/>
        <v>8.2235749128584695E-2</v>
      </c>
      <c r="K38" t="str">
        <f t="shared" si="1"/>
        <v/>
      </c>
      <c r="M38">
        <v>1.8826663248016001E-2</v>
      </c>
      <c r="N38">
        <v>1.1783294698096899E-2</v>
      </c>
    </row>
    <row r="39" spans="1:14" x14ac:dyDescent="0.35">
      <c r="A39">
        <v>35</v>
      </c>
      <c r="B39" t="s">
        <v>597</v>
      </c>
      <c r="C39">
        <f>INDEX(EDA!$A$1:$DW$133, ScatterPlots!$A39+1, ScatterPlots!C$2)</f>
        <v>0.05</v>
      </c>
      <c r="D39">
        <f>INDEX(EDA!$A$1:$DW$133, ScatterPlots!$A39+1, ScatterPlots!D$2)</f>
        <v>0.5</v>
      </c>
      <c r="E39" t="b">
        <f>INDEX(EDA!$A$1:$DW$133, ScatterPlots!$A39+1, ScatterPlots!E$2)</f>
        <v>1</v>
      </c>
      <c r="F39">
        <f>MATCH($B39, StratReturns!$HL$3:$HL$146, 0)</f>
        <v>47</v>
      </c>
      <c r="G39" s="130">
        <f>INDEX(StratReturns!$HL$3:$IE$146, $F39, G$2)</f>
        <v>-8.0800550873483205E-3</v>
      </c>
      <c r="H39" s="130">
        <f>INDEX(StratReturns!$HL$3:$IE$146, $F39, H$2)</f>
        <v>-8.0800550873483205E-3</v>
      </c>
      <c r="J39">
        <f t="shared" si="0"/>
        <v>-8.0800550873483205E-3</v>
      </c>
      <c r="K39" t="str">
        <f t="shared" si="1"/>
        <v/>
      </c>
      <c r="M39">
        <v>6.8749635217413198E-4</v>
      </c>
      <c r="N39">
        <v>2.8653272323914299E-2</v>
      </c>
    </row>
    <row r="40" spans="1:14" x14ac:dyDescent="0.35">
      <c r="A40">
        <v>36</v>
      </c>
      <c r="B40" t="s">
        <v>598</v>
      </c>
      <c r="C40">
        <f>INDEX(EDA!$A$1:$DW$133, ScatterPlots!$A40+1, ScatterPlots!C$2)</f>
        <v>0.05</v>
      </c>
      <c r="D40">
        <f>INDEX(EDA!$A$1:$DW$133, ScatterPlots!$A40+1, ScatterPlots!D$2)</f>
        <v>0.7</v>
      </c>
      <c r="E40" t="b">
        <f>INDEX(EDA!$A$1:$DW$133, ScatterPlots!$A40+1, ScatterPlots!E$2)</f>
        <v>1</v>
      </c>
      <c r="F40">
        <f>MATCH($B40, StratReturns!$HL$3:$HL$146, 0)</f>
        <v>48</v>
      </c>
      <c r="G40" s="130">
        <f>INDEX(StratReturns!$HL$3:$IE$146, $F40, G$2)</f>
        <v>-2.6565014724740699E-2</v>
      </c>
      <c r="H40" s="130">
        <f>INDEX(StratReturns!$HL$3:$IE$146, $F40, H$2)</f>
        <v>-2.6565014724740699E-2</v>
      </c>
      <c r="J40">
        <f t="shared" si="0"/>
        <v>-2.6565014724740699E-2</v>
      </c>
      <c r="K40" t="str">
        <f t="shared" si="1"/>
        <v/>
      </c>
      <c r="M40">
        <v>1.8708631858751702E-2</v>
      </c>
      <c r="N40">
        <v>-5.6680769629251997E-2</v>
      </c>
    </row>
    <row r="41" spans="1:14" x14ac:dyDescent="0.35">
      <c r="A41">
        <v>37</v>
      </c>
      <c r="B41" t="s">
        <v>396</v>
      </c>
      <c r="C41">
        <f>INDEX(EDA!$A$1:$DW$133, ScatterPlots!$A41+1, ScatterPlots!C$2)</f>
        <v>0.15</v>
      </c>
      <c r="D41">
        <f>INDEX(EDA!$A$1:$DW$133, ScatterPlots!$A41+1, ScatterPlots!D$2)</f>
        <v>1.4</v>
      </c>
      <c r="E41" t="b">
        <f>INDEX(EDA!$A$1:$DW$133, ScatterPlots!$A41+1, ScatterPlots!E$2)</f>
        <v>1</v>
      </c>
      <c r="F41">
        <f>MATCH($B41, StratReturns!$HL$3:$HL$146, 0)</f>
        <v>49</v>
      </c>
      <c r="G41" s="130">
        <f>INDEX(StratReturns!$HL$3:$IE$146, $F41, G$2)</f>
        <v>-3.6314882574762002E-2</v>
      </c>
      <c r="H41" s="130">
        <f>INDEX(StratReturns!$HL$3:$IE$146, $F41, H$2)</f>
        <v>-3.6314882574762002E-2</v>
      </c>
      <c r="J41">
        <f t="shared" si="0"/>
        <v>-3.6314882574762002E-2</v>
      </c>
      <c r="K41" t="str">
        <f t="shared" si="1"/>
        <v/>
      </c>
      <c r="M41">
        <v>1.9142287190696699E-2</v>
      </c>
      <c r="N41">
        <v>7.2313190933429805E-2</v>
      </c>
    </row>
    <row r="42" spans="1:14" x14ac:dyDescent="0.35">
      <c r="A42">
        <v>38</v>
      </c>
      <c r="B42" t="s">
        <v>397</v>
      </c>
      <c r="C42">
        <f>INDEX(EDA!$A$1:$DW$133, ScatterPlots!$A42+1, ScatterPlots!C$2)</f>
        <v>0.2</v>
      </c>
      <c r="D42">
        <f>INDEX(EDA!$A$1:$DW$133, ScatterPlots!$A42+1, ScatterPlots!D$2)</f>
        <v>1</v>
      </c>
      <c r="E42" t="b">
        <f>INDEX(EDA!$A$1:$DW$133, ScatterPlots!$A42+1, ScatterPlots!E$2)</f>
        <v>1</v>
      </c>
      <c r="F42">
        <f>MATCH($B42, StratReturns!$HL$3:$HL$146, 0)</f>
        <v>50</v>
      </c>
      <c r="G42" s="130">
        <f>INDEX(StratReturns!$HL$3:$IE$146, $F42, G$2)</f>
        <v>-4.6479544237221199E-4</v>
      </c>
      <c r="H42" s="130">
        <f>INDEX(StratReturns!$HL$3:$IE$146, $F42, H$2)</f>
        <v>-4.6479544237221199E-4</v>
      </c>
      <c r="J42">
        <f t="shared" si="0"/>
        <v>-4.6479544237221199E-4</v>
      </c>
      <c r="K42" t="str">
        <f t="shared" si="1"/>
        <v/>
      </c>
      <c r="M42">
        <v>4.8852280633316703E-2</v>
      </c>
      <c r="N42">
        <v>5.9865168539350302E-3</v>
      </c>
    </row>
    <row r="43" spans="1:14" x14ac:dyDescent="0.35">
      <c r="A43">
        <v>39</v>
      </c>
      <c r="B43" t="s">
        <v>398</v>
      </c>
      <c r="C43">
        <f>INDEX(EDA!$A$1:$DW$133, ScatterPlots!$A43+1, ScatterPlots!C$2)</f>
        <v>0.2</v>
      </c>
      <c r="D43">
        <f>INDEX(EDA!$A$1:$DW$133, ScatterPlots!$A43+1, ScatterPlots!D$2)</f>
        <v>0.9</v>
      </c>
      <c r="E43" t="b">
        <f>INDEX(EDA!$A$1:$DW$133, ScatterPlots!$A43+1, ScatterPlots!E$2)</f>
        <v>1</v>
      </c>
      <c r="F43">
        <f>MATCH($B43, StratReturns!$HL$3:$HL$146, 0)</f>
        <v>51</v>
      </c>
      <c r="G43" s="130">
        <f>INDEX(StratReturns!$HL$3:$IE$146, $F43, G$2)</f>
        <v>4.27540849271099E-2</v>
      </c>
      <c r="H43" s="130">
        <f>INDEX(StratReturns!$HL$3:$IE$146, $F43, H$2)</f>
        <v>4.27540849271099E-2</v>
      </c>
      <c r="J43">
        <f t="shared" si="0"/>
        <v>4.27540849271099E-2</v>
      </c>
      <c r="K43" t="str">
        <f t="shared" si="1"/>
        <v/>
      </c>
      <c r="M43">
        <v>-3.5265191635827302E-2</v>
      </c>
      <c r="N43">
        <v>-8.10648791671475E-3</v>
      </c>
    </row>
    <row r="44" spans="1:14" x14ac:dyDescent="0.35">
      <c r="A44">
        <v>40</v>
      </c>
      <c r="B44" t="s">
        <v>354</v>
      </c>
      <c r="C44">
        <f>INDEX(EDA!$A$1:$DW$133, ScatterPlots!$A44+1, ScatterPlots!C$2)</f>
        <v>0.35</v>
      </c>
      <c r="D44">
        <f>INDEX(EDA!$A$1:$DW$133, ScatterPlots!$A44+1, ScatterPlots!D$2)</f>
        <v>1.1000000000000001</v>
      </c>
      <c r="E44" t="b">
        <f>INDEX(EDA!$A$1:$DW$133, ScatterPlots!$A44+1, ScatterPlots!E$2)</f>
        <v>1</v>
      </c>
      <c r="F44">
        <f>MATCH($B44, StratReturns!$HL$3:$HL$146, 0)</f>
        <v>52</v>
      </c>
      <c r="G44" s="130">
        <f>INDEX(StratReturns!$HL$3:$IE$146, $F44, G$2)</f>
        <v>-2.8513045601126202E-3</v>
      </c>
      <c r="H44" s="130">
        <f>INDEX(StratReturns!$HL$3:$IE$146, $F44, H$2)</f>
        <v>-2.8513045601126202E-3</v>
      </c>
      <c r="J44">
        <f t="shared" si="0"/>
        <v>-2.8513045601126202E-3</v>
      </c>
      <c r="K44" t="str">
        <f t="shared" si="1"/>
        <v/>
      </c>
      <c r="M44">
        <v>-1.30596013100228E-2</v>
      </c>
      <c r="N44">
        <v>2.54540702520407E-2</v>
      </c>
    </row>
    <row r="45" spans="1:14" x14ac:dyDescent="0.35">
      <c r="A45">
        <v>41</v>
      </c>
      <c r="B45" t="s">
        <v>399</v>
      </c>
      <c r="C45">
        <f>INDEX(EDA!$A$1:$DW$133, ScatterPlots!$A45+1, ScatterPlots!C$2)</f>
        <v>0.6</v>
      </c>
      <c r="D45">
        <f>INDEX(EDA!$A$1:$DW$133, ScatterPlots!$A45+1, ScatterPlots!D$2)</f>
        <v>1</v>
      </c>
      <c r="E45" t="b">
        <f>INDEX(EDA!$A$1:$DW$133, ScatterPlots!$A45+1, ScatterPlots!E$2)</f>
        <v>1</v>
      </c>
      <c r="F45">
        <f>MATCH($B45, StratReturns!$HL$3:$HL$146, 0)</f>
        <v>53</v>
      </c>
      <c r="G45" s="130">
        <f>INDEX(StratReturns!$HL$3:$IE$146, $F45, G$2)</f>
        <v>8.99155684718588E-3</v>
      </c>
      <c r="H45" s="130">
        <f>INDEX(StratReturns!$HL$3:$IE$146, $F45, H$2)</f>
        <v>8.99155684718588E-3</v>
      </c>
      <c r="J45">
        <f t="shared" si="0"/>
        <v>8.99155684718588E-3</v>
      </c>
      <c r="K45" t="str">
        <f t="shared" si="1"/>
        <v/>
      </c>
      <c r="M45">
        <v>2.7342885448823299E-2</v>
      </c>
      <c r="N45">
        <v>-8.5955910502254707E-2</v>
      </c>
    </row>
    <row r="46" spans="1:14" x14ac:dyDescent="0.35">
      <c r="A46">
        <v>42</v>
      </c>
      <c r="B46" t="s">
        <v>400</v>
      </c>
      <c r="C46">
        <f>INDEX(EDA!$A$1:$DW$133, ScatterPlots!$A46+1, ScatterPlots!C$2)</f>
        <v>0.8</v>
      </c>
      <c r="D46">
        <f>INDEX(EDA!$A$1:$DW$133, ScatterPlots!$A46+1, ScatterPlots!D$2)</f>
        <v>1</v>
      </c>
      <c r="E46" t="b">
        <f>INDEX(EDA!$A$1:$DW$133, ScatterPlots!$A46+1, ScatterPlots!E$2)</f>
        <v>1</v>
      </c>
      <c r="F46">
        <f>MATCH($B46, StratReturns!$HL$3:$HL$146, 0)</f>
        <v>54</v>
      </c>
      <c r="G46" s="130">
        <f>INDEX(StratReturns!$HL$3:$IE$146, $F46, G$2)</f>
        <v>1.4236373510407799E-3</v>
      </c>
      <c r="H46" s="130">
        <f>INDEX(StratReturns!$HL$3:$IE$146, $F46, H$2)</f>
        <v>1.4236373510407799E-3</v>
      </c>
      <c r="J46">
        <f t="shared" si="0"/>
        <v>1.4236373510407799E-3</v>
      </c>
      <c r="K46" t="str">
        <f t="shared" si="1"/>
        <v/>
      </c>
      <c r="M46">
        <v>2.2491705963443499E-2</v>
      </c>
      <c r="N46">
        <v>-0.16119703796044901</v>
      </c>
    </row>
    <row r="47" spans="1:14" x14ac:dyDescent="0.35">
      <c r="A47">
        <v>43</v>
      </c>
      <c r="B47" t="s">
        <v>401</v>
      </c>
      <c r="C47">
        <f>INDEX(EDA!$A$1:$DW$133, ScatterPlots!$A47+1, ScatterPlots!C$2)</f>
        <v>0.85</v>
      </c>
      <c r="D47">
        <f>INDEX(EDA!$A$1:$DW$133, ScatterPlots!$A47+1, ScatterPlots!D$2)</f>
        <v>0.8</v>
      </c>
      <c r="E47" t="b">
        <f>INDEX(EDA!$A$1:$DW$133, ScatterPlots!$A47+1, ScatterPlots!E$2)</f>
        <v>1</v>
      </c>
      <c r="F47">
        <f>MATCH($B47, StratReturns!$HL$3:$HL$146, 0)</f>
        <v>55</v>
      </c>
      <c r="G47" s="130">
        <f>INDEX(StratReturns!$HL$3:$IE$146, $F47, G$2)</f>
        <v>3.42986962005793E-2</v>
      </c>
      <c r="H47" s="130">
        <f>INDEX(StratReturns!$HL$3:$IE$146, $F47, H$2)</f>
        <v>3.42986962005793E-2</v>
      </c>
      <c r="J47">
        <f t="shared" si="0"/>
        <v>3.42986962005793E-2</v>
      </c>
      <c r="K47" t="str">
        <f t="shared" si="1"/>
        <v/>
      </c>
      <c r="M47">
        <v>-4.0273426902560604E-3</v>
      </c>
      <c r="N47">
        <v>0.18009324800858001</v>
      </c>
    </row>
    <row r="48" spans="1:14" x14ac:dyDescent="0.35">
      <c r="A48">
        <v>44</v>
      </c>
      <c r="B48" t="s">
        <v>402</v>
      </c>
      <c r="C48">
        <f>INDEX(EDA!$A$1:$DW$133, ScatterPlots!$A48+1, ScatterPlots!C$2)</f>
        <v>0.95</v>
      </c>
      <c r="D48">
        <f>INDEX(EDA!$A$1:$DW$133, ScatterPlots!$A48+1, ScatterPlots!D$2)</f>
        <v>1.1000000000000001</v>
      </c>
      <c r="E48" t="b">
        <f>INDEX(EDA!$A$1:$DW$133, ScatterPlots!$A48+1, ScatterPlots!E$2)</f>
        <v>1</v>
      </c>
      <c r="F48">
        <f>MATCH($B48, StratReturns!$HL$3:$HL$146, 0)</f>
        <v>56</v>
      </c>
      <c r="G48" s="130">
        <f>INDEX(StratReturns!$HL$3:$IE$146, $F48, G$2)</f>
        <v>2.02807190733822E-3</v>
      </c>
      <c r="H48" s="130">
        <f>INDEX(StratReturns!$HL$3:$IE$146, $F48, H$2)</f>
        <v>2.02807190733822E-3</v>
      </c>
      <c r="J48">
        <f t="shared" si="0"/>
        <v>2.02807190733822E-3</v>
      </c>
      <c r="K48" t="str">
        <f t="shared" si="1"/>
        <v/>
      </c>
      <c r="M48">
        <v>3.4833801303952097E-2</v>
      </c>
      <c r="N48">
        <v>7.6134320461132401E-2</v>
      </c>
    </row>
    <row r="49" spans="1:14" x14ac:dyDescent="0.35">
      <c r="A49">
        <v>45</v>
      </c>
      <c r="B49" t="s">
        <v>403</v>
      </c>
      <c r="C49">
        <f>INDEX(EDA!$A$1:$DW$133, ScatterPlots!$A49+1, ScatterPlots!C$2)</f>
        <v>1</v>
      </c>
      <c r="D49">
        <f>INDEX(EDA!$A$1:$DW$133, ScatterPlots!$A49+1, ScatterPlots!D$2)</f>
        <v>1.5</v>
      </c>
      <c r="E49" t="b">
        <f>INDEX(EDA!$A$1:$DW$133, ScatterPlots!$A49+1, ScatterPlots!E$2)</f>
        <v>1</v>
      </c>
      <c r="F49">
        <f>MATCH($B49, StratReturns!$HL$3:$HL$146, 0)</f>
        <v>57</v>
      </c>
      <c r="G49" s="130">
        <f>INDEX(StratReturns!$HL$3:$IE$146, $F49, G$2)</f>
        <v>1.20782926149587E-5</v>
      </c>
      <c r="H49" s="130">
        <f>INDEX(StratReturns!$HL$3:$IE$146, $F49, H$2)</f>
        <v>1.20782926149587E-5</v>
      </c>
      <c r="J49">
        <f t="shared" si="0"/>
        <v>1.20782926149587E-5</v>
      </c>
      <c r="K49" t="str">
        <f t="shared" si="1"/>
        <v/>
      </c>
      <c r="M49">
        <v>3.3646579749650102E-2</v>
      </c>
      <c r="N49">
        <v>1.36374575868283E-2</v>
      </c>
    </row>
    <row r="50" spans="1:14" x14ac:dyDescent="0.35">
      <c r="A50">
        <v>46</v>
      </c>
      <c r="B50" t="s">
        <v>404</v>
      </c>
      <c r="C50">
        <f>INDEX(EDA!$A$1:$DW$133, ScatterPlots!$A50+1, ScatterPlots!C$2)</f>
        <v>1</v>
      </c>
      <c r="D50">
        <f>INDEX(EDA!$A$1:$DW$133, ScatterPlots!$A50+1, ScatterPlots!D$2)</f>
        <v>1.6</v>
      </c>
      <c r="E50" t="b">
        <f>INDEX(EDA!$A$1:$DW$133, ScatterPlots!$A50+1, ScatterPlots!E$2)</f>
        <v>1</v>
      </c>
      <c r="F50">
        <f>MATCH($B50, StratReturns!$HL$3:$HL$146, 0)</f>
        <v>58</v>
      </c>
      <c r="G50" s="130">
        <f>INDEX(StratReturns!$HL$3:$IE$146, $F50, G$2)</f>
        <v>-1.49688166024293E-2</v>
      </c>
      <c r="H50" s="130">
        <f>INDEX(StratReturns!$HL$3:$IE$146, $F50, H$2)</f>
        <v>-1.49688166024293E-2</v>
      </c>
      <c r="J50">
        <f t="shared" si="0"/>
        <v>-1.49688166024293E-2</v>
      </c>
      <c r="K50" t="str">
        <f t="shared" si="1"/>
        <v/>
      </c>
      <c r="M50">
        <v>7.6806550636936404E-3</v>
      </c>
      <c r="N50">
        <v>5.1526745234994502E-2</v>
      </c>
    </row>
    <row r="51" spans="1:14" x14ac:dyDescent="0.35">
      <c r="A51">
        <v>47</v>
      </c>
      <c r="B51" t="s">
        <v>405</v>
      </c>
      <c r="C51">
        <f>INDEX(EDA!$A$1:$DW$133, ScatterPlots!$A51+1, ScatterPlots!C$2)</f>
        <v>1.05</v>
      </c>
      <c r="D51">
        <f>INDEX(EDA!$A$1:$DW$133, ScatterPlots!$A51+1, ScatterPlots!D$2)</f>
        <v>1.7</v>
      </c>
      <c r="E51" t="b">
        <f>INDEX(EDA!$A$1:$DW$133, ScatterPlots!$A51+1, ScatterPlots!E$2)</f>
        <v>1</v>
      </c>
      <c r="F51">
        <f>MATCH($B51, StratReturns!$HL$3:$HL$146, 0)</f>
        <v>59</v>
      </c>
      <c r="G51" s="130">
        <f>INDEX(StratReturns!$HL$3:$IE$146, $F51, G$2)</f>
        <v>4.4405366573960499E-2</v>
      </c>
      <c r="H51" s="130">
        <f>INDEX(StratReturns!$HL$3:$IE$146, $F51, H$2)</f>
        <v>4.4405366573960499E-2</v>
      </c>
      <c r="J51">
        <f t="shared" si="0"/>
        <v>4.4405366573960499E-2</v>
      </c>
      <c r="K51" t="str">
        <f t="shared" si="1"/>
        <v/>
      </c>
      <c r="M51">
        <v>3.4408748732984003E-2</v>
      </c>
      <c r="N51">
        <v>6.2410656133626598E-2</v>
      </c>
    </row>
    <row r="52" spans="1:14" x14ac:dyDescent="0.35">
      <c r="A52">
        <v>48</v>
      </c>
      <c r="B52" t="s">
        <v>406</v>
      </c>
      <c r="C52">
        <f>INDEX(EDA!$A$1:$DW$133, ScatterPlots!$A52+1, ScatterPlots!C$2)</f>
        <v>1.1000000000000001</v>
      </c>
      <c r="D52">
        <f>INDEX(EDA!$A$1:$DW$133, ScatterPlots!$A52+1, ScatterPlots!D$2)</f>
        <v>2.1</v>
      </c>
      <c r="E52" t="b">
        <f>INDEX(EDA!$A$1:$DW$133, ScatterPlots!$A52+1, ScatterPlots!E$2)</f>
        <v>1</v>
      </c>
      <c r="F52">
        <f>MATCH($B52, StratReturns!$HL$3:$HL$146, 0)</f>
        <v>60</v>
      </c>
      <c r="G52" s="130">
        <f>INDEX(StratReturns!$HL$3:$IE$146, $F52, G$2)</f>
        <v>2.4035846100987499E-2</v>
      </c>
      <c r="H52" s="130">
        <f>INDEX(StratReturns!$HL$3:$IE$146, $F52, H$2)</f>
        <v>2.4035846100987499E-2</v>
      </c>
      <c r="J52">
        <f t="shared" si="0"/>
        <v>2.4035846100987499E-2</v>
      </c>
      <c r="K52" t="str">
        <f t="shared" si="1"/>
        <v/>
      </c>
      <c r="M52">
        <v>2.6687179263970399E-2</v>
      </c>
      <c r="N52">
        <v>-4.64251199752308E-2</v>
      </c>
    </row>
    <row r="53" spans="1:14" x14ac:dyDescent="0.35">
      <c r="A53">
        <v>49</v>
      </c>
      <c r="B53" t="s">
        <v>407</v>
      </c>
      <c r="C53">
        <f>INDEX(EDA!$A$1:$DW$133, ScatterPlots!$A53+1, ScatterPlots!C$2)</f>
        <v>1.1000000000000001</v>
      </c>
      <c r="D53">
        <f>INDEX(EDA!$A$1:$DW$133, ScatterPlots!$A53+1, ScatterPlots!D$2)</f>
        <v>2.5</v>
      </c>
      <c r="E53" t="b">
        <f>INDEX(EDA!$A$1:$DW$133, ScatterPlots!$A53+1, ScatterPlots!E$2)</f>
        <v>1</v>
      </c>
      <c r="F53">
        <f>MATCH($B53, StratReturns!$HL$3:$HL$146, 0)</f>
        <v>61</v>
      </c>
      <c r="G53" s="130">
        <f>INDEX(StratReturns!$HL$3:$IE$146, $F53, G$2)</f>
        <v>1.0166874220907099E-2</v>
      </c>
      <c r="H53" s="130">
        <f>INDEX(StratReturns!$HL$3:$IE$146, $F53, H$2)</f>
        <v>1.0166874220907099E-2</v>
      </c>
      <c r="J53">
        <f t="shared" si="0"/>
        <v>1.0166874220907099E-2</v>
      </c>
      <c r="K53" t="str">
        <f t="shared" si="1"/>
        <v/>
      </c>
      <c r="M53">
        <v>3.78718275392382E-2</v>
      </c>
      <c r="N53">
        <v>-3.1153529889868501E-2</v>
      </c>
    </row>
    <row r="54" spans="1:14" x14ac:dyDescent="0.35">
      <c r="A54">
        <v>50</v>
      </c>
      <c r="B54" t="s">
        <v>408</v>
      </c>
      <c r="C54">
        <f>INDEX(EDA!$A$1:$DW$133, ScatterPlots!$A54+1, ScatterPlots!C$2)</f>
        <v>1.3</v>
      </c>
      <c r="D54">
        <f>INDEX(EDA!$A$1:$DW$133, ScatterPlots!$A54+1, ScatterPlots!D$2)</f>
        <v>2.7</v>
      </c>
      <c r="E54" t="b">
        <f>INDEX(EDA!$A$1:$DW$133, ScatterPlots!$A54+1, ScatterPlots!E$2)</f>
        <v>1</v>
      </c>
      <c r="F54">
        <f>MATCH($B54, StratReturns!$HL$3:$HL$146, 0)</f>
        <v>62</v>
      </c>
      <c r="G54" s="130">
        <f>INDEX(StratReturns!$HL$3:$IE$146, $F54, G$2)</f>
        <v>3.88805255896576E-2</v>
      </c>
      <c r="H54" s="130">
        <f>INDEX(StratReturns!$HL$3:$IE$146, $F54, H$2)</f>
        <v>3.88805255896576E-2</v>
      </c>
      <c r="J54">
        <f t="shared" si="0"/>
        <v>3.88805255896576E-2</v>
      </c>
      <c r="K54" t="str">
        <f t="shared" si="1"/>
        <v/>
      </c>
      <c r="M54">
        <v>-9.6654163525870997E-3</v>
      </c>
      <c r="N54">
        <v>-3.7953134510042098E-2</v>
      </c>
    </row>
    <row r="55" spans="1:14" x14ac:dyDescent="0.35">
      <c r="A55">
        <v>51</v>
      </c>
      <c r="B55" t="s">
        <v>409</v>
      </c>
      <c r="C55">
        <f>INDEX(EDA!$A$1:$DW$133, ScatterPlots!$A55+1, ScatterPlots!C$2)</f>
        <v>1.55</v>
      </c>
      <c r="D55">
        <f>INDEX(EDA!$A$1:$DW$133, ScatterPlots!$A55+1, ScatterPlots!D$2)</f>
        <v>2.4</v>
      </c>
      <c r="E55" t="b">
        <f>INDEX(EDA!$A$1:$DW$133, ScatterPlots!$A55+1, ScatterPlots!E$2)</f>
        <v>1</v>
      </c>
      <c r="F55">
        <f>MATCH($B55, StratReturns!$HL$3:$HL$146, 0)</f>
        <v>63</v>
      </c>
      <c r="G55" s="130">
        <f>INDEX(StratReturns!$HL$3:$IE$146, $F55, G$2)</f>
        <v>-1.2571301912668999E-2</v>
      </c>
      <c r="H55" s="130">
        <f>INDEX(StratReturns!$HL$3:$IE$146, $F55, H$2)</f>
        <v>-1.2571301912668999E-2</v>
      </c>
      <c r="J55">
        <f t="shared" si="0"/>
        <v>-1.2571301912668999E-2</v>
      </c>
      <c r="K55" t="str">
        <f t="shared" si="1"/>
        <v/>
      </c>
      <c r="M55">
        <v>9.6487140843883795E-2</v>
      </c>
      <c r="N55">
        <v>-9.5284813985973799E-2</v>
      </c>
    </row>
    <row r="56" spans="1:14" x14ac:dyDescent="0.35">
      <c r="A56">
        <v>52</v>
      </c>
      <c r="B56" t="s">
        <v>410</v>
      </c>
      <c r="C56">
        <f>INDEX(EDA!$A$1:$DW$133, ScatterPlots!$A56+1, ScatterPlots!C$2)</f>
        <v>1.65</v>
      </c>
      <c r="D56">
        <f>INDEX(EDA!$A$1:$DW$133, ScatterPlots!$A56+1, ScatterPlots!D$2)</f>
        <v>2.2000000000000002</v>
      </c>
      <c r="E56" t="b">
        <f>INDEX(EDA!$A$1:$DW$133, ScatterPlots!$A56+1, ScatterPlots!E$2)</f>
        <v>1</v>
      </c>
      <c r="F56">
        <f>MATCH($B56, StratReturns!$HL$3:$HL$146, 0)</f>
        <v>64</v>
      </c>
      <c r="G56" s="130">
        <f>INDEX(StratReturns!$HL$3:$IE$146, $F56, G$2)</f>
        <v>1.1685528957991499E-2</v>
      </c>
      <c r="H56" s="130">
        <f>INDEX(StratReturns!$HL$3:$IE$146, $F56, H$2)</f>
        <v>1.1685528957991499E-2</v>
      </c>
      <c r="J56">
        <f t="shared" si="0"/>
        <v>1.1685528957991499E-2</v>
      </c>
      <c r="K56" t="str">
        <f t="shared" si="1"/>
        <v/>
      </c>
      <c r="M56">
        <v>2.5828358042377899E-2</v>
      </c>
      <c r="N56">
        <v>5.3462745190924803E-2</v>
      </c>
    </row>
    <row r="57" spans="1:14" x14ac:dyDescent="0.35">
      <c r="A57">
        <v>53</v>
      </c>
      <c r="B57" t="s">
        <v>411</v>
      </c>
      <c r="C57">
        <f>INDEX(EDA!$A$1:$DW$133, ScatterPlots!$A57+1, ScatterPlots!C$2)</f>
        <v>1.7999999999999901</v>
      </c>
      <c r="D57">
        <f>INDEX(EDA!$A$1:$DW$133, ScatterPlots!$A57+1, ScatterPlots!D$2)</f>
        <v>1.9</v>
      </c>
      <c r="E57" t="b">
        <f>INDEX(EDA!$A$1:$DW$133, ScatterPlots!$A57+1, ScatterPlots!E$2)</f>
        <v>0</v>
      </c>
      <c r="F57">
        <f>MATCH($B57, StratReturns!$HL$3:$HL$146, 0)</f>
        <v>65</v>
      </c>
      <c r="G57" s="130">
        <f>INDEX(StratReturns!$HL$3:$IE$146, $F57, G$2)</f>
        <v>1.1563635006896601E-2</v>
      </c>
      <c r="H57" s="130">
        <f>INDEX(StratReturns!$HL$3:$IE$146, $F57, H$2)</f>
        <v>1.1563635006896601E-2</v>
      </c>
      <c r="J57" t="str">
        <f t="shared" si="0"/>
        <v/>
      </c>
      <c r="K57">
        <f t="shared" si="1"/>
        <v>1.1563635006896601E-2</v>
      </c>
      <c r="M57">
        <v>3.4706593508795299E-3</v>
      </c>
      <c r="N57">
        <v>6.0231009010987602E-2</v>
      </c>
    </row>
    <row r="58" spans="1:14" x14ac:dyDescent="0.35">
      <c r="A58">
        <v>54</v>
      </c>
      <c r="B58" t="s">
        <v>412</v>
      </c>
      <c r="C58">
        <f>INDEX(EDA!$A$1:$DW$133, ScatterPlots!$A58+1, ScatterPlots!C$2)</f>
        <v>1.7999999999999901</v>
      </c>
      <c r="D58">
        <f>INDEX(EDA!$A$1:$DW$133, ScatterPlots!$A58+1, ScatterPlots!D$2)</f>
        <v>1.6</v>
      </c>
      <c r="E58" t="b">
        <f>INDEX(EDA!$A$1:$DW$133, ScatterPlots!$A58+1, ScatterPlots!E$2)</f>
        <v>1</v>
      </c>
      <c r="F58">
        <f>MATCH($B58, StratReturns!$HL$3:$HL$146, 0)</f>
        <v>66</v>
      </c>
      <c r="G58" s="130">
        <f>INDEX(StratReturns!$HL$3:$IE$146, $F58, G$2)</f>
        <v>-1.5648380737067701E-3</v>
      </c>
      <c r="H58" s="130">
        <f>INDEX(StratReturns!$HL$3:$IE$146, $F58, H$2)</f>
        <v>-1.5648380737067701E-3</v>
      </c>
      <c r="J58">
        <f t="shared" si="0"/>
        <v>-1.5648380737067701E-3</v>
      </c>
      <c r="K58" t="str">
        <f t="shared" si="1"/>
        <v/>
      </c>
      <c r="M58">
        <v>1.09772379888379E-2</v>
      </c>
      <c r="N58">
        <v>-5.6934284039824402E-2</v>
      </c>
    </row>
    <row r="59" spans="1:14" x14ac:dyDescent="0.35">
      <c r="A59">
        <v>55</v>
      </c>
      <c r="B59" t="s">
        <v>413</v>
      </c>
      <c r="C59">
        <f>INDEX(EDA!$A$1:$DW$133, ScatterPlots!$A59+1, ScatterPlots!C$2)</f>
        <v>1.7999999999999901</v>
      </c>
      <c r="D59">
        <f>INDEX(EDA!$A$1:$DW$133, ScatterPlots!$A59+1, ScatterPlots!D$2)</f>
        <v>1.7</v>
      </c>
      <c r="E59" t="b">
        <f>INDEX(EDA!$A$1:$DW$133, ScatterPlots!$A59+1, ScatterPlots!E$2)</f>
        <v>1</v>
      </c>
      <c r="F59">
        <f>MATCH($B59, StratReturns!$HL$3:$HL$146, 0)</f>
        <v>67</v>
      </c>
      <c r="G59" s="130">
        <f>INDEX(StratReturns!$HL$3:$IE$146, $F59, G$2)</f>
        <v>1.8826663248016001E-2</v>
      </c>
      <c r="H59" s="130">
        <f>INDEX(StratReturns!$HL$3:$IE$146, $F59, H$2)</f>
        <v>1.8826663248016001E-2</v>
      </c>
      <c r="J59">
        <f t="shared" si="0"/>
        <v>1.8826663248016001E-2</v>
      </c>
      <c r="K59" t="str">
        <f t="shared" si="1"/>
        <v/>
      </c>
      <c r="M59">
        <v>2.0658214645779799E-2</v>
      </c>
      <c r="N59">
        <v>6.7381018491136702E-2</v>
      </c>
    </row>
    <row r="60" spans="1:14" x14ac:dyDescent="0.35">
      <c r="A60">
        <v>56</v>
      </c>
      <c r="B60" t="s">
        <v>414</v>
      </c>
      <c r="C60">
        <f>INDEX(EDA!$A$1:$DW$133, ScatterPlots!$A60+1, ScatterPlots!C$2)</f>
        <v>1.9</v>
      </c>
      <c r="D60">
        <f>INDEX(EDA!$A$1:$DW$133, ScatterPlots!$A60+1, ScatterPlots!D$2)</f>
        <v>1.9</v>
      </c>
      <c r="E60" t="b">
        <f>INDEX(EDA!$A$1:$DW$133, ScatterPlots!$A60+1, ScatterPlots!E$2)</f>
        <v>1</v>
      </c>
      <c r="F60">
        <f>MATCH($B60, StratReturns!$HL$3:$HL$146, 0)</f>
        <v>68</v>
      </c>
      <c r="G60" s="130">
        <f>INDEX(StratReturns!$HL$3:$IE$146, $F60, G$2)</f>
        <v>6.8749635217413198E-4</v>
      </c>
      <c r="H60" s="130">
        <f>INDEX(StratReturns!$HL$3:$IE$146, $F60, H$2)</f>
        <v>6.8749635217413198E-4</v>
      </c>
      <c r="J60">
        <f t="shared" si="0"/>
        <v>6.8749635217413198E-4</v>
      </c>
      <c r="K60" t="str">
        <f t="shared" si="1"/>
        <v/>
      </c>
      <c r="M60">
        <v>4.1661450882152597E-2</v>
      </c>
      <c r="N60">
        <v>-3.5394295710733797E-2</v>
      </c>
    </row>
    <row r="61" spans="1:14" x14ac:dyDescent="0.35">
      <c r="A61">
        <v>57</v>
      </c>
      <c r="B61" t="s">
        <v>415</v>
      </c>
      <c r="C61">
        <f>INDEX(EDA!$A$1:$DW$133, ScatterPlots!$A61+1, ScatterPlots!C$2)</f>
        <v>2</v>
      </c>
      <c r="D61">
        <f>INDEX(EDA!$A$1:$DW$133, ScatterPlots!$A61+1, ScatterPlots!D$2)</f>
        <v>2.2000000000000002</v>
      </c>
      <c r="E61" t="b">
        <f>INDEX(EDA!$A$1:$DW$133, ScatterPlots!$A61+1, ScatterPlots!E$2)</f>
        <v>1</v>
      </c>
      <c r="F61">
        <f>MATCH($B61, StratReturns!$HL$3:$HL$146, 0)</f>
        <v>69</v>
      </c>
      <c r="G61" s="130">
        <f>INDEX(StratReturns!$HL$3:$IE$146, $F61, G$2)</f>
        <v>1.8708631858751702E-2</v>
      </c>
      <c r="H61" s="130">
        <f>INDEX(StratReturns!$HL$3:$IE$146, $F61, H$2)</f>
        <v>1.8708631858751702E-2</v>
      </c>
      <c r="J61">
        <f t="shared" si="0"/>
        <v>1.8708631858751702E-2</v>
      </c>
      <c r="K61" t="str">
        <f t="shared" si="1"/>
        <v/>
      </c>
      <c r="M61">
        <v>4.3997743463703998E-3</v>
      </c>
      <c r="N61">
        <v>4.1071278187415398E-2</v>
      </c>
    </row>
    <row r="62" spans="1:14" x14ac:dyDescent="0.35">
      <c r="A62">
        <v>58</v>
      </c>
      <c r="B62" t="s">
        <v>416</v>
      </c>
      <c r="C62">
        <f>INDEX(EDA!$A$1:$DW$133, ScatterPlots!$A62+1, ScatterPlots!C$2)</f>
        <v>2.0499999999999998</v>
      </c>
      <c r="D62">
        <f>INDEX(EDA!$A$1:$DW$133, ScatterPlots!$A62+1, ScatterPlots!D$2)</f>
        <v>2</v>
      </c>
      <c r="E62" t="b">
        <f>INDEX(EDA!$A$1:$DW$133, ScatterPlots!$A62+1, ScatterPlots!E$2)</f>
        <v>1</v>
      </c>
      <c r="F62">
        <f>MATCH($B62, StratReturns!$HL$3:$HL$146, 0)</f>
        <v>70</v>
      </c>
      <c r="G62" s="130">
        <f>INDEX(StratReturns!$HL$3:$IE$146, $F62, G$2)</f>
        <v>1.9142287190696699E-2</v>
      </c>
      <c r="H62" s="130">
        <f>INDEX(StratReturns!$HL$3:$IE$146, $F62, H$2)</f>
        <v>1.9142287190696699E-2</v>
      </c>
      <c r="J62">
        <f t="shared" si="0"/>
        <v>1.9142287190696699E-2</v>
      </c>
      <c r="K62" t="str">
        <f t="shared" si="1"/>
        <v/>
      </c>
      <c r="M62">
        <v>2.3328761963472701E-2</v>
      </c>
      <c r="N62">
        <v>1.2118182508447E-2</v>
      </c>
    </row>
    <row r="63" spans="1:14" x14ac:dyDescent="0.35">
      <c r="A63">
        <v>59</v>
      </c>
      <c r="B63" t="s">
        <v>417</v>
      </c>
      <c r="C63">
        <f>INDEX(EDA!$A$1:$DW$133, ScatterPlots!$A63+1, ScatterPlots!C$2)</f>
        <v>2.15</v>
      </c>
      <c r="D63">
        <f>INDEX(EDA!$A$1:$DW$133, ScatterPlots!$A63+1, ScatterPlots!D$2)</f>
        <v>2.2000000000000002</v>
      </c>
      <c r="E63" t="b">
        <f>INDEX(EDA!$A$1:$DW$133, ScatterPlots!$A63+1, ScatterPlots!E$2)</f>
        <v>0</v>
      </c>
      <c r="F63">
        <f>MATCH($B63, StratReturns!$HL$3:$HL$146, 0)</f>
        <v>71</v>
      </c>
      <c r="G63" s="130">
        <f>INDEX(StratReturns!$HL$3:$IE$146, $F63, G$2)</f>
        <v>2.92050584412018E-2</v>
      </c>
      <c r="H63" s="130">
        <f>INDEX(StratReturns!$HL$3:$IE$146, $F63, H$2)</f>
        <v>2.92050584412018E-2</v>
      </c>
      <c r="J63" t="str">
        <f t="shared" si="0"/>
        <v/>
      </c>
      <c r="K63">
        <f t="shared" si="1"/>
        <v>2.92050584412018E-2</v>
      </c>
      <c r="M63">
        <v>1.8771931594449599E-2</v>
      </c>
      <c r="N63">
        <v>5.6316753027014698E-3</v>
      </c>
    </row>
    <row r="64" spans="1:14" x14ac:dyDescent="0.35">
      <c r="A64">
        <v>60</v>
      </c>
      <c r="B64" t="s">
        <v>418</v>
      </c>
      <c r="C64">
        <f>INDEX(EDA!$A$1:$DW$133, ScatterPlots!$A64+1, ScatterPlots!C$2)</f>
        <v>2.15</v>
      </c>
      <c r="D64">
        <f>INDEX(EDA!$A$1:$DW$133, ScatterPlots!$A64+1, ScatterPlots!D$2)</f>
        <v>2.1</v>
      </c>
      <c r="E64" t="b">
        <f>INDEX(EDA!$A$1:$DW$133, ScatterPlots!$A64+1, ScatterPlots!E$2)</f>
        <v>0</v>
      </c>
      <c r="F64">
        <f>MATCH($B64, StratReturns!$HL$3:$HL$146, 0)</f>
        <v>72</v>
      </c>
      <c r="G64" s="130">
        <f>INDEX(StratReturns!$HL$3:$IE$146, $F64, G$2)</f>
        <v>1.42329339292688E-2</v>
      </c>
      <c r="H64" s="130">
        <f>INDEX(StratReturns!$HL$3:$IE$146, $F64, H$2)</f>
        <v>1.42329339292688E-2</v>
      </c>
      <c r="J64" t="str">
        <f t="shared" si="0"/>
        <v/>
      </c>
      <c r="K64">
        <f t="shared" si="1"/>
        <v>1.42329339292688E-2</v>
      </c>
      <c r="M64">
        <v>3.1924960230788002E-2</v>
      </c>
      <c r="N64">
        <v>5.4778339453937397E-2</v>
      </c>
    </row>
    <row r="65" spans="1:14" x14ac:dyDescent="0.35">
      <c r="A65">
        <v>61</v>
      </c>
      <c r="B65" t="s">
        <v>419</v>
      </c>
      <c r="C65">
        <f>INDEX(EDA!$A$1:$DW$133, ScatterPlots!$A65+1, ScatterPlots!C$2)</f>
        <v>2.1</v>
      </c>
      <c r="D65">
        <f>INDEX(EDA!$A$1:$DW$133, ScatterPlots!$A65+1, ScatterPlots!D$2)</f>
        <v>2.1</v>
      </c>
      <c r="E65" t="b">
        <f>INDEX(EDA!$A$1:$DW$133, ScatterPlots!$A65+1, ScatterPlots!E$2)</f>
        <v>1</v>
      </c>
      <c r="F65">
        <f>MATCH($B65, StratReturns!$HL$3:$HL$146, 0)</f>
        <v>73</v>
      </c>
      <c r="G65" s="130">
        <f>INDEX(StratReturns!$HL$3:$IE$146, $F65, G$2)</f>
        <v>4.8852280633316703E-2</v>
      </c>
      <c r="H65" s="130">
        <f>INDEX(StratReturns!$HL$3:$IE$146, $F65, H$2)</f>
        <v>4.8852280633316703E-2</v>
      </c>
      <c r="J65">
        <f t="shared" si="0"/>
        <v>4.8852280633316703E-2</v>
      </c>
      <c r="K65" t="str">
        <f t="shared" si="1"/>
        <v/>
      </c>
      <c r="M65">
        <v>-4.7111843088812597E-2</v>
      </c>
      <c r="N65">
        <v>3.1546481855753497E-2</v>
      </c>
    </row>
    <row r="66" spans="1:14" x14ac:dyDescent="0.35">
      <c r="A66">
        <v>62</v>
      </c>
      <c r="B66" t="s">
        <v>420</v>
      </c>
      <c r="C66">
        <f>INDEX(EDA!$A$1:$DW$133, ScatterPlots!$A66+1, ScatterPlots!C$2)</f>
        <v>2.1</v>
      </c>
      <c r="D66">
        <f>INDEX(EDA!$A$1:$DW$133, ScatterPlots!$A66+1, ScatterPlots!D$2)</f>
        <v>2.2000000000000002</v>
      </c>
      <c r="E66" t="b">
        <f>INDEX(EDA!$A$1:$DW$133, ScatterPlots!$A66+1, ScatterPlots!E$2)</f>
        <v>1</v>
      </c>
      <c r="F66">
        <f>MATCH($B66, StratReturns!$HL$3:$HL$146, 0)</f>
        <v>74</v>
      </c>
      <c r="G66" s="130">
        <f>INDEX(StratReturns!$HL$3:$IE$146, $F66, G$2)</f>
        <v>-3.5265191635827302E-2</v>
      </c>
      <c r="H66" s="130">
        <f>INDEX(StratReturns!$HL$3:$IE$146, $F66, H$2)</f>
        <v>-3.5265191635827302E-2</v>
      </c>
      <c r="J66">
        <f t="shared" si="0"/>
        <v>-3.5265191635827302E-2</v>
      </c>
      <c r="K66" t="str">
        <f t="shared" si="1"/>
        <v/>
      </c>
      <c r="M66">
        <v>5.7594797362593403E-2</v>
      </c>
      <c r="N66">
        <v>-1.34288777523104E-2</v>
      </c>
    </row>
    <row r="67" spans="1:14" x14ac:dyDescent="0.35">
      <c r="A67">
        <v>63</v>
      </c>
      <c r="B67" t="s">
        <v>421</v>
      </c>
      <c r="C67">
        <f>INDEX(EDA!$A$1:$DW$133, ScatterPlots!$A67+1, ScatterPlots!C$2)</f>
        <v>2.1</v>
      </c>
      <c r="D67">
        <f>INDEX(EDA!$A$1:$DW$133, ScatterPlots!$A67+1, ScatterPlots!D$2)</f>
        <v>2.4</v>
      </c>
      <c r="E67" t="b">
        <f>INDEX(EDA!$A$1:$DW$133, ScatterPlots!$A67+1, ScatterPlots!E$2)</f>
        <v>1</v>
      </c>
      <c r="F67">
        <f>MATCH($B67, StratReturns!$HL$3:$HL$146, 0)</f>
        <v>75</v>
      </c>
      <c r="G67" s="130">
        <f>INDEX(StratReturns!$HL$3:$IE$146, $F67, G$2)</f>
        <v>-1.30596013100228E-2</v>
      </c>
      <c r="H67" s="130">
        <f>INDEX(StratReturns!$HL$3:$IE$146, $F67, H$2)</f>
        <v>-1.30596013100228E-2</v>
      </c>
      <c r="J67">
        <f t="shared" si="0"/>
        <v>-1.30596013100228E-2</v>
      </c>
      <c r="K67" t="str">
        <f t="shared" si="1"/>
        <v/>
      </c>
      <c r="M67">
        <v>-9.7381320593272706E-3</v>
      </c>
      <c r="N67">
        <v>-4.92078857580261E-2</v>
      </c>
    </row>
    <row r="68" spans="1:14" x14ac:dyDescent="0.35">
      <c r="A68">
        <v>64</v>
      </c>
      <c r="B68" t="s">
        <v>422</v>
      </c>
      <c r="C68">
        <f>INDEX(EDA!$A$1:$DW$133, ScatterPlots!$A68+1, ScatterPlots!C$2)</f>
        <v>2.1</v>
      </c>
      <c r="D68">
        <f>INDEX(EDA!$A$1:$DW$133, ScatterPlots!$A68+1, ScatterPlots!D$2)</f>
        <v>2.5</v>
      </c>
      <c r="E68" t="b">
        <f>INDEX(EDA!$A$1:$DW$133, ScatterPlots!$A68+1, ScatterPlots!E$2)</f>
        <v>1</v>
      </c>
      <c r="F68">
        <f>MATCH($B68, StratReturns!$HL$3:$HL$146, 0)</f>
        <v>76</v>
      </c>
      <c r="G68" s="130">
        <f>INDEX(StratReturns!$HL$3:$IE$146, $F68, G$2)</f>
        <v>2.7342885448823299E-2</v>
      </c>
      <c r="H68" s="130">
        <f>INDEX(StratReturns!$HL$3:$IE$146, $F68, H$2)</f>
        <v>2.7342885448823299E-2</v>
      </c>
      <c r="J68">
        <f t="shared" si="0"/>
        <v>2.7342885448823299E-2</v>
      </c>
      <c r="K68" t="str">
        <f t="shared" si="1"/>
        <v/>
      </c>
      <c r="M68">
        <v>5.7999197545308898E-2</v>
      </c>
      <c r="N68">
        <v>-2.1319412718879001E-2</v>
      </c>
    </row>
    <row r="69" spans="1:14" x14ac:dyDescent="0.35">
      <c r="A69">
        <v>65</v>
      </c>
      <c r="B69" t="s">
        <v>423</v>
      </c>
      <c r="C69">
        <f>INDEX(EDA!$A$1:$DW$133, ScatterPlots!$A69+1, ScatterPlots!C$2)</f>
        <v>2.15</v>
      </c>
      <c r="D69">
        <f>INDEX(EDA!$A$1:$DW$133, ScatterPlots!$A69+1, ScatterPlots!D$2)</f>
        <v>2.8</v>
      </c>
      <c r="E69" t="b">
        <f>INDEX(EDA!$A$1:$DW$133, ScatterPlots!$A69+1, ScatterPlots!E$2)</f>
        <v>1</v>
      </c>
      <c r="F69">
        <f>MATCH($B69, StratReturns!$HL$3:$HL$146, 0)</f>
        <v>77</v>
      </c>
      <c r="G69" s="130">
        <f>INDEX(StratReturns!$HL$3:$IE$146, $F69, G$2)</f>
        <v>2.2491705963443499E-2</v>
      </c>
      <c r="H69" s="130">
        <f>INDEX(StratReturns!$HL$3:$IE$146, $F69, H$2)</f>
        <v>2.2491705963443499E-2</v>
      </c>
      <c r="J69">
        <f t="shared" si="0"/>
        <v>2.2491705963443499E-2</v>
      </c>
      <c r="K69" t="str">
        <f t="shared" si="1"/>
        <v/>
      </c>
      <c r="M69">
        <v>-5.8194269170714699E-2</v>
      </c>
      <c r="N69">
        <v>7.9827766060352301E-2</v>
      </c>
    </row>
    <row r="70" spans="1:14" x14ac:dyDescent="0.35">
      <c r="A70">
        <v>66</v>
      </c>
      <c r="B70" t="s">
        <v>424</v>
      </c>
      <c r="C70">
        <f>INDEX(EDA!$A$1:$DW$133, ScatterPlots!$A70+1, ScatterPlots!C$2)</f>
        <v>2.2000000000000002</v>
      </c>
      <c r="D70">
        <f>INDEX(EDA!$A$1:$DW$133, ScatterPlots!$A70+1, ScatterPlots!D$2)</f>
        <v>2.9</v>
      </c>
      <c r="E70" t="b">
        <f>INDEX(EDA!$A$1:$DW$133, ScatterPlots!$A70+1, ScatterPlots!E$2)</f>
        <v>1</v>
      </c>
      <c r="F70">
        <f>MATCH($B70, StratReturns!$HL$3:$HL$146, 0)</f>
        <v>78</v>
      </c>
      <c r="G70" s="130">
        <f>INDEX(StratReturns!$HL$3:$IE$146, $F70, G$2)</f>
        <v>-4.0273426902560604E-3</v>
      </c>
      <c r="H70" s="130">
        <f>INDEX(StratReturns!$HL$3:$IE$146, $F70, H$2)</f>
        <v>-4.0273426902560604E-3</v>
      </c>
      <c r="J70">
        <f t="shared" ref="J70:J133" si="2">IF(E70, G70, "")</f>
        <v>-4.0273426902560604E-3</v>
      </c>
      <c r="K70" t="str">
        <f t="shared" ref="K70:K133" si="3">IF(NOT(E70), G70, "")</f>
        <v/>
      </c>
      <c r="M70">
        <v>-3.6030526052533901E-2</v>
      </c>
    </row>
    <row r="71" spans="1:14" x14ac:dyDescent="0.35">
      <c r="A71">
        <v>67</v>
      </c>
      <c r="B71" t="s">
        <v>425</v>
      </c>
      <c r="C71">
        <f>INDEX(EDA!$A$1:$DW$133, ScatterPlots!$A71+1, ScatterPlots!C$2)</f>
        <v>2.2000000000000002</v>
      </c>
      <c r="D71">
        <f>INDEX(EDA!$A$1:$DW$133, ScatterPlots!$A71+1, ScatterPlots!D$2)</f>
        <v>2.9</v>
      </c>
      <c r="E71" t="b">
        <f>INDEX(EDA!$A$1:$DW$133, ScatterPlots!$A71+1, ScatterPlots!E$2)</f>
        <v>1</v>
      </c>
      <c r="F71">
        <f>MATCH($B71, StratReturns!$HL$3:$HL$146, 0)</f>
        <v>79</v>
      </c>
      <c r="G71" s="130">
        <f>INDEX(StratReturns!$HL$3:$IE$146, $F71, G$2)</f>
        <v>3.4833801303952097E-2</v>
      </c>
      <c r="H71" s="130">
        <f>INDEX(StratReturns!$HL$3:$IE$146, $F71, H$2)</f>
        <v>3.4833801303952097E-2</v>
      </c>
      <c r="J71">
        <f t="shared" si="2"/>
        <v>3.4833801303952097E-2</v>
      </c>
      <c r="K71" t="str">
        <f t="shared" si="3"/>
        <v/>
      </c>
      <c r="M71">
        <v>5.3637584714275599E-2</v>
      </c>
    </row>
    <row r="72" spans="1:14" x14ac:dyDescent="0.35">
      <c r="A72">
        <v>68</v>
      </c>
      <c r="B72" t="s">
        <v>426</v>
      </c>
      <c r="C72">
        <f>INDEX(EDA!$A$1:$DW$133, ScatterPlots!$A72+1, ScatterPlots!C$2)</f>
        <v>2.2999999999999998</v>
      </c>
      <c r="D72">
        <f>INDEX(EDA!$A$1:$DW$133, ScatterPlots!$A72+1, ScatterPlots!D$2)</f>
        <v>2.7</v>
      </c>
      <c r="E72" t="b">
        <f>INDEX(EDA!$A$1:$DW$133, ScatterPlots!$A72+1, ScatterPlots!E$2)</f>
        <v>1</v>
      </c>
      <c r="F72">
        <f>MATCH($B72, StratReturns!$HL$3:$HL$146, 0)</f>
        <v>80</v>
      </c>
      <c r="G72" s="130">
        <f>INDEX(StratReturns!$HL$3:$IE$146, $F72, G$2)</f>
        <v>3.3646579749650102E-2</v>
      </c>
      <c r="H72" s="130">
        <f>INDEX(StratReturns!$HL$3:$IE$146, $F72, H$2)</f>
        <v>3.3646579749650102E-2</v>
      </c>
      <c r="J72">
        <f t="shared" si="2"/>
        <v>3.3646579749650102E-2</v>
      </c>
      <c r="K72" t="str">
        <f t="shared" si="3"/>
        <v/>
      </c>
      <c r="M72">
        <v>-9.0347051387837302E-2</v>
      </c>
    </row>
    <row r="73" spans="1:14" x14ac:dyDescent="0.35">
      <c r="A73">
        <v>69</v>
      </c>
      <c r="B73" t="s">
        <v>427</v>
      </c>
      <c r="C73">
        <f>INDEX(EDA!$A$1:$DW$133, ScatterPlots!$A73+1, ScatterPlots!C$2)</f>
        <v>2.3499999999999899</v>
      </c>
      <c r="D73">
        <f>INDEX(EDA!$A$1:$DW$133, ScatterPlots!$A73+1, ScatterPlots!D$2)</f>
        <v>2.2999999999999998</v>
      </c>
      <c r="E73" t="b">
        <f>INDEX(EDA!$A$1:$DW$133, ScatterPlots!$A73+1, ScatterPlots!E$2)</f>
        <v>1</v>
      </c>
      <c r="F73">
        <f>MATCH($B73, StratReturns!$HL$3:$HL$146, 0)</f>
        <v>81</v>
      </c>
      <c r="G73" s="130">
        <f>INDEX(StratReturns!$HL$3:$IE$146, $F73, G$2)</f>
        <v>7.6806550636936404E-3</v>
      </c>
      <c r="H73" s="130">
        <f>INDEX(StratReturns!$HL$3:$IE$146, $F73, H$2)</f>
        <v>7.6806550636936404E-3</v>
      </c>
      <c r="J73">
        <f t="shared" si="2"/>
        <v>7.6806550636936404E-3</v>
      </c>
      <c r="K73" t="str">
        <f t="shared" si="3"/>
        <v/>
      </c>
      <c r="M73">
        <v>-3.7396815155908902E-3</v>
      </c>
    </row>
    <row r="74" spans="1:14" x14ac:dyDescent="0.35">
      <c r="A74">
        <v>70</v>
      </c>
      <c r="B74" t="s">
        <v>428</v>
      </c>
      <c r="C74">
        <f>INDEX(EDA!$A$1:$DW$133, ScatterPlots!$A74+1, ScatterPlots!C$2)</f>
        <v>2.4500000000000002</v>
      </c>
      <c r="D74">
        <f>INDEX(EDA!$A$1:$DW$133, ScatterPlots!$A74+1, ScatterPlots!D$2)</f>
        <v>2.5</v>
      </c>
      <c r="E74" t="b">
        <f>INDEX(EDA!$A$1:$DW$133, ScatterPlots!$A74+1, ScatterPlots!E$2)</f>
        <v>0</v>
      </c>
      <c r="F74">
        <f>MATCH($B74, StratReturns!$HL$3:$HL$146, 0)</f>
        <v>82</v>
      </c>
      <c r="G74" s="130">
        <f>INDEX(StratReturns!$HL$3:$IE$146, $F74, G$2)</f>
        <v>-7.2327528371348399E-2</v>
      </c>
      <c r="H74" s="130">
        <f>INDEX(StratReturns!$HL$3:$IE$146, $F74, H$2)</f>
        <v>-7.2327528371348399E-2</v>
      </c>
      <c r="J74" t="str">
        <f t="shared" si="2"/>
        <v/>
      </c>
      <c r="K74">
        <f t="shared" si="3"/>
        <v>-7.2327528371348399E-2</v>
      </c>
      <c r="M74">
        <v>-7.4978294802936093E-2</v>
      </c>
    </row>
    <row r="75" spans="1:14" x14ac:dyDescent="0.35">
      <c r="A75">
        <v>71</v>
      </c>
      <c r="B75" t="s">
        <v>429</v>
      </c>
      <c r="C75">
        <f>INDEX(EDA!$A$1:$DW$133, ScatterPlots!$A75+1, ScatterPlots!C$2)</f>
        <v>2.4500000000000002</v>
      </c>
      <c r="D75">
        <f>INDEX(EDA!$A$1:$DW$133, ScatterPlots!$A75+1, ScatterPlots!D$2)</f>
        <v>2.2000000000000002</v>
      </c>
      <c r="E75" t="b">
        <f>INDEX(EDA!$A$1:$DW$133, ScatterPlots!$A75+1, ScatterPlots!E$2)</f>
        <v>0</v>
      </c>
      <c r="F75">
        <f>MATCH($B75, StratReturns!$HL$3:$HL$146, 0)</f>
        <v>83</v>
      </c>
      <c r="G75" s="130">
        <f>INDEX(StratReturns!$HL$3:$IE$146, $F75, G$2)</f>
        <v>7.82393170043604E-3</v>
      </c>
      <c r="H75" s="130">
        <f>INDEX(StratReturns!$HL$3:$IE$146, $F75, H$2)</f>
        <v>7.82393170043604E-3</v>
      </c>
      <c r="J75" t="str">
        <f t="shared" si="2"/>
        <v/>
      </c>
      <c r="K75">
        <f t="shared" si="3"/>
        <v>7.82393170043604E-3</v>
      </c>
      <c r="M75">
        <v>8.065784600584E-2</v>
      </c>
    </row>
    <row r="76" spans="1:14" x14ac:dyDescent="0.35">
      <c r="A76">
        <v>72</v>
      </c>
      <c r="B76" t="s">
        <v>430</v>
      </c>
      <c r="C76">
        <f>INDEX(EDA!$A$1:$DW$133, ScatterPlots!$A76+1, ScatterPlots!C$2)</f>
        <v>2.4500000000000002</v>
      </c>
      <c r="D76">
        <f>INDEX(EDA!$A$1:$DW$133, ScatterPlots!$A76+1, ScatterPlots!D$2)</f>
        <v>1.9</v>
      </c>
      <c r="E76" t="b">
        <f>INDEX(EDA!$A$1:$DW$133, ScatterPlots!$A76+1, ScatterPlots!E$2)</f>
        <v>0</v>
      </c>
      <c r="F76">
        <f>MATCH($B76, StratReturns!$HL$3:$HL$146, 0)</f>
        <v>84</v>
      </c>
      <c r="G76" s="130">
        <f>INDEX(StratReturns!$HL$3:$IE$146, $F76, G$2)</f>
        <v>-9.99662325797116E-2</v>
      </c>
      <c r="H76" s="130">
        <f>INDEX(StratReturns!$HL$3:$IE$146, $F76, H$2)</f>
        <v>-9.99662325797116E-2</v>
      </c>
      <c r="J76" t="str">
        <f t="shared" si="2"/>
        <v/>
      </c>
      <c r="K76">
        <f t="shared" si="3"/>
        <v>-9.99662325797116E-2</v>
      </c>
    </row>
    <row r="77" spans="1:14" x14ac:dyDescent="0.35">
      <c r="A77">
        <v>73</v>
      </c>
      <c r="B77" t="s">
        <v>431</v>
      </c>
      <c r="C77">
        <f>INDEX(EDA!$A$1:$DW$133, ScatterPlots!$A77+1, ScatterPlots!C$2)</f>
        <v>2.4500000000000002</v>
      </c>
      <c r="D77">
        <f>INDEX(EDA!$A$1:$DW$133, ScatterPlots!$A77+1, ScatterPlots!D$2)</f>
        <v>1.6</v>
      </c>
      <c r="E77" t="b">
        <f>INDEX(EDA!$A$1:$DW$133, ScatterPlots!$A77+1, ScatterPlots!E$2)</f>
        <v>0</v>
      </c>
      <c r="F77">
        <f>MATCH($B77, StratReturns!$HL$3:$HL$146, 0)</f>
        <v>85</v>
      </c>
      <c r="G77" s="130">
        <f>INDEX(StratReturns!$HL$3:$IE$146, $F77, G$2)</f>
        <v>7.8943205911496506E-2</v>
      </c>
      <c r="H77" s="130">
        <f>INDEX(StratReturns!$HL$3:$IE$146, $F77, H$2)</f>
        <v>7.8943205911496506E-2</v>
      </c>
      <c r="J77" t="str">
        <f t="shared" si="2"/>
        <v/>
      </c>
      <c r="K77">
        <f t="shared" si="3"/>
        <v>7.8943205911496506E-2</v>
      </c>
    </row>
    <row r="78" spans="1:14" x14ac:dyDescent="0.35">
      <c r="A78">
        <v>74</v>
      </c>
      <c r="B78" t="s">
        <v>432</v>
      </c>
      <c r="C78">
        <f>INDEX(EDA!$A$1:$DW$133, ScatterPlots!$A78+1, ScatterPlots!C$2)</f>
        <v>2.4500000000000002</v>
      </c>
      <c r="D78">
        <f>INDEX(EDA!$A$1:$DW$133, ScatterPlots!$A78+1, ScatterPlots!D$2)</f>
        <v>1.5</v>
      </c>
      <c r="E78" t="b">
        <f>INDEX(EDA!$A$1:$DW$133, ScatterPlots!$A78+1, ScatterPlots!E$2)</f>
        <v>0</v>
      </c>
      <c r="F78">
        <f>MATCH($B78, StratReturns!$HL$3:$HL$146, 0)</f>
        <v>86</v>
      </c>
      <c r="G78" s="130">
        <f>INDEX(StratReturns!$HL$3:$IE$146, $F78, G$2)</f>
        <v>3.1918425479071602E-2</v>
      </c>
      <c r="H78" s="130">
        <f>INDEX(StratReturns!$HL$3:$IE$146, $F78, H$2)</f>
        <v>3.1918425479071602E-2</v>
      </c>
      <c r="J78" t="str">
        <f t="shared" si="2"/>
        <v/>
      </c>
      <c r="K78">
        <f t="shared" si="3"/>
        <v>3.1918425479071602E-2</v>
      </c>
    </row>
    <row r="79" spans="1:14" x14ac:dyDescent="0.35">
      <c r="A79">
        <v>75</v>
      </c>
      <c r="B79" t="s">
        <v>433</v>
      </c>
      <c r="C79">
        <f>INDEX(EDA!$A$1:$DW$133, ScatterPlots!$A79+1, ScatterPlots!C$2)</f>
        <v>2.4</v>
      </c>
      <c r="D79">
        <f>INDEX(EDA!$A$1:$DW$133, ScatterPlots!$A79+1, ScatterPlots!D$2)</f>
        <v>1.9</v>
      </c>
      <c r="E79" t="b">
        <f>INDEX(EDA!$A$1:$DW$133, ScatterPlots!$A79+1, ScatterPlots!E$2)</f>
        <v>0</v>
      </c>
      <c r="F79">
        <f>MATCH($B79, StratReturns!$HL$3:$HL$146, 0)</f>
        <v>87</v>
      </c>
      <c r="G79" s="130">
        <f>INDEX(StratReturns!$HL$3:$IE$146, $F79, G$2)</f>
        <v>1.1783294698096899E-2</v>
      </c>
      <c r="H79" s="130">
        <f>INDEX(StratReturns!$HL$3:$IE$146, $F79, H$2)</f>
        <v>1.1783294698096899E-2</v>
      </c>
      <c r="J79" t="str">
        <f t="shared" si="2"/>
        <v/>
      </c>
      <c r="K79">
        <f t="shared" si="3"/>
        <v>1.1783294698096899E-2</v>
      </c>
    </row>
    <row r="80" spans="1:14" x14ac:dyDescent="0.35">
      <c r="A80">
        <v>76</v>
      </c>
      <c r="B80" t="s">
        <v>434</v>
      </c>
      <c r="C80">
        <f>INDEX(EDA!$A$1:$DW$133, ScatterPlots!$A80+1, ScatterPlots!C$2)</f>
        <v>2.25</v>
      </c>
      <c r="D80">
        <f>INDEX(EDA!$A$1:$DW$133, ScatterPlots!$A80+1, ScatterPlots!D$2)</f>
        <v>2</v>
      </c>
      <c r="E80" t="b">
        <f>INDEX(EDA!$A$1:$DW$133, ScatterPlots!$A80+1, ScatterPlots!E$2)</f>
        <v>0</v>
      </c>
      <c r="F80">
        <f>MATCH($B80, StratReturns!$HL$3:$HL$146, 0)</f>
        <v>88</v>
      </c>
      <c r="G80" s="130">
        <f>INDEX(StratReturns!$HL$3:$IE$146, $F80, G$2)</f>
        <v>2.8653272323914299E-2</v>
      </c>
      <c r="H80" s="130">
        <f>INDEX(StratReturns!$HL$3:$IE$146, $F80, H$2)</f>
        <v>2.8653272323914299E-2</v>
      </c>
      <c r="J80" t="str">
        <f t="shared" si="2"/>
        <v/>
      </c>
      <c r="K80">
        <f t="shared" si="3"/>
        <v>2.8653272323914299E-2</v>
      </c>
    </row>
    <row r="81" spans="1:11" x14ac:dyDescent="0.35">
      <c r="A81">
        <v>77</v>
      </c>
      <c r="B81" t="s">
        <v>435</v>
      </c>
      <c r="C81">
        <f>INDEX(EDA!$A$1:$DW$133, ScatterPlots!$A81+1, ScatterPlots!C$2)</f>
        <v>2.1</v>
      </c>
      <c r="D81">
        <f>INDEX(EDA!$A$1:$DW$133, ScatterPlots!$A81+1, ScatterPlots!D$2)</f>
        <v>1.8</v>
      </c>
      <c r="E81" t="b">
        <f>INDEX(EDA!$A$1:$DW$133, ScatterPlots!$A81+1, ScatterPlots!E$2)</f>
        <v>0</v>
      </c>
      <c r="F81">
        <f>MATCH($B81, StratReturns!$HL$3:$HL$146, 0)</f>
        <v>89</v>
      </c>
      <c r="G81" s="130">
        <f>INDEX(StratReturns!$HL$3:$IE$146, $F81, G$2)</f>
        <v>-5.6680769629251997E-2</v>
      </c>
      <c r="H81" s="130">
        <f>INDEX(StratReturns!$HL$3:$IE$146, $F81, H$2)</f>
        <v>-5.6680769629251997E-2</v>
      </c>
      <c r="J81" t="str">
        <f t="shared" si="2"/>
        <v/>
      </c>
      <c r="K81">
        <f t="shared" si="3"/>
        <v>-5.6680769629251997E-2</v>
      </c>
    </row>
    <row r="82" spans="1:11" x14ac:dyDescent="0.35">
      <c r="A82">
        <v>78</v>
      </c>
      <c r="B82" t="s">
        <v>436</v>
      </c>
      <c r="C82">
        <f>INDEX(EDA!$A$1:$DW$133, ScatterPlots!$A82+1, ScatterPlots!C$2)</f>
        <v>1.95</v>
      </c>
      <c r="D82">
        <f>INDEX(EDA!$A$1:$DW$133, ScatterPlots!$A82+1, ScatterPlots!D$2)</f>
        <v>1.6</v>
      </c>
      <c r="E82" t="b">
        <f>INDEX(EDA!$A$1:$DW$133, ScatterPlots!$A82+1, ScatterPlots!E$2)</f>
        <v>0</v>
      </c>
      <c r="F82">
        <f>MATCH($B82, StratReturns!$HL$3:$HL$146, 0)</f>
        <v>90</v>
      </c>
      <c r="G82" s="130">
        <f>INDEX(StratReturns!$HL$3:$IE$146, $F82, G$2)</f>
        <v>7.2313190933429805E-2</v>
      </c>
      <c r="H82" s="130">
        <f>INDEX(StratReturns!$HL$3:$IE$146, $F82, H$2)</f>
        <v>7.2313190933429805E-2</v>
      </c>
      <c r="J82" t="str">
        <f t="shared" si="2"/>
        <v/>
      </c>
      <c r="K82">
        <f t="shared" si="3"/>
        <v>7.2313190933429805E-2</v>
      </c>
    </row>
    <row r="83" spans="1:11" x14ac:dyDescent="0.35">
      <c r="A83">
        <v>79</v>
      </c>
      <c r="B83" t="s">
        <v>437</v>
      </c>
      <c r="C83">
        <f>INDEX(EDA!$A$1:$DW$133, ScatterPlots!$A83+1, ScatterPlots!C$2)</f>
        <v>1.9</v>
      </c>
      <c r="D83">
        <f>INDEX(EDA!$A$1:$DW$133, ScatterPlots!$A83+1, ScatterPlots!D$2)</f>
        <v>1.8</v>
      </c>
      <c r="E83" t="b">
        <f>INDEX(EDA!$A$1:$DW$133, ScatterPlots!$A83+1, ScatterPlots!E$2)</f>
        <v>0</v>
      </c>
      <c r="F83">
        <f>MATCH($B83, StratReturns!$HL$3:$HL$146, 0)</f>
        <v>91</v>
      </c>
      <c r="G83" s="130">
        <f>INDEX(StratReturns!$HL$3:$IE$146, $F83, G$2)</f>
        <v>5.9865168539350302E-3</v>
      </c>
      <c r="H83" s="130">
        <f>INDEX(StratReturns!$HL$3:$IE$146, $F83, H$2)</f>
        <v>5.9865168539350302E-3</v>
      </c>
      <c r="J83" t="str">
        <f t="shared" si="2"/>
        <v/>
      </c>
      <c r="K83">
        <f t="shared" si="3"/>
        <v>5.9865168539350302E-3</v>
      </c>
    </row>
    <row r="84" spans="1:11" x14ac:dyDescent="0.35">
      <c r="A84">
        <v>80</v>
      </c>
      <c r="B84" t="s">
        <v>438</v>
      </c>
      <c r="C84">
        <f>INDEX(EDA!$A$1:$DW$133, ScatterPlots!$A84+1, ScatterPlots!C$2)</f>
        <v>1.85</v>
      </c>
      <c r="D84">
        <f>INDEX(EDA!$A$1:$DW$133, ScatterPlots!$A84+1, ScatterPlots!D$2)</f>
        <v>1.7</v>
      </c>
      <c r="E84" t="b">
        <f>INDEX(EDA!$A$1:$DW$133, ScatterPlots!$A84+1, ScatterPlots!E$2)</f>
        <v>0</v>
      </c>
      <c r="F84">
        <f>MATCH($B84, StratReturns!$HL$3:$HL$146, 0)</f>
        <v>92</v>
      </c>
      <c r="G84" s="130">
        <f>INDEX(StratReturns!$HL$3:$IE$146, $F84, G$2)</f>
        <v>-8.10648791671475E-3</v>
      </c>
      <c r="H84" s="130">
        <f>INDEX(StratReturns!$HL$3:$IE$146, $F84, H$2)</f>
        <v>-8.10648791671475E-3</v>
      </c>
      <c r="J84" t="str">
        <f t="shared" si="2"/>
        <v/>
      </c>
      <c r="K84">
        <f t="shared" si="3"/>
        <v>-8.10648791671475E-3</v>
      </c>
    </row>
    <row r="85" spans="1:11" x14ac:dyDescent="0.35">
      <c r="A85">
        <v>81</v>
      </c>
      <c r="B85" t="s">
        <v>439</v>
      </c>
      <c r="C85">
        <f>INDEX(EDA!$A$1:$DW$133, ScatterPlots!$A85+1, ScatterPlots!C$2)</f>
        <v>1.8</v>
      </c>
      <c r="D85">
        <f>INDEX(EDA!$A$1:$DW$133, ScatterPlots!$A85+1, ScatterPlots!D$2)</f>
        <v>1.7</v>
      </c>
      <c r="E85" t="b">
        <f>INDEX(EDA!$A$1:$DW$133, ScatterPlots!$A85+1, ScatterPlots!E$2)</f>
        <v>0</v>
      </c>
      <c r="F85">
        <f>MATCH($B85, StratReturns!$HL$3:$HL$146, 0)</f>
        <v>93</v>
      </c>
      <c r="G85" s="130">
        <f>INDEX(StratReturns!$HL$3:$IE$146, $F85, G$2)</f>
        <v>2.54540702520407E-2</v>
      </c>
      <c r="H85" s="130">
        <f>INDEX(StratReturns!$HL$3:$IE$146, $F85, H$2)</f>
        <v>2.54540702520407E-2</v>
      </c>
      <c r="J85" t="str">
        <f t="shared" si="2"/>
        <v/>
      </c>
      <c r="K85">
        <f t="shared" si="3"/>
        <v>2.54540702520407E-2</v>
      </c>
    </row>
    <row r="86" spans="1:11" x14ac:dyDescent="0.35">
      <c r="A86">
        <v>82</v>
      </c>
      <c r="B86" t="s">
        <v>440</v>
      </c>
      <c r="C86">
        <f>INDEX(EDA!$A$1:$DW$133, ScatterPlots!$A86+1, ScatterPlots!C$2)</f>
        <v>1.8</v>
      </c>
      <c r="D86">
        <f>INDEX(EDA!$A$1:$DW$133, ScatterPlots!$A86+1, ScatterPlots!D$2)</f>
        <v>1.8</v>
      </c>
      <c r="E86" t="b">
        <f>INDEX(EDA!$A$1:$DW$133, ScatterPlots!$A86+1, ScatterPlots!E$2)</f>
        <v>1</v>
      </c>
      <c r="F86">
        <f>MATCH($B86, StratReturns!$HL$3:$HL$146, 0)</f>
        <v>94</v>
      </c>
      <c r="G86" s="130">
        <f>INDEX(StratReturns!$HL$3:$IE$146, $F86, G$2)</f>
        <v>3.4408748732984003E-2</v>
      </c>
      <c r="H86" s="130">
        <f>INDEX(StratReturns!$HL$3:$IE$146, $F86, H$2)</f>
        <v>3.4408748732984003E-2</v>
      </c>
      <c r="J86">
        <f t="shared" si="2"/>
        <v>3.4408748732984003E-2</v>
      </c>
      <c r="K86" t="str">
        <f t="shared" si="3"/>
        <v/>
      </c>
    </row>
    <row r="87" spans="1:11" x14ac:dyDescent="0.35">
      <c r="A87">
        <v>83</v>
      </c>
      <c r="B87" t="s">
        <v>441</v>
      </c>
      <c r="C87">
        <f>INDEX(EDA!$A$1:$DW$133, ScatterPlots!$A87+1, ScatterPlots!C$2)</f>
        <v>1.8</v>
      </c>
      <c r="D87">
        <f>INDEX(EDA!$A$1:$DW$133, ScatterPlots!$A87+1, ScatterPlots!D$2)</f>
        <v>2.1</v>
      </c>
      <c r="E87" t="b">
        <f>INDEX(EDA!$A$1:$DW$133, ScatterPlots!$A87+1, ScatterPlots!E$2)</f>
        <v>1</v>
      </c>
      <c r="F87">
        <f>MATCH($B87, StratReturns!$HL$3:$HL$146, 0)</f>
        <v>95</v>
      </c>
      <c r="G87" s="130">
        <f>INDEX(StratReturns!$HL$3:$IE$146, $F87, G$2)</f>
        <v>2.6687179263970399E-2</v>
      </c>
      <c r="H87" s="130">
        <f>INDEX(StratReturns!$HL$3:$IE$146, $F87, H$2)</f>
        <v>2.6687179263970399E-2</v>
      </c>
      <c r="J87">
        <f t="shared" si="2"/>
        <v>2.6687179263970399E-2</v>
      </c>
      <c r="K87" t="str">
        <f t="shared" si="3"/>
        <v/>
      </c>
    </row>
    <row r="88" spans="1:11" x14ac:dyDescent="0.35">
      <c r="A88">
        <v>84</v>
      </c>
      <c r="B88" t="s">
        <v>442</v>
      </c>
      <c r="C88">
        <f>INDEX(EDA!$A$1:$DW$133, ScatterPlots!$A88+1, ScatterPlots!C$2)</f>
        <v>1.8</v>
      </c>
      <c r="D88">
        <f>INDEX(EDA!$A$1:$DW$133, ScatterPlots!$A88+1, ScatterPlots!D$2)</f>
        <v>2.2999999999999998</v>
      </c>
      <c r="E88" t="b">
        <f>INDEX(EDA!$A$1:$DW$133, ScatterPlots!$A88+1, ScatterPlots!E$2)</f>
        <v>1</v>
      </c>
      <c r="F88">
        <f>MATCH($B88, StratReturns!$HL$3:$HL$146, 0)</f>
        <v>96</v>
      </c>
      <c r="G88" s="130">
        <f>INDEX(StratReturns!$HL$3:$IE$146, $F88, G$2)</f>
        <v>3.78718275392382E-2</v>
      </c>
      <c r="H88" s="130">
        <f>INDEX(StratReturns!$HL$3:$IE$146, $F88, H$2)</f>
        <v>3.78718275392382E-2</v>
      </c>
      <c r="J88">
        <f t="shared" si="2"/>
        <v>3.78718275392382E-2</v>
      </c>
      <c r="K88" t="str">
        <f t="shared" si="3"/>
        <v/>
      </c>
    </row>
    <row r="89" spans="1:11" x14ac:dyDescent="0.35">
      <c r="A89">
        <v>85</v>
      </c>
      <c r="B89" t="s">
        <v>443</v>
      </c>
      <c r="C89">
        <f>INDEX(EDA!$A$1:$DW$133, ScatterPlots!$A89+1, ScatterPlots!C$2)</f>
        <v>1.8</v>
      </c>
      <c r="D89">
        <f>INDEX(EDA!$A$1:$DW$133, ScatterPlots!$A89+1, ScatterPlots!D$2)</f>
        <v>2.5</v>
      </c>
      <c r="E89" t="b">
        <f>INDEX(EDA!$A$1:$DW$133, ScatterPlots!$A89+1, ScatterPlots!E$2)</f>
        <v>1</v>
      </c>
      <c r="F89">
        <f>MATCH($B89, StratReturns!$HL$3:$HL$146, 0)</f>
        <v>97</v>
      </c>
      <c r="G89" s="130">
        <f>INDEX(StratReturns!$HL$3:$IE$146, $F89, G$2)</f>
        <v>-9.6654163525870997E-3</v>
      </c>
      <c r="H89" s="130">
        <f>INDEX(StratReturns!$HL$3:$IE$146, $F89, H$2)</f>
        <v>-9.6654163525870997E-3</v>
      </c>
      <c r="J89">
        <f t="shared" si="2"/>
        <v>-9.6654163525870997E-3</v>
      </c>
      <c r="K89" t="str">
        <f t="shared" si="3"/>
        <v/>
      </c>
    </row>
    <row r="90" spans="1:11" x14ac:dyDescent="0.35">
      <c r="A90">
        <v>86</v>
      </c>
      <c r="B90" t="s">
        <v>444</v>
      </c>
      <c r="C90">
        <f>INDEX(EDA!$A$1:$DW$133, ScatterPlots!$A90+1, ScatterPlots!C$2)</f>
        <v>1.85</v>
      </c>
      <c r="D90">
        <f>INDEX(EDA!$A$1:$DW$133, ScatterPlots!$A90+1, ScatterPlots!D$2)</f>
        <v>2.2999999999999998</v>
      </c>
      <c r="E90" t="b">
        <f>INDEX(EDA!$A$1:$DW$133, ScatterPlots!$A90+1, ScatterPlots!E$2)</f>
        <v>0</v>
      </c>
      <c r="F90">
        <f>MATCH($B90, StratReturns!$HL$3:$HL$146, 0)</f>
        <v>98</v>
      </c>
      <c r="G90" s="130">
        <f>INDEX(StratReturns!$HL$3:$IE$146, $F90, G$2)</f>
        <v>-8.5955910502254707E-2</v>
      </c>
      <c r="H90" s="130">
        <f>INDEX(StratReturns!$HL$3:$IE$146, $F90, H$2)</f>
        <v>-8.5955910502254707E-2</v>
      </c>
      <c r="J90" t="str">
        <f t="shared" si="2"/>
        <v/>
      </c>
      <c r="K90">
        <f t="shared" si="3"/>
        <v>-8.5955910502254707E-2</v>
      </c>
    </row>
    <row r="91" spans="1:11" x14ac:dyDescent="0.35">
      <c r="A91">
        <v>87</v>
      </c>
      <c r="B91" t="s">
        <v>445</v>
      </c>
      <c r="C91">
        <f>INDEX(EDA!$A$1:$DW$133, ScatterPlots!$A91+1, ScatterPlots!C$2)</f>
        <v>1.8</v>
      </c>
      <c r="D91">
        <f>INDEX(EDA!$A$1:$DW$133, ScatterPlots!$A91+1, ScatterPlots!D$2)</f>
        <v>1.5</v>
      </c>
      <c r="E91" t="b">
        <f>INDEX(EDA!$A$1:$DW$133, ScatterPlots!$A91+1, ScatterPlots!E$2)</f>
        <v>0</v>
      </c>
      <c r="F91">
        <f>MATCH($B91, StratReturns!$HL$3:$HL$146, 0)</f>
        <v>99</v>
      </c>
      <c r="G91" s="130">
        <f>INDEX(StratReturns!$HL$3:$IE$146, $F91, G$2)</f>
        <v>-0.16119703796044901</v>
      </c>
      <c r="H91" s="130">
        <f>INDEX(StratReturns!$HL$3:$IE$146, $F91, H$2)</f>
        <v>-0.16119703796044901</v>
      </c>
      <c r="J91" t="str">
        <f t="shared" si="2"/>
        <v/>
      </c>
      <c r="K91">
        <f t="shared" si="3"/>
        <v>-0.16119703796044901</v>
      </c>
    </row>
    <row r="92" spans="1:11" x14ac:dyDescent="0.35">
      <c r="A92">
        <v>88</v>
      </c>
      <c r="B92" t="s">
        <v>446</v>
      </c>
      <c r="C92">
        <f>INDEX(EDA!$A$1:$DW$133, ScatterPlots!$A92+1, ScatterPlots!C$2)</f>
        <v>1.8</v>
      </c>
      <c r="D92">
        <f>INDEX(EDA!$A$1:$DW$133, ScatterPlots!$A92+1, ScatterPlots!D$2)</f>
        <v>0.3</v>
      </c>
      <c r="E92" t="b">
        <f>INDEX(EDA!$A$1:$DW$133, ScatterPlots!$A92+1, ScatterPlots!E$2)</f>
        <v>0</v>
      </c>
      <c r="F92">
        <f>MATCH($B92, StratReturns!$HL$3:$HL$146, 0)</f>
        <v>100</v>
      </c>
      <c r="G92" s="130">
        <f>INDEX(StratReturns!$HL$3:$IE$146, $F92, G$2)</f>
        <v>0.18009324800858001</v>
      </c>
      <c r="H92" s="130">
        <f>INDEX(StratReturns!$HL$3:$IE$146, $F92, H$2)</f>
        <v>0.18009324800858001</v>
      </c>
      <c r="J92" t="str">
        <f t="shared" si="2"/>
        <v/>
      </c>
      <c r="K92">
        <f t="shared" si="3"/>
        <v>0.18009324800858001</v>
      </c>
    </row>
    <row r="93" spans="1:11" x14ac:dyDescent="0.35">
      <c r="A93">
        <v>89</v>
      </c>
      <c r="B93" t="s">
        <v>447</v>
      </c>
      <c r="C93">
        <f>INDEX(EDA!$A$1:$DW$133, ScatterPlots!$A93+1, ScatterPlots!C$2)</f>
        <v>1.75</v>
      </c>
      <c r="D93">
        <f>INDEX(EDA!$A$1:$DW$133, ScatterPlots!$A93+1, ScatterPlots!D$2)</f>
        <v>0.1</v>
      </c>
      <c r="E93" t="b">
        <f>INDEX(EDA!$A$1:$DW$133, ScatterPlots!$A93+1, ScatterPlots!E$2)</f>
        <v>0</v>
      </c>
      <c r="F93">
        <f>MATCH($B93, StratReturns!$HL$3:$HL$146, 0)</f>
        <v>101</v>
      </c>
      <c r="G93" s="130">
        <f>INDEX(StratReturns!$HL$3:$IE$146, $F93, G$2)</f>
        <v>7.6134320461132401E-2</v>
      </c>
      <c r="H93" s="130">
        <f>INDEX(StratReturns!$HL$3:$IE$146, $F93, H$2)</f>
        <v>7.6134320461132401E-2</v>
      </c>
      <c r="J93" t="str">
        <f t="shared" si="2"/>
        <v/>
      </c>
      <c r="K93">
        <f t="shared" si="3"/>
        <v>7.6134320461132401E-2</v>
      </c>
    </row>
    <row r="94" spans="1:11" x14ac:dyDescent="0.35">
      <c r="A94">
        <v>90</v>
      </c>
      <c r="B94" t="s">
        <v>448</v>
      </c>
      <c r="C94">
        <f>INDEX(EDA!$A$1:$DW$133, ScatterPlots!$A94+1, ScatterPlots!C$2)</f>
        <v>1.75</v>
      </c>
      <c r="D94">
        <f>INDEX(EDA!$A$1:$DW$133, ScatterPlots!$A94+1, ScatterPlots!D$2)</f>
        <v>0.6</v>
      </c>
      <c r="E94" t="b">
        <f>INDEX(EDA!$A$1:$DW$133, ScatterPlots!$A94+1, ScatterPlots!E$2)</f>
        <v>0</v>
      </c>
      <c r="F94">
        <f>MATCH($B94, StratReturns!$HL$3:$HL$146, 0)</f>
        <v>102</v>
      </c>
      <c r="G94" s="130">
        <f>INDEX(StratReturns!$HL$3:$IE$146, $F94, G$2)</f>
        <v>1.36374575868283E-2</v>
      </c>
      <c r="H94" s="130">
        <f>INDEX(StratReturns!$HL$3:$IE$146, $F94, H$2)</f>
        <v>1.36374575868283E-2</v>
      </c>
      <c r="J94" t="str">
        <f t="shared" si="2"/>
        <v/>
      </c>
      <c r="K94">
        <f t="shared" si="3"/>
        <v>1.36374575868283E-2</v>
      </c>
    </row>
    <row r="95" spans="1:11" x14ac:dyDescent="0.35">
      <c r="A95">
        <v>91</v>
      </c>
      <c r="B95" t="s">
        <v>449</v>
      </c>
      <c r="C95">
        <f>INDEX(EDA!$A$1:$DW$133, ScatterPlots!$A95+1, ScatterPlots!C$2)</f>
        <v>1.7</v>
      </c>
      <c r="D95">
        <f>INDEX(EDA!$A$1:$DW$133, ScatterPlots!$A95+1, ScatterPlots!D$2)</f>
        <v>1</v>
      </c>
      <c r="E95" t="b">
        <f>INDEX(EDA!$A$1:$DW$133, ScatterPlots!$A95+1, ScatterPlots!E$2)</f>
        <v>0</v>
      </c>
      <c r="F95">
        <f>MATCH($B95, StratReturns!$HL$3:$HL$146, 0)</f>
        <v>103</v>
      </c>
      <c r="G95" s="130">
        <f>INDEX(StratReturns!$HL$3:$IE$146, $F95, G$2)</f>
        <v>5.1526745234994502E-2</v>
      </c>
      <c r="H95" s="130">
        <f>INDEX(StratReturns!$HL$3:$IE$146, $F95, H$2)</f>
        <v>5.1526745234994502E-2</v>
      </c>
      <c r="J95" t="str">
        <f t="shared" si="2"/>
        <v/>
      </c>
      <c r="K95">
        <f t="shared" si="3"/>
        <v>5.1526745234994502E-2</v>
      </c>
    </row>
    <row r="96" spans="1:11" x14ac:dyDescent="0.35">
      <c r="A96">
        <v>92</v>
      </c>
      <c r="B96" t="s">
        <v>450</v>
      </c>
      <c r="C96">
        <f>INDEX(EDA!$A$1:$DW$133, ScatterPlots!$A96+1, ScatterPlots!C$2)</f>
        <v>1.6</v>
      </c>
      <c r="D96">
        <f>INDEX(EDA!$A$1:$DW$133, ScatterPlots!$A96+1, ScatterPlots!D$2)</f>
        <v>1.3</v>
      </c>
      <c r="E96" t="b">
        <f>INDEX(EDA!$A$1:$DW$133, ScatterPlots!$A96+1, ScatterPlots!E$2)</f>
        <v>0</v>
      </c>
      <c r="F96">
        <f>MATCH($B96, StratReturns!$HL$3:$HL$146, 0)</f>
        <v>104</v>
      </c>
      <c r="G96" s="130">
        <f>INDEX(StratReturns!$HL$3:$IE$146, $F96, G$2)</f>
        <v>6.2410656133626598E-2</v>
      </c>
      <c r="H96" s="130">
        <f>INDEX(StratReturns!$HL$3:$IE$146, $F96, H$2)</f>
        <v>6.2410656133626598E-2</v>
      </c>
      <c r="J96" t="str">
        <f t="shared" si="2"/>
        <v/>
      </c>
      <c r="K96">
        <f t="shared" si="3"/>
        <v>6.2410656133626598E-2</v>
      </c>
    </row>
    <row r="97" spans="1:11" x14ac:dyDescent="0.35">
      <c r="A97">
        <v>93</v>
      </c>
      <c r="B97" t="s">
        <v>451</v>
      </c>
      <c r="C97">
        <f>INDEX(EDA!$A$1:$DW$133, ScatterPlots!$A97+1, ScatterPlots!C$2)</f>
        <v>1.45</v>
      </c>
      <c r="D97">
        <f>INDEX(EDA!$A$1:$DW$133, ScatterPlots!$A97+1, ScatterPlots!D$2)</f>
        <v>1.4</v>
      </c>
      <c r="E97" t="b">
        <f>INDEX(EDA!$A$1:$DW$133, ScatterPlots!$A97+1, ScatterPlots!E$2)</f>
        <v>0</v>
      </c>
      <c r="F97">
        <f>MATCH($B97, StratReturns!$HL$3:$HL$146, 0)</f>
        <v>105</v>
      </c>
      <c r="G97" s="130">
        <f>INDEX(StratReturns!$HL$3:$IE$146, $F97, G$2)</f>
        <v>-4.64251199752308E-2</v>
      </c>
      <c r="H97" s="130">
        <f>INDEX(StratReturns!$HL$3:$IE$146, $F97, H$2)</f>
        <v>-4.64251199752308E-2</v>
      </c>
      <c r="J97" t="str">
        <f t="shared" si="2"/>
        <v/>
      </c>
      <c r="K97">
        <f t="shared" si="3"/>
        <v>-4.64251199752308E-2</v>
      </c>
    </row>
    <row r="98" spans="1:11" x14ac:dyDescent="0.35">
      <c r="A98">
        <v>94</v>
      </c>
      <c r="B98" t="s">
        <v>452</v>
      </c>
      <c r="C98">
        <f>INDEX(EDA!$A$1:$DW$133, ScatterPlots!$A98+1, ScatterPlots!C$2)</f>
        <v>1.35</v>
      </c>
      <c r="D98">
        <f>INDEX(EDA!$A$1:$DW$133, ScatterPlots!$A98+1, ScatterPlots!D$2)</f>
        <v>1.2</v>
      </c>
      <c r="E98" t="b">
        <f>INDEX(EDA!$A$1:$DW$133, ScatterPlots!$A98+1, ScatterPlots!E$2)</f>
        <v>0</v>
      </c>
      <c r="F98">
        <f>MATCH($B98, StratReturns!$HL$3:$HL$146, 0)</f>
        <v>106</v>
      </c>
      <c r="G98" s="130">
        <f>INDEX(StratReturns!$HL$3:$IE$146, $F98, G$2)</f>
        <v>-3.1153529889868501E-2</v>
      </c>
      <c r="H98" s="130">
        <f>INDEX(StratReturns!$HL$3:$IE$146, $F98, H$2)</f>
        <v>-3.1153529889868501E-2</v>
      </c>
      <c r="J98" t="str">
        <f t="shared" si="2"/>
        <v/>
      </c>
      <c r="K98">
        <f t="shared" si="3"/>
        <v>-3.1153529889868501E-2</v>
      </c>
    </row>
    <row r="99" spans="1:11" x14ac:dyDescent="0.35">
      <c r="A99">
        <v>95</v>
      </c>
      <c r="B99" t="s">
        <v>453</v>
      </c>
      <c r="C99">
        <f>INDEX(EDA!$A$1:$DW$133, ScatterPlots!$A99+1, ScatterPlots!C$2)</f>
        <v>1.25</v>
      </c>
      <c r="D99">
        <f>INDEX(EDA!$A$1:$DW$133, ScatterPlots!$A99+1, ScatterPlots!D$2)</f>
        <v>1.2</v>
      </c>
      <c r="E99" t="b">
        <f>INDEX(EDA!$A$1:$DW$133, ScatterPlots!$A99+1, ScatterPlots!E$2)</f>
        <v>1</v>
      </c>
      <c r="F99">
        <f>MATCH($B99, StratReturns!$HL$3:$HL$146, 0)</f>
        <v>107</v>
      </c>
      <c r="G99" s="130">
        <f>INDEX(StratReturns!$HL$3:$IE$146, $F99, G$2)</f>
        <v>9.6487140843883795E-2</v>
      </c>
      <c r="H99" s="130">
        <f>INDEX(StratReturns!$HL$3:$IE$146, $F99, H$2)</f>
        <v>9.6487140843883795E-2</v>
      </c>
      <c r="J99">
        <f t="shared" si="2"/>
        <v>9.6487140843883795E-2</v>
      </c>
      <c r="K99" t="str">
        <f t="shared" si="3"/>
        <v/>
      </c>
    </row>
    <row r="100" spans="1:11" x14ac:dyDescent="0.35">
      <c r="A100">
        <v>96</v>
      </c>
      <c r="B100" t="s">
        <v>454</v>
      </c>
      <c r="C100">
        <f>INDEX(EDA!$A$1:$DW$133, ScatterPlots!$A100+1, ScatterPlots!C$2)</f>
        <v>1.25</v>
      </c>
      <c r="D100">
        <f>INDEX(EDA!$A$1:$DW$133, ScatterPlots!$A100+1, ScatterPlots!D$2)</f>
        <v>1.4</v>
      </c>
      <c r="E100" t="b">
        <f>INDEX(EDA!$A$1:$DW$133, ScatterPlots!$A100+1, ScatterPlots!E$2)</f>
        <v>1</v>
      </c>
      <c r="F100">
        <f>MATCH($B100, StratReturns!$HL$3:$HL$146, 0)</f>
        <v>108</v>
      </c>
      <c r="G100" s="130">
        <f>INDEX(StratReturns!$HL$3:$IE$146, $F100, G$2)</f>
        <v>2.5828358042377899E-2</v>
      </c>
      <c r="H100" s="130">
        <f>INDEX(StratReturns!$HL$3:$IE$146, $F100, H$2)</f>
        <v>2.5828358042377899E-2</v>
      </c>
      <c r="J100">
        <f t="shared" si="2"/>
        <v>2.5828358042377899E-2</v>
      </c>
      <c r="K100" t="str">
        <f t="shared" si="3"/>
        <v/>
      </c>
    </row>
    <row r="101" spans="1:11" x14ac:dyDescent="0.35">
      <c r="A101">
        <v>97</v>
      </c>
      <c r="B101" t="s">
        <v>455</v>
      </c>
      <c r="C101">
        <f>INDEX(EDA!$A$1:$DW$133, ScatterPlots!$A101+1, ScatterPlots!C$2)</f>
        <v>1.25</v>
      </c>
      <c r="D101">
        <f>INDEX(EDA!$A$1:$DW$133, ScatterPlots!$A101+1, ScatterPlots!D$2)</f>
        <v>1.4</v>
      </c>
      <c r="E101" t="b">
        <f>INDEX(EDA!$A$1:$DW$133, ScatterPlots!$A101+1, ScatterPlots!E$2)</f>
        <v>1</v>
      </c>
      <c r="F101">
        <f>MATCH($B101, StratReturns!$HL$3:$HL$146, 0)</f>
        <v>109</v>
      </c>
      <c r="G101" s="130">
        <f>INDEX(StratReturns!$HL$3:$IE$146, $F101, G$2)</f>
        <v>3.4706593508795299E-3</v>
      </c>
      <c r="H101" s="130">
        <f>INDEX(StratReturns!$HL$3:$IE$146, $F101, H$2)</f>
        <v>3.4706593508795299E-3</v>
      </c>
      <c r="J101">
        <f t="shared" si="2"/>
        <v>3.4706593508795299E-3</v>
      </c>
      <c r="K101" t="str">
        <f t="shared" si="3"/>
        <v/>
      </c>
    </row>
    <row r="102" spans="1:11" x14ac:dyDescent="0.35">
      <c r="A102">
        <v>98</v>
      </c>
      <c r="B102" t="s">
        <v>456</v>
      </c>
      <c r="C102">
        <f>INDEX(EDA!$A$1:$DW$133, ScatterPlots!$A102+1, ScatterPlots!C$2)</f>
        <v>1.25</v>
      </c>
      <c r="D102">
        <f>INDEX(EDA!$A$1:$DW$133, ScatterPlots!$A102+1, ScatterPlots!D$2)</f>
        <v>1.7</v>
      </c>
      <c r="E102" t="b">
        <f>INDEX(EDA!$A$1:$DW$133, ScatterPlots!$A102+1, ScatterPlots!E$2)</f>
        <v>1</v>
      </c>
      <c r="F102">
        <f>MATCH($B102, StratReturns!$HL$3:$HL$146, 0)</f>
        <v>110</v>
      </c>
      <c r="G102" s="130">
        <f>INDEX(StratReturns!$HL$3:$IE$146, $F102, G$2)</f>
        <v>1.09772379888379E-2</v>
      </c>
      <c r="H102" s="130">
        <f>INDEX(StratReturns!$HL$3:$IE$146, $F102, H$2)</f>
        <v>1.09772379888379E-2</v>
      </c>
      <c r="J102">
        <f t="shared" si="2"/>
        <v>1.09772379888379E-2</v>
      </c>
      <c r="K102" t="str">
        <f t="shared" si="3"/>
        <v/>
      </c>
    </row>
    <row r="103" spans="1:11" x14ac:dyDescent="0.35">
      <c r="A103">
        <v>99</v>
      </c>
      <c r="B103" t="s">
        <v>457</v>
      </c>
      <c r="C103">
        <f>INDEX(EDA!$A$1:$DW$133, ScatterPlots!$A103+1, ScatterPlots!C$2)</f>
        <v>1.25</v>
      </c>
      <c r="D103">
        <f>INDEX(EDA!$A$1:$DW$133, ScatterPlots!$A103+1, ScatterPlots!D$2)</f>
        <v>2.6</v>
      </c>
      <c r="E103" t="b">
        <f>INDEX(EDA!$A$1:$DW$133, ScatterPlots!$A103+1, ScatterPlots!E$2)</f>
        <v>1</v>
      </c>
      <c r="F103">
        <f>MATCH($B103, StratReturns!$HL$3:$HL$146, 0)</f>
        <v>111</v>
      </c>
      <c r="G103" s="130">
        <f>INDEX(StratReturns!$HL$3:$IE$146, $F103, G$2)</f>
        <v>2.0658214645779799E-2</v>
      </c>
      <c r="H103" s="130">
        <f>INDEX(StratReturns!$HL$3:$IE$146, $F103, H$2)</f>
        <v>2.0658214645779799E-2</v>
      </c>
      <c r="J103">
        <f t="shared" si="2"/>
        <v>2.0658214645779799E-2</v>
      </c>
      <c r="K103" t="str">
        <f t="shared" si="3"/>
        <v/>
      </c>
    </row>
    <row r="104" spans="1:11" x14ac:dyDescent="0.35">
      <c r="A104">
        <v>100</v>
      </c>
      <c r="B104" t="s">
        <v>458</v>
      </c>
      <c r="C104">
        <f>INDEX(EDA!$A$1:$DW$133, ScatterPlots!$A104+1, ScatterPlots!C$2)</f>
        <v>1.35</v>
      </c>
      <c r="D104">
        <f>INDEX(EDA!$A$1:$DW$133, ScatterPlots!$A104+1, ScatterPlots!D$2)</f>
        <v>4.2</v>
      </c>
      <c r="E104" t="b">
        <f>INDEX(EDA!$A$1:$DW$133, ScatterPlots!$A104+1, ScatterPlots!E$2)</f>
        <v>1</v>
      </c>
      <c r="F104">
        <f>MATCH($B104, StratReturns!$HL$3:$HL$146, 0)</f>
        <v>112</v>
      </c>
      <c r="G104" s="130">
        <f>INDEX(StratReturns!$HL$3:$IE$146, $F104, G$2)</f>
        <v>4.1661450882152597E-2</v>
      </c>
      <c r="H104" s="130">
        <f>INDEX(StratReturns!$HL$3:$IE$146, $F104, H$2)</f>
        <v>4.1661450882152597E-2</v>
      </c>
      <c r="J104">
        <f t="shared" si="2"/>
        <v>4.1661450882152597E-2</v>
      </c>
      <c r="K104" t="str">
        <f t="shared" si="3"/>
        <v/>
      </c>
    </row>
    <row r="105" spans="1:11" x14ac:dyDescent="0.35">
      <c r="A105">
        <v>101</v>
      </c>
      <c r="B105" t="s">
        <v>459</v>
      </c>
      <c r="C105">
        <f>INDEX(EDA!$A$1:$DW$133, ScatterPlots!$A105+1, ScatterPlots!C$2)</f>
        <v>1.4</v>
      </c>
      <c r="D105">
        <f>INDEX(EDA!$A$1:$DW$133, ScatterPlots!$A105+1, ScatterPlots!D$2)</f>
        <v>5</v>
      </c>
      <c r="E105" t="b">
        <f>INDEX(EDA!$A$1:$DW$133, ScatterPlots!$A105+1, ScatterPlots!E$2)</f>
        <v>1</v>
      </c>
      <c r="F105">
        <f>MATCH($B105, StratReturns!$HL$3:$HL$146, 0)</f>
        <v>113</v>
      </c>
      <c r="G105" s="130">
        <f>INDEX(StratReturns!$HL$3:$IE$146, $F105, G$2)</f>
        <v>4.3997743463703998E-3</v>
      </c>
      <c r="H105" s="130">
        <f>INDEX(StratReturns!$HL$3:$IE$146, $F105, H$2)</f>
        <v>4.3997743463703998E-3</v>
      </c>
      <c r="J105">
        <f t="shared" si="2"/>
        <v>4.3997743463703998E-3</v>
      </c>
      <c r="K105" t="str">
        <f t="shared" si="3"/>
        <v/>
      </c>
    </row>
    <row r="106" spans="1:11" x14ac:dyDescent="0.35">
      <c r="A106">
        <v>102</v>
      </c>
      <c r="B106" t="s">
        <v>460</v>
      </c>
      <c r="C106">
        <f>INDEX(EDA!$A$1:$DW$133, ScatterPlots!$A106+1, ScatterPlots!C$2)</f>
        <v>1.4</v>
      </c>
      <c r="D106">
        <f>INDEX(EDA!$A$1:$DW$133, ScatterPlots!$A106+1, ScatterPlots!D$2)</f>
        <v>5.4</v>
      </c>
      <c r="E106" t="b">
        <f>INDEX(EDA!$A$1:$DW$133, ScatterPlots!$A106+1, ScatterPlots!E$2)</f>
        <v>1</v>
      </c>
      <c r="F106">
        <f>MATCH($B106, StratReturns!$HL$3:$HL$146, 0)</f>
        <v>114</v>
      </c>
      <c r="G106" s="130">
        <f>INDEX(StratReturns!$HL$3:$IE$146, $F106, G$2)</f>
        <v>2.3328761963472701E-2</v>
      </c>
      <c r="H106" s="130">
        <f>INDEX(StratReturns!$HL$3:$IE$146, $F106, H$2)</f>
        <v>2.3328761963472701E-2</v>
      </c>
      <c r="J106">
        <f t="shared" si="2"/>
        <v>2.3328761963472701E-2</v>
      </c>
      <c r="K106" t="str">
        <f t="shared" si="3"/>
        <v/>
      </c>
    </row>
    <row r="107" spans="1:11" x14ac:dyDescent="0.35">
      <c r="A107">
        <v>103</v>
      </c>
      <c r="B107" t="s">
        <v>461</v>
      </c>
      <c r="C107">
        <f>INDEX(EDA!$A$1:$DW$133, ScatterPlots!$A107+1, ScatterPlots!C$2)</f>
        <v>1.5499999999999901</v>
      </c>
      <c r="D107">
        <f>INDEX(EDA!$A$1:$DW$133, ScatterPlots!$A107+1, ScatterPlots!D$2)</f>
        <v>5.4</v>
      </c>
      <c r="E107" t="b">
        <f>INDEX(EDA!$A$1:$DW$133, ScatterPlots!$A107+1, ScatterPlots!E$2)</f>
        <v>1</v>
      </c>
      <c r="F107">
        <f>MATCH($B107, StratReturns!$HL$3:$HL$146, 0)</f>
        <v>115</v>
      </c>
      <c r="G107" s="130">
        <f>INDEX(StratReturns!$HL$3:$IE$146, $F107, G$2)</f>
        <v>1.8771931594449599E-2</v>
      </c>
      <c r="H107" s="130">
        <f>INDEX(StratReturns!$HL$3:$IE$146, $F107, H$2)</f>
        <v>1.8771931594449599E-2</v>
      </c>
      <c r="J107">
        <f t="shared" si="2"/>
        <v>1.8771931594449599E-2</v>
      </c>
      <c r="K107" t="str">
        <f t="shared" si="3"/>
        <v/>
      </c>
    </row>
    <row r="108" spans="1:11" x14ac:dyDescent="0.35">
      <c r="A108">
        <v>104</v>
      </c>
      <c r="B108" t="s">
        <v>462</v>
      </c>
      <c r="C108">
        <f>INDEX(EDA!$A$1:$DW$133, ScatterPlots!$A108+1, ScatterPlots!C$2)</f>
        <v>2.15</v>
      </c>
      <c r="D108">
        <f>INDEX(EDA!$A$1:$DW$133, ScatterPlots!$A108+1, ScatterPlots!D$2)</f>
        <v>5.3</v>
      </c>
      <c r="E108" t="b">
        <f>INDEX(EDA!$A$1:$DW$133, ScatterPlots!$A108+1, ScatterPlots!E$2)</f>
        <v>1</v>
      </c>
      <c r="F108">
        <f>MATCH($B108, StratReturns!$HL$3:$HL$146, 0)</f>
        <v>116</v>
      </c>
      <c r="G108" s="130">
        <f>INDEX(StratReturns!$HL$3:$IE$146, $F108, G$2)</f>
        <v>3.1924960230788002E-2</v>
      </c>
      <c r="H108" s="130">
        <f>INDEX(StratReturns!$HL$3:$IE$146, $F108, H$2)</f>
        <v>3.1924960230788002E-2</v>
      </c>
      <c r="J108">
        <f t="shared" si="2"/>
        <v>3.1924960230788002E-2</v>
      </c>
      <c r="K108" t="str">
        <f t="shared" si="3"/>
        <v/>
      </c>
    </row>
    <row r="109" spans="1:11" x14ac:dyDescent="0.35">
      <c r="A109">
        <v>105</v>
      </c>
      <c r="B109" t="s">
        <v>463</v>
      </c>
      <c r="C109">
        <f>INDEX(EDA!$A$1:$DW$133, ScatterPlots!$A109+1, ScatterPlots!C$2)</f>
        <v>3.4</v>
      </c>
      <c r="D109">
        <f>INDEX(EDA!$A$1:$DW$133, ScatterPlots!$A109+1, ScatterPlots!D$2)</f>
        <v>5.4</v>
      </c>
      <c r="E109" t="b">
        <f>INDEX(EDA!$A$1:$DW$133, ScatterPlots!$A109+1, ScatterPlots!E$2)</f>
        <v>1</v>
      </c>
      <c r="F109">
        <f>MATCH($B109, StratReturns!$HL$3:$HL$146, 0)</f>
        <v>117</v>
      </c>
      <c r="G109" s="130">
        <f>INDEX(StratReturns!$HL$3:$IE$146, $F109, G$2)</f>
        <v>-4.7111843088812597E-2</v>
      </c>
      <c r="H109" s="130">
        <f>INDEX(StratReturns!$HL$3:$IE$146, $F109, H$2)</f>
        <v>-4.7111843088812597E-2</v>
      </c>
      <c r="J109">
        <f t="shared" si="2"/>
        <v>-4.7111843088812597E-2</v>
      </c>
      <c r="K109" t="str">
        <f t="shared" si="3"/>
        <v/>
      </c>
    </row>
    <row r="110" spans="1:11" x14ac:dyDescent="0.35">
      <c r="A110">
        <v>106</v>
      </c>
      <c r="B110" t="s">
        <v>464</v>
      </c>
      <c r="C110">
        <f>INDEX(EDA!$A$1:$DW$133, ScatterPlots!$A110+1, ScatterPlots!C$2)</f>
        <v>4.5999999999999996</v>
      </c>
      <c r="D110">
        <f>INDEX(EDA!$A$1:$DW$133, ScatterPlots!$A110+1, ScatterPlots!D$2)</f>
        <v>6.2</v>
      </c>
      <c r="E110" t="b">
        <f>INDEX(EDA!$A$1:$DW$133, ScatterPlots!$A110+1, ScatterPlots!E$2)</f>
        <v>1</v>
      </c>
      <c r="F110">
        <f>MATCH($B110, StratReturns!$HL$3:$HL$146, 0)</f>
        <v>118</v>
      </c>
      <c r="G110" s="130">
        <f>INDEX(StratReturns!$HL$3:$IE$146, $F110, G$2)</f>
        <v>5.7594797362593403E-2</v>
      </c>
      <c r="H110" s="130">
        <f>INDEX(StratReturns!$HL$3:$IE$146, $F110, H$2)</f>
        <v>5.7594797362593403E-2</v>
      </c>
      <c r="J110">
        <f t="shared" si="2"/>
        <v>5.7594797362593403E-2</v>
      </c>
      <c r="K110" t="str">
        <f t="shared" si="3"/>
        <v/>
      </c>
    </row>
    <row r="111" spans="1:11" x14ac:dyDescent="0.35">
      <c r="A111">
        <v>107</v>
      </c>
      <c r="B111" t="s">
        <v>465</v>
      </c>
      <c r="C111">
        <f>INDEX(EDA!$A$1:$DW$133, ScatterPlots!$A111+1, ScatterPlots!C$2)</f>
        <v>5.15</v>
      </c>
      <c r="D111">
        <f>INDEX(EDA!$A$1:$DW$133, ScatterPlots!$A111+1, ScatterPlots!D$2)</f>
        <v>6.8</v>
      </c>
      <c r="E111" t="b">
        <f>INDEX(EDA!$A$1:$DW$133, ScatterPlots!$A111+1, ScatterPlots!E$2)</f>
        <v>1</v>
      </c>
      <c r="F111">
        <f>MATCH($B111, StratReturns!$HL$3:$HL$146, 0)</f>
        <v>119</v>
      </c>
      <c r="G111" s="130">
        <f>INDEX(StratReturns!$HL$3:$IE$146, $F111, G$2)</f>
        <v>-9.7381320593272706E-3</v>
      </c>
      <c r="H111" s="130">
        <f>INDEX(StratReturns!$HL$3:$IE$146, $F111, H$2)</f>
        <v>-9.7381320593272706E-3</v>
      </c>
      <c r="J111">
        <f t="shared" si="2"/>
        <v>-9.7381320593272706E-3</v>
      </c>
      <c r="K111" t="str">
        <f t="shared" si="3"/>
        <v/>
      </c>
    </row>
    <row r="112" spans="1:11" x14ac:dyDescent="0.35">
      <c r="A112">
        <v>108</v>
      </c>
      <c r="B112" t="s">
        <v>466</v>
      </c>
      <c r="C112">
        <f>INDEX(EDA!$A$1:$DW$133, ScatterPlots!$A112+1, ScatterPlots!C$2)</f>
        <v>5.35</v>
      </c>
      <c r="D112">
        <f>INDEX(EDA!$A$1:$DW$133, ScatterPlots!$A112+1, ScatterPlots!D$2)</f>
        <v>7</v>
      </c>
      <c r="E112" t="b">
        <f>INDEX(EDA!$A$1:$DW$133, ScatterPlots!$A112+1, ScatterPlots!E$2)</f>
        <v>1</v>
      </c>
      <c r="F112">
        <f>MATCH($B112, StratReturns!$HL$3:$HL$146, 0)</f>
        <v>120</v>
      </c>
      <c r="G112" s="130">
        <f>INDEX(StratReturns!$HL$3:$IE$146, $F112, G$2)</f>
        <v>5.7999197545308898E-2</v>
      </c>
      <c r="H112" s="130">
        <f>INDEX(StratReturns!$HL$3:$IE$146, $F112, H$2)</f>
        <v>5.7999197545308898E-2</v>
      </c>
      <c r="J112">
        <f t="shared" si="2"/>
        <v>5.7999197545308898E-2</v>
      </c>
      <c r="K112" t="str">
        <f t="shared" si="3"/>
        <v/>
      </c>
    </row>
    <row r="113" spans="1:11" x14ac:dyDescent="0.35">
      <c r="A113">
        <v>109</v>
      </c>
      <c r="B113" t="s">
        <v>467</v>
      </c>
      <c r="C113">
        <f>INDEX(EDA!$A$1:$DW$133, ScatterPlots!$A113+1, ScatterPlots!C$2)</f>
        <v>5.4</v>
      </c>
      <c r="D113">
        <f>INDEX(EDA!$A$1:$DW$133, ScatterPlots!$A113+1, ScatterPlots!D$2)</f>
        <v>7.5</v>
      </c>
      <c r="E113" t="b">
        <f>INDEX(EDA!$A$1:$DW$133, ScatterPlots!$A113+1, ScatterPlots!E$2)</f>
        <v>1</v>
      </c>
      <c r="F113">
        <f>MATCH($B113, StratReturns!$HL$3:$HL$146, 0)</f>
        <v>121</v>
      </c>
      <c r="G113" s="130">
        <f>INDEX(StratReturns!$HL$3:$IE$146, $F113, G$2)</f>
        <v>-5.8194269170714699E-2</v>
      </c>
      <c r="H113" s="130">
        <f>INDEX(StratReturns!$HL$3:$IE$146, $F113, H$2)</f>
        <v>-5.8194269170714699E-2</v>
      </c>
      <c r="J113">
        <f t="shared" si="2"/>
        <v>-5.8194269170714699E-2</v>
      </c>
      <c r="K113" t="str">
        <f t="shared" si="3"/>
        <v/>
      </c>
    </row>
    <row r="114" spans="1:11" x14ac:dyDescent="0.35">
      <c r="A114">
        <v>110</v>
      </c>
      <c r="B114" t="s">
        <v>468</v>
      </c>
      <c r="C114">
        <f>INDEX(EDA!$A$1:$DW$133, ScatterPlots!$A114+1, ScatterPlots!C$2)</f>
        <v>5.4</v>
      </c>
      <c r="D114">
        <f>INDEX(EDA!$A$1:$DW$133, ScatterPlots!$A114+1, ScatterPlots!D$2)</f>
        <v>7.9</v>
      </c>
      <c r="E114" t="b">
        <f>INDEX(EDA!$A$1:$DW$133, ScatterPlots!$A114+1, ScatterPlots!E$2)</f>
        <v>1</v>
      </c>
      <c r="F114">
        <f>MATCH($B114, StratReturns!$HL$3:$HL$146, 0)</f>
        <v>122</v>
      </c>
      <c r="G114" s="130">
        <f>INDEX(StratReturns!$HL$3:$IE$146, $F114, G$2)</f>
        <v>-3.6030526052533901E-2</v>
      </c>
      <c r="H114" s="130">
        <f>INDEX(StratReturns!$HL$3:$IE$146, $F114, H$2)</f>
        <v>-3.6030526052533901E-2</v>
      </c>
      <c r="J114">
        <f t="shared" si="2"/>
        <v>-3.6030526052533901E-2</v>
      </c>
      <c r="K114" t="str">
        <f t="shared" si="3"/>
        <v/>
      </c>
    </row>
    <row r="115" spans="1:11" x14ac:dyDescent="0.35">
      <c r="A115">
        <v>111</v>
      </c>
      <c r="B115" t="s">
        <v>469</v>
      </c>
      <c r="C115">
        <f>INDEX(EDA!$A$1:$DW$133, ScatterPlots!$A115+1, ScatterPlots!C$2)</f>
        <v>5.8</v>
      </c>
      <c r="D115">
        <f>INDEX(EDA!$A$1:$DW$133, ScatterPlots!$A115+1, ScatterPlots!D$2)</f>
        <v>8.5</v>
      </c>
      <c r="E115" t="b">
        <f>INDEX(EDA!$A$1:$DW$133, ScatterPlots!$A115+1, ScatterPlots!E$2)</f>
        <v>1</v>
      </c>
      <c r="F115">
        <f>MATCH($B115, StratReturns!$HL$3:$HL$146, 0)</f>
        <v>123</v>
      </c>
      <c r="G115" s="130">
        <f>INDEX(StratReturns!$HL$3:$IE$146, $F115, G$2)</f>
        <v>5.3637584714275599E-2</v>
      </c>
      <c r="H115" s="130">
        <f>INDEX(StratReturns!$HL$3:$IE$146, $F115, H$2)</f>
        <v>5.3637584714275599E-2</v>
      </c>
      <c r="J115">
        <f t="shared" si="2"/>
        <v>5.3637584714275599E-2</v>
      </c>
      <c r="K115" t="str">
        <f t="shared" si="3"/>
        <v/>
      </c>
    </row>
    <row r="116" spans="1:11" x14ac:dyDescent="0.35">
      <c r="A116">
        <v>112</v>
      </c>
      <c r="B116" t="s">
        <v>470</v>
      </c>
      <c r="C116">
        <f>INDEX(EDA!$A$1:$DW$133, ScatterPlots!$A116+1, ScatterPlots!C$2)</f>
        <v>6.5</v>
      </c>
      <c r="D116">
        <f>INDEX(EDA!$A$1:$DW$133, ScatterPlots!$A116+1, ScatterPlots!D$2)</f>
        <v>8.3000000000000007</v>
      </c>
      <c r="E116" t="b">
        <f>INDEX(EDA!$A$1:$DW$133, ScatterPlots!$A116+1, ScatterPlots!E$2)</f>
        <v>1</v>
      </c>
      <c r="F116">
        <f>MATCH($B116, StratReturns!$HL$3:$HL$146, 0)</f>
        <v>124</v>
      </c>
      <c r="G116" s="130">
        <f>INDEX(StratReturns!$HL$3:$IE$146, $F116, G$2)</f>
        <v>-9.0347051387837302E-2</v>
      </c>
      <c r="H116" s="130">
        <f>INDEX(StratReturns!$HL$3:$IE$146, $F116, H$2)</f>
        <v>-9.0347051387837302E-2</v>
      </c>
      <c r="J116">
        <f t="shared" si="2"/>
        <v>-9.0347051387837302E-2</v>
      </c>
      <c r="K116" t="str">
        <f t="shared" si="3"/>
        <v/>
      </c>
    </row>
    <row r="117" spans="1:11" x14ac:dyDescent="0.35">
      <c r="A117">
        <v>113</v>
      </c>
      <c r="B117" t="s">
        <v>471</v>
      </c>
      <c r="C117">
        <f>INDEX(EDA!$A$1:$DW$133, ScatterPlots!$A117+1, ScatterPlots!C$2)</f>
        <v>6.9</v>
      </c>
      <c r="D117">
        <f>INDEX(EDA!$A$1:$DW$133, ScatterPlots!$A117+1, ScatterPlots!D$2)</f>
        <v>8.6</v>
      </c>
      <c r="E117" t="b">
        <f>INDEX(EDA!$A$1:$DW$133, ScatterPlots!$A117+1, ScatterPlots!E$2)</f>
        <v>1</v>
      </c>
      <c r="F117">
        <f>MATCH($B117, StratReturns!$HL$3:$HL$146, 0)</f>
        <v>125</v>
      </c>
      <c r="G117" s="130">
        <f>INDEX(StratReturns!$HL$3:$IE$146, $F117, G$2)</f>
        <v>-3.7396815155908902E-3</v>
      </c>
      <c r="H117" s="130">
        <f>INDEX(StratReturns!$HL$3:$IE$146, $F117, H$2)</f>
        <v>-3.7396815155908902E-3</v>
      </c>
      <c r="J117">
        <f t="shared" si="2"/>
        <v>-3.7396815155908902E-3</v>
      </c>
      <c r="K117" t="str">
        <f t="shared" si="3"/>
        <v/>
      </c>
    </row>
    <row r="118" spans="1:11" x14ac:dyDescent="0.35">
      <c r="A118">
        <v>114</v>
      </c>
      <c r="B118" t="s">
        <v>472</v>
      </c>
      <c r="C118">
        <f>INDEX(EDA!$A$1:$DW$133, ScatterPlots!$A118+1, ScatterPlots!C$2)</f>
        <v>7.25</v>
      </c>
      <c r="D118">
        <f>INDEX(EDA!$A$1:$DW$133, ScatterPlots!$A118+1, ScatterPlots!D$2)</f>
        <v>9.1</v>
      </c>
      <c r="E118" t="b">
        <f>INDEX(EDA!$A$1:$DW$133, ScatterPlots!$A118+1, ScatterPlots!E$2)</f>
        <v>1</v>
      </c>
      <c r="F118">
        <f>MATCH($B118, StratReturns!$HL$3:$HL$146, 0)</f>
        <v>126</v>
      </c>
      <c r="G118" s="130">
        <f>INDEX(StratReturns!$HL$3:$IE$146, $F118, G$2)</f>
        <v>-7.4978294802936093E-2</v>
      </c>
      <c r="H118" s="130">
        <f>INDEX(StratReturns!$HL$3:$IE$146, $F118, H$2)</f>
        <v>-7.4978294802936093E-2</v>
      </c>
      <c r="J118">
        <f t="shared" si="2"/>
        <v>-7.4978294802936093E-2</v>
      </c>
      <c r="K118" t="str">
        <f t="shared" si="3"/>
        <v/>
      </c>
    </row>
    <row r="119" spans="1:11" x14ac:dyDescent="0.35">
      <c r="A119">
        <v>115</v>
      </c>
      <c r="B119" t="s">
        <v>473</v>
      </c>
      <c r="C119">
        <f>INDEX(EDA!$A$1:$DW$133, ScatterPlots!$A119+1, ScatterPlots!C$2)</f>
        <v>7.7</v>
      </c>
      <c r="D119">
        <f>INDEX(EDA!$A$1:$DW$133, ScatterPlots!$A119+1, ScatterPlots!D$2)</f>
        <v>8.5</v>
      </c>
      <c r="E119" t="b">
        <f>INDEX(EDA!$A$1:$DW$133, ScatterPlots!$A119+1, ScatterPlots!E$2)</f>
        <v>1</v>
      </c>
      <c r="F119">
        <f>MATCH($B119, StratReturns!$HL$3:$HL$146, 0)</f>
        <v>127</v>
      </c>
      <c r="G119" s="130">
        <f>INDEX(StratReturns!$HL$3:$IE$146, $F119, G$2)</f>
        <v>8.065784600584E-2</v>
      </c>
      <c r="H119" s="130">
        <f>INDEX(StratReturns!$HL$3:$IE$146, $F119, H$2)</f>
        <v>8.065784600584E-2</v>
      </c>
      <c r="J119">
        <f t="shared" si="2"/>
        <v>8.065784600584E-2</v>
      </c>
      <c r="K119" t="str">
        <f t="shared" si="3"/>
        <v/>
      </c>
    </row>
    <row r="120" spans="1:11" x14ac:dyDescent="0.35">
      <c r="A120">
        <v>116</v>
      </c>
      <c r="B120" t="s">
        <v>474</v>
      </c>
      <c r="C120">
        <f>INDEX(EDA!$A$1:$DW$133, ScatterPlots!$A120+1, ScatterPlots!C$2)</f>
        <v>8.1</v>
      </c>
      <c r="D120">
        <f>INDEX(EDA!$A$1:$DW$133, ScatterPlots!$A120+1, ScatterPlots!D$2)</f>
        <v>8.3000000000000007</v>
      </c>
      <c r="E120" t="b">
        <f>INDEX(EDA!$A$1:$DW$133, ScatterPlots!$A120+1, ScatterPlots!E$2)</f>
        <v>0</v>
      </c>
      <c r="F120">
        <f>MATCH($B120, StratReturns!$HL$3:$HL$146, 0)</f>
        <v>128</v>
      </c>
      <c r="G120" s="130">
        <f>INDEX(StratReturns!$HL$3:$IE$146, $F120, G$2)</f>
        <v>-3.7953134510042098E-2</v>
      </c>
      <c r="H120" s="130">
        <f>INDEX(StratReturns!$HL$3:$IE$146, $F120, H$2)</f>
        <v>-3.7953134510042098E-2</v>
      </c>
      <c r="J120" t="str">
        <f t="shared" si="2"/>
        <v/>
      </c>
      <c r="K120">
        <f t="shared" si="3"/>
        <v>-3.7953134510042098E-2</v>
      </c>
    </row>
    <row r="121" spans="1:11" x14ac:dyDescent="0.35">
      <c r="A121">
        <v>117</v>
      </c>
      <c r="B121" t="s">
        <v>475</v>
      </c>
      <c r="C121">
        <f>INDEX(EDA!$A$1:$DW$133, ScatterPlots!$A121+1, ScatterPlots!C$2)</f>
        <v>8.25</v>
      </c>
      <c r="D121">
        <f>INDEX(EDA!$A$1:$DW$133, ScatterPlots!$A121+1, ScatterPlots!D$2)</f>
        <v>8.1999999999999993</v>
      </c>
      <c r="E121" t="b">
        <f>INDEX(EDA!$A$1:$DW$133, ScatterPlots!$A121+1, ScatterPlots!E$2)</f>
        <v>0</v>
      </c>
      <c r="F121">
        <f>MATCH($B121, StratReturns!$HL$3:$HL$146, 0)</f>
        <v>129</v>
      </c>
      <c r="G121" s="130">
        <f>INDEX(StratReturns!$HL$3:$IE$146, $F121, G$2)</f>
        <v>-9.5284813985973799E-2</v>
      </c>
      <c r="H121" s="130">
        <f>INDEX(StratReturns!$HL$3:$IE$146, $F121, H$2)</f>
        <v>-9.5284813985973799E-2</v>
      </c>
      <c r="J121" t="str">
        <f t="shared" si="2"/>
        <v/>
      </c>
      <c r="K121">
        <f t="shared" si="3"/>
        <v>-9.5284813985973799E-2</v>
      </c>
    </row>
    <row r="122" spans="1:11" x14ac:dyDescent="0.35">
      <c r="A122">
        <v>118</v>
      </c>
      <c r="B122" t="s">
        <v>476</v>
      </c>
      <c r="C122">
        <f>INDEX(EDA!$A$1:$DW$133, ScatterPlots!$A122+1, ScatterPlots!C$2)</f>
        <v>8.25</v>
      </c>
      <c r="D122">
        <f>INDEX(EDA!$A$1:$DW$133, ScatterPlots!$A122+1, ScatterPlots!D$2)</f>
        <v>7.7</v>
      </c>
      <c r="E122" t="b">
        <f>INDEX(EDA!$A$1:$DW$133, ScatterPlots!$A122+1, ScatterPlots!E$2)</f>
        <v>0</v>
      </c>
      <c r="F122">
        <f>MATCH($B122, StratReturns!$HL$3:$HL$146, 0)</f>
        <v>130</v>
      </c>
      <c r="G122" s="130">
        <f>INDEX(StratReturns!$HL$3:$IE$146, $F122, G$2)</f>
        <v>5.3462745190924803E-2</v>
      </c>
      <c r="H122" s="130">
        <f>INDEX(StratReturns!$HL$3:$IE$146, $F122, H$2)</f>
        <v>5.3462745190924803E-2</v>
      </c>
      <c r="J122" t="str">
        <f t="shared" si="2"/>
        <v/>
      </c>
      <c r="K122">
        <f t="shared" si="3"/>
        <v>5.3462745190924803E-2</v>
      </c>
    </row>
    <row r="123" spans="1:11" x14ac:dyDescent="0.35">
      <c r="A123">
        <v>119</v>
      </c>
      <c r="B123" t="s">
        <v>477</v>
      </c>
      <c r="C123">
        <f>INDEX(EDA!$A$1:$DW$133, ScatterPlots!$A123+1, ScatterPlots!C$2)</f>
        <v>8.25</v>
      </c>
      <c r="D123">
        <f>INDEX(EDA!$A$1:$DW$133, ScatterPlots!$A123+1, ScatterPlots!D$2)</f>
        <v>7.1</v>
      </c>
      <c r="E123" t="b">
        <f>INDEX(EDA!$A$1:$DW$133, ScatterPlots!$A123+1, ScatterPlots!E$2)</f>
        <v>0</v>
      </c>
      <c r="F123">
        <f>MATCH($B123, StratReturns!$HL$3:$HL$146, 0)</f>
        <v>131</v>
      </c>
      <c r="G123" s="130">
        <f>INDEX(StratReturns!$HL$3:$IE$146, $F123, G$2)</f>
        <v>6.0231009010987602E-2</v>
      </c>
      <c r="H123" s="130">
        <f>INDEX(StratReturns!$HL$3:$IE$146, $F123, H$2)</f>
        <v>6.0231009010987602E-2</v>
      </c>
      <c r="J123" t="str">
        <f t="shared" si="2"/>
        <v/>
      </c>
      <c r="K123">
        <f t="shared" si="3"/>
        <v>6.0231009010987602E-2</v>
      </c>
    </row>
    <row r="124" spans="1:11" x14ac:dyDescent="0.35">
      <c r="A124">
        <v>120</v>
      </c>
      <c r="B124" t="s">
        <v>478</v>
      </c>
      <c r="C124">
        <f>INDEX(EDA!$A$1:$DW$133, ScatterPlots!$A124+1, ScatterPlots!C$2)</f>
        <v>8.25</v>
      </c>
      <c r="D124">
        <f>INDEX(EDA!$A$1:$DW$133, ScatterPlots!$A124+1, ScatterPlots!D$2)</f>
        <v>6.5</v>
      </c>
      <c r="E124" t="b">
        <f>INDEX(EDA!$A$1:$DW$133, ScatterPlots!$A124+1, ScatterPlots!E$2)</f>
        <v>0</v>
      </c>
      <c r="F124">
        <f>MATCH($B124, StratReturns!$HL$3:$HL$146, 0)</f>
        <v>132</v>
      </c>
      <c r="G124" s="130">
        <f>INDEX(StratReturns!$HL$3:$IE$146, $F124, G$2)</f>
        <v>-5.6934284039824402E-2</v>
      </c>
      <c r="H124" s="130">
        <f>INDEX(StratReturns!$HL$3:$IE$146, $F124, H$2)</f>
        <v>-5.6934284039824402E-2</v>
      </c>
      <c r="J124" t="str">
        <f t="shared" si="2"/>
        <v/>
      </c>
      <c r="K124">
        <f t="shared" si="3"/>
        <v>-5.6934284039824402E-2</v>
      </c>
    </row>
    <row r="125" spans="1:11" x14ac:dyDescent="0.35">
      <c r="A125">
        <v>121</v>
      </c>
      <c r="B125" t="s">
        <v>479</v>
      </c>
      <c r="C125">
        <f>INDEX(EDA!$A$1:$DW$133, ScatterPlots!$A125+1, ScatterPlots!C$2)</f>
        <v>8.25</v>
      </c>
      <c r="D125">
        <f>INDEX(EDA!$A$1:$DW$133, ScatterPlots!$A125+1, ScatterPlots!D$2)</f>
        <v>6.4</v>
      </c>
      <c r="E125" t="b">
        <f>INDEX(EDA!$A$1:$DW$133, ScatterPlots!$A125+1, ScatterPlots!E$2)</f>
        <v>0</v>
      </c>
      <c r="F125">
        <f>MATCH($B125, StratReturns!$HL$3:$HL$146, 0)</f>
        <v>133</v>
      </c>
      <c r="G125" s="130">
        <f>INDEX(StratReturns!$HL$3:$IE$146, $F125, G$2)</f>
        <v>6.7381018491136702E-2</v>
      </c>
      <c r="H125" s="130">
        <f>INDEX(StratReturns!$HL$3:$IE$146, $F125, H$2)</f>
        <v>6.7381018491136702E-2</v>
      </c>
      <c r="J125" t="str">
        <f t="shared" si="2"/>
        <v/>
      </c>
      <c r="K125">
        <f t="shared" si="3"/>
        <v>6.7381018491136702E-2</v>
      </c>
    </row>
    <row r="126" spans="1:11" x14ac:dyDescent="0.35">
      <c r="A126">
        <v>122</v>
      </c>
      <c r="B126" t="s">
        <v>480</v>
      </c>
      <c r="C126">
        <f>INDEX(EDA!$A$1:$DW$133, ScatterPlots!$A126+1, ScatterPlots!C$2)</f>
        <v>8.25</v>
      </c>
      <c r="D126">
        <f>INDEX(EDA!$A$1:$DW$133, ScatterPlots!$A126+1, ScatterPlots!D$2)</f>
        <v>6</v>
      </c>
      <c r="E126" t="b">
        <f>INDEX(EDA!$A$1:$DW$133, ScatterPlots!$A126+1, ScatterPlots!E$2)</f>
        <v>0</v>
      </c>
      <c r="F126">
        <f>MATCH($B126, StratReturns!$HL$3:$HL$146, 0)</f>
        <v>134</v>
      </c>
      <c r="G126" s="130">
        <f>INDEX(StratReturns!$HL$3:$IE$146, $F126, G$2)</f>
        <v>-3.5394295710733797E-2</v>
      </c>
      <c r="H126" s="130">
        <f>INDEX(StratReturns!$HL$3:$IE$146, $F126, H$2)</f>
        <v>-3.5394295710733797E-2</v>
      </c>
      <c r="J126" t="str">
        <f t="shared" si="2"/>
        <v/>
      </c>
      <c r="K126">
        <f t="shared" si="3"/>
        <v>-3.5394295710733797E-2</v>
      </c>
    </row>
    <row r="127" spans="1:11" x14ac:dyDescent="0.35">
      <c r="A127">
        <v>123</v>
      </c>
      <c r="B127" t="s">
        <v>481</v>
      </c>
      <c r="C127">
        <f>INDEX(EDA!$A$1:$DW$133, ScatterPlots!$A127+1, ScatterPlots!C$2)</f>
        <v>7.9499999999999904</v>
      </c>
      <c r="D127">
        <f>INDEX(EDA!$A$1:$DW$133, ScatterPlots!$A127+1, ScatterPlots!D$2)</f>
        <v>5</v>
      </c>
      <c r="E127" t="b">
        <f>INDEX(EDA!$A$1:$DW$133, ScatterPlots!$A127+1, ScatterPlots!E$2)</f>
        <v>0</v>
      </c>
      <c r="F127">
        <f>MATCH($B127, StratReturns!$HL$3:$HL$146, 0)</f>
        <v>135</v>
      </c>
      <c r="G127" s="130">
        <f>INDEX(StratReturns!$HL$3:$IE$146, $F127, G$2)</f>
        <v>4.1071278187415398E-2</v>
      </c>
      <c r="H127" s="130">
        <f>INDEX(StratReturns!$HL$3:$IE$146, $F127, H$2)</f>
        <v>4.1071278187415398E-2</v>
      </c>
      <c r="J127" t="str">
        <f t="shared" si="2"/>
        <v/>
      </c>
      <c r="K127">
        <f t="shared" si="3"/>
        <v>4.1071278187415398E-2</v>
      </c>
    </row>
    <row r="128" spans="1:11" x14ac:dyDescent="0.35">
      <c r="A128">
        <v>124</v>
      </c>
      <c r="B128" t="s">
        <v>482</v>
      </c>
      <c r="C128">
        <f>INDEX(EDA!$A$1:$DW$133, ScatterPlots!$A128+1, ScatterPlots!C$2)</f>
        <v>7.4</v>
      </c>
      <c r="D128">
        <f>INDEX(EDA!$A$1:$DW$133, ScatterPlots!$A128+1, ScatterPlots!D$2)</f>
        <v>4.9000000000000004</v>
      </c>
      <c r="E128" t="b">
        <f>INDEX(EDA!$A$1:$DW$133, ScatterPlots!$A128+1, ScatterPlots!E$2)</f>
        <v>0</v>
      </c>
      <c r="F128">
        <f>MATCH($B128, StratReturns!$HL$3:$HL$146, 0)</f>
        <v>136</v>
      </c>
      <c r="G128" s="130">
        <f>INDEX(StratReturns!$HL$3:$IE$146, $F128, G$2)</f>
        <v>1.2118182508447E-2</v>
      </c>
      <c r="H128" s="130">
        <f>INDEX(StratReturns!$HL$3:$IE$146, $F128, H$2)</f>
        <v>1.2118182508447E-2</v>
      </c>
      <c r="J128" t="str">
        <f t="shared" si="2"/>
        <v/>
      </c>
      <c r="K128">
        <f t="shared" si="3"/>
        <v>1.2118182508447E-2</v>
      </c>
    </row>
    <row r="129" spans="1:11" x14ac:dyDescent="0.35">
      <c r="A129">
        <v>125</v>
      </c>
      <c r="B129" t="s">
        <v>483</v>
      </c>
      <c r="C129">
        <f>INDEX(EDA!$A$1:$DW$133, ScatterPlots!$A129+1, ScatterPlots!C$2)</f>
        <v>6.8</v>
      </c>
      <c r="D129">
        <f>INDEX(EDA!$A$1:$DW$133, ScatterPlots!$A129+1, ScatterPlots!D$2)</f>
        <v>4</v>
      </c>
      <c r="E129" t="b">
        <f>INDEX(EDA!$A$1:$DW$133, ScatterPlots!$A129+1, ScatterPlots!E$2)</f>
        <v>0</v>
      </c>
      <c r="F129">
        <f>MATCH($B129, StratReturns!$HL$3:$HL$146, 0)</f>
        <v>137</v>
      </c>
      <c r="G129" s="130">
        <f>INDEX(StratReturns!$HL$3:$IE$146, $F129, G$2)</f>
        <v>5.6316753027014698E-3</v>
      </c>
      <c r="H129" s="130">
        <f>INDEX(StratReturns!$HL$3:$IE$146, $F129, H$2)</f>
        <v>5.6316753027014698E-3</v>
      </c>
      <c r="J129" t="str">
        <f t="shared" si="2"/>
        <v/>
      </c>
      <c r="K129">
        <f t="shared" si="3"/>
        <v>5.6316753027014698E-3</v>
      </c>
    </row>
    <row r="130" spans="1:11" x14ac:dyDescent="0.35">
      <c r="A130">
        <v>126</v>
      </c>
      <c r="B130" t="s">
        <v>484</v>
      </c>
      <c r="C130">
        <f>INDEX(EDA!$A$1:$DW$133, ScatterPlots!$A130+1, ScatterPlots!C$2)</f>
        <v>6.45</v>
      </c>
      <c r="D130">
        <f>INDEX(EDA!$A$1:$DW$133, ScatterPlots!$A130+1, ScatterPlots!D$2)</f>
        <v>3</v>
      </c>
      <c r="E130" t="b">
        <f>INDEX(EDA!$A$1:$DW$133, ScatterPlots!$A130+1, ScatterPlots!E$2)</f>
        <v>0</v>
      </c>
      <c r="F130">
        <f>MATCH($B130, StratReturns!$HL$3:$HL$146, 0)</f>
        <v>138</v>
      </c>
      <c r="G130" s="130">
        <f>INDEX(StratReturns!$HL$3:$IE$146, $F130, G$2)</f>
        <v>5.4778339453937397E-2</v>
      </c>
      <c r="H130" s="130">
        <f>INDEX(StratReturns!$HL$3:$IE$146, $F130, H$2)</f>
        <v>5.4778339453937397E-2</v>
      </c>
      <c r="J130" t="str">
        <f t="shared" si="2"/>
        <v/>
      </c>
      <c r="K130">
        <f t="shared" si="3"/>
        <v>5.4778339453937397E-2</v>
      </c>
    </row>
    <row r="131" spans="1:11" x14ac:dyDescent="0.35">
      <c r="A131">
        <v>127</v>
      </c>
      <c r="B131" t="s">
        <v>485</v>
      </c>
      <c r="C131">
        <f>INDEX(EDA!$A$1:$DW$133, ScatterPlots!$A131+1, ScatterPlots!C$2)</f>
        <v>6.2</v>
      </c>
      <c r="D131">
        <f>INDEX(EDA!$A$1:$DW$133, ScatterPlots!$A131+1, ScatterPlots!D$2)</f>
        <v>3.2</v>
      </c>
      <c r="E131" t="b">
        <f>INDEX(EDA!$A$1:$DW$133, ScatterPlots!$A131+1, ScatterPlots!E$2)</f>
        <v>0</v>
      </c>
      <c r="F131">
        <f>MATCH($B131, StratReturns!$HL$3:$HL$146, 0)</f>
        <v>139</v>
      </c>
      <c r="G131" s="130">
        <f>INDEX(StratReturns!$HL$3:$IE$146, $F131, G$2)</f>
        <v>3.1546481855753497E-2</v>
      </c>
      <c r="H131" s="130">
        <f>INDEX(StratReturns!$HL$3:$IE$146, $F131, H$2)</f>
        <v>3.1546481855753497E-2</v>
      </c>
      <c r="J131" t="str">
        <f t="shared" si="2"/>
        <v/>
      </c>
      <c r="K131">
        <f t="shared" si="3"/>
        <v>3.1546481855753497E-2</v>
      </c>
    </row>
    <row r="132" spans="1:11" x14ac:dyDescent="0.35">
      <c r="A132">
        <v>128</v>
      </c>
      <c r="B132" t="s">
        <v>486</v>
      </c>
      <c r="C132">
        <f>INDEX(EDA!$A$1:$DW$133, ScatterPlots!$A132+1, ScatterPlots!C$2)</f>
        <v>5.5</v>
      </c>
      <c r="D132">
        <f>INDEX(EDA!$A$1:$DW$133, ScatterPlots!$A132+1, ScatterPlots!D$2)</f>
        <v>3.7</v>
      </c>
      <c r="E132" t="b">
        <f>INDEX(EDA!$A$1:$DW$133, ScatterPlots!$A132+1, ScatterPlots!E$2)</f>
        <v>0</v>
      </c>
      <c r="F132">
        <f>MATCH($B132, StratReturns!$HL$3:$HL$146, 0)</f>
        <v>140</v>
      </c>
      <c r="G132" s="130">
        <f>INDEX(StratReturns!$HL$3:$IE$146, $F132, G$2)</f>
        <v>-1.34288777523104E-2</v>
      </c>
      <c r="H132" s="130">
        <f>INDEX(StratReturns!$HL$3:$IE$146, $F132, H$2)</f>
        <v>-1.34288777523104E-2</v>
      </c>
      <c r="J132" t="str">
        <f t="shared" si="2"/>
        <v/>
      </c>
      <c r="K132">
        <f t="shared" si="3"/>
        <v>-1.34288777523104E-2</v>
      </c>
    </row>
    <row r="133" spans="1:11" x14ac:dyDescent="0.35">
      <c r="A133">
        <v>129</v>
      </c>
      <c r="B133" t="s">
        <v>487</v>
      </c>
      <c r="C133">
        <f>INDEX(EDA!$A$1:$DW$133, ScatterPlots!$A133+1, ScatterPlots!C$2)</f>
        <v>4.95</v>
      </c>
      <c r="D133">
        <f>INDEX(EDA!$A$1:$DW$133, ScatterPlots!$A133+1, ScatterPlots!D$2)</f>
        <v>3.7</v>
      </c>
      <c r="E133" t="b">
        <f>INDEX(EDA!$A$1:$DW$133, ScatterPlots!$A133+1, ScatterPlots!E$2)</f>
        <v>0</v>
      </c>
      <c r="F133">
        <f>MATCH($B133, StratReturns!$HL$3:$HL$146, 0)</f>
        <v>141</v>
      </c>
      <c r="G133" s="130">
        <f>INDEX(StratReturns!$HL$3:$IE$146, $F133, G$2)</f>
        <v>-4.92078857580261E-2</v>
      </c>
      <c r="H133" s="130">
        <f>INDEX(StratReturns!$HL$3:$IE$146, $F133, H$2)</f>
        <v>-4.92078857580261E-2</v>
      </c>
      <c r="J133" t="str">
        <f t="shared" si="2"/>
        <v/>
      </c>
      <c r="K133">
        <f t="shared" si="3"/>
        <v>-4.92078857580261E-2</v>
      </c>
    </row>
    <row r="134" spans="1:11" x14ac:dyDescent="0.35">
      <c r="A134">
        <v>130</v>
      </c>
      <c r="B134" t="s">
        <v>488</v>
      </c>
      <c r="C134">
        <f>INDEX(EDA!$A$1:$DW$133, ScatterPlots!$A134+1, ScatterPlots!C$2)</f>
        <v>4.45</v>
      </c>
      <c r="D134">
        <f>INDEX(EDA!$A$1:$DW$133, ScatterPlots!$A134+1, ScatterPlots!D$2)</f>
        <v>3.2</v>
      </c>
      <c r="E134" t="b">
        <f>INDEX(EDA!$A$1:$DW$133, ScatterPlots!$A134+1, ScatterPlots!E$2)</f>
        <v>0</v>
      </c>
      <c r="F134">
        <f>MATCH($B134, StratReturns!$HL$3:$HL$146, 0)</f>
        <v>142</v>
      </c>
      <c r="G134" s="130">
        <f>INDEX(StratReturns!$HL$3:$IE$146, $F134, G$2)</f>
        <v>-2.1319412718879001E-2</v>
      </c>
      <c r="H134" s="130">
        <f>INDEX(StratReturns!$HL$3:$IE$146, $F134, H$2)</f>
        <v>-2.1319412718879001E-2</v>
      </c>
      <c r="J134" t="str">
        <f t="shared" ref="J134:J136" si="4">IF(E134, G134, "")</f>
        <v/>
      </c>
      <c r="K134">
        <f t="shared" ref="K134:K136" si="5">IF(NOT(E134), G134, "")</f>
        <v>-2.1319412718879001E-2</v>
      </c>
    </row>
    <row r="135" spans="1:11" x14ac:dyDescent="0.35">
      <c r="A135">
        <v>131</v>
      </c>
      <c r="B135" t="s">
        <v>489</v>
      </c>
      <c r="C135">
        <f>INDEX(EDA!$A$1:$DW$133, ScatterPlots!$A135+1, ScatterPlots!C$2)</f>
        <v>3.85</v>
      </c>
      <c r="D135">
        <f>INDEX(EDA!$A$1:$DW$133, ScatterPlots!$A135+1, ScatterPlots!D$2)</f>
        <v>3.1</v>
      </c>
      <c r="E135" t="b">
        <f>INDEX(EDA!$A$1:$DW$133, ScatterPlots!$A135+1, ScatterPlots!E$2)</f>
        <v>0</v>
      </c>
      <c r="F135">
        <f>MATCH($B135, StratReturns!$HL$3:$HL$146, 0)</f>
        <v>143</v>
      </c>
      <c r="G135" s="130">
        <f>INDEX(StratReturns!$HL$3:$IE$146, $F135, G$2)</f>
        <v>7.9827766060352301E-2</v>
      </c>
      <c r="H135" s="130">
        <f>INDEX(StratReturns!$HL$3:$IE$146, $F135, H$2)</f>
        <v>7.9827766060352301E-2</v>
      </c>
      <c r="J135" t="str">
        <f t="shared" si="4"/>
        <v/>
      </c>
      <c r="K135">
        <f t="shared" si="5"/>
        <v>7.9827766060352301E-2</v>
      </c>
    </row>
    <row r="136" spans="1:11" x14ac:dyDescent="0.35">
      <c r="A136">
        <v>132</v>
      </c>
      <c r="B136" t="s">
        <v>490</v>
      </c>
      <c r="F136">
        <f>MATCH($B136, StratReturns!$HL$3:$HL$146, 0)</f>
        <v>144</v>
      </c>
      <c r="G136" s="130">
        <f>INDEX(StratReturns!$HL$3:$IE$146, $F136, G$2)</f>
        <v>4.21301628868158E-2</v>
      </c>
      <c r="H136" s="130">
        <f>INDEX(StratReturns!$HL$3:$IE$146, $F136, H$2)</f>
        <v>4.21301628868158E-2</v>
      </c>
      <c r="J136" t="str">
        <f t="shared" si="4"/>
        <v/>
      </c>
      <c r="K136">
        <f t="shared" si="5"/>
        <v>4.21301628868158E-2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DCBBF-6575-4571-A27F-F64D6F6ED2B4}">
  <sheetPr codeName="Sheet15"/>
  <dimension ref="A1:AN137"/>
  <sheetViews>
    <sheetView showGridLines="0" workbookViewId="0">
      <selection activeCell="Q37" sqref="Q37"/>
    </sheetView>
  </sheetViews>
  <sheetFormatPr defaultRowHeight="14.5" x14ac:dyDescent="0.35"/>
  <cols>
    <col min="2" max="2" width="9.453125" bestFit="1" customWidth="1"/>
    <col min="4" max="4" width="9.453125" bestFit="1" customWidth="1"/>
    <col min="15" max="15" width="3" customWidth="1"/>
    <col min="27" max="27" width="5.54296875" customWidth="1"/>
    <col min="34" max="34" width="4.81640625" customWidth="1"/>
  </cols>
  <sheetData>
    <row r="1" spans="1:40" s="23" customFormat="1" x14ac:dyDescent="0.35">
      <c r="E1" s="23" t="s">
        <v>613</v>
      </c>
      <c r="F1" s="23" t="s">
        <v>617</v>
      </c>
      <c r="G1" s="23" t="s">
        <v>618</v>
      </c>
      <c r="K1" s="23" t="str">
        <f>K3 &amp; " TR"</f>
        <v>DBC TR</v>
      </c>
      <c r="L1" s="23" t="str">
        <f>L3 &amp; " TR"</f>
        <v>VCIT TR</v>
      </c>
      <c r="M1" s="23" t="str">
        <f>M3 &amp; " TR"</f>
        <v>NAIVEVOL TR</v>
      </c>
      <c r="N1" s="23" t="str">
        <f>N3 &amp; " TR"</f>
        <v>6040 TR</v>
      </c>
      <c r="P1" s="23" t="str">
        <f>P3 &amp; " Model L/O"</f>
        <v>VCIT Model L/O</v>
      </c>
      <c r="Q1" s="23" t="str">
        <f>Q3 &amp; " Model L/S"</f>
        <v>VCIT Model L/S</v>
      </c>
    </row>
    <row r="2" spans="1:40" s="23" customFormat="1" x14ac:dyDescent="0.35">
      <c r="E2" s="23">
        <f>MATCH(E3, EDA!$A$1:$DW$1, 0)</f>
        <v>24</v>
      </c>
      <c r="F2" s="23">
        <f>MATCH(F3, EDA!$A$1:$DW$1, 0)</f>
        <v>47</v>
      </c>
      <c r="G2" s="23">
        <f>MATCH(G3, EDA!$A$1:$DW$1, 0)</f>
        <v>70</v>
      </c>
      <c r="H2" s="23">
        <f>MATCH(H3, EDA!$A$1:$DW$1, 0)</f>
        <v>71</v>
      </c>
      <c r="I2" s="23">
        <f>MATCH(I3, EDA!$A$1:$DW$1, 0)</f>
        <v>72</v>
      </c>
      <c r="J2" s="23">
        <f>MATCH(J3, EDA!$A$1:$DW$1, 0)</f>
        <v>73</v>
      </c>
      <c r="K2" s="23">
        <f>MATCH(K3, EDA!$A$1:$DW$1, 0)</f>
        <v>122</v>
      </c>
      <c r="L2" s="23">
        <f>MATCH(L3, EDA!$A$1:$DW$1, 0)</f>
        <v>108</v>
      </c>
      <c r="M2" s="23">
        <f>MATCH(M3, EDA!$A$1:$DW$1, 0)</f>
        <v>127</v>
      </c>
      <c r="N2" s="23">
        <f>MATCH(N3, EDA!$A$1:$DW$1, 0)</f>
        <v>126</v>
      </c>
      <c r="P2" s="23">
        <f>MATCH(EDAPlots!P$3, StratReturns!$CF$2:$ET$2, 0)</f>
        <v>57</v>
      </c>
      <c r="Q2" s="23">
        <f>MATCH(Q$3, StratReturns!$EV$2:$HJ$2, 0)</f>
        <v>57</v>
      </c>
    </row>
    <row r="3" spans="1:40" s="23" customFormat="1" x14ac:dyDescent="0.35">
      <c r="E3" s="23" t="s">
        <v>513</v>
      </c>
      <c r="F3" s="23" t="s">
        <v>536</v>
      </c>
      <c r="G3" s="23" t="s">
        <v>559</v>
      </c>
      <c r="H3" s="23" t="s">
        <v>560</v>
      </c>
      <c r="I3" s="23" t="s">
        <v>561</v>
      </c>
      <c r="J3" s="23" t="s">
        <v>562</v>
      </c>
      <c r="K3" s="23" t="s">
        <v>17</v>
      </c>
      <c r="L3" s="23" t="s">
        <v>67</v>
      </c>
      <c r="M3" s="23" t="s">
        <v>131</v>
      </c>
      <c r="N3" s="23">
        <v>6040</v>
      </c>
      <c r="P3" s="23" t="str">
        <f>L3</f>
        <v>VCIT</v>
      </c>
      <c r="Q3" s="23" t="str">
        <f>P3</f>
        <v>VCIT</v>
      </c>
    </row>
    <row r="4" spans="1:40" x14ac:dyDescent="0.35">
      <c r="C4" t="s">
        <v>612</v>
      </c>
      <c r="D4" t="s">
        <v>387</v>
      </c>
      <c r="U4" s="143" t="s">
        <v>619</v>
      </c>
      <c r="V4" s="143"/>
      <c r="W4" s="143"/>
      <c r="X4" s="143"/>
      <c r="Y4" s="143"/>
      <c r="Z4" s="143"/>
      <c r="AB4" s="143" t="s">
        <v>620</v>
      </c>
      <c r="AC4" s="143"/>
      <c r="AD4" s="143"/>
      <c r="AE4" s="143"/>
      <c r="AF4" s="143"/>
      <c r="AG4" s="143"/>
      <c r="AI4" s="143" t="s">
        <v>621</v>
      </c>
      <c r="AJ4" s="143"/>
      <c r="AK4" s="143"/>
      <c r="AL4" s="143"/>
      <c r="AM4" s="143"/>
      <c r="AN4" s="143"/>
    </row>
    <row r="5" spans="1:40" x14ac:dyDescent="0.35">
      <c r="A5" t="s">
        <v>563</v>
      </c>
      <c r="B5" s="24">
        <f>makeDate(LEFT(A5, 3), INT(RIGHT(A5, 4)))</f>
        <v>41275</v>
      </c>
      <c r="C5">
        <v>1</v>
      </c>
      <c r="D5" s="24">
        <v>41275</v>
      </c>
      <c r="E5">
        <f>INDEX(EDA!$A$1:$DW$133, EDAPlots!$C5+1, EDAPlots!E$2)</f>
        <v>1.6</v>
      </c>
      <c r="F5">
        <f>INDEX(EDA!$A$1:$DW$133, EDAPlots!$C5+1, EDAPlots!F$2)</f>
        <v>55.9</v>
      </c>
      <c r="G5">
        <f>INDEX(EDA!$A$1:$DW$133, EDAPlots!$C5+1, EDAPlots!G$2)</f>
        <v>53.3</v>
      </c>
      <c r="H5">
        <f>INDEX(EDA!$A$1:$DW$133, EDAPlots!$C5+1, EDAPlots!H$2)</f>
        <v>0</v>
      </c>
      <c r="I5">
        <f>INDEX(EDA!$A$1:$DW$133, EDAPlots!$C5+1, EDAPlots!I$2)</f>
        <v>0</v>
      </c>
      <c r="J5">
        <f>INDEX(EDA!$A$1:$DW$133, EDAPlots!$C5+1, EDAPlots!J$2)</f>
        <v>0</v>
      </c>
      <c r="K5">
        <f>INDEX(EDA!$A$1:$DW$133, EDAPlots!$C5+1, EDAPlots!K$2)</f>
        <v>100.28386792652501</v>
      </c>
      <c r="L5">
        <f>INDEX(EDA!$A$1:$DW$133, EDAPlots!$C5+1, EDAPlots!L$2)</f>
        <v>106.04553243409001</v>
      </c>
      <c r="M5">
        <f>INDEX(EDA!$A$1:$DW$133, EDAPlots!$C5+1, EDAPlots!M$2)</f>
        <v>102.104886945244</v>
      </c>
      <c r="N5">
        <f>INDEX(EDA!$A$1:$DW$133, EDAPlots!$C5+1, EDAPlots!N$2)</f>
        <v>108.535285274004</v>
      </c>
      <c r="P5" t="str">
        <f>IFERROR(INDEX(StratReturns!$CF$3:$ET$98, _xlfn.IFNA(MATCH($D5, StratReturns!$P$3:$P$98, 0), ""), EDAPlots!P$2), "")</f>
        <v/>
      </c>
      <c r="Q5" t="str">
        <f>IFERROR(INDEX(StratReturns!$EV$3:$HJ$98, MATCH($D5, StratReturns!$EV$3:$EV$98, 0), EDAPlots!Q$2), "")</f>
        <v/>
      </c>
    </row>
    <row r="6" spans="1:40" x14ac:dyDescent="0.35">
      <c r="A6" t="s">
        <v>564</v>
      </c>
      <c r="B6" s="24">
        <f t="shared" ref="B6:B69" si="0">makeDate(LEFT(A6, 3), INT(RIGHT(A6, 4)))</f>
        <v>41306</v>
      </c>
      <c r="C6">
        <v>2</v>
      </c>
      <c r="D6" s="24">
        <v>41306</v>
      </c>
      <c r="E6">
        <f>INDEX(EDA!$A$1:$DW$133, EDAPlots!$C6+1, EDAPlots!E$2)</f>
        <v>2</v>
      </c>
      <c r="F6">
        <f>INDEX(EDA!$A$1:$DW$133, EDAPlots!$C6+1, EDAPlots!F$2)</f>
        <v>56.6</v>
      </c>
      <c r="G6">
        <f>INDEX(EDA!$A$1:$DW$133, EDAPlots!$C6+1, EDAPlots!G$2)</f>
        <v>54.2</v>
      </c>
      <c r="H6">
        <f>INDEX(EDA!$A$1:$DW$133, EDAPlots!$C6+1, EDAPlots!H$2)</f>
        <v>0</v>
      </c>
      <c r="I6">
        <f>INDEX(EDA!$A$1:$DW$133, EDAPlots!$C6+1, EDAPlots!I$2)</f>
        <v>0</v>
      </c>
      <c r="J6">
        <f>INDEX(EDA!$A$1:$DW$133, EDAPlots!$C6+1, EDAPlots!J$2)</f>
        <v>0</v>
      </c>
      <c r="K6">
        <f>INDEX(EDA!$A$1:$DW$133, EDAPlots!$C6+1, EDAPlots!K$2)</f>
        <v>95.195989850243706</v>
      </c>
      <c r="L6">
        <f>INDEX(EDA!$A$1:$DW$133, EDAPlots!$C6+1, EDAPlots!L$2)</f>
        <v>107.192360799765</v>
      </c>
      <c r="M6">
        <f>INDEX(EDA!$A$1:$DW$133, EDAPlots!$C6+1, EDAPlots!M$2)</f>
        <v>102.466543842927</v>
      </c>
      <c r="N6">
        <f>INDEX(EDA!$A$1:$DW$133, EDAPlots!$C6+1, EDAPlots!N$2)</f>
        <v>109.022611620048</v>
      </c>
      <c r="P6" t="str">
        <f>IFERROR(INDEX(StratReturns!$CF$3:$ET$98, _xlfn.IFNA(MATCH($D6, StratReturns!$P$3:$P$98, 0), ""), EDAPlots!P$2), "")</f>
        <v/>
      </c>
      <c r="Q6" t="str">
        <f>IFERROR(INDEX(StratReturns!$EV$3:$HJ$98, MATCH($D6, StratReturns!$EV$3:$EV$98, 0), EDAPlots!Q$2), "")</f>
        <v/>
      </c>
    </row>
    <row r="7" spans="1:40" x14ac:dyDescent="0.35">
      <c r="A7" t="s">
        <v>565</v>
      </c>
      <c r="B7" s="24">
        <f t="shared" si="0"/>
        <v>41334</v>
      </c>
      <c r="C7">
        <v>3</v>
      </c>
      <c r="D7" s="24">
        <v>41334</v>
      </c>
      <c r="E7">
        <f>INDEX(EDA!$A$1:$DW$133, EDAPlots!$C7+1, EDAPlots!E$2)</f>
        <v>1.5</v>
      </c>
      <c r="F7">
        <f>INDEX(EDA!$A$1:$DW$133, EDAPlots!$C7+1, EDAPlots!F$2)</f>
        <v>55.9</v>
      </c>
      <c r="G7">
        <f>INDEX(EDA!$A$1:$DW$133, EDAPlots!$C7+1, EDAPlots!G$2)</f>
        <v>51.9</v>
      </c>
      <c r="H7">
        <f>INDEX(EDA!$A$1:$DW$133, EDAPlots!$C7+1, EDAPlots!H$2)</f>
        <v>0</v>
      </c>
      <c r="I7">
        <f>INDEX(EDA!$A$1:$DW$133, EDAPlots!$C7+1, EDAPlots!I$2)</f>
        <v>0</v>
      </c>
      <c r="J7">
        <f>INDEX(EDA!$A$1:$DW$133, EDAPlots!$C7+1, EDAPlots!J$2)</f>
        <v>0</v>
      </c>
      <c r="K7">
        <f>INDEX(EDA!$A$1:$DW$133, EDAPlots!$C7+1, EDAPlots!K$2)</f>
        <v>96.503428787005504</v>
      </c>
      <c r="L7">
        <f>INDEX(EDA!$A$1:$DW$133, EDAPlots!$C7+1, EDAPlots!L$2)</f>
        <v>107.36733161447199</v>
      </c>
      <c r="M7">
        <f>INDEX(EDA!$A$1:$DW$133, EDAPlots!$C7+1, EDAPlots!M$2)</f>
        <v>103.120504604985</v>
      </c>
      <c r="N7">
        <f>INDEX(EDA!$A$1:$DW$133, EDAPlots!$C7+1, EDAPlots!N$2)</f>
        <v>111.449991049066</v>
      </c>
      <c r="P7" t="str">
        <f>IFERROR(INDEX(StratReturns!$CF$3:$ET$98, _xlfn.IFNA(MATCH($D7, StratReturns!$P$3:$P$98, 0), ""), EDAPlots!P$2), "")</f>
        <v/>
      </c>
      <c r="Q7" t="str">
        <f>IFERROR(INDEX(StratReturns!$EV$3:$HJ$98, MATCH($D7, StratReturns!$EV$3:$EV$98, 0), EDAPlots!Q$2), "")</f>
        <v/>
      </c>
    </row>
    <row r="8" spans="1:40" x14ac:dyDescent="0.35">
      <c r="A8" t="s">
        <v>566</v>
      </c>
      <c r="B8" s="24">
        <f t="shared" si="0"/>
        <v>41365</v>
      </c>
      <c r="C8">
        <v>4</v>
      </c>
      <c r="D8" s="24">
        <v>41365</v>
      </c>
      <c r="E8">
        <f>INDEX(EDA!$A$1:$DW$133, EDAPlots!$C8+1, EDAPlots!E$2)</f>
        <v>1.1000000000000001</v>
      </c>
      <c r="F8">
        <f>INDEX(EDA!$A$1:$DW$133, EDAPlots!$C8+1, EDAPlots!F$2)</f>
        <v>54.3</v>
      </c>
      <c r="G8">
        <f>INDEX(EDA!$A$1:$DW$133, EDAPlots!$C8+1, EDAPlots!G$2)</f>
        <v>51</v>
      </c>
      <c r="H8">
        <f>INDEX(EDA!$A$1:$DW$133, EDAPlots!$C8+1, EDAPlots!H$2)</f>
        <v>0</v>
      </c>
      <c r="I8">
        <f>INDEX(EDA!$A$1:$DW$133, EDAPlots!$C8+1, EDAPlots!I$2)</f>
        <v>0</v>
      </c>
      <c r="J8">
        <f>INDEX(EDA!$A$1:$DW$133, EDAPlots!$C8+1, EDAPlots!J$2)</f>
        <v>0</v>
      </c>
      <c r="K8">
        <f>INDEX(EDA!$A$1:$DW$133, EDAPlots!$C8+1, EDAPlots!K$2)</f>
        <v>92.828457373843605</v>
      </c>
      <c r="L8">
        <f>INDEX(EDA!$A$1:$DW$133, EDAPlots!$C8+1, EDAPlots!L$2)</f>
        <v>109.480360886694</v>
      </c>
      <c r="M8">
        <f>INDEX(EDA!$A$1:$DW$133, EDAPlots!$C8+1, EDAPlots!M$2)</f>
        <v>103.987817853802</v>
      </c>
      <c r="N8">
        <f>INDEX(EDA!$A$1:$DW$133, EDAPlots!$C8+1, EDAPlots!N$2)</f>
        <v>113.46791442549601</v>
      </c>
      <c r="P8" t="str">
        <f>IFERROR(INDEX(StratReturns!$CF$3:$ET$98, _xlfn.IFNA(MATCH($D8, StratReturns!$P$3:$P$98, 0), ""), EDAPlots!P$2), "")</f>
        <v/>
      </c>
      <c r="Q8" t="str">
        <f>IFERROR(INDEX(StratReturns!$EV$3:$HJ$98, MATCH($D8, StratReturns!$EV$3:$EV$98, 0), EDAPlots!Q$2), "")</f>
        <v/>
      </c>
    </row>
    <row r="9" spans="1:40" x14ac:dyDescent="0.35">
      <c r="A9" t="s">
        <v>567</v>
      </c>
      <c r="B9" s="24">
        <f t="shared" si="0"/>
        <v>41395</v>
      </c>
      <c r="C9">
        <v>5</v>
      </c>
      <c r="D9" s="24">
        <v>41395</v>
      </c>
      <c r="E9">
        <f>INDEX(EDA!$A$1:$DW$133, EDAPlots!$C9+1, EDAPlots!E$2)</f>
        <v>1.4</v>
      </c>
      <c r="F9">
        <f>INDEX(EDA!$A$1:$DW$133, EDAPlots!$C9+1, EDAPlots!F$2)</f>
        <v>54.8</v>
      </c>
      <c r="G9">
        <f>INDEX(EDA!$A$1:$DW$133, EDAPlots!$C9+1, EDAPlots!G$2)</f>
        <v>50.8</v>
      </c>
      <c r="H9">
        <f>INDEX(EDA!$A$1:$DW$133, EDAPlots!$C9+1, EDAPlots!H$2)</f>
        <v>0</v>
      </c>
      <c r="I9">
        <f>INDEX(EDA!$A$1:$DW$133, EDAPlots!$C9+1, EDAPlots!I$2)</f>
        <v>0</v>
      </c>
      <c r="J9">
        <f>INDEX(EDA!$A$1:$DW$133, EDAPlots!$C9+1, EDAPlots!J$2)</f>
        <v>0</v>
      </c>
      <c r="K9">
        <f>INDEX(EDA!$A$1:$DW$133, EDAPlots!$C9+1, EDAPlots!K$2)</f>
        <v>93.044345915786295</v>
      </c>
      <c r="L9">
        <f>INDEX(EDA!$A$1:$DW$133, EDAPlots!$C9+1, EDAPlots!L$2)</f>
        <v>105.91046399576599</v>
      </c>
      <c r="M9">
        <f>INDEX(EDA!$A$1:$DW$133, EDAPlots!$C9+1, EDAPlots!M$2)</f>
        <v>104.17152959453</v>
      </c>
      <c r="N9">
        <f>INDEX(EDA!$A$1:$DW$133, EDAPlots!$C9+1, EDAPlots!N$2)</f>
        <v>115.03580315487</v>
      </c>
      <c r="P9" t="str">
        <f>IFERROR(INDEX(StratReturns!$CF$3:$ET$98, _xlfn.IFNA(MATCH($D9, StratReturns!$P$3:$P$98, 0), ""), EDAPlots!P$2), "")</f>
        <v/>
      </c>
      <c r="Q9" t="str">
        <f>IFERROR(INDEX(StratReturns!$EV$3:$HJ$98, MATCH($D9, StratReturns!$EV$3:$EV$98, 0), EDAPlots!Q$2), "")</f>
        <v/>
      </c>
    </row>
    <row r="10" spans="1:40" x14ac:dyDescent="0.35">
      <c r="A10" t="s">
        <v>568</v>
      </c>
      <c r="B10" s="24">
        <f t="shared" si="0"/>
        <v>41426</v>
      </c>
      <c r="C10">
        <v>6</v>
      </c>
      <c r="D10" s="24">
        <v>41426</v>
      </c>
      <c r="E10">
        <f>INDEX(EDA!$A$1:$DW$133, EDAPlots!$C10+1, EDAPlots!E$2)</f>
        <v>1.8</v>
      </c>
      <c r="F10">
        <f>INDEX(EDA!$A$1:$DW$133, EDAPlots!$C10+1, EDAPlots!F$2)</f>
        <v>53.6</v>
      </c>
      <c r="G10">
        <f>INDEX(EDA!$A$1:$DW$133, EDAPlots!$C10+1, EDAPlots!G$2)</f>
        <v>51.1</v>
      </c>
      <c r="H10">
        <f>INDEX(EDA!$A$1:$DW$133, EDAPlots!$C10+1, EDAPlots!H$2)</f>
        <v>1.55</v>
      </c>
      <c r="I10">
        <f>INDEX(EDA!$A$1:$DW$133, EDAPlots!$C10+1, EDAPlots!I$2)</f>
        <v>51.5</v>
      </c>
      <c r="J10">
        <f>INDEX(EDA!$A$1:$DW$133, EDAPlots!$C10+1, EDAPlots!J$2)</f>
        <v>55.349999999999902</v>
      </c>
      <c r="K10">
        <f>INDEX(EDA!$A$1:$DW$133, EDAPlots!$C10+1, EDAPlots!K$2)</f>
        <v>89.312619394572707</v>
      </c>
      <c r="L10">
        <f>INDEX(EDA!$A$1:$DW$133, EDAPlots!$C10+1, EDAPlots!L$2)</f>
        <v>102.760352155943</v>
      </c>
      <c r="M10">
        <f>INDEX(EDA!$A$1:$DW$133, EDAPlots!$C10+1, EDAPlots!M$2)</f>
        <v>101.084858142607</v>
      </c>
      <c r="N10">
        <f>INDEX(EDA!$A$1:$DW$133, EDAPlots!$C10+1, EDAPlots!N$2)</f>
        <v>112.981159319615</v>
      </c>
      <c r="P10" t="str">
        <f>IFERROR(INDEX(StratReturns!$CF$3:$ET$98, _xlfn.IFNA(MATCH($D10, StratReturns!$P$3:$P$98, 0), ""), EDAPlots!P$2), "")</f>
        <v/>
      </c>
      <c r="Q10" t="str">
        <f>IFERROR(INDEX(StratReturns!$EV$3:$HJ$98, MATCH($D10, StratReturns!$EV$3:$EV$98, 0), EDAPlots!Q$2), "")</f>
        <v/>
      </c>
    </row>
    <row r="11" spans="1:40" x14ac:dyDescent="0.35">
      <c r="A11" t="s">
        <v>569</v>
      </c>
      <c r="B11" s="24">
        <f t="shared" si="0"/>
        <v>41456</v>
      </c>
      <c r="C11">
        <v>7</v>
      </c>
      <c r="D11" s="24">
        <v>41456</v>
      </c>
      <c r="E11">
        <f>INDEX(EDA!$A$1:$DW$133, EDAPlots!$C11+1, EDAPlots!E$2)</f>
        <v>2</v>
      </c>
      <c r="F11">
        <f>INDEX(EDA!$A$1:$DW$133, EDAPlots!$C11+1, EDAPlots!F$2)</f>
        <v>55.2</v>
      </c>
      <c r="G11">
        <f>INDEX(EDA!$A$1:$DW$133, EDAPlots!$C11+1, EDAPlots!G$2)</f>
        <v>53.8</v>
      </c>
      <c r="H11">
        <f>INDEX(EDA!$A$1:$DW$133, EDAPlots!$C11+1, EDAPlots!H$2)</f>
        <v>1.6</v>
      </c>
      <c r="I11">
        <f>INDEX(EDA!$A$1:$DW$133, EDAPlots!$C11+1, EDAPlots!I$2)</f>
        <v>51.9</v>
      </c>
      <c r="J11">
        <f>INDEX(EDA!$A$1:$DW$133, EDAPlots!$C11+1, EDAPlots!J$2)</f>
        <v>55.2</v>
      </c>
      <c r="K11">
        <f>INDEX(EDA!$A$1:$DW$133, EDAPlots!$C11+1, EDAPlots!K$2)</f>
        <v>91.572796861532197</v>
      </c>
      <c r="L11">
        <f>INDEX(EDA!$A$1:$DW$133, EDAPlots!$C11+1, EDAPlots!L$2)</f>
        <v>103.458133797778</v>
      </c>
      <c r="M11">
        <f>INDEX(EDA!$A$1:$DW$133, EDAPlots!$C11+1, EDAPlots!M$2)</f>
        <v>105.107469900444</v>
      </c>
      <c r="N11">
        <f>INDEX(EDA!$A$1:$DW$133, EDAPlots!$C11+1, EDAPlots!N$2)</f>
        <v>116.422087899481</v>
      </c>
      <c r="P11" t="str">
        <f>IFERROR(INDEX(StratReturns!$CF$3:$ET$98, _xlfn.IFNA(MATCH($D11, StratReturns!$P$3:$P$98, 0), ""), EDAPlots!P$2), "")</f>
        <v/>
      </c>
      <c r="Q11" t="str">
        <f>IFERROR(INDEX(StratReturns!$EV$3:$HJ$98, MATCH($D11, StratReturns!$EV$3:$EV$98, 0), EDAPlots!Q$2), "")</f>
        <v/>
      </c>
    </row>
    <row r="12" spans="1:40" x14ac:dyDescent="0.35">
      <c r="A12" t="s">
        <v>570</v>
      </c>
      <c r="B12" s="24">
        <f t="shared" si="0"/>
        <v>41487</v>
      </c>
      <c r="C12">
        <v>8</v>
      </c>
      <c r="D12" s="24">
        <v>41487</v>
      </c>
      <c r="E12">
        <f>INDEX(EDA!$A$1:$DW$133, EDAPlots!$C12+1, EDAPlots!E$2)</f>
        <v>1.5</v>
      </c>
      <c r="F12">
        <f>INDEX(EDA!$A$1:$DW$133, EDAPlots!$C12+1, EDAPlots!F$2)</f>
        <v>55.3</v>
      </c>
      <c r="G12">
        <f>INDEX(EDA!$A$1:$DW$133, EDAPlots!$C12+1, EDAPlots!G$2)</f>
        <v>54</v>
      </c>
      <c r="H12">
        <f>INDEX(EDA!$A$1:$DW$133, EDAPlots!$C12+1, EDAPlots!H$2)</f>
        <v>1.55</v>
      </c>
      <c r="I12">
        <f>INDEX(EDA!$A$1:$DW$133, EDAPlots!$C12+1, EDAPlots!I$2)</f>
        <v>52.599999999999902</v>
      </c>
      <c r="J12">
        <f>INDEX(EDA!$A$1:$DW$133, EDAPlots!$C12+1, EDAPlots!J$2)</f>
        <v>55.25</v>
      </c>
      <c r="K12">
        <f>INDEX(EDA!$A$1:$DW$133, EDAPlots!$C12+1, EDAPlots!K$2)</f>
        <v>93.933466025214898</v>
      </c>
      <c r="L12">
        <f>INDEX(EDA!$A$1:$DW$133, EDAPlots!$C12+1, EDAPlots!L$2)</f>
        <v>102.691356068221</v>
      </c>
      <c r="M12">
        <f>INDEX(EDA!$A$1:$DW$133, EDAPlots!$C12+1, EDAPlots!M$2)</f>
        <v>102.63489714367</v>
      </c>
      <c r="N12">
        <f>INDEX(EDA!$A$1:$DW$133, EDAPlots!$C12+1, EDAPlots!N$2)</f>
        <v>113.106851197737</v>
      </c>
      <c r="P12" t="str">
        <f>IFERROR(INDEX(StratReturns!$CF$3:$ET$98, _xlfn.IFNA(MATCH($D12, StratReturns!$P$3:$P$98, 0), ""), EDAPlots!P$2), "")</f>
        <v/>
      </c>
      <c r="Q12" t="str">
        <f>IFERROR(INDEX(StratReturns!$EV$3:$HJ$98, MATCH($D12, StratReturns!$EV$3:$EV$98, 0), EDAPlots!Q$2), "")</f>
        <v/>
      </c>
    </row>
    <row r="13" spans="1:40" x14ac:dyDescent="0.35">
      <c r="A13" t="s">
        <v>571</v>
      </c>
      <c r="B13" s="24">
        <f t="shared" si="0"/>
        <v>41518</v>
      </c>
      <c r="C13">
        <v>9</v>
      </c>
      <c r="D13" s="24">
        <v>41518</v>
      </c>
      <c r="E13">
        <f>INDEX(EDA!$A$1:$DW$133, EDAPlots!$C13+1, EDAPlots!E$2)</f>
        <v>1.2</v>
      </c>
      <c r="F13">
        <f>INDEX(EDA!$A$1:$DW$133, EDAPlots!$C13+1, EDAPlots!F$2)</f>
        <v>53.6</v>
      </c>
      <c r="G13">
        <f>INDEX(EDA!$A$1:$DW$133, EDAPlots!$C13+1, EDAPlots!G$2)</f>
        <v>54.6</v>
      </c>
      <c r="H13">
        <f>INDEX(EDA!$A$1:$DW$133, EDAPlots!$C13+1, EDAPlots!H$2)</f>
        <v>1.5</v>
      </c>
      <c r="I13">
        <f>INDEX(EDA!$A$1:$DW$133, EDAPlots!$C13+1, EDAPlots!I$2)</f>
        <v>53.3</v>
      </c>
      <c r="J13">
        <f>INDEX(EDA!$A$1:$DW$133, EDAPlots!$C13+1, EDAPlots!J$2)</f>
        <v>55.2</v>
      </c>
      <c r="K13">
        <f>INDEX(EDA!$A$1:$DW$133, EDAPlots!$C13+1, EDAPlots!K$2)</f>
        <v>90.288282974599397</v>
      </c>
      <c r="L13">
        <f>INDEX(EDA!$A$1:$DW$133, EDAPlots!$C13+1, EDAPlots!L$2)</f>
        <v>104.58241375267301</v>
      </c>
      <c r="M13">
        <f>INDEX(EDA!$A$1:$DW$133, EDAPlots!$C13+1, EDAPlots!M$2)</f>
        <v>104.988674024205</v>
      </c>
      <c r="N13">
        <f>INDEX(EDA!$A$1:$DW$133, EDAPlots!$C13+1, EDAPlots!N$2)</f>
        <v>115.65758470048399</v>
      </c>
      <c r="P13" t="str">
        <f>IFERROR(INDEX(StratReturns!$CF$3:$ET$98, _xlfn.IFNA(MATCH($D13, StratReturns!$P$3:$P$98, 0), ""), EDAPlots!P$2), "")</f>
        <v/>
      </c>
      <c r="Q13" t="str">
        <f>IFERROR(INDEX(StratReturns!$EV$3:$HJ$98, MATCH($D13, StratReturns!$EV$3:$EV$98, 0), EDAPlots!Q$2), "")</f>
        <v/>
      </c>
    </row>
    <row r="14" spans="1:40" x14ac:dyDescent="0.35">
      <c r="A14" t="s">
        <v>572</v>
      </c>
      <c r="B14" s="24">
        <f t="shared" si="0"/>
        <v>41548</v>
      </c>
      <c r="C14">
        <v>10</v>
      </c>
      <c r="D14" s="24">
        <v>41548</v>
      </c>
      <c r="E14">
        <f>INDEX(EDA!$A$1:$DW$133, EDAPlots!$C14+1, EDAPlots!E$2)</f>
        <v>1</v>
      </c>
      <c r="F14">
        <f>INDEX(EDA!$A$1:$DW$133, EDAPlots!$C14+1, EDAPlots!F$2)</f>
        <v>53.9</v>
      </c>
      <c r="G14">
        <f>INDEX(EDA!$A$1:$DW$133, EDAPlots!$C14+1, EDAPlots!G$2)</f>
        <v>54.6</v>
      </c>
      <c r="H14">
        <f>INDEX(EDA!$A$1:$DW$133, EDAPlots!$C14+1, EDAPlots!H$2)</f>
        <v>1.5</v>
      </c>
      <c r="I14">
        <f>INDEX(EDA!$A$1:$DW$133, EDAPlots!$C14+1, EDAPlots!I$2)</f>
        <v>53.55</v>
      </c>
      <c r="J14">
        <f>INDEX(EDA!$A$1:$DW$133, EDAPlots!$C14+1, EDAPlots!J$2)</f>
        <v>55</v>
      </c>
      <c r="K14">
        <f>INDEX(EDA!$A$1:$DW$133, EDAPlots!$C14+1, EDAPlots!K$2)</f>
        <v>90.852805291132697</v>
      </c>
      <c r="L14">
        <f>INDEX(EDA!$A$1:$DW$133, EDAPlots!$C14+1, EDAPlots!L$2)</f>
        <v>105.889682106644</v>
      </c>
      <c r="M14">
        <f>INDEX(EDA!$A$1:$DW$133, EDAPlots!$C14+1, EDAPlots!M$2)</f>
        <v>102.810947398183</v>
      </c>
      <c r="N14">
        <f>INDEX(EDA!$A$1:$DW$133, EDAPlots!$C14+1, EDAPlots!N$2)</f>
        <v>118.955033907226</v>
      </c>
      <c r="P14" t="str">
        <f>IFERROR(INDEX(StratReturns!$CF$3:$ET$98, _xlfn.IFNA(MATCH($D14, StratReturns!$P$3:$P$98, 0), ""), EDAPlots!P$2), "")</f>
        <v/>
      </c>
      <c r="Q14" t="str">
        <f>IFERROR(INDEX(StratReturns!$EV$3:$HJ$98, MATCH($D14, StratReturns!$EV$3:$EV$98, 0), EDAPlots!Q$2), "")</f>
        <v/>
      </c>
    </row>
    <row r="15" spans="1:40" x14ac:dyDescent="0.35">
      <c r="A15" t="s">
        <v>573</v>
      </c>
      <c r="B15" s="24">
        <f t="shared" si="0"/>
        <v>41579</v>
      </c>
      <c r="C15">
        <v>11</v>
      </c>
      <c r="D15" s="24">
        <v>41579</v>
      </c>
      <c r="E15">
        <f>INDEX(EDA!$A$1:$DW$133, EDAPlots!$C15+1, EDAPlots!E$2)</f>
        <v>1.2</v>
      </c>
      <c r="F15">
        <f>INDEX(EDA!$A$1:$DW$133, EDAPlots!$C15+1, EDAPlots!F$2)</f>
        <v>53.1</v>
      </c>
      <c r="G15">
        <f>INDEX(EDA!$A$1:$DW$133, EDAPlots!$C15+1, EDAPlots!G$2)</f>
        <v>55.5</v>
      </c>
      <c r="H15">
        <f>INDEX(EDA!$A$1:$DW$133, EDAPlots!$C15+1, EDAPlots!H$2)</f>
        <v>1.5</v>
      </c>
      <c r="I15">
        <f>INDEX(EDA!$A$1:$DW$133, EDAPlots!$C15+1, EDAPlots!I$2)</f>
        <v>53.8</v>
      </c>
      <c r="J15">
        <f>INDEX(EDA!$A$1:$DW$133, EDAPlots!$C15+1, EDAPlots!J$2)</f>
        <v>54.8</v>
      </c>
      <c r="K15">
        <f>INDEX(EDA!$A$1:$DW$133, EDAPlots!$C15+1, EDAPlots!K$2)</f>
        <v>91.138614576065905</v>
      </c>
      <c r="L15">
        <f>INDEX(EDA!$A$1:$DW$133, EDAPlots!$C15+1, EDAPlots!L$2)</f>
        <v>105.91974416108</v>
      </c>
      <c r="M15">
        <f>INDEX(EDA!$A$1:$DW$133, EDAPlots!$C15+1, EDAPlots!M$2)</f>
        <v>105.467416228407</v>
      </c>
      <c r="N15">
        <f>INDEX(EDA!$A$1:$DW$133, EDAPlots!$C15+1, EDAPlots!N$2)</f>
        <v>121.141296367641</v>
      </c>
      <c r="P15" t="str">
        <f>IFERROR(INDEX(StratReturns!$CF$3:$ET$98, _xlfn.IFNA(MATCH($D15, StratReturns!$P$3:$P$98, 0), ""), EDAPlots!P$2), "")</f>
        <v/>
      </c>
      <c r="Q15" t="str">
        <f>IFERROR(INDEX(StratReturns!$EV$3:$HJ$98, MATCH($D15, StratReturns!$EV$3:$EV$98, 0), EDAPlots!Q$2), "")</f>
        <v/>
      </c>
    </row>
    <row r="16" spans="1:40" x14ac:dyDescent="0.35">
      <c r="A16" t="s">
        <v>574</v>
      </c>
      <c r="B16" s="24">
        <f t="shared" si="0"/>
        <v>41609</v>
      </c>
      <c r="C16">
        <v>12</v>
      </c>
      <c r="D16" s="24">
        <v>41609</v>
      </c>
      <c r="E16">
        <f>INDEX(EDA!$A$1:$DW$133, EDAPlots!$C16+1, EDAPlots!E$2)</f>
        <v>1.5</v>
      </c>
      <c r="F16">
        <f>INDEX(EDA!$A$1:$DW$133, EDAPlots!$C16+1, EDAPlots!F$2)</f>
        <v>53.5</v>
      </c>
      <c r="G16">
        <f>INDEX(EDA!$A$1:$DW$133, EDAPlots!$C16+1, EDAPlots!G$2)</f>
        <v>56.5</v>
      </c>
      <c r="H16">
        <f>INDEX(EDA!$A$1:$DW$133, EDAPlots!$C16+1, EDAPlots!H$2)</f>
        <v>1.5</v>
      </c>
      <c r="I16">
        <f>INDEX(EDA!$A$1:$DW$133, EDAPlots!$C16+1, EDAPlots!I$2)</f>
        <v>53.9</v>
      </c>
      <c r="J16">
        <f>INDEX(EDA!$A$1:$DW$133, EDAPlots!$C16+1, EDAPlots!J$2)</f>
        <v>54.55</v>
      </c>
      <c r="K16">
        <f>INDEX(EDA!$A$1:$DW$133, EDAPlots!$C16+1, EDAPlots!K$2)</f>
        <v>91.782446323871795</v>
      </c>
      <c r="L16">
        <f>INDEX(EDA!$A$1:$DW$133, EDAPlots!$C16+1, EDAPlots!L$2)</f>
        <v>105.70845031821401</v>
      </c>
      <c r="M16">
        <f>INDEX(EDA!$A$1:$DW$133, EDAPlots!$C16+1, EDAPlots!M$2)</f>
        <v>104.96715400947799</v>
      </c>
      <c r="N16">
        <f>INDEX(EDA!$A$1:$DW$133, EDAPlots!$C16+1, EDAPlots!N$2)</f>
        <v>123.44034778904</v>
      </c>
      <c r="P16" t="str">
        <f>IFERROR(INDEX(StratReturns!$CF$3:$ET$98, _xlfn.IFNA(MATCH($D16, StratReturns!$P$3:$P$98, 0), ""), EDAPlots!P$2), "")</f>
        <v/>
      </c>
      <c r="Q16" t="str">
        <f>IFERROR(INDEX(StratReturns!$EV$3:$HJ$98, MATCH($D16, StratReturns!$EV$3:$EV$98, 0), EDAPlots!Q$2), "")</f>
        <v/>
      </c>
    </row>
    <row r="17" spans="1:17" x14ac:dyDescent="0.35">
      <c r="A17" t="s">
        <v>575</v>
      </c>
      <c r="B17" s="24">
        <f t="shared" si="0"/>
        <v>41640</v>
      </c>
      <c r="C17">
        <v>13</v>
      </c>
      <c r="D17" s="24">
        <v>41640</v>
      </c>
      <c r="E17">
        <f>INDEX(EDA!$A$1:$DW$133, EDAPlots!$C17+1, EDAPlots!E$2)</f>
        <v>1.6</v>
      </c>
      <c r="F17">
        <f>INDEX(EDA!$A$1:$DW$133, EDAPlots!$C17+1, EDAPlots!F$2)</f>
        <v>55.2</v>
      </c>
      <c r="G17">
        <f>INDEX(EDA!$A$1:$DW$133, EDAPlots!$C17+1, EDAPlots!G$2)</f>
        <v>52.5</v>
      </c>
      <c r="H17">
        <f>INDEX(EDA!$A$1:$DW$133, EDAPlots!$C17+1, EDAPlots!H$2)</f>
        <v>1.5</v>
      </c>
      <c r="I17">
        <f>INDEX(EDA!$A$1:$DW$133, EDAPlots!$C17+1, EDAPlots!I$2)</f>
        <v>53.9</v>
      </c>
      <c r="J17">
        <f>INDEX(EDA!$A$1:$DW$133, EDAPlots!$C17+1, EDAPlots!J$2)</f>
        <v>54.55</v>
      </c>
      <c r="K17">
        <f>INDEX(EDA!$A$1:$DW$133, EDAPlots!$C17+1, EDAPlots!K$2)</f>
        <v>90.294465829558206</v>
      </c>
      <c r="L17">
        <f>INDEX(EDA!$A$1:$DW$133, EDAPlots!$C17+1, EDAPlots!L$2)</f>
        <v>107.634525262887</v>
      </c>
      <c r="M17">
        <f>INDEX(EDA!$A$1:$DW$133, EDAPlots!$C17+1, EDAPlots!M$2)</f>
        <v>103.534170730464</v>
      </c>
      <c r="N17">
        <f>INDEX(EDA!$A$1:$DW$133, EDAPlots!$C17+1, EDAPlots!N$2)</f>
        <v>121.809558428012</v>
      </c>
      <c r="P17" t="str">
        <f>IFERROR(INDEX(StratReturns!$CF$3:$ET$98, _xlfn.IFNA(MATCH($D17, StratReturns!$P$3:$P$98, 0), ""), EDAPlots!P$2), "")</f>
        <v/>
      </c>
      <c r="Q17" t="str">
        <f>IFERROR(INDEX(StratReturns!$EV$3:$HJ$98, MATCH($D17, StratReturns!$EV$3:$EV$98, 0), EDAPlots!Q$2), "")</f>
        <v/>
      </c>
    </row>
    <row r="18" spans="1:17" x14ac:dyDescent="0.35">
      <c r="A18" t="s">
        <v>576</v>
      </c>
      <c r="B18" s="24">
        <f t="shared" si="0"/>
        <v>41671</v>
      </c>
      <c r="C18">
        <v>14</v>
      </c>
      <c r="D18" s="24">
        <v>41671</v>
      </c>
      <c r="E18">
        <f>INDEX(EDA!$A$1:$DW$133, EDAPlots!$C18+1, EDAPlots!E$2)</f>
        <v>1.1000000000000001</v>
      </c>
      <c r="F18">
        <f>INDEX(EDA!$A$1:$DW$133, EDAPlots!$C18+1, EDAPlots!F$2)</f>
        <v>53.4</v>
      </c>
      <c r="G18">
        <f>INDEX(EDA!$A$1:$DW$133, EDAPlots!$C18+1, EDAPlots!G$2)</f>
        <v>55</v>
      </c>
      <c r="H18">
        <f>INDEX(EDA!$A$1:$DW$133, EDAPlots!$C18+1, EDAPlots!H$2)</f>
        <v>1.45</v>
      </c>
      <c r="I18">
        <f>INDEX(EDA!$A$1:$DW$133, EDAPlots!$C18+1, EDAPlots!I$2)</f>
        <v>53.9</v>
      </c>
      <c r="J18">
        <f>INDEX(EDA!$A$1:$DW$133, EDAPlots!$C18+1, EDAPlots!J$2)</f>
        <v>54.099999999999902</v>
      </c>
      <c r="K18">
        <f>INDEX(EDA!$A$1:$DW$133, EDAPlots!$C18+1, EDAPlots!K$2)</f>
        <v>94.8309565130713</v>
      </c>
      <c r="L18">
        <f>INDEX(EDA!$A$1:$DW$133, EDAPlots!$C18+1, EDAPlots!L$2)</f>
        <v>108.397881871736</v>
      </c>
      <c r="M18">
        <f>INDEX(EDA!$A$1:$DW$133, EDAPlots!$C18+1, EDAPlots!M$2)</f>
        <v>104.601001915268</v>
      </c>
      <c r="N18">
        <f>INDEX(EDA!$A$1:$DW$133, EDAPlots!$C18+1, EDAPlots!N$2)</f>
        <v>127.528759030259</v>
      </c>
      <c r="P18" t="str">
        <f>IFERROR(INDEX(StratReturns!$CF$3:$ET$98, _xlfn.IFNA(MATCH($D18, StratReturns!$P$3:$P$98, 0), ""), EDAPlots!P$2), "")</f>
        <v/>
      </c>
      <c r="Q18" t="str">
        <f>IFERROR(INDEX(StratReturns!$EV$3:$HJ$98, MATCH($D18, StratReturns!$EV$3:$EV$98, 0), EDAPlots!Q$2), "")</f>
        <v/>
      </c>
    </row>
    <row r="19" spans="1:17" x14ac:dyDescent="0.35">
      <c r="A19" t="s">
        <v>577</v>
      </c>
      <c r="B19" s="24">
        <f t="shared" si="0"/>
        <v>41699</v>
      </c>
      <c r="C19">
        <v>15</v>
      </c>
      <c r="D19" s="24">
        <v>41699</v>
      </c>
      <c r="E19">
        <f>INDEX(EDA!$A$1:$DW$133, EDAPlots!$C19+1, EDAPlots!E$2)</f>
        <v>1.5</v>
      </c>
      <c r="F19">
        <f>INDEX(EDA!$A$1:$DW$133, EDAPlots!$C19+1, EDAPlots!F$2)</f>
        <v>54.9</v>
      </c>
      <c r="G19">
        <f>INDEX(EDA!$A$1:$DW$133, EDAPlots!$C19+1, EDAPlots!G$2)</f>
        <v>55.9</v>
      </c>
      <c r="H19">
        <f>INDEX(EDA!$A$1:$DW$133, EDAPlots!$C19+1, EDAPlots!H$2)</f>
        <v>1.45</v>
      </c>
      <c r="I19">
        <f>INDEX(EDA!$A$1:$DW$133, EDAPlots!$C19+1, EDAPlots!I$2)</f>
        <v>54.3</v>
      </c>
      <c r="J19">
        <f>INDEX(EDA!$A$1:$DW$133, EDAPlots!$C19+1, EDAPlots!J$2)</f>
        <v>54.099999999999902</v>
      </c>
      <c r="K19">
        <f>INDEX(EDA!$A$1:$DW$133, EDAPlots!$C19+1, EDAPlots!K$2)</f>
        <v>93.506405904708203</v>
      </c>
      <c r="L19">
        <f>INDEX(EDA!$A$1:$DW$133, EDAPlots!$C19+1, EDAPlots!L$2)</f>
        <v>108.118002254354</v>
      </c>
      <c r="M19">
        <f>INDEX(EDA!$A$1:$DW$133, EDAPlots!$C19+1, EDAPlots!M$2)</f>
        <v>107.27907069739101</v>
      </c>
      <c r="N19">
        <f>INDEX(EDA!$A$1:$DW$133, EDAPlots!$C19+1, EDAPlots!N$2)</f>
        <v>128.71530316817601</v>
      </c>
      <c r="P19" t="str">
        <f>IFERROR(INDEX(StratReturns!$CF$3:$ET$98, _xlfn.IFNA(MATCH($D19, StratReturns!$P$3:$P$98, 0), ""), EDAPlots!P$2), "")</f>
        <v/>
      </c>
      <c r="Q19" t="str">
        <f>IFERROR(INDEX(StratReturns!$EV$3:$HJ$98, MATCH($D19, StratReturns!$EV$3:$EV$98, 0), EDAPlots!Q$2), "")</f>
        <v/>
      </c>
    </row>
    <row r="20" spans="1:17" x14ac:dyDescent="0.35">
      <c r="A20" t="s">
        <v>578</v>
      </c>
      <c r="B20" s="24">
        <f t="shared" si="0"/>
        <v>41730</v>
      </c>
      <c r="C20">
        <v>16</v>
      </c>
      <c r="D20" s="24">
        <v>41730</v>
      </c>
      <c r="E20">
        <f>INDEX(EDA!$A$1:$DW$133, EDAPlots!$C20+1, EDAPlots!E$2)</f>
        <v>2</v>
      </c>
      <c r="F20">
        <f>INDEX(EDA!$A$1:$DW$133, EDAPlots!$C20+1, EDAPlots!F$2)</f>
        <v>55.7</v>
      </c>
      <c r="G20">
        <f>INDEX(EDA!$A$1:$DW$133, EDAPlots!$C20+1, EDAPlots!G$2)</f>
        <v>56.6</v>
      </c>
      <c r="H20">
        <f>INDEX(EDA!$A$1:$DW$133, EDAPlots!$C20+1, EDAPlots!H$2)</f>
        <v>1.5</v>
      </c>
      <c r="I20">
        <f>INDEX(EDA!$A$1:$DW$133, EDAPlots!$C20+1, EDAPlots!I$2)</f>
        <v>54.6</v>
      </c>
      <c r="J20">
        <f>INDEX(EDA!$A$1:$DW$133, EDAPlots!$C20+1, EDAPlots!J$2)</f>
        <v>54.349999999999902</v>
      </c>
      <c r="K20">
        <f>INDEX(EDA!$A$1:$DW$133, EDAPlots!$C20+1, EDAPlots!K$2)</f>
        <v>95.717216029470194</v>
      </c>
      <c r="L20">
        <f>INDEX(EDA!$A$1:$DW$133, EDAPlots!$C20+1, EDAPlots!L$2)</f>
        <v>109.291627510354</v>
      </c>
      <c r="M20">
        <f>INDEX(EDA!$A$1:$DW$133, EDAPlots!$C20+1, EDAPlots!M$2)</f>
        <v>104.85901941741101</v>
      </c>
      <c r="N20">
        <f>INDEX(EDA!$A$1:$DW$133, EDAPlots!$C20+1, EDAPlots!N$2)</f>
        <v>129.13150638468099</v>
      </c>
      <c r="P20" t="str">
        <f>IFERROR(INDEX(StratReturns!$CF$3:$ET$98, _xlfn.IFNA(MATCH($D20, StratReturns!$P$3:$P$98, 0), ""), EDAPlots!P$2), "")</f>
        <v/>
      </c>
      <c r="Q20" t="str">
        <f>IFERROR(INDEX(StratReturns!$EV$3:$HJ$98, MATCH($D20, StratReturns!$EV$3:$EV$98, 0), EDAPlots!Q$2), "")</f>
        <v/>
      </c>
    </row>
    <row r="21" spans="1:17" x14ac:dyDescent="0.35">
      <c r="A21" t="s">
        <v>579</v>
      </c>
      <c r="B21" s="24">
        <f t="shared" si="0"/>
        <v>41760</v>
      </c>
      <c r="C21">
        <v>17</v>
      </c>
      <c r="D21" s="24">
        <v>41760</v>
      </c>
      <c r="E21">
        <f>INDEX(EDA!$A$1:$DW$133, EDAPlots!$C21+1, EDAPlots!E$2)</f>
        <v>2.1</v>
      </c>
      <c r="F21">
        <f>INDEX(EDA!$A$1:$DW$133, EDAPlots!$C21+1, EDAPlots!F$2)</f>
        <v>56</v>
      </c>
      <c r="G21">
        <f>INDEX(EDA!$A$1:$DW$133, EDAPlots!$C21+1, EDAPlots!G$2)</f>
        <v>55.7</v>
      </c>
      <c r="H21">
        <f>INDEX(EDA!$A$1:$DW$133, EDAPlots!$C21+1, EDAPlots!H$2)</f>
        <v>1.5</v>
      </c>
      <c r="I21">
        <f>INDEX(EDA!$A$1:$DW$133, EDAPlots!$C21+1, EDAPlots!I$2)</f>
        <v>54.8</v>
      </c>
      <c r="J21">
        <f>INDEX(EDA!$A$1:$DW$133, EDAPlots!$C21+1, EDAPlots!J$2)</f>
        <v>54.4</v>
      </c>
      <c r="K21">
        <f>INDEX(EDA!$A$1:$DW$133, EDAPlots!$C21+1, EDAPlots!K$2)</f>
        <v>95.059872457623101</v>
      </c>
      <c r="L21">
        <f>INDEX(EDA!$A$1:$DW$133, EDAPlots!$C21+1, EDAPlots!L$2)</f>
        <v>110.54166167170899</v>
      </c>
      <c r="M21">
        <f>INDEX(EDA!$A$1:$DW$133, EDAPlots!$C21+1, EDAPlots!M$2)</f>
        <v>108.43551030933899</v>
      </c>
      <c r="N21">
        <f>INDEX(EDA!$A$1:$DW$133, EDAPlots!$C21+1, EDAPlots!N$2)</f>
        <v>131.60107884745099</v>
      </c>
      <c r="P21" t="str">
        <f>IFERROR(INDEX(StratReturns!$CF$3:$ET$98, _xlfn.IFNA(MATCH($D21, StratReturns!$P$3:$P$98, 0), ""), EDAPlots!P$2), "")</f>
        <v/>
      </c>
      <c r="Q21" t="str">
        <f>IFERROR(INDEX(StratReturns!$EV$3:$HJ$98, MATCH($D21, StratReturns!$EV$3:$EV$98, 0), EDAPlots!Q$2), "")</f>
        <v/>
      </c>
    </row>
    <row r="22" spans="1:17" x14ac:dyDescent="0.35">
      <c r="A22" t="s">
        <v>580</v>
      </c>
      <c r="B22" s="24">
        <f t="shared" si="0"/>
        <v>41791</v>
      </c>
      <c r="C22">
        <v>18</v>
      </c>
      <c r="D22" s="24">
        <v>41791</v>
      </c>
      <c r="E22">
        <f>INDEX(EDA!$A$1:$DW$133, EDAPlots!$C22+1, EDAPlots!E$2)</f>
        <v>2.1</v>
      </c>
      <c r="F22">
        <f>INDEX(EDA!$A$1:$DW$133, EDAPlots!$C22+1, EDAPlots!F$2)</f>
        <v>56.8</v>
      </c>
      <c r="G22">
        <f>INDEX(EDA!$A$1:$DW$133, EDAPlots!$C22+1, EDAPlots!G$2)</f>
        <v>55</v>
      </c>
      <c r="H22">
        <f>INDEX(EDA!$A$1:$DW$133, EDAPlots!$C22+1, EDAPlots!H$2)</f>
        <v>1.5</v>
      </c>
      <c r="I22">
        <f>INDEX(EDA!$A$1:$DW$133, EDAPlots!$C22+1, EDAPlots!I$2)</f>
        <v>55</v>
      </c>
      <c r="J22">
        <f>INDEX(EDA!$A$1:$DW$133, EDAPlots!$C22+1, EDAPlots!J$2)</f>
        <v>55.05</v>
      </c>
      <c r="K22">
        <f>INDEX(EDA!$A$1:$DW$133, EDAPlots!$C22+1, EDAPlots!K$2)</f>
        <v>97.180445556230694</v>
      </c>
      <c r="L22">
        <f>INDEX(EDA!$A$1:$DW$133, EDAPlots!$C22+1, EDAPlots!L$2)</f>
        <v>111.106486587861</v>
      </c>
      <c r="M22">
        <f>INDEX(EDA!$A$1:$DW$133, EDAPlots!$C22+1, EDAPlots!M$2)</f>
        <v>113.864425646711</v>
      </c>
      <c r="N22">
        <f>INDEX(EDA!$A$1:$DW$133, EDAPlots!$C22+1, EDAPlots!N$2)</f>
        <v>133.476878865749</v>
      </c>
      <c r="P22" t="str">
        <f>IFERROR(INDEX(StratReturns!$CF$3:$ET$98, _xlfn.IFNA(MATCH($D22, StratReturns!$P$3:$P$98, 0), ""), EDAPlots!P$2), "")</f>
        <v/>
      </c>
      <c r="Q22" t="str">
        <f>IFERROR(INDEX(StratReturns!$EV$3:$HJ$98, MATCH($D22, StratReturns!$EV$3:$EV$98, 0), EDAPlots!Q$2), "")</f>
        <v/>
      </c>
    </row>
    <row r="23" spans="1:17" x14ac:dyDescent="0.35">
      <c r="A23" t="s">
        <v>581</v>
      </c>
      <c r="B23" s="24">
        <f t="shared" si="0"/>
        <v>41821</v>
      </c>
      <c r="C23">
        <v>19</v>
      </c>
      <c r="D23" s="24">
        <v>41821</v>
      </c>
      <c r="E23">
        <f>INDEX(EDA!$A$1:$DW$133, EDAPlots!$C23+1, EDAPlots!E$2)</f>
        <v>2</v>
      </c>
      <c r="F23">
        <f>INDEX(EDA!$A$1:$DW$133, EDAPlots!$C23+1, EDAPlots!F$2)</f>
        <v>56.9</v>
      </c>
      <c r="G23">
        <f>INDEX(EDA!$A$1:$DW$133, EDAPlots!$C23+1, EDAPlots!G$2)</f>
        <v>55.1</v>
      </c>
      <c r="H23">
        <f>INDEX(EDA!$A$1:$DW$133, EDAPlots!$C23+1, EDAPlots!H$2)</f>
        <v>1.5</v>
      </c>
      <c r="I23">
        <f>INDEX(EDA!$A$1:$DW$133, EDAPlots!$C23+1, EDAPlots!I$2)</f>
        <v>55.05</v>
      </c>
      <c r="J23">
        <f>INDEX(EDA!$A$1:$DW$133, EDAPlots!$C23+1, EDAPlots!J$2)</f>
        <v>55.05</v>
      </c>
      <c r="K23">
        <f>INDEX(EDA!$A$1:$DW$133, EDAPlots!$C23+1, EDAPlots!K$2)</f>
        <v>92.853171606907594</v>
      </c>
      <c r="L23">
        <f>INDEX(EDA!$A$1:$DW$133, EDAPlots!$C23+1, EDAPlots!L$2)</f>
        <v>111.261462356537</v>
      </c>
      <c r="M23">
        <f>INDEX(EDA!$A$1:$DW$133, EDAPlots!$C23+1, EDAPlots!M$2)</f>
        <v>110.201346990584</v>
      </c>
      <c r="N23">
        <f>INDEX(EDA!$A$1:$DW$133, EDAPlots!$C23+1, EDAPlots!N$2)</f>
        <v>131.56237762480299</v>
      </c>
      <c r="P23" t="str">
        <f>IFERROR(INDEX(StratReturns!$CF$3:$ET$98, _xlfn.IFNA(MATCH($D23, StratReturns!$P$3:$P$98, 0), ""), EDAPlots!P$2), "")</f>
        <v/>
      </c>
      <c r="Q23" t="str">
        <f>IFERROR(INDEX(StratReturns!$EV$3:$HJ$98, MATCH($D23, StratReturns!$EV$3:$EV$98, 0), EDAPlots!Q$2), "")</f>
        <v/>
      </c>
    </row>
    <row r="24" spans="1:17" x14ac:dyDescent="0.35">
      <c r="A24" t="s">
        <v>582</v>
      </c>
      <c r="B24" s="24">
        <f t="shared" si="0"/>
        <v>41852</v>
      </c>
      <c r="C24">
        <v>20</v>
      </c>
      <c r="D24" s="24">
        <v>41852</v>
      </c>
      <c r="E24">
        <f>INDEX(EDA!$A$1:$DW$133, EDAPlots!$C24+1, EDAPlots!E$2)</f>
        <v>1.7</v>
      </c>
      <c r="F24">
        <f>INDEX(EDA!$A$1:$DW$133, EDAPlots!$C24+1, EDAPlots!F$2)</f>
        <v>58</v>
      </c>
      <c r="G24">
        <f>INDEX(EDA!$A$1:$DW$133, EDAPlots!$C24+1, EDAPlots!G$2)</f>
        <v>56.3</v>
      </c>
      <c r="H24">
        <f>INDEX(EDA!$A$1:$DW$133, EDAPlots!$C24+1, EDAPlots!H$2)</f>
        <v>1.55</v>
      </c>
      <c r="I24">
        <f>INDEX(EDA!$A$1:$DW$133, EDAPlots!$C24+1, EDAPlots!I$2)</f>
        <v>55.3</v>
      </c>
      <c r="J24">
        <f>INDEX(EDA!$A$1:$DW$133, EDAPlots!$C24+1, EDAPlots!J$2)</f>
        <v>55.05</v>
      </c>
      <c r="K24">
        <f>INDEX(EDA!$A$1:$DW$133, EDAPlots!$C24+1, EDAPlots!K$2)</f>
        <v>92.520495591077605</v>
      </c>
      <c r="L24">
        <f>INDEX(EDA!$A$1:$DW$133, EDAPlots!$C24+1, EDAPlots!L$2)</f>
        <v>112.47465074970501</v>
      </c>
      <c r="M24">
        <f>INDEX(EDA!$A$1:$DW$133, EDAPlots!$C24+1, EDAPlots!M$2)</f>
        <v>109.928919119041</v>
      </c>
      <c r="N24">
        <f>INDEX(EDA!$A$1:$DW$133, EDAPlots!$C24+1, EDAPlots!N$2)</f>
        <v>135.75914961691899</v>
      </c>
      <c r="P24" t="str">
        <f>IFERROR(INDEX(StratReturns!$CF$3:$ET$98, _xlfn.IFNA(MATCH($D24, StratReturns!$P$3:$P$98, 0), ""), EDAPlots!P$2), "")</f>
        <v/>
      </c>
      <c r="Q24" t="str">
        <f>IFERROR(INDEX(StratReturns!$EV$3:$HJ$98, MATCH($D24, StratReturns!$EV$3:$EV$98, 0), EDAPlots!Q$2), "")</f>
        <v/>
      </c>
    </row>
    <row r="25" spans="1:17" x14ac:dyDescent="0.35">
      <c r="A25" t="s">
        <v>583</v>
      </c>
      <c r="B25" s="24">
        <f t="shared" si="0"/>
        <v>41883</v>
      </c>
      <c r="C25">
        <v>21</v>
      </c>
      <c r="D25" s="24">
        <v>41883</v>
      </c>
      <c r="E25">
        <f>INDEX(EDA!$A$1:$DW$133, EDAPlots!$C25+1, EDAPlots!E$2)</f>
        <v>1.7</v>
      </c>
      <c r="F25">
        <f>INDEX(EDA!$A$1:$DW$133, EDAPlots!$C25+1, EDAPlots!F$2)</f>
        <v>57.3</v>
      </c>
      <c r="G25">
        <f>INDEX(EDA!$A$1:$DW$133, EDAPlots!$C25+1, EDAPlots!G$2)</f>
        <v>55.7</v>
      </c>
      <c r="H25">
        <f>INDEX(EDA!$A$1:$DW$133, EDAPlots!$C25+1, EDAPlots!H$2)</f>
        <v>1.65</v>
      </c>
      <c r="I25">
        <f>INDEX(EDA!$A$1:$DW$133, EDAPlots!$C25+1, EDAPlots!I$2)</f>
        <v>55.6</v>
      </c>
      <c r="J25">
        <f>INDEX(EDA!$A$1:$DW$133, EDAPlots!$C25+1, EDAPlots!J$2)</f>
        <v>55.45</v>
      </c>
      <c r="K25">
        <f>INDEX(EDA!$A$1:$DW$133, EDAPlots!$C25+1, EDAPlots!K$2)</f>
        <v>87.082520329758907</v>
      </c>
      <c r="L25">
        <f>INDEX(EDA!$A$1:$DW$133, EDAPlots!$C25+1, EDAPlots!L$2)</f>
        <v>111.512459406095</v>
      </c>
      <c r="M25">
        <f>INDEX(EDA!$A$1:$DW$133, EDAPlots!$C25+1, EDAPlots!M$2)</f>
        <v>108.17018289717601</v>
      </c>
      <c r="N25">
        <f>INDEX(EDA!$A$1:$DW$133, EDAPlots!$C25+1, EDAPlots!N$2)</f>
        <v>134.368011462628</v>
      </c>
      <c r="P25" t="str">
        <f>IFERROR(INDEX(StratReturns!$CF$3:$ET$98, _xlfn.IFNA(MATCH($D25, StratReturns!$P$3:$P$98, 0), ""), EDAPlots!P$2), "")</f>
        <v/>
      </c>
      <c r="Q25" t="str">
        <f>IFERROR(INDEX(StratReturns!$EV$3:$HJ$98, MATCH($D25, StratReturns!$EV$3:$EV$98, 0), EDAPlots!Q$2), "")</f>
        <v/>
      </c>
    </row>
    <row r="26" spans="1:17" x14ac:dyDescent="0.35">
      <c r="A26" t="s">
        <v>584</v>
      </c>
      <c r="B26" s="24">
        <f t="shared" si="0"/>
        <v>41913</v>
      </c>
      <c r="C26">
        <v>22</v>
      </c>
      <c r="D26" s="24">
        <v>41913</v>
      </c>
      <c r="E26">
        <f>INDEX(EDA!$A$1:$DW$133, EDAPlots!$C26+1, EDAPlots!E$2)</f>
        <v>1.7</v>
      </c>
      <c r="F26">
        <f>INDEX(EDA!$A$1:$DW$133, EDAPlots!$C26+1, EDAPlots!F$2)</f>
        <v>55.8</v>
      </c>
      <c r="G26">
        <f>INDEX(EDA!$A$1:$DW$133, EDAPlots!$C26+1, EDAPlots!G$2)</f>
        <v>56.2</v>
      </c>
      <c r="H26">
        <f>INDEX(EDA!$A$1:$DW$133, EDAPlots!$C26+1, EDAPlots!H$2)</f>
        <v>1.7</v>
      </c>
      <c r="I26">
        <f>INDEX(EDA!$A$1:$DW$133, EDAPlots!$C26+1, EDAPlots!I$2)</f>
        <v>55.7</v>
      </c>
      <c r="J26">
        <f>INDEX(EDA!$A$1:$DW$133, EDAPlots!$C26+1, EDAPlots!J$2)</f>
        <v>55.75</v>
      </c>
      <c r="K26">
        <f>INDEX(EDA!$A$1:$DW$133, EDAPlots!$C26+1, EDAPlots!K$2)</f>
        <v>83.996619935119298</v>
      </c>
      <c r="L26">
        <f>INDEX(EDA!$A$1:$DW$133, EDAPlots!$C26+1, EDAPlots!L$2)</f>
        <v>112.06943442651</v>
      </c>
      <c r="M26">
        <f>INDEX(EDA!$A$1:$DW$133, EDAPlots!$C26+1, EDAPlots!M$2)</f>
        <v>105.58382371083</v>
      </c>
      <c r="N26">
        <f>INDEX(EDA!$A$1:$DW$133, EDAPlots!$C26+1, EDAPlots!N$2)</f>
        <v>138.08174976560699</v>
      </c>
      <c r="P26" t="str">
        <f>IFERROR(INDEX(StratReturns!$CF$3:$ET$98, _xlfn.IFNA(MATCH($D26, StratReturns!$P$3:$P$98, 0), ""), EDAPlots!P$2), "")</f>
        <v/>
      </c>
      <c r="Q26" t="str">
        <f>IFERROR(INDEX(StratReturns!$EV$3:$HJ$98, MATCH($D26, StratReturns!$EV$3:$EV$98, 0), EDAPlots!Q$2), "")</f>
        <v/>
      </c>
    </row>
    <row r="27" spans="1:17" x14ac:dyDescent="0.35">
      <c r="A27" t="s">
        <v>585</v>
      </c>
      <c r="B27" s="24">
        <f t="shared" si="0"/>
        <v>41944</v>
      </c>
      <c r="C27">
        <v>23</v>
      </c>
      <c r="D27" s="24">
        <v>41944</v>
      </c>
      <c r="E27">
        <f>INDEX(EDA!$A$1:$DW$133, EDAPlots!$C27+1, EDAPlots!E$2)</f>
        <v>1.3</v>
      </c>
      <c r="F27">
        <f>INDEX(EDA!$A$1:$DW$133, EDAPlots!$C27+1, EDAPlots!F$2)</f>
        <v>58.2</v>
      </c>
      <c r="G27">
        <f>INDEX(EDA!$A$1:$DW$133, EDAPlots!$C27+1, EDAPlots!G$2)</f>
        <v>56.3</v>
      </c>
      <c r="H27">
        <f>INDEX(EDA!$A$1:$DW$133, EDAPlots!$C27+1, EDAPlots!H$2)</f>
        <v>1.7</v>
      </c>
      <c r="I27">
        <f>INDEX(EDA!$A$1:$DW$133, EDAPlots!$C27+1, EDAPlots!I$2)</f>
        <v>55.8</v>
      </c>
      <c r="J27">
        <f>INDEX(EDA!$A$1:$DW$133, EDAPlots!$C27+1, EDAPlots!J$2)</f>
        <v>55.9</v>
      </c>
      <c r="K27">
        <f>INDEX(EDA!$A$1:$DW$133, EDAPlots!$C27+1, EDAPlots!K$2)</f>
        <v>77.541176466871804</v>
      </c>
      <c r="L27">
        <f>INDEX(EDA!$A$1:$DW$133, EDAPlots!$C27+1, EDAPlots!L$2)</f>
        <v>113.215681114303</v>
      </c>
      <c r="M27">
        <f>INDEX(EDA!$A$1:$DW$133, EDAPlots!$C27+1, EDAPlots!M$2)</f>
        <v>114.031023413866</v>
      </c>
      <c r="N27">
        <f>INDEX(EDA!$A$1:$DW$133, EDAPlots!$C27+1, EDAPlots!N$2)</f>
        <v>141.037305626929</v>
      </c>
      <c r="P27" t="str">
        <f>IFERROR(INDEX(StratReturns!$CF$3:$ET$98, _xlfn.IFNA(MATCH($D27, StratReturns!$P$3:$P$98, 0), ""), EDAPlots!P$2), "")</f>
        <v/>
      </c>
      <c r="Q27" t="str">
        <f>IFERROR(INDEX(StratReturns!$EV$3:$HJ$98, MATCH($D27, StratReturns!$EV$3:$EV$98, 0), EDAPlots!Q$2), "")</f>
        <v/>
      </c>
    </row>
    <row r="28" spans="1:17" x14ac:dyDescent="0.35">
      <c r="A28" t="s">
        <v>586</v>
      </c>
      <c r="B28" s="24">
        <f t="shared" si="0"/>
        <v>41974</v>
      </c>
      <c r="C28">
        <v>24</v>
      </c>
      <c r="D28" s="24">
        <v>41974</v>
      </c>
      <c r="E28">
        <f>INDEX(EDA!$A$1:$DW$133, EDAPlots!$C28+1, EDAPlots!E$2)</f>
        <v>0.8</v>
      </c>
      <c r="F28">
        <f>INDEX(EDA!$A$1:$DW$133, EDAPlots!$C28+1, EDAPlots!F$2)</f>
        <v>57.2</v>
      </c>
      <c r="G28">
        <f>INDEX(EDA!$A$1:$DW$133, EDAPlots!$C28+1, EDAPlots!G$2)</f>
        <v>55.7</v>
      </c>
      <c r="H28">
        <f>INDEX(EDA!$A$1:$DW$133, EDAPlots!$C28+1, EDAPlots!H$2)</f>
        <v>1.7</v>
      </c>
      <c r="I28">
        <f>INDEX(EDA!$A$1:$DW$133, EDAPlots!$C28+1, EDAPlots!I$2)</f>
        <v>55.7</v>
      </c>
      <c r="J28">
        <f>INDEX(EDA!$A$1:$DW$133, EDAPlots!$C28+1, EDAPlots!J$2)</f>
        <v>56.4</v>
      </c>
      <c r="K28">
        <f>INDEX(EDA!$A$1:$DW$133, EDAPlots!$C28+1, EDAPlots!K$2)</f>
        <v>68.648502554612406</v>
      </c>
      <c r="L28">
        <f>INDEX(EDA!$A$1:$DW$133, EDAPlots!$C28+1, EDAPlots!L$2)</f>
        <v>113.383515096154</v>
      </c>
      <c r="M28">
        <f>INDEX(EDA!$A$1:$DW$133, EDAPlots!$C28+1, EDAPlots!M$2)</f>
        <v>112.225351484171</v>
      </c>
      <c r="N28">
        <f>INDEX(EDA!$A$1:$DW$133, EDAPlots!$C28+1, EDAPlots!N$2)</f>
        <v>141.63436687667601</v>
      </c>
      <c r="P28" t="str">
        <f>IFERROR(INDEX(StratReturns!$CF$3:$ET$98, _xlfn.IFNA(MATCH($D28, StratReturns!$P$3:$P$98, 0), ""), EDAPlots!P$2), "")</f>
        <v/>
      </c>
      <c r="Q28" t="str">
        <f>IFERROR(INDEX(StratReturns!$EV$3:$HJ$98, MATCH($D28, StratReturns!$EV$3:$EV$98, 0), EDAPlots!Q$2), "")</f>
        <v/>
      </c>
    </row>
    <row r="29" spans="1:17" x14ac:dyDescent="0.35">
      <c r="A29" t="s">
        <v>587</v>
      </c>
      <c r="B29" s="24">
        <f t="shared" si="0"/>
        <v>42005</v>
      </c>
      <c r="C29">
        <v>25</v>
      </c>
      <c r="D29" s="24">
        <v>42005</v>
      </c>
      <c r="E29">
        <f>INDEX(EDA!$A$1:$DW$133, EDAPlots!$C29+1, EDAPlots!E$2)</f>
        <v>-0.1</v>
      </c>
      <c r="F29">
        <f>INDEX(EDA!$A$1:$DW$133, EDAPlots!$C29+1, EDAPlots!F$2)</f>
        <v>56.2</v>
      </c>
      <c r="G29">
        <f>INDEX(EDA!$A$1:$DW$133, EDAPlots!$C29+1, EDAPlots!G$2)</f>
        <v>53.9</v>
      </c>
      <c r="H29">
        <f>INDEX(EDA!$A$1:$DW$133, EDAPlots!$C29+1, EDAPlots!H$2)</f>
        <v>1.7</v>
      </c>
      <c r="I29">
        <f>INDEX(EDA!$A$1:$DW$133, EDAPlots!$C29+1, EDAPlots!I$2)</f>
        <v>55.7</v>
      </c>
      <c r="J29">
        <f>INDEX(EDA!$A$1:$DW$133, EDAPlots!$C29+1, EDAPlots!J$2)</f>
        <v>56.5</v>
      </c>
      <c r="K29">
        <f>INDEX(EDA!$A$1:$DW$133, EDAPlots!$C29+1, EDAPlots!K$2)</f>
        <v>65.5229803131176</v>
      </c>
      <c r="L29">
        <f>INDEX(EDA!$A$1:$DW$133, EDAPlots!$C29+1, EDAPlots!L$2)</f>
        <v>116.415313854085</v>
      </c>
      <c r="M29">
        <f>INDEX(EDA!$A$1:$DW$133, EDAPlots!$C29+1, EDAPlots!M$2)</f>
        <v>110.622823205269</v>
      </c>
      <c r="N29">
        <f>INDEX(EDA!$A$1:$DW$133, EDAPlots!$C29+1, EDAPlots!N$2)</f>
        <v>139.47577556023001</v>
      </c>
      <c r="P29" t="str">
        <f>IFERROR(INDEX(StratReturns!$CF$3:$ET$98, _xlfn.IFNA(MATCH($D29, StratReturns!$P$3:$P$98, 0), ""), EDAPlots!P$2), "")</f>
        <v/>
      </c>
      <c r="Q29" t="str">
        <f>IFERROR(INDEX(StratReturns!$EV$3:$HJ$98, MATCH($D29, StratReturns!$EV$3:$EV$98, 0), EDAPlots!Q$2), "")</f>
        <v/>
      </c>
    </row>
    <row r="30" spans="1:17" x14ac:dyDescent="0.35">
      <c r="A30" t="s">
        <v>588</v>
      </c>
      <c r="B30" s="24">
        <f t="shared" si="0"/>
        <v>42036</v>
      </c>
      <c r="C30">
        <v>26</v>
      </c>
      <c r="D30" s="24">
        <v>42036</v>
      </c>
      <c r="E30">
        <f>INDEX(EDA!$A$1:$DW$133, EDAPlots!$C30+1, EDAPlots!E$2)</f>
        <v>0</v>
      </c>
      <c r="F30">
        <f>INDEX(EDA!$A$1:$DW$133, EDAPlots!$C30+1, EDAPlots!F$2)</f>
        <v>57.6</v>
      </c>
      <c r="G30">
        <f>INDEX(EDA!$A$1:$DW$133, EDAPlots!$C30+1, EDAPlots!G$2)</f>
        <v>53</v>
      </c>
      <c r="H30">
        <f>INDEX(EDA!$A$1:$DW$133, EDAPlots!$C30+1, EDAPlots!H$2)</f>
        <v>1.7</v>
      </c>
      <c r="I30">
        <f>INDEX(EDA!$A$1:$DW$133, EDAPlots!$C30+1, EDAPlots!I$2)</f>
        <v>55.7</v>
      </c>
      <c r="J30">
        <f>INDEX(EDA!$A$1:$DW$133, EDAPlots!$C30+1, EDAPlots!J$2)</f>
        <v>56.849999999999902</v>
      </c>
      <c r="K30">
        <f>INDEX(EDA!$A$1:$DW$133, EDAPlots!$C30+1, EDAPlots!K$2)</f>
        <v>67.491637014907795</v>
      </c>
      <c r="L30">
        <f>INDEX(EDA!$A$1:$DW$133, EDAPlots!$C30+1, EDAPlots!L$2)</f>
        <v>115.15357071776999</v>
      </c>
      <c r="M30">
        <f>INDEX(EDA!$A$1:$DW$133, EDAPlots!$C30+1, EDAPlots!M$2)</f>
        <v>113.891527421134</v>
      </c>
      <c r="N30">
        <f>INDEX(EDA!$A$1:$DW$133, EDAPlots!$C30+1, EDAPlots!N$2)</f>
        <v>143.30085804250299</v>
      </c>
      <c r="P30" t="str">
        <f>IFERROR(INDEX(StratReturns!$CF$3:$ET$98, _xlfn.IFNA(MATCH($D30, StratReturns!$P$3:$P$98, 0), ""), EDAPlots!P$2), "")</f>
        <v/>
      </c>
      <c r="Q30" t="str">
        <f>IFERROR(INDEX(StratReturns!$EV$3:$HJ$98, MATCH($D30, StratReturns!$EV$3:$EV$98, 0), EDAPlots!Q$2), "")</f>
        <v/>
      </c>
    </row>
    <row r="31" spans="1:17" x14ac:dyDescent="0.35">
      <c r="A31" t="s">
        <v>589</v>
      </c>
      <c r="B31" s="24">
        <f t="shared" si="0"/>
        <v>42064</v>
      </c>
      <c r="C31">
        <v>27</v>
      </c>
      <c r="D31" s="24">
        <v>42064</v>
      </c>
      <c r="E31">
        <f>INDEX(EDA!$A$1:$DW$133, EDAPlots!$C31+1, EDAPlots!E$2)</f>
        <v>-0.1</v>
      </c>
      <c r="F31">
        <f>INDEX(EDA!$A$1:$DW$133, EDAPlots!$C31+1, EDAPlots!F$2)</f>
        <v>58.4</v>
      </c>
      <c r="G31">
        <f>INDEX(EDA!$A$1:$DW$133, EDAPlots!$C31+1, EDAPlots!G$2)</f>
        <v>52.1</v>
      </c>
      <c r="H31">
        <f>INDEX(EDA!$A$1:$DW$133, EDAPlots!$C31+1, EDAPlots!H$2)</f>
        <v>1.7</v>
      </c>
      <c r="I31">
        <f>INDEX(EDA!$A$1:$DW$133, EDAPlots!$C31+1, EDAPlots!I$2)</f>
        <v>55.7</v>
      </c>
      <c r="J31">
        <f>INDEX(EDA!$A$1:$DW$133, EDAPlots!$C31+1, EDAPlots!J$2)</f>
        <v>57.05</v>
      </c>
      <c r="K31">
        <f>INDEX(EDA!$A$1:$DW$133, EDAPlots!$C31+1, EDAPlots!K$2)</f>
        <v>64.326205341006599</v>
      </c>
      <c r="L31">
        <f>INDEX(EDA!$A$1:$DW$133, EDAPlots!$C31+1, EDAPlots!L$2)</f>
        <v>116.10688273045599</v>
      </c>
      <c r="M31">
        <f>INDEX(EDA!$A$1:$DW$133, EDAPlots!$C31+1, EDAPlots!M$2)</f>
        <v>111.35056798381</v>
      </c>
      <c r="N31">
        <f>INDEX(EDA!$A$1:$DW$133, EDAPlots!$C31+1, EDAPlots!N$2)</f>
        <v>141.44657893087501</v>
      </c>
      <c r="P31" t="str">
        <f>IFERROR(INDEX(StratReturns!$CF$3:$ET$98, _xlfn.IFNA(MATCH($D31, StratReturns!$P$3:$P$98, 0), ""), EDAPlots!P$2), "")</f>
        <v/>
      </c>
      <c r="Q31" t="str">
        <f>IFERROR(INDEX(StratReturns!$EV$3:$HJ$98, MATCH($D31, StratReturns!$EV$3:$EV$98, 0), EDAPlots!Q$2), "")</f>
        <v/>
      </c>
    </row>
    <row r="32" spans="1:17" x14ac:dyDescent="0.35">
      <c r="A32" t="s">
        <v>590</v>
      </c>
      <c r="B32" s="24">
        <f t="shared" si="0"/>
        <v>42095</v>
      </c>
      <c r="C32">
        <v>28</v>
      </c>
      <c r="D32" s="24">
        <v>42095</v>
      </c>
      <c r="E32">
        <f>INDEX(EDA!$A$1:$DW$133, EDAPlots!$C32+1, EDAPlots!E$2)</f>
        <v>-0.2</v>
      </c>
      <c r="F32">
        <f>INDEX(EDA!$A$1:$DW$133, EDAPlots!$C32+1, EDAPlots!F$2)</f>
        <v>57.5</v>
      </c>
      <c r="G32">
        <f>INDEX(EDA!$A$1:$DW$133, EDAPlots!$C32+1, EDAPlots!G$2)</f>
        <v>51.9</v>
      </c>
      <c r="H32">
        <f>INDEX(EDA!$A$1:$DW$133, EDAPlots!$C32+1, EDAPlots!H$2)</f>
        <v>1.5</v>
      </c>
      <c r="I32">
        <f>INDEX(EDA!$A$1:$DW$133, EDAPlots!$C32+1, EDAPlots!I$2)</f>
        <v>55.4</v>
      </c>
      <c r="J32">
        <f>INDEX(EDA!$A$1:$DW$133, EDAPlots!$C32+1, EDAPlots!J$2)</f>
        <v>57.25</v>
      </c>
      <c r="K32">
        <f>INDEX(EDA!$A$1:$DW$133, EDAPlots!$C32+1, EDAPlots!K$2)</f>
        <v>67.694259968257796</v>
      </c>
      <c r="L32">
        <f>INDEX(EDA!$A$1:$DW$133, EDAPlots!$C32+1, EDAPlots!L$2)</f>
        <v>115.539070290179</v>
      </c>
      <c r="M32">
        <f>INDEX(EDA!$A$1:$DW$133, EDAPlots!$C32+1, EDAPlots!M$2)</f>
        <v>112.636325355295</v>
      </c>
      <c r="N32">
        <f>INDEX(EDA!$A$1:$DW$133, EDAPlots!$C32+1, EDAPlots!N$2)</f>
        <v>142.50527635098399</v>
      </c>
      <c r="P32" t="str">
        <f>IFERROR(INDEX(StratReturns!$CF$3:$ET$98, _xlfn.IFNA(MATCH($D32, StratReturns!$P$3:$P$98, 0), ""), EDAPlots!P$2), "")</f>
        <v/>
      </c>
      <c r="Q32" t="str">
        <f>IFERROR(INDEX(StratReturns!$EV$3:$HJ$98, MATCH($D32, StratReturns!$EV$3:$EV$98, 0), EDAPlots!Q$2), "")</f>
        <v/>
      </c>
    </row>
    <row r="33" spans="1:17" x14ac:dyDescent="0.35">
      <c r="A33" t="s">
        <v>591</v>
      </c>
      <c r="B33" s="24">
        <f t="shared" si="0"/>
        <v>42125</v>
      </c>
      <c r="C33">
        <v>29</v>
      </c>
      <c r="D33" s="24">
        <v>42125</v>
      </c>
      <c r="E33">
        <f>INDEX(EDA!$A$1:$DW$133, EDAPlots!$C33+1, EDAPlots!E$2)</f>
        <v>0</v>
      </c>
      <c r="F33">
        <f>INDEX(EDA!$A$1:$DW$133, EDAPlots!$C33+1, EDAPlots!F$2)</f>
        <v>56.7</v>
      </c>
      <c r="G33">
        <f>INDEX(EDA!$A$1:$DW$133, EDAPlots!$C33+1, EDAPlots!G$2)</f>
        <v>52.9</v>
      </c>
      <c r="H33">
        <f>INDEX(EDA!$A$1:$DW$133, EDAPlots!$C33+1, EDAPlots!H$2)</f>
        <v>1.05</v>
      </c>
      <c r="I33">
        <f>INDEX(EDA!$A$1:$DW$133, EDAPlots!$C33+1, EDAPlots!I$2)</f>
        <v>55.05</v>
      </c>
      <c r="J33">
        <f>INDEX(EDA!$A$1:$DW$133, EDAPlots!$C33+1, EDAPlots!J$2)</f>
        <v>57.25</v>
      </c>
      <c r="K33">
        <f>INDEX(EDA!$A$1:$DW$133, EDAPlots!$C33+1, EDAPlots!K$2)</f>
        <v>65.619343975750496</v>
      </c>
      <c r="L33">
        <f>INDEX(EDA!$A$1:$DW$133, EDAPlots!$C33+1, EDAPlots!L$2)</f>
        <v>115.140259237451</v>
      </c>
      <c r="M33">
        <f>INDEX(EDA!$A$1:$DW$133, EDAPlots!$C33+1, EDAPlots!M$2)</f>
        <v>113.873657590555</v>
      </c>
      <c r="N33">
        <f>INDEX(EDA!$A$1:$DW$133, EDAPlots!$C33+1, EDAPlots!N$2)</f>
        <v>142.64243222092099</v>
      </c>
      <c r="P33" t="str">
        <f>IFERROR(INDEX(StratReturns!$CF$3:$ET$98, _xlfn.IFNA(MATCH($D33, StratReturns!$P$3:$P$98, 0), ""), EDAPlots!P$2), "")</f>
        <v/>
      </c>
      <c r="Q33" t="str">
        <f>IFERROR(INDEX(StratReturns!$EV$3:$HJ$98, MATCH($D33, StratReturns!$EV$3:$EV$98, 0), EDAPlots!Q$2), "")</f>
        <v/>
      </c>
    </row>
    <row r="34" spans="1:17" x14ac:dyDescent="0.35">
      <c r="A34" t="s">
        <v>592</v>
      </c>
      <c r="B34" s="24">
        <f t="shared" si="0"/>
        <v>42156</v>
      </c>
      <c r="C34">
        <v>30</v>
      </c>
      <c r="D34" s="24">
        <v>42156</v>
      </c>
      <c r="E34">
        <f>INDEX(EDA!$A$1:$DW$133, EDAPlots!$C34+1, EDAPlots!E$2)</f>
        <v>0.1</v>
      </c>
      <c r="F34">
        <f>INDEX(EDA!$A$1:$DW$133, EDAPlots!$C34+1, EDAPlots!F$2)</f>
        <v>55.7</v>
      </c>
      <c r="G34">
        <f>INDEX(EDA!$A$1:$DW$133, EDAPlots!$C34+1, EDAPlots!G$2)</f>
        <v>52.5</v>
      </c>
      <c r="H34">
        <f>INDEX(EDA!$A$1:$DW$133, EDAPlots!$C34+1, EDAPlots!H$2)</f>
        <v>0.45</v>
      </c>
      <c r="I34">
        <f>INDEX(EDA!$A$1:$DW$133, EDAPlots!$C34+1, EDAPlots!I$2)</f>
        <v>54.5</v>
      </c>
      <c r="J34">
        <f>INDEX(EDA!$A$1:$DW$133, EDAPlots!$C34+1, EDAPlots!J$2)</f>
        <v>57.25</v>
      </c>
      <c r="K34">
        <f>INDEX(EDA!$A$1:$DW$133, EDAPlots!$C34+1, EDAPlots!K$2)</f>
        <v>66.844845728019905</v>
      </c>
      <c r="L34">
        <f>INDEX(EDA!$A$1:$DW$133, EDAPlots!$C34+1, EDAPlots!L$2)</f>
        <v>114.176579633351</v>
      </c>
      <c r="M34">
        <f>INDEX(EDA!$A$1:$DW$133, EDAPlots!$C34+1, EDAPlots!M$2)</f>
        <v>108.74984672545899</v>
      </c>
      <c r="N34">
        <f>INDEX(EDA!$A$1:$DW$133, EDAPlots!$C34+1, EDAPlots!N$2)</f>
        <v>140.05153118249299</v>
      </c>
      <c r="P34" t="str">
        <f>IFERROR(INDEX(StratReturns!$CF$3:$ET$98, _xlfn.IFNA(MATCH($D34, StratReturns!$P$3:$P$98, 0), ""), EDAPlots!P$2), "")</f>
        <v/>
      </c>
      <c r="Q34" t="str">
        <f>IFERROR(INDEX(StratReturns!$EV$3:$HJ$98, MATCH($D34, StratReturns!$EV$3:$EV$98, 0), EDAPlots!Q$2), "")</f>
        <v/>
      </c>
    </row>
    <row r="35" spans="1:17" x14ac:dyDescent="0.35">
      <c r="A35" t="s">
        <v>593</v>
      </c>
      <c r="B35" s="24">
        <f t="shared" si="0"/>
        <v>42186</v>
      </c>
      <c r="C35">
        <v>31</v>
      </c>
      <c r="D35" s="24">
        <v>42186</v>
      </c>
      <c r="E35">
        <f>INDEX(EDA!$A$1:$DW$133, EDAPlots!$C35+1, EDAPlots!E$2)</f>
        <v>0.2</v>
      </c>
      <c r="F35">
        <f>INDEX(EDA!$A$1:$DW$133, EDAPlots!$C35+1, EDAPlots!F$2)</f>
        <v>60.1</v>
      </c>
      <c r="G35">
        <f>INDEX(EDA!$A$1:$DW$133, EDAPlots!$C35+1, EDAPlots!G$2)</f>
        <v>52</v>
      </c>
      <c r="H35">
        <f>INDEX(EDA!$A$1:$DW$133, EDAPlots!$C35+1, EDAPlots!H$2)</f>
        <v>0.15</v>
      </c>
      <c r="I35">
        <f>INDEX(EDA!$A$1:$DW$133, EDAPlots!$C35+1, EDAPlots!I$2)</f>
        <v>53.45</v>
      </c>
      <c r="J35">
        <f>INDEX(EDA!$A$1:$DW$133, EDAPlots!$C35+1, EDAPlots!J$2)</f>
        <v>57.4</v>
      </c>
      <c r="K35">
        <f>INDEX(EDA!$A$1:$DW$133, EDAPlots!$C35+1, EDAPlots!K$2)</f>
        <v>59.137762765888802</v>
      </c>
      <c r="L35">
        <f>INDEX(EDA!$A$1:$DW$133, EDAPlots!$C35+1, EDAPlots!L$2)</f>
        <v>114.755477163241</v>
      </c>
      <c r="M35">
        <f>INDEX(EDA!$A$1:$DW$133, EDAPlots!$C35+1, EDAPlots!M$2)</f>
        <v>108.95245693141899</v>
      </c>
      <c r="N35">
        <f>INDEX(EDA!$A$1:$DW$133, EDAPlots!$C35+1, EDAPlots!N$2)</f>
        <v>141.94259867745001</v>
      </c>
      <c r="P35" t="str">
        <f>IFERROR(INDEX(StratReturns!$CF$3:$ET$98, _xlfn.IFNA(MATCH($D35, StratReturns!$P$3:$P$98, 0), ""), EDAPlots!P$2), "")</f>
        <v/>
      </c>
      <c r="Q35" t="str">
        <f>IFERROR(INDEX(StratReturns!$EV$3:$HJ$98, MATCH($D35, StratReturns!$EV$3:$EV$98, 0), EDAPlots!Q$2), "")</f>
        <v/>
      </c>
    </row>
    <row r="36" spans="1:17" x14ac:dyDescent="0.35">
      <c r="A36" t="s">
        <v>594</v>
      </c>
      <c r="B36" s="24">
        <f t="shared" si="0"/>
        <v>42217</v>
      </c>
      <c r="C36">
        <v>32</v>
      </c>
      <c r="D36" s="24">
        <v>42217</v>
      </c>
      <c r="E36">
        <f>INDEX(EDA!$A$1:$DW$133, EDAPlots!$C36+1, EDAPlots!E$2)</f>
        <v>0.2</v>
      </c>
      <c r="F36">
        <f>INDEX(EDA!$A$1:$DW$133, EDAPlots!$C36+1, EDAPlots!F$2)</f>
        <v>58.6</v>
      </c>
      <c r="G36">
        <f>INDEX(EDA!$A$1:$DW$133, EDAPlots!$C36+1, EDAPlots!G$2)</f>
        <v>50.2</v>
      </c>
      <c r="H36">
        <f>INDEX(EDA!$A$1:$DW$133, EDAPlots!$C36+1, EDAPlots!H$2)</f>
        <v>0.15</v>
      </c>
      <c r="I36">
        <f>INDEX(EDA!$A$1:$DW$133, EDAPlots!$C36+1, EDAPlots!I$2)</f>
        <v>52.95</v>
      </c>
      <c r="J36">
        <f>INDEX(EDA!$A$1:$DW$133, EDAPlots!$C36+1, EDAPlots!J$2)</f>
        <v>57.4</v>
      </c>
      <c r="K36">
        <f>INDEX(EDA!$A$1:$DW$133, EDAPlots!$C36+1, EDAPlots!K$2)</f>
        <v>59.978766249234297</v>
      </c>
      <c r="L36">
        <f>INDEX(EDA!$A$1:$DW$133, EDAPlots!$C36+1, EDAPlots!L$2)</f>
        <v>113.528776247227</v>
      </c>
      <c r="M36">
        <f>INDEX(EDA!$A$1:$DW$133, EDAPlots!$C36+1, EDAPlots!M$2)</f>
        <v>103.199757081923</v>
      </c>
      <c r="N36">
        <f>INDEX(EDA!$A$1:$DW$133, EDAPlots!$C36+1, EDAPlots!N$2)</f>
        <v>135.947167591153</v>
      </c>
      <c r="P36" t="str">
        <f>IFERROR(INDEX(StratReturns!$CF$3:$ET$98, _xlfn.IFNA(MATCH($D36, StratReturns!$P$3:$P$98, 0), ""), EDAPlots!P$2), "")</f>
        <v/>
      </c>
      <c r="Q36" t="str">
        <f>IFERROR(INDEX(StratReturns!$EV$3:$HJ$98, MATCH($D36, StratReturns!$EV$3:$EV$98, 0), EDAPlots!Q$2), "")</f>
        <v/>
      </c>
    </row>
    <row r="37" spans="1:17" x14ac:dyDescent="0.35">
      <c r="A37" t="s">
        <v>595</v>
      </c>
      <c r="B37" s="24">
        <f t="shared" si="0"/>
        <v>42248</v>
      </c>
      <c r="C37">
        <v>33</v>
      </c>
      <c r="D37" s="24">
        <v>42248</v>
      </c>
      <c r="E37">
        <f>INDEX(EDA!$A$1:$DW$133, EDAPlots!$C37+1, EDAPlots!E$2)</f>
        <v>0</v>
      </c>
      <c r="F37">
        <f>INDEX(EDA!$A$1:$DW$133, EDAPlots!$C37+1, EDAPlots!F$2)</f>
        <v>56.1</v>
      </c>
      <c r="G37">
        <f>INDEX(EDA!$A$1:$DW$133, EDAPlots!$C37+1, EDAPlots!G$2)</f>
        <v>50.1</v>
      </c>
      <c r="H37">
        <f>INDEX(EDA!$A$1:$DW$133, EDAPlots!$C37+1, EDAPlots!H$2)</f>
        <v>0.05</v>
      </c>
      <c r="I37">
        <f>INDEX(EDA!$A$1:$DW$133, EDAPlots!$C37+1, EDAPlots!I$2)</f>
        <v>52.7</v>
      </c>
      <c r="J37">
        <f>INDEX(EDA!$A$1:$DW$133, EDAPlots!$C37+1, EDAPlots!J$2)</f>
        <v>57.35</v>
      </c>
      <c r="K37">
        <f>INDEX(EDA!$A$1:$DW$133, EDAPlots!$C37+1, EDAPlots!K$2)</f>
        <v>59.899695863897001</v>
      </c>
      <c r="L37">
        <f>INDEX(EDA!$A$1:$DW$133, EDAPlots!$C37+1, EDAPlots!L$2)</f>
        <v>114.927885519423</v>
      </c>
      <c r="M37">
        <f>INDEX(EDA!$A$1:$DW$133, EDAPlots!$C37+1, EDAPlots!M$2)</f>
        <v>103.572225065532</v>
      </c>
      <c r="N37">
        <f>INDEX(EDA!$A$1:$DW$133, EDAPlots!$C37+1, EDAPlots!N$2)</f>
        <v>136.58241505764801</v>
      </c>
      <c r="P37" t="str">
        <f>IFERROR(INDEX(StratReturns!$CF$3:$ET$98, _xlfn.IFNA(MATCH($D37, StratReturns!$P$3:$P$98, 0), ""), EDAPlots!P$2), "")</f>
        <v/>
      </c>
      <c r="Q37" t="str">
        <f>IFERROR(INDEX(StratReturns!$EV$3:$HJ$98, MATCH($D37, StratReturns!$EV$3:$EV$98, 0), EDAPlots!Q$2), "")</f>
        <v/>
      </c>
    </row>
    <row r="38" spans="1:17" x14ac:dyDescent="0.35">
      <c r="A38" t="s">
        <v>596</v>
      </c>
      <c r="B38" s="24">
        <f t="shared" si="0"/>
        <v>42278</v>
      </c>
      <c r="C38">
        <v>34</v>
      </c>
      <c r="D38" s="24">
        <v>42278</v>
      </c>
      <c r="E38">
        <f>INDEX(EDA!$A$1:$DW$133, EDAPlots!$C38+1, EDAPlots!E$2)</f>
        <v>0.2</v>
      </c>
      <c r="F38">
        <f>INDEX(EDA!$A$1:$DW$133, EDAPlots!$C38+1, EDAPlots!F$2)</f>
        <v>56.9</v>
      </c>
      <c r="G38">
        <f>INDEX(EDA!$A$1:$DW$133, EDAPlots!$C38+1, EDAPlots!G$2)</f>
        <v>49.1</v>
      </c>
      <c r="H38">
        <f>INDEX(EDA!$A$1:$DW$133, EDAPlots!$C38+1, EDAPlots!H$2)</f>
        <v>0.05</v>
      </c>
      <c r="I38">
        <f>INDEX(EDA!$A$1:$DW$133, EDAPlots!$C38+1, EDAPlots!I$2)</f>
        <v>52.3</v>
      </c>
      <c r="J38">
        <f>INDEX(EDA!$A$1:$DW$133, EDAPlots!$C38+1, EDAPlots!J$2)</f>
        <v>57.35</v>
      </c>
      <c r="K38">
        <f>INDEX(EDA!$A$1:$DW$133, EDAPlots!$C38+1, EDAPlots!K$2)</f>
        <v>60.496701278872699</v>
      </c>
      <c r="L38">
        <f>INDEX(EDA!$A$1:$DW$133, EDAPlots!$C38+1, EDAPlots!L$2)</f>
        <v>115.33290706646299</v>
      </c>
      <c r="M38">
        <f>INDEX(EDA!$A$1:$DW$133, EDAPlots!$C38+1, EDAPlots!M$2)</f>
        <v>109.935157139548</v>
      </c>
      <c r="N38">
        <f>INDEX(EDA!$A$1:$DW$133, EDAPlots!$C38+1, EDAPlots!N$2)</f>
        <v>144.33658391332901</v>
      </c>
      <c r="P38" t="str">
        <f>IFERROR(INDEX(StratReturns!$CF$3:$ET$98, _xlfn.IFNA(MATCH($D38, StratReturns!$P$3:$P$98, 0), ""), EDAPlots!P$2), "")</f>
        <v/>
      </c>
      <c r="Q38" t="str">
        <f>IFERROR(INDEX(StratReturns!$EV$3:$HJ$98, MATCH($D38, StratReturns!$EV$3:$EV$98, 0), EDAPlots!Q$2), "")</f>
        <v/>
      </c>
    </row>
    <row r="39" spans="1:17" x14ac:dyDescent="0.35">
      <c r="A39" t="s">
        <v>597</v>
      </c>
      <c r="B39" s="24">
        <f t="shared" si="0"/>
        <v>42309</v>
      </c>
      <c r="C39">
        <v>35</v>
      </c>
      <c r="D39" s="24">
        <v>42309</v>
      </c>
      <c r="E39">
        <f>INDEX(EDA!$A$1:$DW$133, EDAPlots!$C39+1, EDAPlots!E$2)</f>
        <v>0.5</v>
      </c>
      <c r="F39">
        <f>INDEX(EDA!$A$1:$DW$133, EDAPlots!$C39+1, EDAPlots!F$2)</f>
        <v>56.1</v>
      </c>
      <c r="G39">
        <f>INDEX(EDA!$A$1:$DW$133, EDAPlots!$C39+1, EDAPlots!G$2)</f>
        <v>49.1</v>
      </c>
      <c r="H39">
        <f>INDEX(EDA!$A$1:$DW$133, EDAPlots!$C39+1, EDAPlots!H$2)</f>
        <v>0.05</v>
      </c>
      <c r="I39">
        <f>INDEX(EDA!$A$1:$DW$133, EDAPlots!$C39+1, EDAPlots!I$2)</f>
        <v>52.05</v>
      </c>
      <c r="J39">
        <f>INDEX(EDA!$A$1:$DW$133, EDAPlots!$C39+1, EDAPlots!J$2)</f>
        <v>57.05</v>
      </c>
      <c r="K39">
        <f>INDEX(EDA!$A$1:$DW$133, EDAPlots!$C39+1, EDAPlots!K$2)</f>
        <v>56.775674535809003</v>
      </c>
      <c r="L39">
        <f>INDEX(EDA!$A$1:$DW$133, EDAPlots!$C39+1, EDAPlots!L$2)</f>
        <v>115.54997085514</v>
      </c>
      <c r="M39">
        <f>INDEX(EDA!$A$1:$DW$133, EDAPlots!$C39+1, EDAPlots!M$2)</f>
        <v>108.39850843669799</v>
      </c>
      <c r="N39">
        <f>INDEX(EDA!$A$1:$DW$133, EDAPlots!$C39+1, EDAPlots!N$2)</f>
        <v>143.42772636107199</v>
      </c>
      <c r="P39" t="str">
        <f>IFERROR(INDEX(StratReturns!$CF$3:$ET$98, _xlfn.IFNA(MATCH($D39, StratReturns!$P$3:$P$98, 0), ""), EDAPlots!P$2), "")</f>
        <v/>
      </c>
      <c r="Q39" t="str">
        <f>IFERROR(INDEX(StratReturns!$EV$3:$HJ$98, MATCH($D39, StratReturns!$EV$3:$EV$98, 0), EDAPlots!Q$2), "")</f>
        <v/>
      </c>
    </row>
    <row r="40" spans="1:17" x14ac:dyDescent="0.35">
      <c r="A40" t="s">
        <v>598</v>
      </c>
      <c r="B40" s="24">
        <f t="shared" si="0"/>
        <v>42339</v>
      </c>
      <c r="C40">
        <v>36</v>
      </c>
      <c r="D40" s="24">
        <v>42339</v>
      </c>
      <c r="E40">
        <f>INDEX(EDA!$A$1:$DW$133, EDAPlots!$C40+1, EDAPlots!E$2)</f>
        <v>0.7</v>
      </c>
      <c r="F40">
        <f>INDEX(EDA!$A$1:$DW$133, EDAPlots!$C40+1, EDAPlots!F$2)</f>
        <v>55.3</v>
      </c>
      <c r="G40">
        <f>INDEX(EDA!$A$1:$DW$133, EDAPlots!$C40+1, EDAPlots!G$2)</f>
        <v>48.7</v>
      </c>
      <c r="H40">
        <f>INDEX(EDA!$A$1:$DW$133, EDAPlots!$C40+1, EDAPlots!H$2)</f>
        <v>0.05</v>
      </c>
      <c r="I40">
        <f>INDEX(EDA!$A$1:$DW$133, EDAPlots!$C40+1, EDAPlots!I$2)</f>
        <v>51.95</v>
      </c>
      <c r="J40">
        <f>INDEX(EDA!$A$1:$DW$133, EDAPlots!$C40+1, EDAPlots!J$2)</f>
        <v>56.8</v>
      </c>
      <c r="K40">
        <f>INDEX(EDA!$A$1:$DW$133, EDAPlots!$C40+1, EDAPlots!K$2)</f>
        <v>52.858745706996302</v>
      </c>
      <c r="L40">
        <f>INDEX(EDA!$A$1:$DW$133, EDAPlots!$C40+1, EDAPlots!L$2)</f>
        <v>114.250192528022</v>
      </c>
      <c r="M40">
        <f>INDEX(EDA!$A$1:$DW$133, EDAPlots!$C40+1, EDAPlots!M$2)</f>
        <v>107.918632913735</v>
      </c>
      <c r="N40">
        <f>INDEX(EDA!$A$1:$DW$133, EDAPlots!$C40+1, EDAPlots!N$2)</f>
        <v>140.49736746356601</v>
      </c>
      <c r="P40" t="str">
        <f>IFERROR(INDEX(StratReturns!$CF$3:$ET$98, _xlfn.IFNA(MATCH($D40, StratReturns!$P$3:$P$98, 0), ""), EDAPlots!P$2), "")</f>
        <v/>
      </c>
      <c r="Q40" t="str">
        <f>IFERROR(INDEX(StratReturns!$EV$3:$HJ$98, MATCH($D40, StratReturns!$EV$3:$EV$98, 0), EDAPlots!Q$2), "")</f>
        <v/>
      </c>
    </row>
    <row r="41" spans="1:17" x14ac:dyDescent="0.35">
      <c r="A41" t="s">
        <v>396</v>
      </c>
      <c r="B41" s="24">
        <f t="shared" si="0"/>
        <v>42370</v>
      </c>
      <c r="C41">
        <v>37</v>
      </c>
      <c r="D41" s="24">
        <v>42370</v>
      </c>
      <c r="E41">
        <f>INDEX(EDA!$A$1:$DW$133, EDAPlots!$C41+1, EDAPlots!E$2)</f>
        <v>1.4</v>
      </c>
      <c r="F41">
        <f>INDEX(EDA!$A$1:$DW$133, EDAPlots!$C41+1, EDAPlots!F$2)</f>
        <v>53.8</v>
      </c>
      <c r="G41">
        <f>INDEX(EDA!$A$1:$DW$133, EDAPlots!$C41+1, EDAPlots!G$2)</f>
        <v>47.6</v>
      </c>
      <c r="H41">
        <f>INDEX(EDA!$A$1:$DW$133, EDAPlots!$C41+1, EDAPlots!H$2)</f>
        <v>0.15</v>
      </c>
      <c r="I41">
        <f>INDEX(EDA!$A$1:$DW$133, EDAPlots!$C41+1, EDAPlots!I$2)</f>
        <v>51.05</v>
      </c>
      <c r="J41">
        <f>INDEX(EDA!$A$1:$DW$133, EDAPlots!$C41+1, EDAPlots!J$2)</f>
        <v>56.8</v>
      </c>
      <c r="K41">
        <f>INDEX(EDA!$A$1:$DW$133, EDAPlots!$C41+1, EDAPlots!K$2)</f>
        <v>50.945302855956697</v>
      </c>
      <c r="L41">
        <f>INDEX(EDA!$A$1:$DW$133, EDAPlots!$C41+1, EDAPlots!L$2)</f>
        <v>114.629991739977</v>
      </c>
      <c r="M41">
        <f>INDEX(EDA!$A$1:$DW$133, EDAPlots!$C41+1, EDAPlots!M$2)</f>
        <v>105.983606353875</v>
      </c>
      <c r="N41">
        <f>INDEX(EDA!$A$1:$DW$133, EDAPlots!$C41+1, EDAPlots!N$2)</f>
        <v>137.44497456834799</v>
      </c>
      <c r="P41" t="str">
        <f>IFERROR(INDEX(StratReturns!$CF$3:$ET$98, _xlfn.IFNA(MATCH($D41, StratReturns!$P$3:$P$98, 0), ""), EDAPlots!P$2), "")</f>
        <v/>
      </c>
      <c r="Q41" t="str">
        <f>IFERROR(INDEX(StratReturns!$EV$3:$HJ$98, MATCH($D41, StratReturns!$EV$3:$EV$98, 0), EDAPlots!Q$2), "")</f>
        <v/>
      </c>
    </row>
    <row r="42" spans="1:17" x14ac:dyDescent="0.35">
      <c r="A42" t="s">
        <v>397</v>
      </c>
      <c r="B42" s="24">
        <f t="shared" si="0"/>
        <v>42401</v>
      </c>
      <c r="C42">
        <v>38</v>
      </c>
      <c r="D42" s="24">
        <v>42401</v>
      </c>
      <c r="E42">
        <f>INDEX(EDA!$A$1:$DW$133, EDAPlots!$C42+1, EDAPlots!E$2)</f>
        <v>1</v>
      </c>
      <c r="F42">
        <f>INDEX(EDA!$A$1:$DW$133, EDAPlots!$C42+1, EDAPlots!F$2)</f>
        <v>52.8</v>
      </c>
      <c r="G42">
        <f>INDEX(EDA!$A$1:$DW$133, EDAPlots!$C42+1, EDAPlots!G$2)</f>
        <v>49.2</v>
      </c>
      <c r="H42">
        <f>INDEX(EDA!$A$1:$DW$133, EDAPlots!$C42+1, EDAPlots!H$2)</f>
        <v>0.2</v>
      </c>
      <c r="I42">
        <f>INDEX(EDA!$A$1:$DW$133, EDAPlots!$C42+1, EDAPlots!I$2)</f>
        <v>50.15</v>
      </c>
      <c r="J42">
        <f>INDEX(EDA!$A$1:$DW$133, EDAPlots!$C42+1, EDAPlots!J$2)</f>
        <v>56.4</v>
      </c>
      <c r="K42">
        <f>INDEX(EDA!$A$1:$DW$133, EDAPlots!$C42+1, EDAPlots!K$2)</f>
        <v>51.798457596308097</v>
      </c>
      <c r="L42">
        <f>INDEX(EDA!$A$1:$DW$133, EDAPlots!$C42+1, EDAPlots!L$2)</f>
        <v>116.226224923838</v>
      </c>
      <c r="M42">
        <f>INDEX(EDA!$A$1:$DW$133, EDAPlots!$C42+1, EDAPlots!M$2)</f>
        <v>108.957379835266</v>
      </c>
      <c r="N42">
        <f>INDEX(EDA!$A$1:$DW$133, EDAPlots!$C42+1, EDAPlots!N$2)</f>
        <v>137.82723839082001</v>
      </c>
      <c r="P42" t="str">
        <f>IFERROR(INDEX(StratReturns!$CF$3:$ET$98, _xlfn.IFNA(MATCH($D42, StratReturns!$P$3:$P$98, 0), ""), EDAPlots!P$2), "")</f>
        <v/>
      </c>
      <c r="Q42" t="str">
        <f>IFERROR(INDEX(StratReturns!$EV$3:$HJ$98, MATCH($D42, StratReturns!$EV$3:$EV$98, 0), EDAPlots!Q$2), "")</f>
        <v/>
      </c>
    </row>
    <row r="43" spans="1:17" x14ac:dyDescent="0.35">
      <c r="A43" t="s">
        <v>398</v>
      </c>
      <c r="B43" s="24">
        <f t="shared" si="0"/>
        <v>42430</v>
      </c>
      <c r="C43">
        <v>39</v>
      </c>
      <c r="D43" s="24">
        <v>42430</v>
      </c>
      <c r="E43">
        <f>INDEX(EDA!$A$1:$DW$133, EDAPlots!$C43+1, EDAPlots!E$2)</f>
        <v>0.9</v>
      </c>
      <c r="F43">
        <f>INDEX(EDA!$A$1:$DW$133, EDAPlots!$C43+1, EDAPlots!F$2)</f>
        <v>55.4</v>
      </c>
      <c r="G43">
        <f>INDEX(EDA!$A$1:$DW$133, EDAPlots!$C43+1, EDAPlots!G$2)</f>
        <v>51</v>
      </c>
      <c r="H43">
        <f>INDEX(EDA!$A$1:$DW$133, EDAPlots!$C43+1, EDAPlots!H$2)</f>
        <v>0.2</v>
      </c>
      <c r="I43">
        <f>INDEX(EDA!$A$1:$DW$133, EDAPlots!$C43+1, EDAPlots!I$2)</f>
        <v>50.15</v>
      </c>
      <c r="J43">
        <f>INDEX(EDA!$A$1:$DW$133, EDAPlots!$C43+1, EDAPlots!J$2)</f>
        <v>56.1</v>
      </c>
      <c r="K43">
        <f>INDEX(EDA!$A$1:$DW$133, EDAPlots!$C43+1, EDAPlots!K$2)</f>
        <v>53.949969076461301</v>
      </c>
      <c r="L43">
        <f>INDEX(EDA!$A$1:$DW$133, EDAPlots!$C43+1, EDAPlots!L$2)</f>
        <v>119.089406636213</v>
      </c>
      <c r="M43">
        <f>INDEX(EDA!$A$1:$DW$133, EDAPlots!$C43+1, EDAPlots!M$2)</f>
        <v>114.450966062999</v>
      </c>
      <c r="N43">
        <f>INDEX(EDA!$A$1:$DW$133, EDAPlots!$C43+1, EDAPlots!N$2)</f>
        <v>142.42149240801001</v>
      </c>
      <c r="P43" t="str">
        <f>IFERROR(INDEX(StratReturns!$CF$3:$ET$98, _xlfn.IFNA(MATCH($D43, StratReturns!$P$3:$P$98, 0), ""), EDAPlots!P$2), "")</f>
        <v/>
      </c>
      <c r="Q43" t="str">
        <f>IFERROR(INDEX(StratReturns!$EV$3:$HJ$98, MATCH($D43, StratReturns!$EV$3:$EV$98, 0), EDAPlots!Q$2), "")</f>
        <v/>
      </c>
    </row>
    <row r="44" spans="1:17" x14ac:dyDescent="0.35">
      <c r="A44" t="s">
        <v>354</v>
      </c>
      <c r="B44" s="24">
        <f t="shared" si="0"/>
        <v>42461</v>
      </c>
      <c r="C44">
        <v>40</v>
      </c>
      <c r="D44" s="24">
        <v>42461</v>
      </c>
      <c r="E44">
        <f>INDEX(EDA!$A$1:$DW$133, EDAPlots!$C44+1, EDAPlots!E$2)</f>
        <v>1.1000000000000001</v>
      </c>
      <c r="F44">
        <f>INDEX(EDA!$A$1:$DW$133, EDAPlots!$C44+1, EDAPlots!F$2)</f>
        <v>55.2</v>
      </c>
      <c r="G44">
        <f>INDEX(EDA!$A$1:$DW$133, EDAPlots!$C44+1, EDAPlots!G$2)</f>
        <v>51.3</v>
      </c>
      <c r="H44">
        <f>INDEX(EDA!$A$1:$DW$133, EDAPlots!$C44+1, EDAPlots!H$2)</f>
        <v>0.35</v>
      </c>
      <c r="I44">
        <f>INDEX(EDA!$A$1:$DW$133, EDAPlots!$C44+1, EDAPlots!I$2)</f>
        <v>50.15</v>
      </c>
      <c r="J44">
        <f>INDEX(EDA!$A$1:$DW$133, EDAPlots!$C44+1, EDAPlots!J$2)</f>
        <v>55.9</v>
      </c>
      <c r="K44">
        <f>INDEX(EDA!$A$1:$DW$133, EDAPlots!$C44+1, EDAPlots!K$2)</f>
        <v>60.228985510034398</v>
      </c>
      <c r="L44">
        <f>INDEX(EDA!$A$1:$DW$133, EDAPlots!$C44+1, EDAPlots!L$2)</f>
        <v>120.090522593082</v>
      </c>
      <c r="M44">
        <f>INDEX(EDA!$A$1:$DW$133, EDAPlots!$C44+1, EDAPlots!M$2)</f>
        <v>116.95829280899601</v>
      </c>
      <c r="N44">
        <f>INDEX(EDA!$A$1:$DW$133, EDAPlots!$C44+1, EDAPlots!N$2)</f>
        <v>142.28071545158099</v>
      </c>
      <c r="P44" t="str">
        <f>IFERROR(INDEX(StratReturns!$CF$3:$ET$98, _xlfn.IFNA(MATCH($D44, StratReturns!$P$3:$P$98, 0), ""), EDAPlots!P$2), "")</f>
        <v/>
      </c>
      <c r="Q44" t="str">
        <f>IFERROR(INDEX(StratReturns!$EV$3:$HJ$98, MATCH($D44, StratReturns!$EV$3:$EV$98, 0), EDAPlots!Q$2), "")</f>
        <v/>
      </c>
    </row>
    <row r="45" spans="1:17" x14ac:dyDescent="0.35">
      <c r="A45" t="s">
        <v>399</v>
      </c>
      <c r="B45" s="24">
        <f t="shared" si="0"/>
        <v>42491</v>
      </c>
      <c r="C45">
        <v>41</v>
      </c>
      <c r="D45" s="24">
        <v>42491</v>
      </c>
      <c r="E45">
        <f>INDEX(EDA!$A$1:$DW$133, EDAPlots!$C45+1, EDAPlots!E$2)</f>
        <v>1</v>
      </c>
      <c r="F45">
        <f>INDEX(EDA!$A$1:$DW$133, EDAPlots!$C45+1, EDAPlots!F$2)</f>
        <v>54.1</v>
      </c>
      <c r="G45">
        <f>INDEX(EDA!$A$1:$DW$133, EDAPlots!$C45+1, EDAPlots!G$2)</f>
        <v>51.4</v>
      </c>
      <c r="H45">
        <f>INDEX(EDA!$A$1:$DW$133, EDAPlots!$C45+1, EDAPlots!H$2)</f>
        <v>0.6</v>
      </c>
      <c r="I45">
        <f>INDEX(EDA!$A$1:$DW$133, EDAPlots!$C45+1, EDAPlots!I$2)</f>
        <v>50.15</v>
      </c>
      <c r="J45">
        <f>INDEX(EDA!$A$1:$DW$133, EDAPlots!$C45+1, EDAPlots!J$2)</f>
        <v>55.55</v>
      </c>
      <c r="K45">
        <f>INDEX(EDA!$A$1:$DW$133, EDAPlots!$C45+1, EDAPlots!K$2)</f>
        <v>61.611150134126198</v>
      </c>
      <c r="L45">
        <f>INDEX(EDA!$A$1:$DW$133, EDAPlots!$C45+1, EDAPlots!L$2)</f>
        <v>119.925780081179</v>
      </c>
      <c r="M45">
        <f>INDEX(EDA!$A$1:$DW$133, EDAPlots!$C45+1, EDAPlots!M$2)</f>
        <v>115.52380061268499</v>
      </c>
      <c r="N45">
        <f>INDEX(EDA!$A$1:$DW$133, EDAPlots!$C45+1, EDAPlots!N$2)</f>
        <v>143.21599892322001</v>
      </c>
      <c r="P45" t="str">
        <f>IFERROR(INDEX(StratReturns!$CF$3:$ET$98, _xlfn.IFNA(MATCH($D45, StratReturns!$P$3:$P$98, 0), ""), EDAPlots!P$2), "")</f>
        <v/>
      </c>
      <c r="Q45" t="str">
        <f>IFERROR(INDEX(StratReturns!$EV$3:$HJ$98, MATCH($D45, StratReturns!$EV$3:$EV$98, 0), EDAPlots!Q$2), "")</f>
        <v/>
      </c>
    </row>
    <row r="46" spans="1:17" x14ac:dyDescent="0.35">
      <c r="A46" t="s">
        <v>400</v>
      </c>
      <c r="B46" s="24">
        <f t="shared" si="0"/>
        <v>42522</v>
      </c>
      <c r="C46">
        <v>42</v>
      </c>
      <c r="D46" s="24">
        <v>42522</v>
      </c>
      <c r="E46">
        <f>INDEX(EDA!$A$1:$DW$133, EDAPlots!$C46+1, EDAPlots!E$2)</f>
        <v>1</v>
      </c>
      <c r="F46">
        <f>INDEX(EDA!$A$1:$DW$133, EDAPlots!$C46+1, EDAPlots!F$2)</f>
        <v>55.8</v>
      </c>
      <c r="G46">
        <f>INDEX(EDA!$A$1:$DW$133, EDAPlots!$C46+1, EDAPlots!G$2)</f>
        <v>52.2</v>
      </c>
      <c r="H46">
        <f>INDEX(EDA!$A$1:$DW$133, EDAPlots!$C46+1, EDAPlots!H$2)</f>
        <v>0.8</v>
      </c>
      <c r="I46">
        <f>INDEX(EDA!$A$1:$DW$133, EDAPlots!$C46+1, EDAPlots!I$2)</f>
        <v>50.15</v>
      </c>
      <c r="J46">
        <f>INDEX(EDA!$A$1:$DW$133, EDAPlots!$C46+1, EDAPlots!J$2)</f>
        <v>55.599999999999902</v>
      </c>
      <c r="K46">
        <f>INDEX(EDA!$A$1:$DW$133, EDAPlots!$C46+1, EDAPlots!K$2)</f>
        <v>63.642744284859504</v>
      </c>
      <c r="L46">
        <f>INDEX(EDA!$A$1:$DW$133, EDAPlots!$C46+1, EDAPlots!L$2)</f>
        <v>122.922858778152</v>
      </c>
      <c r="M46">
        <f>INDEX(EDA!$A$1:$DW$133, EDAPlots!$C46+1, EDAPlots!M$2)</f>
        <v>115.793856402836</v>
      </c>
      <c r="N46">
        <f>INDEX(EDA!$A$1:$DW$133, EDAPlots!$C46+1, EDAPlots!N$2)</f>
        <v>144.19740020551399</v>
      </c>
      <c r="P46" t="str">
        <f>IFERROR(INDEX(StratReturns!$CF$3:$ET$98, _xlfn.IFNA(MATCH($D46, StratReturns!$P$3:$P$98, 0), ""), EDAPlots!P$2), "")</f>
        <v/>
      </c>
      <c r="Q46" t="str">
        <f>IFERROR(INDEX(StratReturns!$EV$3:$HJ$98, MATCH($D46, StratReturns!$EV$3:$EV$98, 0), EDAPlots!Q$2), "")</f>
        <v/>
      </c>
    </row>
    <row r="47" spans="1:17" x14ac:dyDescent="0.35">
      <c r="A47" t="s">
        <v>401</v>
      </c>
      <c r="B47" s="24">
        <f t="shared" si="0"/>
        <v>42552</v>
      </c>
      <c r="C47">
        <v>43</v>
      </c>
      <c r="D47" s="24">
        <v>42552</v>
      </c>
      <c r="E47">
        <f>INDEX(EDA!$A$1:$DW$133, EDAPlots!$C47+1, EDAPlots!E$2)</f>
        <v>0.8</v>
      </c>
      <c r="F47">
        <f>INDEX(EDA!$A$1:$DW$133, EDAPlots!$C47+1, EDAPlots!F$2)</f>
        <v>56.2</v>
      </c>
      <c r="G47">
        <f>INDEX(EDA!$A$1:$DW$133, EDAPlots!$C47+1, EDAPlots!G$2)</f>
        <v>52.7</v>
      </c>
      <c r="H47">
        <f>INDEX(EDA!$A$1:$DW$133, EDAPlots!$C47+1, EDAPlots!H$2)</f>
        <v>0.85</v>
      </c>
      <c r="I47">
        <f>INDEX(EDA!$A$1:$DW$133, EDAPlots!$C47+1, EDAPlots!I$2)</f>
        <v>50.15</v>
      </c>
      <c r="J47">
        <f>INDEX(EDA!$A$1:$DW$133, EDAPlots!$C47+1, EDAPlots!J$2)</f>
        <v>55.599999999999902</v>
      </c>
      <c r="K47">
        <f>INDEX(EDA!$A$1:$DW$133, EDAPlots!$C47+1, EDAPlots!K$2)</f>
        <v>58.482520628573802</v>
      </c>
      <c r="L47">
        <f>INDEX(EDA!$A$1:$DW$133, EDAPlots!$C47+1, EDAPlots!L$2)</f>
        <v>123.899694955614</v>
      </c>
      <c r="M47">
        <f>INDEX(EDA!$A$1:$DW$133, EDAPlots!$C47+1, EDAPlots!M$2)</f>
        <v>117.654847614906</v>
      </c>
      <c r="N47">
        <f>INDEX(EDA!$A$1:$DW$133, EDAPlots!$C47+1, EDAPlots!N$2)</f>
        <v>147.81371678766001</v>
      </c>
      <c r="P47" t="str">
        <f>IFERROR(INDEX(StratReturns!$CF$3:$ET$98, _xlfn.IFNA(MATCH($D47, StratReturns!$P$3:$P$98, 0), ""), EDAPlots!P$2), "")</f>
        <v/>
      </c>
      <c r="Q47" t="str">
        <f>IFERROR(INDEX(StratReturns!$EV$3:$HJ$98, MATCH($D47, StratReturns!$EV$3:$EV$98, 0), EDAPlots!Q$2), "")</f>
        <v/>
      </c>
    </row>
    <row r="48" spans="1:17" x14ac:dyDescent="0.35">
      <c r="A48" t="s">
        <v>402</v>
      </c>
      <c r="B48" s="24">
        <f t="shared" si="0"/>
        <v>42583</v>
      </c>
      <c r="C48">
        <v>44</v>
      </c>
      <c r="D48" s="24">
        <v>42583</v>
      </c>
      <c r="E48">
        <f>INDEX(EDA!$A$1:$DW$133, EDAPlots!$C48+1, EDAPlots!E$2)</f>
        <v>1.1000000000000001</v>
      </c>
      <c r="F48">
        <f>INDEX(EDA!$A$1:$DW$133, EDAPlots!$C48+1, EDAPlots!F$2)</f>
        <v>52.6</v>
      </c>
      <c r="G48">
        <f>INDEX(EDA!$A$1:$DW$133, EDAPlots!$C48+1, EDAPlots!G$2)</f>
        <v>49.8</v>
      </c>
      <c r="H48">
        <f>INDEX(EDA!$A$1:$DW$133, EDAPlots!$C48+1, EDAPlots!H$2)</f>
        <v>0.95</v>
      </c>
      <c r="I48">
        <f>INDEX(EDA!$A$1:$DW$133, EDAPlots!$C48+1, EDAPlots!I$2)</f>
        <v>49.95</v>
      </c>
      <c r="J48">
        <f>INDEX(EDA!$A$1:$DW$133, EDAPlots!$C48+1, EDAPlots!J$2)</f>
        <v>55.349999999999902</v>
      </c>
      <c r="K48">
        <f>INDEX(EDA!$A$1:$DW$133, EDAPlots!$C48+1, EDAPlots!K$2)</f>
        <v>59.983143513831699</v>
      </c>
      <c r="L48">
        <f>INDEX(EDA!$A$1:$DW$133, EDAPlots!$C48+1, EDAPlots!L$2)</f>
        <v>124.02415336395499</v>
      </c>
      <c r="M48">
        <f>INDEX(EDA!$A$1:$DW$133, EDAPlots!$C48+1, EDAPlots!M$2)</f>
        <v>127.80686466642899</v>
      </c>
      <c r="N48">
        <f>INDEX(EDA!$A$1:$DW$133, EDAPlots!$C48+1, EDAPlots!N$2)</f>
        <v>148.03398601555401</v>
      </c>
      <c r="P48" t="str">
        <f>IFERROR(INDEX(StratReturns!$CF$3:$ET$98, _xlfn.IFNA(MATCH($D48, StratReturns!$P$3:$P$98, 0), ""), EDAPlots!P$2), "")</f>
        <v/>
      </c>
      <c r="Q48" t="str">
        <f>IFERROR(INDEX(StratReturns!$EV$3:$HJ$98, MATCH($D48, StratReturns!$EV$3:$EV$98, 0), EDAPlots!Q$2), "")</f>
        <v/>
      </c>
    </row>
    <row r="49" spans="1:17" x14ac:dyDescent="0.35">
      <c r="A49" t="s">
        <v>403</v>
      </c>
      <c r="B49" s="24">
        <f t="shared" si="0"/>
        <v>42614</v>
      </c>
      <c r="C49">
        <v>45</v>
      </c>
      <c r="D49" s="24">
        <v>42614</v>
      </c>
      <c r="E49">
        <f>INDEX(EDA!$A$1:$DW$133, EDAPlots!$C49+1, EDAPlots!E$2)</f>
        <v>1.5</v>
      </c>
      <c r="F49">
        <f>INDEX(EDA!$A$1:$DW$133, EDAPlots!$C49+1, EDAPlots!F$2)</f>
        <v>55.4</v>
      </c>
      <c r="G49">
        <f>INDEX(EDA!$A$1:$DW$133, EDAPlots!$C49+1, EDAPlots!G$2)</f>
        <v>51.1</v>
      </c>
      <c r="H49">
        <f>INDEX(EDA!$A$1:$DW$133, EDAPlots!$C49+1, EDAPlots!H$2)</f>
        <v>1</v>
      </c>
      <c r="I49">
        <f>INDEX(EDA!$A$1:$DW$133, EDAPlots!$C49+1, EDAPlots!I$2)</f>
        <v>50.4</v>
      </c>
      <c r="J49">
        <f>INDEX(EDA!$A$1:$DW$133, EDAPlots!$C49+1, EDAPlots!J$2)</f>
        <v>55.349999999999902</v>
      </c>
      <c r="K49">
        <f>INDEX(EDA!$A$1:$DW$133, EDAPlots!$C49+1, EDAPlots!K$2)</f>
        <v>63.271051757092202</v>
      </c>
      <c r="L49">
        <f>INDEX(EDA!$A$1:$DW$133, EDAPlots!$C49+1, EDAPlots!L$2)</f>
        <v>124.107303598117</v>
      </c>
      <c r="M49">
        <f>INDEX(EDA!$A$1:$DW$133, EDAPlots!$C49+1, EDAPlots!M$2)</f>
        <v>115.417896329613</v>
      </c>
      <c r="N49">
        <f>INDEX(EDA!$A$1:$DW$133, EDAPlots!$C49+1, EDAPlots!N$2)</f>
        <v>148.019960951857</v>
      </c>
      <c r="P49" t="str">
        <f>IFERROR(INDEX(StratReturns!$CF$3:$ET$98, _xlfn.IFNA(MATCH($D49, StratReturns!$P$3:$P$98, 0), ""), EDAPlots!P$2), "")</f>
        <v/>
      </c>
      <c r="Q49" t="str">
        <f>IFERROR(INDEX(StratReturns!$EV$3:$HJ$98, MATCH($D49, StratReturns!$EV$3:$EV$98, 0), EDAPlots!Q$2), "")</f>
        <v/>
      </c>
    </row>
    <row r="50" spans="1:17" x14ac:dyDescent="0.35">
      <c r="A50" t="s">
        <v>404</v>
      </c>
      <c r="B50" s="24">
        <f t="shared" si="0"/>
        <v>42644</v>
      </c>
      <c r="C50">
        <v>46</v>
      </c>
      <c r="D50" s="24">
        <v>42644</v>
      </c>
      <c r="E50">
        <f>INDEX(EDA!$A$1:$DW$133, EDAPlots!$C50+1, EDAPlots!E$2)</f>
        <v>1.6</v>
      </c>
      <c r="F50">
        <f>INDEX(EDA!$A$1:$DW$133, EDAPlots!$C50+1, EDAPlots!F$2)</f>
        <v>54.3</v>
      </c>
      <c r="G50">
        <f>INDEX(EDA!$A$1:$DW$133, EDAPlots!$C50+1, EDAPlots!G$2)</f>
        <v>51.8</v>
      </c>
      <c r="H50">
        <f>INDEX(EDA!$A$1:$DW$133, EDAPlots!$C50+1, EDAPlots!H$2)</f>
        <v>1</v>
      </c>
      <c r="I50">
        <f>INDEX(EDA!$A$1:$DW$133, EDAPlots!$C50+1, EDAPlots!I$2)</f>
        <v>51.05</v>
      </c>
      <c r="J50">
        <f>INDEX(EDA!$A$1:$DW$133, EDAPlots!$C50+1, EDAPlots!J$2)</f>
        <v>55.25</v>
      </c>
      <c r="K50">
        <f>INDEX(EDA!$A$1:$DW$133, EDAPlots!$C50+1, EDAPlots!K$2)</f>
        <v>62.518816706093197</v>
      </c>
      <c r="L50">
        <f>INDEX(EDA!$A$1:$DW$133, EDAPlots!$C50+1, EDAPlots!L$2)</f>
        <v>123.17539023017</v>
      </c>
      <c r="M50">
        <f>INDEX(EDA!$A$1:$DW$133, EDAPlots!$C50+1, EDAPlots!M$2)</f>
        <v>118.475565543543</v>
      </c>
      <c r="N50">
        <f>INDEX(EDA!$A$1:$DW$133, EDAPlots!$C50+1, EDAPlots!N$2)</f>
        <v>146.145017060714</v>
      </c>
      <c r="P50" t="str">
        <f>IFERROR(INDEX(StratReturns!$CF$3:$ET$98, _xlfn.IFNA(MATCH($D50, StratReturns!$P$3:$P$98, 0), ""), EDAPlots!P$2), "")</f>
        <v/>
      </c>
      <c r="Q50" t="str">
        <f>IFERROR(INDEX(StratReturns!$EV$3:$HJ$98, MATCH($D50, StratReturns!$EV$3:$EV$98, 0), EDAPlots!Q$2), "")</f>
        <v/>
      </c>
    </row>
    <row r="51" spans="1:17" x14ac:dyDescent="0.35">
      <c r="A51" t="s">
        <v>405</v>
      </c>
      <c r="B51" s="24">
        <f t="shared" si="0"/>
        <v>42675</v>
      </c>
      <c r="C51">
        <v>47</v>
      </c>
      <c r="D51" s="24">
        <v>42675</v>
      </c>
      <c r="E51">
        <f>INDEX(EDA!$A$1:$DW$133, EDAPlots!$C51+1, EDAPlots!E$2)</f>
        <v>1.7</v>
      </c>
      <c r="F51">
        <f>INDEX(EDA!$A$1:$DW$133, EDAPlots!$C51+1, EDAPlots!F$2)</f>
        <v>56.4</v>
      </c>
      <c r="G51">
        <f>INDEX(EDA!$A$1:$DW$133, EDAPlots!$C51+1, EDAPlots!G$2)</f>
        <v>53.2</v>
      </c>
      <c r="H51">
        <f>INDEX(EDA!$A$1:$DW$133, EDAPlots!$C51+1, EDAPlots!H$2)</f>
        <v>1.05</v>
      </c>
      <c r="I51">
        <f>INDEX(EDA!$A$1:$DW$133, EDAPlots!$C51+1, EDAPlots!I$2)</f>
        <v>51.2</v>
      </c>
      <c r="J51">
        <f>INDEX(EDA!$A$1:$DW$133, EDAPlots!$C51+1, EDAPlots!J$2)</f>
        <v>55.25</v>
      </c>
      <c r="K51">
        <f>INDEX(EDA!$A$1:$DW$133, EDAPlots!$C51+1, EDAPlots!K$2)</f>
        <v>63.267548301203703</v>
      </c>
      <c r="L51">
        <f>INDEX(EDA!$A$1:$DW$133, EDAPlots!$C51+1, EDAPlots!L$2)</f>
        <v>119.57523146319799</v>
      </c>
      <c r="M51">
        <f>INDEX(EDA!$A$1:$DW$133, EDAPlots!$C51+1, EDAPlots!M$2)</f>
        <v>121.188118709573</v>
      </c>
      <c r="N51">
        <f>INDEX(EDA!$A$1:$DW$133, EDAPlots!$C51+1, EDAPlots!N$2)</f>
        <v>149.650371377358</v>
      </c>
      <c r="P51" t="str">
        <f>IFERROR(INDEX(StratReturns!$CF$3:$ET$98, _xlfn.IFNA(MATCH($D51, StratReturns!$P$3:$P$98, 0), ""), EDAPlots!P$2), "")</f>
        <v/>
      </c>
      <c r="Q51" t="str">
        <f>IFERROR(INDEX(StratReturns!$EV$3:$HJ$98, MATCH($D51, StratReturns!$EV$3:$EV$98, 0), EDAPlots!Q$2), "")</f>
        <v/>
      </c>
    </row>
    <row r="52" spans="1:17" x14ac:dyDescent="0.35">
      <c r="A52" t="s">
        <v>406</v>
      </c>
      <c r="B52" s="24">
        <f t="shared" si="0"/>
        <v>42705</v>
      </c>
      <c r="C52">
        <v>48</v>
      </c>
      <c r="D52" s="24">
        <v>42705</v>
      </c>
      <c r="E52">
        <f>INDEX(EDA!$A$1:$DW$133, EDAPlots!$C52+1, EDAPlots!E$2)</f>
        <v>2.1</v>
      </c>
      <c r="F52">
        <f>INDEX(EDA!$A$1:$DW$133, EDAPlots!$C52+1, EDAPlots!F$2)</f>
        <v>55.8</v>
      </c>
      <c r="G52">
        <f>INDEX(EDA!$A$1:$DW$133, EDAPlots!$C52+1, EDAPlots!G$2)</f>
        <v>54.4</v>
      </c>
      <c r="H52">
        <f>INDEX(EDA!$A$1:$DW$133, EDAPlots!$C52+1, EDAPlots!H$2)</f>
        <v>1.1000000000000001</v>
      </c>
      <c r="I52">
        <f>INDEX(EDA!$A$1:$DW$133, EDAPlots!$C52+1, EDAPlots!I$2)</f>
        <v>51.349999999999902</v>
      </c>
      <c r="J52">
        <f>INDEX(EDA!$A$1:$DW$133, EDAPlots!$C52+1, EDAPlots!J$2)</f>
        <v>55.3</v>
      </c>
      <c r="K52">
        <f>INDEX(EDA!$A$1:$DW$133, EDAPlots!$C52+1, EDAPlots!K$2)</f>
        <v>64.697093187168505</v>
      </c>
      <c r="L52">
        <f>INDEX(EDA!$A$1:$DW$133, EDAPlots!$C52+1, EDAPlots!L$2)</f>
        <v>120.588447764205</v>
      </c>
      <c r="M52">
        <f>INDEX(EDA!$A$1:$DW$133, EDAPlots!$C52+1, EDAPlots!M$2)</f>
        <v>124.961719449437</v>
      </c>
      <c r="N52">
        <f>INDEX(EDA!$A$1:$DW$133, EDAPlots!$C52+1, EDAPlots!N$2)</f>
        <v>152.486464752117</v>
      </c>
      <c r="P52" t="str">
        <f>IFERROR(INDEX(StratReturns!$CF$3:$ET$98, _xlfn.IFNA(MATCH($D52, StratReturns!$P$3:$P$98, 0), ""), EDAPlots!P$2), "")</f>
        <v/>
      </c>
      <c r="Q52" t="str">
        <f>IFERROR(INDEX(StratReturns!$EV$3:$HJ$98, MATCH($D52, StratReturns!$EV$3:$EV$98, 0), EDAPlots!Q$2), "")</f>
        <v/>
      </c>
    </row>
    <row r="53" spans="1:17" x14ac:dyDescent="0.35">
      <c r="A53" t="s">
        <v>407</v>
      </c>
      <c r="B53" s="24">
        <f t="shared" si="0"/>
        <v>42736</v>
      </c>
      <c r="C53">
        <v>49</v>
      </c>
      <c r="D53" s="24">
        <v>42736</v>
      </c>
      <c r="E53">
        <f>INDEX(EDA!$A$1:$DW$133, EDAPlots!$C53+1, EDAPlots!E$2)</f>
        <v>2.5</v>
      </c>
      <c r="F53">
        <f>INDEX(EDA!$A$1:$DW$133, EDAPlots!$C53+1, EDAPlots!F$2)</f>
        <v>57</v>
      </c>
      <c r="G53">
        <f>INDEX(EDA!$A$1:$DW$133, EDAPlots!$C53+1, EDAPlots!G$2)</f>
        <v>55.7</v>
      </c>
      <c r="H53">
        <f>INDEX(EDA!$A$1:$DW$133, EDAPlots!$C53+1, EDAPlots!H$2)</f>
        <v>1.1000000000000001</v>
      </c>
      <c r="I53">
        <f>INDEX(EDA!$A$1:$DW$133, EDAPlots!$C53+1, EDAPlots!I$2)</f>
        <v>51.599999999999902</v>
      </c>
      <c r="J53">
        <f>INDEX(EDA!$A$1:$DW$133, EDAPlots!$C53+1, EDAPlots!J$2)</f>
        <v>55.4</v>
      </c>
      <c r="K53">
        <f>INDEX(EDA!$A$1:$DW$133, EDAPlots!$C53+1, EDAPlots!K$2)</f>
        <v>65.110500696641097</v>
      </c>
      <c r="L53">
        <f>INDEX(EDA!$A$1:$DW$133, EDAPlots!$C53+1, EDAPlots!L$2)</f>
        <v>121.13775534984801</v>
      </c>
      <c r="M53">
        <f>INDEX(EDA!$A$1:$DW$133, EDAPlots!$C53+1, EDAPlots!M$2)</f>
        <v>126.87245449526399</v>
      </c>
      <c r="N53">
        <f>INDEX(EDA!$A$1:$DW$133, EDAPlots!$C53+1, EDAPlots!N$2)</f>
        <v>153.657293683234</v>
      </c>
      <c r="P53" t="str">
        <f>IFERROR(INDEX(StratReturns!$CF$3:$ET$98, _xlfn.IFNA(MATCH($D53, StratReturns!$P$3:$P$98, 0), ""), EDAPlots!P$2), "")</f>
        <v/>
      </c>
      <c r="Q53" t="str">
        <f>IFERROR(INDEX(StratReturns!$EV$3:$HJ$98, MATCH($D53, StratReturns!$EV$3:$EV$98, 0), EDAPlots!Q$2), "")</f>
        <v/>
      </c>
    </row>
    <row r="54" spans="1:17" x14ac:dyDescent="0.35">
      <c r="A54" t="s">
        <v>408</v>
      </c>
      <c r="B54" s="24">
        <f t="shared" si="0"/>
        <v>42767</v>
      </c>
      <c r="C54">
        <v>50</v>
      </c>
      <c r="D54" s="24">
        <v>42767</v>
      </c>
      <c r="E54">
        <f>INDEX(EDA!$A$1:$DW$133, EDAPlots!$C54+1, EDAPlots!E$2)</f>
        <v>2.7</v>
      </c>
      <c r="F54">
        <f>INDEX(EDA!$A$1:$DW$133, EDAPlots!$C54+1, EDAPlots!F$2)</f>
        <v>56.6</v>
      </c>
      <c r="G54">
        <f>INDEX(EDA!$A$1:$DW$133, EDAPlots!$C54+1, EDAPlots!G$2)</f>
        <v>57.7</v>
      </c>
      <c r="H54">
        <f>INDEX(EDA!$A$1:$DW$133, EDAPlots!$C54+1, EDAPlots!H$2)</f>
        <v>1.3</v>
      </c>
      <c r="I54">
        <f>INDEX(EDA!$A$1:$DW$133, EDAPlots!$C54+1, EDAPlots!I$2)</f>
        <v>52</v>
      </c>
      <c r="J54">
        <f>INDEX(EDA!$A$1:$DW$133, EDAPlots!$C54+1, EDAPlots!J$2)</f>
        <v>55.599999999999902</v>
      </c>
      <c r="K54">
        <f>INDEX(EDA!$A$1:$DW$133, EDAPlots!$C54+1, EDAPlots!K$2)</f>
        <v>64.292531647652396</v>
      </c>
      <c r="L54">
        <f>INDEX(EDA!$A$1:$DW$133, EDAPlots!$C54+1, EDAPlots!L$2)</f>
        <v>122.566845695647</v>
      </c>
      <c r="M54">
        <f>INDEX(EDA!$A$1:$DW$133, EDAPlots!$C54+1, EDAPlots!M$2)</f>
        <v>131.266561676175</v>
      </c>
      <c r="N54">
        <f>INDEX(EDA!$A$1:$DW$133, EDAPlots!$C54+1, EDAPlots!N$2)</f>
        <v>158.33289737360801</v>
      </c>
      <c r="P54" t="str">
        <f>IFERROR(INDEX(StratReturns!$CF$3:$ET$98, _xlfn.IFNA(MATCH($D54, StratReturns!$P$3:$P$98, 0), ""), EDAPlots!P$2), "")</f>
        <v/>
      </c>
      <c r="Q54" t="str">
        <f>IFERROR(INDEX(StratReturns!$EV$3:$HJ$98, MATCH($D54, StratReturns!$EV$3:$EV$98, 0), EDAPlots!Q$2), "")</f>
        <v/>
      </c>
    </row>
    <row r="55" spans="1:17" x14ac:dyDescent="0.35">
      <c r="A55" t="s">
        <v>409</v>
      </c>
      <c r="B55" s="24">
        <f t="shared" si="0"/>
        <v>42795</v>
      </c>
      <c r="C55">
        <v>51</v>
      </c>
      <c r="D55" s="24">
        <v>42795</v>
      </c>
      <c r="E55">
        <f>INDEX(EDA!$A$1:$DW$133, EDAPlots!$C55+1, EDAPlots!E$2)</f>
        <v>2.4</v>
      </c>
      <c r="F55">
        <f>INDEX(EDA!$A$1:$DW$133, EDAPlots!$C55+1, EDAPlots!F$2)</f>
        <v>56.2</v>
      </c>
      <c r="G55">
        <f>INDEX(EDA!$A$1:$DW$133, EDAPlots!$C55+1, EDAPlots!G$2)</f>
        <v>56.5</v>
      </c>
      <c r="H55">
        <f>INDEX(EDA!$A$1:$DW$133, EDAPlots!$C55+1, EDAPlots!H$2)</f>
        <v>1.55</v>
      </c>
      <c r="I55">
        <f>INDEX(EDA!$A$1:$DW$133, EDAPlots!$C55+1, EDAPlots!I$2)</f>
        <v>52.45</v>
      </c>
      <c r="J55">
        <f>INDEX(EDA!$A$1:$DW$133, EDAPlots!$C55+1, EDAPlots!J$2)</f>
        <v>55.8</v>
      </c>
      <c r="K55">
        <f>INDEX(EDA!$A$1:$DW$133, EDAPlots!$C55+1, EDAPlots!K$2)</f>
        <v>61.930936509047697</v>
      </c>
      <c r="L55">
        <f>INDEX(EDA!$A$1:$DW$133, EDAPlots!$C55+1, EDAPlots!L$2)</f>
        <v>123.065515397578</v>
      </c>
      <c r="M55">
        <f>INDEX(EDA!$A$1:$DW$133, EDAPlots!$C55+1, EDAPlots!M$2)</f>
        <v>128.460205950687</v>
      </c>
      <c r="N55">
        <f>INDEX(EDA!$A$1:$DW$133, EDAPlots!$C55+1, EDAPlots!N$2)</f>
        <v>157.03941319309101</v>
      </c>
      <c r="P55" t="str">
        <f>IFERROR(INDEX(StratReturns!$CF$3:$ET$98, _xlfn.IFNA(MATCH($D55, StratReturns!$P$3:$P$98, 0), ""), EDAPlots!P$2), "")</f>
        <v/>
      </c>
      <c r="Q55" t="str">
        <f>IFERROR(INDEX(StratReturns!$EV$3:$HJ$98, MATCH($D55, StratReturns!$EV$3:$EV$98, 0), EDAPlots!Q$2), "")</f>
        <v/>
      </c>
    </row>
    <row r="56" spans="1:17" x14ac:dyDescent="0.35">
      <c r="A56" t="s">
        <v>410</v>
      </c>
      <c r="B56" s="24">
        <f t="shared" si="0"/>
        <v>42826</v>
      </c>
      <c r="C56">
        <v>52</v>
      </c>
      <c r="D56" s="24">
        <v>42826</v>
      </c>
      <c r="E56">
        <f>INDEX(EDA!$A$1:$DW$133, EDAPlots!$C56+1, EDAPlots!E$2)</f>
        <v>2.2000000000000002</v>
      </c>
      <c r="F56">
        <f>INDEX(EDA!$A$1:$DW$133, EDAPlots!$C56+1, EDAPlots!F$2)</f>
        <v>57.2</v>
      </c>
      <c r="G56">
        <f>INDEX(EDA!$A$1:$DW$133, EDAPlots!$C56+1, EDAPlots!G$2)</f>
        <v>55.8</v>
      </c>
      <c r="H56">
        <f>INDEX(EDA!$A$1:$DW$133, EDAPlots!$C56+1, EDAPlots!H$2)</f>
        <v>1.65</v>
      </c>
      <c r="I56">
        <f>INDEX(EDA!$A$1:$DW$133, EDAPlots!$C56+1, EDAPlots!I$2)</f>
        <v>52.95</v>
      </c>
      <c r="J56">
        <f>INDEX(EDA!$A$1:$DW$133, EDAPlots!$C56+1, EDAPlots!J$2)</f>
        <v>56</v>
      </c>
      <c r="K56">
        <f>INDEX(EDA!$A$1:$DW$133, EDAPlots!$C56+1, EDAPlots!K$2)</f>
        <v>60.500188283777298</v>
      </c>
      <c r="L56">
        <f>INDEX(EDA!$A$1:$DW$133, EDAPlots!$C56+1, EDAPlots!L$2)</f>
        <v>123.99034286729</v>
      </c>
      <c r="M56">
        <f>INDEX(EDA!$A$1:$DW$133, EDAPlots!$C56+1, EDAPlots!M$2)</f>
        <v>126.392693199682</v>
      </c>
      <c r="N56">
        <f>INDEX(EDA!$A$1:$DW$133, EDAPlots!$C56+1, EDAPlots!N$2)</f>
        <v>158.60799994428999</v>
      </c>
      <c r="P56" t="str">
        <f>IFERROR(INDEX(StratReturns!$CF$3:$ET$98, _xlfn.IFNA(MATCH($D56, StratReturns!$P$3:$P$98, 0), ""), EDAPlots!P$2), "")</f>
        <v/>
      </c>
      <c r="Q56" t="str">
        <f>IFERROR(INDEX(StratReturns!$EV$3:$HJ$98, MATCH($D56, StratReturns!$EV$3:$EV$98, 0), EDAPlots!Q$2), "")</f>
        <v/>
      </c>
    </row>
    <row r="57" spans="1:17" x14ac:dyDescent="0.35">
      <c r="A57" t="s">
        <v>411</v>
      </c>
      <c r="B57" s="24">
        <f t="shared" si="0"/>
        <v>42856</v>
      </c>
      <c r="C57">
        <v>53</v>
      </c>
      <c r="D57" s="24">
        <v>42856</v>
      </c>
      <c r="E57">
        <f>INDEX(EDA!$A$1:$DW$133, EDAPlots!$C57+1, EDAPlots!E$2)</f>
        <v>1.9</v>
      </c>
      <c r="F57">
        <f>INDEX(EDA!$A$1:$DW$133, EDAPlots!$C57+1, EDAPlots!F$2)</f>
        <v>57.4</v>
      </c>
      <c r="G57">
        <f>INDEX(EDA!$A$1:$DW$133, EDAPlots!$C57+1, EDAPlots!G$2)</f>
        <v>56.4</v>
      </c>
      <c r="H57">
        <f>INDEX(EDA!$A$1:$DW$133, EDAPlots!$C57+1, EDAPlots!H$2)</f>
        <v>1.7999999999999901</v>
      </c>
      <c r="I57">
        <f>INDEX(EDA!$A$1:$DW$133, EDAPlots!$C57+1, EDAPlots!I$2)</f>
        <v>53.8</v>
      </c>
      <c r="J57">
        <f>INDEX(EDA!$A$1:$DW$133, EDAPlots!$C57+1, EDAPlots!J$2)</f>
        <v>56.2</v>
      </c>
      <c r="K57">
        <f>INDEX(EDA!$A$1:$DW$133, EDAPlots!$C57+1, EDAPlots!K$2)</f>
        <v>59.521088750692499</v>
      </c>
      <c r="L57">
        <f>INDEX(EDA!$A$1:$DW$133, EDAPlots!$C57+1, EDAPlots!L$2)</f>
        <v>125.447334297198</v>
      </c>
      <c r="M57">
        <f>INDEX(EDA!$A$1:$DW$133, EDAPlots!$C57+1, EDAPlots!M$2)</f>
        <v>128.02302888614</v>
      </c>
      <c r="N57">
        <f>INDEX(EDA!$A$1:$DW$133, EDAPlots!$C57+1, EDAPlots!N$2)</f>
        <v>160.35416529821899</v>
      </c>
      <c r="P57" t="str">
        <f>IFERROR(INDEX(StratReturns!$CF$3:$ET$98, _xlfn.IFNA(MATCH($D57, StratReturns!$P$3:$P$98, 0), ""), EDAPlots!P$2), "")</f>
        <v/>
      </c>
      <c r="Q57" t="str">
        <f>IFERROR(INDEX(StratReturns!$EV$3:$HJ$98, MATCH($D57, StratReturns!$EV$3:$EV$98, 0), EDAPlots!Q$2), "")</f>
        <v/>
      </c>
    </row>
    <row r="58" spans="1:17" x14ac:dyDescent="0.35">
      <c r="A58" t="s">
        <v>412</v>
      </c>
      <c r="B58" s="24">
        <f t="shared" si="0"/>
        <v>42887</v>
      </c>
      <c r="C58">
        <v>54</v>
      </c>
      <c r="D58" s="24">
        <v>42887</v>
      </c>
      <c r="E58">
        <f>INDEX(EDA!$A$1:$DW$133, EDAPlots!$C58+1, EDAPlots!E$2)</f>
        <v>1.6</v>
      </c>
      <c r="F58">
        <f>INDEX(EDA!$A$1:$DW$133, EDAPlots!$C58+1, EDAPlots!F$2)</f>
        <v>56.8</v>
      </c>
      <c r="G58">
        <f>INDEX(EDA!$A$1:$DW$133, EDAPlots!$C58+1, EDAPlots!G$2)</f>
        <v>56.2</v>
      </c>
      <c r="H58">
        <f>INDEX(EDA!$A$1:$DW$133, EDAPlots!$C58+1, EDAPlots!H$2)</f>
        <v>1.7999999999999901</v>
      </c>
      <c r="I58">
        <f>INDEX(EDA!$A$1:$DW$133, EDAPlots!$C58+1, EDAPlots!I$2)</f>
        <v>55.05</v>
      </c>
      <c r="J58">
        <f>INDEX(EDA!$A$1:$DW$133, EDAPlots!$C58+1, EDAPlots!J$2)</f>
        <v>56.3</v>
      </c>
      <c r="K58">
        <f>INDEX(EDA!$A$1:$DW$133, EDAPlots!$C58+1, EDAPlots!K$2)</f>
        <v>59.356777191826403</v>
      </c>
      <c r="L58">
        <f>INDEX(EDA!$A$1:$DW$133, EDAPlots!$C58+1, EDAPlots!L$2)</f>
        <v>125.375777330587</v>
      </c>
      <c r="M58">
        <f>INDEX(EDA!$A$1:$DW$133, EDAPlots!$C58+1, EDAPlots!M$2)</f>
        <v>127.00156470186499</v>
      </c>
      <c r="N58">
        <f>INDEX(EDA!$A$1:$DW$133, EDAPlots!$C58+1, EDAPlots!N$2)</f>
        <v>160.180833146802</v>
      </c>
      <c r="P58" t="str">
        <f>IFERROR(INDEX(StratReturns!$CF$3:$ET$98, _xlfn.IFNA(MATCH($D58, StratReturns!$P$3:$P$98, 0), ""), EDAPlots!P$2), "")</f>
        <v/>
      </c>
      <c r="Q58" t="str">
        <f>IFERROR(INDEX(StratReturns!$EV$3:$HJ$98, MATCH($D58, StratReturns!$EV$3:$EV$98, 0), EDAPlots!Q$2), "")</f>
        <v/>
      </c>
    </row>
    <row r="59" spans="1:17" x14ac:dyDescent="0.35">
      <c r="A59" t="s">
        <v>413</v>
      </c>
      <c r="B59" s="24">
        <f t="shared" si="0"/>
        <v>42917</v>
      </c>
      <c r="C59">
        <v>55</v>
      </c>
      <c r="D59" s="24">
        <v>42917</v>
      </c>
      <c r="E59">
        <f>INDEX(EDA!$A$1:$DW$133, EDAPlots!$C59+1, EDAPlots!E$2)</f>
        <v>1.7</v>
      </c>
      <c r="F59">
        <f>INDEX(EDA!$A$1:$DW$133, EDAPlots!$C59+1, EDAPlots!F$2)</f>
        <v>55.4</v>
      </c>
      <c r="G59">
        <f>INDEX(EDA!$A$1:$DW$133, EDAPlots!$C59+1, EDAPlots!G$2)</f>
        <v>56.5</v>
      </c>
      <c r="H59">
        <f>INDEX(EDA!$A$1:$DW$133, EDAPlots!$C59+1, EDAPlots!H$2)</f>
        <v>1.7999999999999901</v>
      </c>
      <c r="I59">
        <f>INDEX(EDA!$A$1:$DW$133, EDAPlots!$C59+1, EDAPlots!I$2)</f>
        <v>55.75</v>
      </c>
      <c r="J59">
        <f>INDEX(EDA!$A$1:$DW$133, EDAPlots!$C59+1, EDAPlots!J$2)</f>
        <v>56.3</v>
      </c>
      <c r="K59">
        <f>INDEX(EDA!$A$1:$DW$133, EDAPlots!$C59+1, EDAPlots!K$2)</f>
        <v>61.1456095304953</v>
      </c>
      <c r="L59">
        <f>INDEX(EDA!$A$1:$DW$133, EDAPlots!$C59+1, EDAPlots!L$2)</f>
        <v>126.800218417869</v>
      </c>
      <c r="M59">
        <f>INDEX(EDA!$A$1:$DW$133, EDAPlots!$C59+1, EDAPlots!M$2)</f>
        <v>127.43768029816</v>
      </c>
      <c r="N59">
        <f>INDEX(EDA!$A$1:$DW$133, EDAPlots!$C59+1, EDAPlots!N$2)</f>
        <v>162.620144951051</v>
      </c>
      <c r="P59" t="str">
        <f>IFERROR(INDEX(StratReturns!$CF$3:$ET$98, _xlfn.IFNA(MATCH($D59, StratReturns!$P$3:$P$98, 0), ""), EDAPlots!P$2), "")</f>
        <v/>
      </c>
      <c r="Q59" t="str">
        <f>IFERROR(INDEX(StratReturns!$EV$3:$HJ$98, MATCH($D59, StratReturns!$EV$3:$EV$98, 0), EDAPlots!Q$2), "")</f>
        <v/>
      </c>
    </row>
    <row r="60" spans="1:17" x14ac:dyDescent="0.35">
      <c r="A60" t="s">
        <v>414</v>
      </c>
      <c r="B60" s="24">
        <f t="shared" si="0"/>
        <v>42948</v>
      </c>
      <c r="C60">
        <v>56</v>
      </c>
      <c r="D60" s="24">
        <v>42948</v>
      </c>
      <c r="E60">
        <f>INDEX(EDA!$A$1:$DW$133, EDAPlots!$C60+1, EDAPlots!E$2)</f>
        <v>1.9</v>
      </c>
      <c r="F60">
        <f>INDEX(EDA!$A$1:$DW$133, EDAPlots!$C60+1, EDAPlots!F$2)</f>
        <v>55.8</v>
      </c>
      <c r="G60">
        <f>INDEX(EDA!$A$1:$DW$133, EDAPlots!$C60+1, EDAPlots!G$2)</f>
        <v>58.4</v>
      </c>
      <c r="H60">
        <f>INDEX(EDA!$A$1:$DW$133, EDAPlots!$C60+1, EDAPlots!H$2)</f>
        <v>1.9</v>
      </c>
      <c r="I60">
        <f>INDEX(EDA!$A$1:$DW$133, EDAPlots!$C60+1, EDAPlots!I$2)</f>
        <v>56</v>
      </c>
      <c r="J60">
        <f>INDEX(EDA!$A$1:$DW$133, EDAPlots!$C60+1, EDAPlots!J$2)</f>
        <v>56.3</v>
      </c>
      <c r="K60">
        <f>INDEX(EDA!$A$1:$DW$133, EDAPlots!$C60+1, EDAPlots!K$2)</f>
        <v>62.091370579900499</v>
      </c>
      <c r="L60">
        <f>INDEX(EDA!$A$1:$DW$133, EDAPlots!$C60+1, EDAPlots!L$2)</f>
        <v>127.491152544201</v>
      </c>
      <c r="M60">
        <f>INDEX(EDA!$A$1:$DW$133, EDAPlots!$C60+1, EDAPlots!M$2)</f>
        <v>124.83811960396299</v>
      </c>
      <c r="N60">
        <f>INDEX(EDA!$A$1:$DW$133, EDAPlots!$C60+1, EDAPlots!N$2)</f>
        <v>162.98444033820101</v>
      </c>
      <c r="P60" t="str">
        <f>IFERROR(INDEX(StratReturns!$CF$3:$ET$98, _xlfn.IFNA(MATCH($D60, StratReturns!$P$3:$P$98, 0), ""), EDAPlots!P$2), "")</f>
        <v/>
      </c>
      <c r="Q60" t="str">
        <f>IFERROR(INDEX(StratReturns!$EV$3:$HJ$98, MATCH($D60, StratReturns!$EV$3:$EV$98, 0), EDAPlots!Q$2), "")</f>
        <v/>
      </c>
    </row>
    <row r="61" spans="1:17" x14ac:dyDescent="0.35">
      <c r="A61" t="s">
        <v>415</v>
      </c>
      <c r="B61" s="24">
        <f t="shared" si="0"/>
        <v>42979</v>
      </c>
      <c r="C61">
        <v>57</v>
      </c>
      <c r="D61" s="24">
        <v>42979</v>
      </c>
      <c r="E61">
        <f>INDEX(EDA!$A$1:$DW$133, EDAPlots!$C61+1, EDAPlots!E$2)</f>
        <v>2.2000000000000002</v>
      </c>
      <c r="F61">
        <f>INDEX(EDA!$A$1:$DW$133, EDAPlots!$C61+1, EDAPlots!F$2)</f>
        <v>58.1</v>
      </c>
      <c r="G61">
        <f>INDEX(EDA!$A$1:$DW$133, EDAPlots!$C61+1, EDAPlots!G$2)</f>
        <v>60</v>
      </c>
      <c r="H61">
        <f>INDEX(EDA!$A$1:$DW$133, EDAPlots!$C61+1, EDAPlots!H$2)</f>
        <v>2</v>
      </c>
      <c r="I61">
        <f>INDEX(EDA!$A$1:$DW$133, EDAPlots!$C61+1, EDAPlots!I$2)</f>
        <v>56.3</v>
      </c>
      <c r="J61">
        <f>INDEX(EDA!$A$1:$DW$133, EDAPlots!$C61+1, EDAPlots!J$2)</f>
        <v>56.5</v>
      </c>
      <c r="K61">
        <f>INDEX(EDA!$A$1:$DW$133, EDAPlots!$C61+1, EDAPlots!K$2)</f>
        <v>63.241208648645802</v>
      </c>
      <c r="L61">
        <f>INDEX(EDA!$A$1:$DW$133, EDAPlots!$C61+1, EDAPlots!L$2)</f>
        <v>127.288715094455</v>
      </c>
      <c r="M61">
        <f>INDEX(EDA!$A$1:$DW$133, EDAPlots!$C61+1, EDAPlots!M$2)</f>
        <v>133.70661863023</v>
      </c>
      <c r="N61">
        <f>INDEX(EDA!$A$1:$DW$133, EDAPlots!$C61+1, EDAPlots!N$2)</f>
        <v>165.09191877702401</v>
      </c>
      <c r="P61" t="str">
        <f>IFERROR(INDEX(StratReturns!$CF$3:$ET$98, _xlfn.IFNA(MATCH($D61, StratReturns!$P$3:$P$98, 0), ""), EDAPlots!P$2), "")</f>
        <v/>
      </c>
      <c r="Q61" t="str">
        <f>IFERROR(INDEX(StratReturns!$EV$3:$HJ$98, MATCH($D61, StratReturns!$EV$3:$EV$98, 0), EDAPlots!Q$2), "")</f>
        <v/>
      </c>
    </row>
    <row r="62" spans="1:17" x14ac:dyDescent="0.35">
      <c r="A62" t="s">
        <v>416</v>
      </c>
      <c r="B62" s="24">
        <f t="shared" si="0"/>
        <v>43009</v>
      </c>
      <c r="C62">
        <v>58</v>
      </c>
      <c r="D62" s="24">
        <v>43009</v>
      </c>
      <c r="E62">
        <f>INDEX(EDA!$A$1:$DW$133, EDAPlots!$C62+1, EDAPlots!E$2)</f>
        <v>2</v>
      </c>
      <c r="F62">
        <f>INDEX(EDA!$A$1:$DW$133, EDAPlots!$C62+1, EDAPlots!F$2)</f>
        <v>60.4</v>
      </c>
      <c r="G62">
        <f>INDEX(EDA!$A$1:$DW$133, EDAPlots!$C62+1, EDAPlots!G$2)</f>
        <v>58.6</v>
      </c>
      <c r="H62">
        <f>INDEX(EDA!$A$1:$DW$133, EDAPlots!$C62+1, EDAPlots!H$2)</f>
        <v>2.0499999999999998</v>
      </c>
      <c r="I62">
        <f>INDEX(EDA!$A$1:$DW$133, EDAPlots!$C62+1, EDAPlots!I$2)</f>
        <v>56.45</v>
      </c>
      <c r="J62">
        <f>INDEX(EDA!$A$1:$DW$133, EDAPlots!$C62+1, EDAPlots!J$2)</f>
        <v>56.7</v>
      </c>
      <c r="K62">
        <f>INDEX(EDA!$A$1:$DW$133, EDAPlots!$C62+1, EDAPlots!K$2)</f>
        <v>66.305937562805994</v>
      </c>
      <c r="L62">
        <f>INDEX(EDA!$A$1:$DW$133, EDAPlots!$C62+1, EDAPlots!L$2)</f>
        <v>127.57880858127599</v>
      </c>
      <c r="M62">
        <f>INDEX(EDA!$A$1:$DW$133, EDAPlots!$C62+1, EDAPlots!M$2)</f>
        <v>136.86667059572099</v>
      </c>
      <c r="N62">
        <f>INDEX(EDA!$A$1:$DW$133, EDAPlots!$C62+1, EDAPlots!N$2)</f>
        <v>167.459312407027</v>
      </c>
      <c r="P62" t="str">
        <f>IFERROR(INDEX(StratReturns!$CF$3:$ET$98, _xlfn.IFNA(MATCH($D62, StratReturns!$P$3:$P$98, 0), ""), EDAPlots!P$2), "")</f>
        <v/>
      </c>
      <c r="Q62" t="str">
        <f>IFERROR(INDEX(StratReturns!$EV$3:$HJ$98, MATCH($D62, StratReturns!$EV$3:$EV$98, 0), EDAPlots!Q$2), "")</f>
        <v/>
      </c>
    </row>
    <row r="63" spans="1:17" x14ac:dyDescent="0.35">
      <c r="A63" t="s">
        <v>417</v>
      </c>
      <c r="B63" s="24">
        <f t="shared" si="0"/>
        <v>43040</v>
      </c>
      <c r="C63">
        <v>59</v>
      </c>
      <c r="D63" s="24">
        <v>43040</v>
      </c>
      <c r="E63">
        <f>INDEX(EDA!$A$1:$DW$133, EDAPlots!$C63+1, EDAPlots!E$2)</f>
        <v>2.2000000000000002</v>
      </c>
      <c r="F63">
        <f>INDEX(EDA!$A$1:$DW$133, EDAPlots!$C63+1, EDAPlots!F$2)</f>
        <v>57.1</v>
      </c>
      <c r="G63">
        <f>INDEX(EDA!$A$1:$DW$133, EDAPlots!$C63+1, EDAPlots!G$2)</f>
        <v>57.6</v>
      </c>
      <c r="H63">
        <f>INDEX(EDA!$A$1:$DW$133, EDAPlots!$C63+1, EDAPlots!H$2)</f>
        <v>2.15</v>
      </c>
      <c r="I63">
        <f>INDEX(EDA!$A$1:$DW$133, EDAPlots!$C63+1, EDAPlots!I$2)</f>
        <v>56.5</v>
      </c>
      <c r="J63">
        <f>INDEX(EDA!$A$1:$DW$133, EDAPlots!$C63+1, EDAPlots!J$2)</f>
        <v>56.9</v>
      </c>
      <c r="K63">
        <f>INDEX(EDA!$A$1:$DW$133, EDAPlots!$C63+1, EDAPlots!K$2)</f>
        <v>66.8853869941276</v>
      </c>
      <c r="L63">
        <f>INDEX(EDA!$A$1:$DW$133, EDAPlots!$C63+1, EDAPlots!L$2)</f>
        <v>127.229752433421</v>
      </c>
      <c r="M63">
        <f>INDEX(EDA!$A$1:$DW$133, EDAPlots!$C63+1, EDAPlots!M$2)</f>
        <v>131.23830922647701</v>
      </c>
      <c r="N63">
        <f>INDEX(EDA!$A$1:$DW$133, EDAPlots!$C63+1, EDAPlots!N$2)</f>
        <v>171.036021104334</v>
      </c>
      <c r="P63" t="str">
        <f>IFERROR(INDEX(StratReturns!$CF$3:$ET$98, _xlfn.IFNA(MATCH($D63, StratReturns!$P$3:$P$98, 0), ""), EDAPlots!P$2), "")</f>
        <v/>
      </c>
      <c r="Q63" t="str">
        <f>IFERROR(INDEX(StratReturns!$EV$3:$HJ$98, MATCH($D63, StratReturns!$EV$3:$EV$98, 0), EDAPlots!Q$2), "")</f>
        <v/>
      </c>
    </row>
    <row r="64" spans="1:17" x14ac:dyDescent="0.35">
      <c r="A64" t="s">
        <v>418</v>
      </c>
      <c r="B64" s="24">
        <f t="shared" si="0"/>
        <v>43070</v>
      </c>
      <c r="C64">
        <v>60</v>
      </c>
      <c r="D64" s="24">
        <v>43070</v>
      </c>
      <c r="E64">
        <f>INDEX(EDA!$A$1:$DW$133, EDAPlots!$C64+1, EDAPlots!E$2)</f>
        <v>2.1</v>
      </c>
      <c r="F64">
        <f>INDEX(EDA!$A$1:$DW$133, EDAPlots!$C64+1, EDAPlots!F$2)</f>
        <v>56.3</v>
      </c>
      <c r="G64">
        <f>INDEX(EDA!$A$1:$DW$133, EDAPlots!$C64+1, EDAPlots!G$2)</f>
        <v>59.7</v>
      </c>
      <c r="H64">
        <f>INDEX(EDA!$A$1:$DW$133, EDAPlots!$C64+1, EDAPlots!H$2)</f>
        <v>2.15</v>
      </c>
      <c r="I64">
        <f>INDEX(EDA!$A$1:$DW$133, EDAPlots!$C64+1, EDAPlots!I$2)</f>
        <v>57.05</v>
      </c>
      <c r="J64">
        <f>INDEX(EDA!$A$1:$DW$133, EDAPlots!$C64+1, EDAPlots!J$2)</f>
        <v>56.9</v>
      </c>
      <c r="K64">
        <f>INDEX(EDA!$A$1:$DW$133, EDAPlots!$C64+1, EDAPlots!K$2)</f>
        <v>68.157455918022094</v>
      </c>
      <c r="L64">
        <f>INDEX(EDA!$A$1:$DW$133, EDAPlots!$C64+1, EDAPlots!L$2)</f>
        <v>127.586812403249</v>
      </c>
      <c r="M64">
        <f>INDEX(EDA!$A$1:$DW$133, EDAPlots!$C64+1, EDAPlots!M$2)</f>
        <v>132.07053527415201</v>
      </c>
      <c r="N64">
        <f>INDEX(EDA!$A$1:$DW$133, EDAPlots!$C64+1, EDAPlots!N$2)</f>
        <v>172.94833686122499</v>
      </c>
      <c r="P64" t="str">
        <f>IFERROR(INDEX(StratReturns!$CF$3:$ET$98, _xlfn.IFNA(MATCH($D64, StratReturns!$P$3:$P$98, 0), ""), EDAPlots!P$2), "")</f>
        <v/>
      </c>
      <c r="Q64" t="str">
        <f>IFERROR(INDEX(StratReturns!$EV$3:$HJ$98, MATCH($D64, StratReturns!$EV$3:$EV$98, 0), EDAPlots!Q$2), "")</f>
        <v/>
      </c>
    </row>
    <row r="65" spans="1:17" x14ac:dyDescent="0.35">
      <c r="A65" t="s">
        <v>419</v>
      </c>
      <c r="B65" s="24">
        <f t="shared" si="0"/>
        <v>43101</v>
      </c>
      <c r="C65">
        <v>61</v>
      </c>
      <c r="D65" s="24">
        <v>43101</v>
      </c>
      <c r="E65">
        <f>INDEX(EDA!$A$1:$DW$133, EDAPlots!$C65+1, EDAPlots!E$2)</f>
        <v>2.1</v>
      </c>
      <c r="F65">
        <f>INDEX(EDA!$A$1:$DW$133, EDAPlots!$C65+1, EDAPlots!F$2)</f>
        <v>60</v>
      </c>
      <c r="G65">
        <f>INDEX(EDA!$A$1:$DW$133, EDAPlots!$C65+1, EDAPlots!G$2)</f>
        <v>59.4</v>
      </c>
      <c r="H65">
        <f>INDEX(EDA!$A$1:$DW$133, EDAPlots!$C65+1, EDAPlots!H$2)</f>
        <v>2.1</v>
      </c>
      <c r="I65">
        <f>INDEX(EDA!$A$1:$DW$133, EDAPlots!$C65+1, EDAPlots!I$2)</f>
        <v>57.65</v>
      </c>
      <c r="J65">
        <f>INDEX(EDA!$A$1:$DW$133, EDAPlots!$C65+1, EDAPlots!J$2)</f>
        <v>56.95</v>
      </c>
      <c r="K65">
        <f>INDEX(EDA!$A$1:$DW$133, EDAPlots!$C65+1, EDAPlots!K$2)</f>
        <v>69.831799771953399</v>
      </c>
      <c r="L65">
        <f>INDEX(EDA!$A$1:$DW$133, EDAPlots!$C65+1, EDAPlots!L$2)</f>
        <v>126.430576294663</v>
      </c>
      <c r="M65">
        <f>INDEX(EDA!$A$1:$DW$133, EDAPlots!$C65+1, EDAPlots!M$2)</f>
        <v>128.042999140988</v>
      </c>
      <c r="N65">
        <f>INDEX(EDA!$A$1:$DW$133, EDAPlots!$C65+1, EDAPlots!N$2)</f>
        <v>178.92829282564099</v>
      </c>
      <c r="P65" t="str">
        <f>IFERROR(INDEX(StratReturns!$CF$3:$ET$98, _xlfn.IFNA(MATCH($D65, StratReturns!$P$3:$P$98, 0), ""), EDAPlots!P$2), "")</f>
        <v/>
      </c>
      <c r="Q65" t="str">
        <f>IFERROR(INDEX(StratReturns!$EV$3:$HJ$98, MATCH($D65, StratReturns!$EV$3:$EV$98, 0), EDAPlots!Q$2), "")</f>
        <v/>
      </c>
    </row>
    <row r="66" spans="1:17" x14ac:dyDescent="0.35">
      <c r="A66" t="s">
        <v>420</v>
      </c>
      <c r="B66" s="24">
        <f t="shared" si="0"/>
        <v>43132</v>
      </c>
      <c r="C66">
        <v>62</v>
      </c>
      <c r="D66" s="24">
        <v>43132</v>
      </c>
      <c r="E66">
        <f>INDEX(EDA!$A$1:$DW$133, EDAPlots!$C66+1, EDAPlots!E$2)</f>
        <v>2.2000000000000002</v>
      </c>
      <c r="F66">
        <f>INDEX(EDA!$A$1:$DW$133, EDAPlots!$C66+1, EDAPlots!F$2)</f>
        <v>58.5</v>
      </c>
      <c r="G66">
        <f>INDEX(EDA!$A$1:$DW$133, EDAPlots!$C66+1, EDAPlots!G$2)</f>
        <v>60.9</v>
      </c>
      <c r="H66">
        <f>INDEX(EDA!$A$1:$DW$133, EDAPlots!$C66+1, EDAPlots!H$2)</f>
        <v>2.1</v>
      </c>
      <c r="I66">
        <f>INDEX(EDA!$A$1:$DW$133, EDAPlots!$C66+1, EDAPlots!I$2)</f>
        <v>58</v>
      </c>
      <c r="J66">
        <f>INDEX(EDA!$A$1:$DW$133, EDAPlots!$C66+1, EDAPlots!J$2)</f>
        <v>57.15</v>
      </c>
      <c r="K66">
        <f>INDEX(EDA!$A$1:$DW$133, EDAPlots!$C66+1, EDAPlots!K$2)</f>
        <v>67.122624449086601</v>
      </c>
      <c r="L66">
        <f>INDEX(EDA!$A$1:$DW$133, EDAPlots!$C66+1, EDAPlots!L$2)</f>
        <v>125.00132996286101</v>
      </c>
      <c r="M66">
        <f>INDEX(EDA!$A$1:$DW$133, EDAPlots!$C66+1, EDAPlots!M$2)</f>
        <v>112.81387297232899</v>
      </c>
      <c r="N66">
        <f>INDEX(EDA!$A$1:$DW$133, EDAPlots!$C66+1, EDAPlots!N$2)</f>
        <v>173.795723208444</v>
      </c>
      <c r="P66" t="str">
        <f>IFERROR(INDEX(StratReturns!$CF$3:$ET$98, _xlfn.IFNA(MATCH($D66, StratReturns!$P$3:$P$98, 0), ""), EDAPlots!P$2), "")</f>
        <v/>
      </c>
      <c r="Q66" t="str">
        <f>IFERROR(INDEX(StratReturns!$EV$3:$HJ$98, MATCH($D66, StratReturns!$EV$3:$EV$98, 0), EDAPlots!Q$2), "")</f>
        <v/>
      </c>
    </row>
    <row r="67" spans="1:17" x14ac:dyDescent="0.35">
      <c r="A67" t="s">
        <v>421</v>
      </c>
      <c r="B67" s="24">
        <f t="shared" si="0"/>
        <v>43160</v>
      </c>
      <c r="C67">
        <v>63</v>
      </c>
      <c r="D67" s="24">
        <v>43160</v>
      </c>
      <c r="E67">
        <f>INDEX(EDA!$A$1:$DW$133, EDAPlots!$C67+1, EDAPlots!E$2)</f>
        <v>2.4</v>
      </c>
      <c r="F67">
        <f>INDEX(EDA!$A$1:$DW$133, EDAPlots!$C67+1, EDAPlots!F$2)</f>
        <v>58.2</v>
      </c>
      <c r="G67">
        <f>INDEX(EDA!$A$1:$DW$133, EDAPlots!$C67+1, EDAPlots!G$2)</f>
        <v>58.8</v>
      </c>
      <c r="H67">
        <f>INDEX(EDA!$A$1:$DW$133, EDAPlots!$C67+1, EDAPlots!H$2)</f>
        <v>2.1</v>
      </c>
      <c r="I67">
        <f>INDEX(EDA!$A$1:$DW$133, EDAPlots!$C67+1, EDAPlots!I$2)</f>
        <v>58.5</v>
      </c>
      <c r="J67">
        <f>INDEX(EDA!$A$1:$DW$133, EDAPlots!$C67+1, EDAPlots!J$2)</f>
        <v>57.3</v>
      </c>
      <c r="K67">
        <f>INDEX(EDA!$A$1:$DW$133, EDAPlots!$C67+1, EDAPlots!K$2)</f>
        <v>68.535320741327894</v>
      </c>
      <c r="L67">
        <f>INDEX(EDA!$A$1:$DW$133, EDAPlots!$C67+1, EDAPlots!L$2)</f>
        <v>125.22273220174699</v>
      </c>
      <c r="M67">
        <f>INDEX(EDA!$A$1:$DW$133, EDAPlots!$C67+1, EDAPlots!M$2)</f>
        <v>114.08774755357599</v>
      </c>
      <c r="N67">
        <f>INDEX(EDA!$A$1:$DW$133, EDAPlots!$C67+1, EDAPlots!N$2)</f>
        <v>172.31532286414799</v>
      </c>
      <c r="P67" t="str">
        <f>IFERROR(INDEX(StratReturns!$CF$3:$ET$98, _xlfn.IFNA(MATCH($D67, StratReturns!$P$3:$P$98, 0), ""), EDAPlots!P$2), "")</f>
        <v/>
      </c>
      <c r="Q67" t="str">
        <f>IFERROR(INDEX(StratReturns!$EV$3:$HJ$98, MATCH($D67, StratReturns!$EV$3:$EV$98, 0), EDAPlots!Q$2), "")</f>
        <v/>
      </c>
    </row>
    <row r="68" spans="1:17" x14ac:dyDescent="0.35">
      <c r="A68" t="s">
        <v>422</v>
      </c>
      <c r="B68" s="24">
        <f t="shared" si="0"/>
        <v>43191</v>
      </c>
      <c r="C68">
        <v>64</v>
      </c>
      <c r="D68" s="24">
        <v>43191</v>
      </c>
      <c r="E68">
        <f>INDEX(EDA!$A$1:$DW$133, EDAPlots!$C68+1, EDAPlots!E$2)</f>
        <v>2.5</v>
      </c>
      <c r="F68">
        <f>INDEX(EDA!$A$1:$DW$133, EDAPlots!$C68+1, EDAPlots!F$2)</f>
        <v>57.6</v>
      </c>
      <c r="G68">
        <f>INDEX(EDA!$A$1:$DW$133, EDAPlots!$C68+1, EDAPlots!G$2)</f>
        <v>58.6</v>
      </c>
      <c r="H68">
        <f>INDEX(EDA!$A$1:$DW$133, EDAPlots!$C68+1, EDAPlots!H$2)</f>
        <v>2.1</v>
      </c>
      <c r="I68">
        <f>INDEX(EDA!$A$1:$DW$133, EDAPlots!$C68+1, EDAPlots!I$2)</f>
        <v>58.6</v>
      </c>
      <c r="J68">
        <f>INDEX(EDA!$A$1:$DW$133, EDAPlots!$C68+1, EDAPlots!J$2)</f>
        <v>57.5</v>
      </c>
      <c r="K68">
        <f>INDEX(EDA!$A$1:$DW$133, EDAPlots!$C68+1, EDAPlots!K$2)</f>
        <v>71.849568076490996</v>
      </c>
      <c r="L68">
        <f>INDEX(EDA!$A$1:$DW$133, EDAPlots!$C68+1, EDAPlots!L$2)</f>
        <v>123.904767573277</v>
      </c>
      <c r="M68">
        <f>INDEX(EDA!$A$1:$DW$133, EDAPlots!$C68+1, EDAPlots!M$2)</f>
        <v>113.220355835031</v>
      </c>
      <c r="N68">
        <f>INDEX(EDA!$A$1:$DW$133, EDAPlots!$C68+1, EDAPlots!N$2)</f>
        <v>175.49888913583399</v>
      </c>
      <c r="P68" t="str">
        <f>IFERROR(INDEX(StratReturns!$CF$3:$ET$98, _xlfn.IFNA(MATCH($D68, StratReturns!$P$3:$P$98, 0), ""), EDAPlots!P$2), "")</f>
        <v/>
      </c>
      <c r="Q68" t="str">
        <f>IFERROR(INDEX(StratReturns!$EV$3:$HJ$98, MATCH($D68, StratReturns!$EV$3:$EV$98, 0), EDAPlots!Q$2), "")</f>
        <v/>
      </c>
    </row>
    <row r="69" spans="1:17" x14ac:dyDescent="0.35">
      <c r="A69" t="s">
        <v>423</v>
      </c>
      <c r="B69" s="24">
        <f t="shared" si="0"/>
        <v>43221</v>
      </c>
      <c r="C69">
        <v>65</v>
      </c>
      <c r="D69" s="24">
        <v>43221</v>
      </c>
      <c r="E69">
        <f>INDEX(EDA!$A$1:$DW$133, EDAPlots!$C69+1, EDAPlots!E$2)</f>
        <v>2.8</v>
      </c>
      <c r="F69">
        <f>INDEX(EDA!$A$1:$DW$133, EDAPlots!$C69+1, EDAPlots!F$2)</f>
        <v>58</v>
      </c>
      <c r="G69">
        <f>INDEX(EDA!$A$1:$DW$133, EDAPlots!$C69+1, EDAPlots!G$2)</f>
        <v>59</v>
      </c>
      <c r="H69">
        <f>INDEX(EDA!$A$1:$DW$133, EDAPlots!$C69+1, EDAPlots!H$2)</f>
        <v>2.15</v>
      </c>
      <c r="I69">
        <f>INDEX(EDA!$A$1:$DW$133, EDAPlots!$C69+1, EDAPlots!I$2)</f>
        <v>58.7</v>
      </c>
      <c r="J69">
        <f>INDEX(EDA!$A$1:$DW$133, EDAPlots!$C69+1, EDAPlots!J$2)</f>
        <v>57.8</v>
      </c>
      <c r="K69">
        <f>INDEX(EDA!$A$1:$DW$133, EDAPlots!$C69+1, EDAPlots!K$2)</f>
        <v>74.195174305262597</v>
      </c>
      <c r="L69">
        <f>INDEX(EDA!$A$1:$DW$133, EDAPlots!$C69+1, EDAPlots!L$2)</f>
        <v>124.826995721107</v>
      </c>
      <c r="M69">
        <f>INDEX(EDA!$A$1:$DW$133, EDAPlots!$C69+1, EDAPlots!M$2)</f>
        <v>121.953280046694</v>
      </c>
      <c r="N69">
        <f>INDEX(EDA!$A$1:$DW$133, EDAPlots!$C69+1, EDAPlots!N$2)</f>
        <v>178.811248481543</v>
      </c>
      <c r="P69" t="str">
        <f>IFERROR(INDEX(StratReturns!$CF$3:$ET$98, _xlfn.IFNA(MATCH($D69, StratReturns!$P$3:$P$98, 0), ""), EDAPlots!P$2), "")</f>
        <v/>
      </c>
      <c r="Q69" t="str">
        <f>IFERROR(INDEX(StratReturns!$EV$3:$HJ$98, MATCH($D69, StratReturns!$EV$3:$EV$98, 0), EDAPlots!Q$2), "")</f>
        <v/>
      </c>
    </row>
    <row r="70" spans="1:17" x14ac:dyDescent="0.35">
      <c r="A70" t="s">
        <v>424</v>
      </c>
      <c r="B70" s="24">
        <f t="shared" ref="B70:B133" si="1">makeDate(LEFT(A70, 3), INT(RIGHT(A70, 4)))</f>
        <v>43252</v>
      </c>
      <c r="C70">
        <v>66</v>
      </c>
      <c r="D70" s="24">
        <v>43252</v>
      </c>
      <c r="E70">
        <f>INDEX(EDA!$A$1:$DW$133, EDAPlots!$C70+1, EDAPlots!E$2)</f>
        <v>2.9</v>
      </c>
      <c r="F70">
        <f>INDEX(EDA!$A$1:$DW$133, EDAPlots!$C70+1, EDAPlots!F$2)</f>
        <v>58.5</v>
      </c>
      <c r="G70">
        <f>INDEX(EDA!$A$1:$DW$133, EDAPlots!$C70+1, EDAPlots!G$2)</f>
        <v>59.9</v>
      </c>
      <c r="H70">
        <f>INDEX(EDA!$A$1:$DW$133, EDAPlots!$C70+1, EDAPlots!H$2)</f>
        <v>2.2000000000000002</v>
      </c>
      <c r="I70">
        <f>INDEX(EDA!$A$1:$DW$133, EDAPlots!$C70+1, EDAPlots!I$2)</f>
        <v>58.9</v>
      </c>
      <c r="J70">
        <f>INDEX(EDA!$A$1:$DW$133, EDAPlots!$C70+1, EDAPlots!J$2)</f>
        <v>58.05</v>
      </c>
      <c r="K70">
        <f>INDEX(EDA!$A$1:$DW$133, EDAPlots!$C70+1, EDAPlots!K$2)</f>
        <v>73.242370795122596</v>
      </c>
      <c r="L70">
        <f>INDEX(EDA!$A$1:$DW$133, EDAPlots!$C70+1, EDAPlots!L$2)</f>
        <v>124.85693206112499</v>
      </c>
      <c r="M70">
        <f>INDEX(EDA!$A$1:$DW$133, EDAPlots!$C70+1, EDAPlots!M$2)</f>
        <v>122.256404199214</v>
      </c>
      <c r="N70">
        <f>INDEX(EDA!$A$1:$DW$133, EDAPlots!$C70+1, EDAPlots!N$2)</f>
        <v>178.35680831314099</v>
      </c>
      <c r="P70" t="str">
        <f>IFERROR(INDEX(StratReturns!$CF$3:$ET$98, _xlfn.IFNA(MATCH($D70, StratReturns!$P$3:$P$98, 0), ""), EDAPlots!P$2), "")</f>
        <v/>
      </c>
      <c r="Q70" t="str">
        <f>IFERROR(INDEX(StratReturns!$EV$3:$HJ$98, MATCH($D70, StratReturns!$EV$3:$EV$98, 0), EDAPlots!Q$2), "")</f>
        <v/>
      </c>
    </row>
    <row r="71" spans="1:17" x14ac:dyDescent="0.35">
      <c r="A71" t="s">
        <v>425</v>
      </c>
      <c r="B71" s="24">
        <f t="shared" si="1"/>
        <v>43282</v>
      </c>
      <c r="C71">
        <v>67</v>
      </c>
      <c r="D71" s="24">
        <v>43282</v>
      </c>
      <c r="E71">
        <f>INDEX(EDA!$A$1:$DW$133, EDAPlots!$C71+1, EDAPlots!E$2)</f>
        <v>2.9</v>
      </c>
      <c r="F71">
        <f>INDEX(EDA!$A$1:$DW$133, EDAPlots!$C71+1, EDAPlots!F$2)</f>
        <v>57.5</v>
      </c>
      <c r="G71">
        <f>INDEX(EDA!$A$1:$DW$133, EDAPlots!$C71+1, EDAPlots!G$2)</f>
        <v>58.1</v>
      </c>
      <c r="H71">
        <f>INDEX(EDA!$A$1:$DW$133, EDAPlots!$C71+1, EDAPlots!H$2)</f>
        <v>2.2000000000000002</v>
      </c>
      <c r="I71">
        <f>INDEX(EDA!$A$1:$DW$133, EDAPlots!$C71+1, EDAPlots!I$2)</f>
        <v>58.9</v>
      </c>
      <c r="J71">
        <f>INDEX(EDA!$A$1:$DW$133, EDAPlots!$C71+1, EDAPlots!J$2)</f>
        <v>58.05</v>
      </c>
      <c r="K71">
        <f>INDEX(EDA!$A$1:$DW$133, EDAPlots!$C71+1, EDAPlots!K$2)</f>
        <v>72.988496650270406</v>
      </c>
      <c r="L71">
        <f>INDEX(EDA!$A$1:$DW$133, EDAPlots!$C71+1, EDAPlots!L$2)</f>
        <v>125.906889300627</v>
      </c>
      <c r="M71">
        <f>INDEX(EDA!$A$1:$DW$133, EDAPlots!$C71+1, EDAPlots!M$2)</f>
        <v>121.320512822723</v>
      </c>
      <c r="N71">
        <f>INDEX(EDA!$A$1:$DW$133, EDAPlots!$C71+1, EDAPlots!N$2)</f>
        <v>183.126176488407</v>
      </c>
      <c r="P71" t="str">
        <f>IFERROR(INDEX(StratReturns!$CF$3:$ET$98, _xlfn.IFNA(MATCH($D71, StratReturns!$P$3:$P$98, 0), ""), EDAPlots!P$2), "")</f>
        <v/>
      </c>
      <c r="Q71" t="str">
        <f>IFERROR(INDEX(StratReturns!$EV$3:$HJ$98, MATCH($D71, StratReturns!$EV$3:$EV$98, 0), EDAPlots!Q$2), "")</f>
        <v/>
      </c>
    </row>
    <row r="72" spans="1:17" x14ac:dyDescent="0.35">
      <c r="A72" t="s">
        <v>426</v>
      </c>
      <c r="B72" s="24">
        <f t="shared" si="1"/>
        <v>43313</v>
      </c>
      <c r="C72">
        <v>68</v>
      </c>
      <c r="D72" s="24">
        <v>43313</v>
      </c>
      <c r="E72">
        <f>INDEX(EDA!$A$1:$DW$133, EDAPlots!$C72+1, EDAPlots!E$2)</f>
        <v>2.7</v>
      </c>
      <c r="F72">
        <f>INDEX(EDA!$A$1:$DW$133, EDAPlots!$C72+1, EDAPlots!F$2)</f>
        <v>59.5</v>
      </c>
      <c r="G72">
        <f>INDEX(EDA!$A$1:$DW$133, EDAPlots!$C72+1, EDAPlots!G$2)</f>
        <v>60.5</v>
      </c>
      <c r="H72">
        <f>INDEX(EDA!$A$1:$DW$133, EDAPlots!$C72+1, EDAPlots!H$2)</f>
        <v>2.2999999999999998</v>
      </c>
      <c r="I72">
        <f>INDEX(EDA!$A$1:$DW$133, EDAPlots!$C72+1, EDAPlots!I$2)</f>
        <v>59.2</v>
      </c>
      <c r="J72">
        <f>INDEX(EDA!$A$1:$DW$133, EDAPlots!$C72+1, EDAPlots!J$2)</f>
        <v>58.15</v>
      </c>
      <c r="K72">
        <f>INDEX(EDA!$A$1:$DW$133, EDAPlots!$C72+1, EDAPlots!K$2)</f>
        <v>74.620009931530106</v>
      </c>
      <c r="L72">
        <f>INDEX(EDA!$A$1:$DW$133, EDAPlots!$C72+1, EDAPlots!L$2)</f>
        <v>126.84130350929399</v>
      </c>
      <c r="M72">
        <f>INDEX(EDA!$A$1:$DW$133, EDAPlots!$C72+1, EDAPlots!M$2)</f>
        <v>129.75625240995399</v>
      </c>
      <c r="N72">
        <f>INDEX(EDA!$A$1:$DW$133, EDAPlots!$C72+1, EDAPlots!N$2)</f>
        <v>188.14894248659201</v>
      </c>
      <c r="P72" t="str">
        <f>IFERROR(INDEX(StratReturns!$CF$3:$ET$98, _xlfn.IFNA(MATCH($D72, StratReturns!$P$3:$P$98, 0), ""), EDAPlots!P$2), "")</f>
        <v/>
      </c>
      <c r="Q72" t="str">
        <f>IFERROR(INDEX(StratReturns!$EV$3:$HJ$98, MATCH($D72, StratReturns!$EV$3:$EV$98, 0), EDAPlots!Q$2), "")</f>
        <v/>
      </c>
    </row>
    <row r="73" spans="1:17" x14ac:dyDescent="0.35">
      <c r="A73" t="s">
        <v>427</v>
      </c>
      <c r="B73" s="24">
        <f t="shared" si="1"/>
        <v>43344</v>
      </c>
      <c r="C73">
        <v>69</v>
      </c>
      <c r="D73" s="24">
        <v>43344</v>
      </c>
      <c r="E73">
        <f>INDEX(EDA!$A$1:$DW$133, EDAPlots!$C73+1, EDAPlots!E$2)</f>
        <v>2.2999999999999998</v>
      </c>
      <c r="F73">
        <f>INDEX(EDA!$A$1:$DW$133, EDAPlots!$C73+1, EDAPlots!F$2)</f>
        <v>60.4</v>
      </c>
      <c r="G73">
        <f>INDEX(EDA!$A$1:$DW$133, EDAPlots!$C73+1, EDAPlots!G$2)</f>
        <v>59.3</v>
      </c>
      <c r="H73">
        <f>INDEX(EDA!$A$1:$DW$133, EDAPlots!$C73+1, EDAPlots!H$2)</f>
        <v>2.3499999999999899</v>
      </c>
      <c r="I73">
        <f>INDEX(EDA!$A$1:$DW$133, EDAPlots!$C73+1, EDAPlots!I$2)</f>
        <v>59.15</v>
      </c>
      <c r="J73">
        <f>INDEX(EDA!$A$1:$DW$133, EDAPlots!$C73+1, EDAPlots!J$2)</f>
        <v>58.35</v>
      </c>
      <c r="K73">
        <f>INDEX(EDA!$A$1:$DW$133, EDAPlots!$C73+1, EDAPlots!K$2)</f>
        <v>77.599614403368093</v>
      </c>
      <c r="L73">
        <f>INDEX(EDA!$A$1:$DW$133, EDAPlots!$C73+1, EDAPlots!L$2)</f>
        <v>126.417556147697</v>
      </c>
      <c r="M73">
        <f>INDEX(EDA!$A$1:$DW$133, EDAPlots!$C73+1, EDAPlots!M$2)</f>
        <v>138.369836960557</v>
      </c>
      <c r="N73">
        <f>INDEX(EDA!$A$1:$DW$133, EDAPlots!$C73+1, EDAPlots!N$2)</f>
        <v>189.05005401572001</v>
      </c>
      <c r="P73" t="str">
        <f>IFERROR(INDEX(StratReturns!$CF$3:$ET$98, _xlfn.IFNA(MATCH($D73, StratReturns!$P$3:$P$98, 0), ""), EDAPlots!P$2), "")</f>
        <v/>
      </c>
      <c r="Q73" t="str">
        <f>IFERROR(INDEX(StratReturns!$EV$3:$HJ$98, MATCH($D73, StratReturns!$EV$3:$EV$98, 0), EDAPlots!Q$2), "")</f>
        <v/>
      </c>
    </row>
    <row r="74" spans="1:17" x14ac:dyDescent="0.35">
      <c r="A74" t="s">
        <v>428</v>
      </c>
      <c r="B74" s="24">
        <f t="shared" si="1"/>
        <v>43374</v>
      </c>
      <c r="C74">
        <v>70</v>
      </c>
      <c r="D74" s="24">
        <v>43374</v>
      </c>
      <c r="E74">
        <f>INDEX(EDA!$A$1:$DW$133, EDAPlots!$C74+1, EDAPlots!E$2)</f>
        <v>2.5</v>
      </c>
      <c r="F74">
        <f>INDEX(EDA!$A$1:$DW$133, EDAPlots!$C74+1, EDAPlots!F$2)</f>
        <v>60.8</v>
      </c>
      <c r="G74">
        <f>INDEX(EDA!$A$1:$DW$133, EDAPlots!$C74+1, EDAPlots!G$2)</f>
        <v>58.1</v>
      </c>
      <c r="H74">
        <f>INDEX(EDA!$A$1:$DW$133, EDAPlots!$C74+1, EDAPlots!H$2)</f>
        <v>2.4500000000000002</v>
      </c>
      <c r="I74">
        <f>INDEX(EDA!$A$1:$DW$133, EDAPlots!$C74+1, EDAPlots!I$2)</f>
        <v>59.15</v>
      </c>
      <c r="J74">
        <f>INDEX(EDA!$A$1:$DW$133, EDAPlots!$C74+1, EDAPlots!J$2)</f>
        <v>58.35</v>
      </c>
      <c r="K74">
        <f>INDEX(EDA!$A$1:$DW$133, EDAPlots!$C74+1, EDAPlots!K$2)</f>
        <v>71.878171896285394</v>
      </c>
      <c r="L74">
        <f>INDEX(EDA!$A$1:$DW$133, EDAPlots!$C74+1, EDAPlots!L$2)</f>
        <v>125.339558680707</v>
      </c>
      <c r="M74">
        <f>INDEX(EDA!$A$1:$DW$133, EDAPlots!$C74+1, EDAPlots!M$2)</f>
        <v>114.88687437901901</v>
      </c>
      <c r="N74">
        <f>INDEX(EDA!$A$1:$DW$133, EDAPlots!$C74+1, EDAPlots!N$2)</f>
        <v>178.17160833966801</v>
      </c>
      <c r="P74" t="str">
        <f>IFERROR(INDEX(StratReturns!$CF$3:$ET$98, _xlfn.IFNA(MATCH($D74, StratReturns!$P$3:$P$98, 0), ""), EDAPlots!P$2), "")</f>
        <v/>
      </c>
      <c r="Q74" t="str">
        <f>IFERROR(INDEX(StratReturns!$EV$3:$HJ$98, MATCH($D74, StratReturns!$EV$3:$EV$98, 0), EDAPlots!Q$2), "")</f>
        <v/>
      </c>
    </row>
    <row r="75" spans="1:17" x14ac:dyDescent="0.35">
      <c r="A75" t="s">
        <v>429</v>
      </c>
      <c r="B75" s="24">
        <f t="shared" si="1"/>
        <v>43405</v>
      </c>
      <c r="C75">
        <v>71</v>
      </c>
      <c r="D75" s="24">
        <v>43405</v>
      </c>
      <c r="E75">
        <f>INDEX(EDA!$A$1:$DW$133, EDAPlots!$C75+1, EDAPlots!E$2)</f>
        <v>2.2000000000000002</v>
      </c>
      <c r="F75">
        <f>INDEX(EDA!$A$1:$DW$133, EDAPlots!$C75+1, EDAPlots!F$2)</f>
        <v>60.1</v>
      </c>
      <c r="G75">
        <f>INDEX(EDA!$A$1:$DW$133, EDAPlots!$C75+1, EDAPlots!G$2)</f>
        <v>58.6</v>
      </c>
      <c r="H75">
        <f>INDEX(EDA!$A$1:$DW$133, EDAPlots!$C75+1, EDAPlots!H$2)</f>
        <v>2.4500000000000002</v>
      </c>
      <c r="I75">
        <f>INDEX(EDA!$A$1:$DW$133, EDAPlots!$C75+1, EDAPlots!I$2)</f>
        <v>59.15</v>
      </c>
      <c r="J75">
        <f>INDEX(EDA!$A$1:$DW$133, EDAPlots!$C75+1, EDAPlots!J$2)</f>
        <v>58.5</v>
      </c>
      <c r="K75">
        <f>INDEX(EDA!$A$1:$DW$133, EDAPlots!$C75+1, EDAPlots!K$2)</f>
        <v>65.262306149591097</v>
      </c>
      <c r="L75">
        <f>INDEX(EDA!$A$1:$DW$133, EDAPlots!$C75+1, EDAPlots!L$2)</f>
        <v>124.868091281915</v>
      </c>
      <c r="M75">
        <f>INDEX(EDA!$A$1:$DW$133, EDAPlots!$C75+1, EDAPlots!M$2)</f>
        <v>111.060318639877</v>
      </c>
      <c r="N75">
        <f>INDEX(EDA!$A$1:$DW$133, EDAPlots!$C75+1, EDAPlots!N$2)</f>
        <v>179.45507560807499</v>
      </c>
      <c r="P75" t="str">
        <f>IFERROR(INDEX(StratReturns!$CF$3:$ET$98, _xlfn.IFNA(MATCH($D75, StratReturns!$P$3:$P$98, 0), ""), EDAPlots!P$2), "")</f>
        <v/>
      </c>
      <c r="Q75" t="str">
        <f>IFERROR(INDEX(StratReturns!$EV$3:$HJ$98, MATCH($D75, StratReturns!$EV$3:$EV$98, 0), EDAPlots!Q$2), "")</f>
        <v/>
      </c>
    </row>
    <row r="76" spans="1:17" x14ac:dyDescent="0.35">
      <c r="A76" t="s">
        <v>430</v>
      </c>
      <c r="B76" s="24">
        <f t="shared" si="1"/>
        <v>43435</v>
      </c>
      <c r="C76">
        <v>72</v>
      </c>
      <c r="D76" s="24">
        <v>43435</v>
      </c>
      <c r="E76">
        <f>INDEX(EDA!$A$1:$DW$133, EDAPlots!$C76+1, EDAPlots!E$2)</f>
        <v>1.9</v>
      </c>
      <c r="F76">
        <f>INDEX(EDA!$A$1:$DW$133, EDAPlots!$C76+1, EDAPlots!F$2)</f>
        <v>58.1</v>
      </c>
      <c r="G76">
        <f>INDEX(EDA!$A$1:$DW$133, EDAPlots!$C76+1, EDAPlots!G$2)</f>
        <v>54.9</v>
      </c>
      <c r="H76">
        <f>INDEX(EDA!$A$1:$DW$133, EDAPlots!$C76+1, EDAPlots!H$2)</f>
        <v>2.4500000000000002</v>
      </c>
      <c r="I76">
        <f>INDEX(EDA!$A$1:$DW$133, EDAPlots!$C76+1, EDAPlots!I$2)</f>
        <v>58.9</v>
      </c>
      <c r="J76">
        <f>INDEX(EDA!$A$1:$DW$133, EDAPlots!$C76+1, EDAPlots!J$2)</f>
        <v>58.5</v>
      </c>
      <c r="K76">
        <f>INDEX(EDA!$A$1:$DW$133, EDAPlots!$C76+1, EDAPlots!K$2)</f>
        <v>61.248948478561303</v>
      </c>
      <c r="L76">
        <f>INDEX(EDA!$A$1:$DW$133, EDAPlots!$C76+1, EDAPlots!L$2)</f>
        <v>126.506250150775</v>
      </c>
      <c r="M76">
        <f>INDEX(EDA!$A$1:$DW$133, EDAPlots!$C76+1, EDAPlots!M$2)</f>
        <v>109.692024402877</v>
      </c>
      <c r="N76">
        <f>INDEX(EDA!$A$1:$DW$133, EDAPlots!$C76+1, EDAPlots!N$2)</f>
        <v>166.42684636737701</v>
      </c>
      <c r="P76" t="str">
        <f>IFERROR(INDEX(StratReturns!$CF$3:$ET$98, _xlfn.IFNA(MATCH($D76, StratReturns!$P$3:$P$98, 0), ""), EDAPlots!P$2), "")</f>
        <v/>
      </c>
      <c r="Q76" t="str">
        <f>IFERROR(INDEX(StratReturns!$EV$3:$HJ$98, MATCH($D76, StratReturns!$EV$3:$EV$98, 0), EDAPlots!Q$2), "")</f>
        <v/>
      </c>
    </row>
    <row r="77" spans="1:17" x14ac:dyDescent="0.35">
      <c r="A77" t="s">
        <v>431</v>
      </c>
      <c r="B77" s="24">
        <f t="shared" si="1"/>
        <v>43466</v>
      </c>
      <c r="C77">
        <v>73</v>
      </c>
      <c r="D77" s="24">
        <v>43466</v>
      </c>
      <c r="E77">
        <f>INDEX(EDA!$A$1:$DW$133, EDAPlots!$C77+1, EDAPlots!E$2)</f>
        <v>1.6</v>
      </c>
      <c r="F77">
        <f>INDEX(EDA!$A$1:$DW$133, EDAPlots!$C77+1, EDAPlots!F$2)</f>
        <v>56.5</v>
      </c>
      <c r="G77">
        <f>INDEX(EDA!$A$1:$DW$133, EDAPlots!$C77+1, EDAPlots!G$2)</f>
        <v>55.7</v>
      </c>
      <c r="H77">
        <f>INDEX(EDA!$A$1:$DW$133, EDAPlots!$C77+1, EDAPlots!H$2)</f>
        <v>2.4500000000000002</v>
      </c>
      <c r="I77">
        <f>INDEX(EDA!$A$1:$DW$133, EDAPlots!$C77+1, EDAPlots!I$2)</f>
        <v>58.7</v>
      </c>
      <c r="J77">
        <f>INDEX(EDA!$A$1:$DW$133, EDAPlots!$C77+1, EDAPlots!J$2)</f>
        <v>58.35</v>
      </c>
      <c r="K77">
        <f>INDEX(EDA!$A$1:$DW$133, EDAPlots!$C77+1, EDAPlots!K$2)</f>
        <v>65.422143066681301</v>
      </c>
      <c r="L77">
        <f>INDEX(EDA!$A$1:$DW$133, EDAPlots!$C77+1, EDAPlots!L$2)</f>
        <v>129.84535829926699</v>
      </c>
      <c r="M77">
        <f>INDEX(EDA!$A$1:$DW$133, EDAPlots!$C77+1, EDAPlots!M$2)</f>
        <v>113.78089877599901</v>
      </c>
      <c r="N77">
        <f>INDEX(EDA!$A$1:$DW$133, EDAPlots!$C77+1, EDAPlots!N$2)</f>
        <v>176.57726015359199</v>
      </c>
      <c r="P77" t="str">
        <f>IFERROR(INDEX(StratReturns!$CF$3:$ET$98, _xlfn.IFNA(MATCH($D77, StratReturns!$P$3:$P$98, 0), ""), EDAPlots!P$2), "")</f>
        <v/>
      </c>
      <c r="Q77" t="str">
        <f>IFERROR(INDEX(StratReturns!$EV$3:$HJ$98, MATCH($D77, StratReturns!$EV$3:$EV$98, 0), EDAPlots!Q$2), "")</f>
        <v/>
      </c>
    </row>
    <row r="78" spans="1:17" x14ac:dyDescent="0.35">
      <c r="A78" t="s">
        <v>432</v>
      </c>
      <c r="B78" s="24">
        <f t="shared" si="1"/>
        <v>43497</v>
      </c>
      <c r="C78">
        <v>74</v>
      </c>
      <c r="D78" s="24">
        <v>43497</v>
      </c>
      <c r="E78">
        <f>INDEX(EDA!$A$1:$DW$133, EDAPlots!$C78+1, EDAPlots!E$2)</f>
        <v>1.5</v>
      </c>
      <c r="F78">
        <f>INDEX(EDA!$A$1:$DW$133, EDAPlots!$C78+1, EDAPlots!F$2)</f>
        <v>59.1</v>
      </c>
      <c r="G78">
        <f>INDEX(EDA!$A$1:$DW$133, EDAPlots!$C78+1, EDAPlots!G$2)</f>
        <v>54.4</v>
      </c>
      <c r="H78">
        <f>INDEX(EDA!$A$1:$DW$133, EDAPlots!$C78+1, EDAPlots!H$2)</f>
        <v>2.4500000000000002</v>
      </c>
      <c r="I78">
        <f>INDEX(EDA!$A$1:$DW$133, EDAPlots!$C78+1, EDAPlots!I$2)</f>
        <v>58.6</v>
      </c>
      <c r="J78">
        <f>INDEX(EDA!$A$1:$DW$133, EDAPlots!$C78+1, EDAPlots!J$2)</f>
        <v>58.35</v>
      </c>
      <c r="K78">
        <f>INDEX(EDA!$A$1:$DW$133, EDAPlots!$C78+1, EDAPlots!K$2)</f>
        <v>66.675440744730594</v>
      </c>
      <c r="L78">
        <f>INDEX(EDA!$A$1:$DW$133, EDAPlots!$C78+1, EDAPlots!L$2)</f>
        <v>130.50523875900399</v>
      </c>
      <c r="M78">
        <f>INDEX(EDA!$A$1:$DW$133, EDAPlots!$C78+1, EDAPlots!M$2)</f>
        <v>125.577429081415</v>
      </c>
      <c r="N78">
        <f>INDEX(EDA!$A$1:$DW$133, EDAPlots!$C78+1, EDAPlots!N$2)</f>
        <v>180.893530734969</v>
      </c>
      <c r="P78" t="str">
        <f>IFERROR(INDEX(StratReturns!$CF$3:$ET$98, _xlfn.IFNA(MATCH($D78, StratReturns!$P$3:$P$98, 0), ""), EDAPlots!P$2), "")</f>
        <v/>
      </c>
      <c r="Q78" t="str">
        <f>IFERROR(INDEX(StratReturns!$EV$3:$HJ$98, MATCH($D78, StratReturns!$EV$3:$EV$98, 0), EDAPlots!Q$2), "")</f>
        <v/>
      </c>
    </row>
    <row r="79" spans="1:17" x14ac:dyDescent="0.35">
      <c r="A79" t="s">
        <v>433</v>
      </c>
      <c r="B79" s="24">
        <f t="shared" si="1"/>
        <v>43525</v>
      </c>
      <c r="C79">
        <v>75</v>
      </c>
      <c r="D79" s="24">
        <v>43525</v>
      </c>
      <c r="E79">
        <f>INDEX(EDA!$A$1:$DW$133, EDAPlots!$C79+1, EDAPlots!E$2)</f>
        <v>1.9</v>
      </c>
      <c r="F79">
        <f>INDEX(EDA!$A$1:$DW$133, EDAPlots!$C79+1, EDAPlots!F$2)</f>
        <v>56.5</v>
      </c>
      <c r="G79">
        <f>INDEX(EDA!$A$1:$DW$133, EDAPlots!$C79+1, EDAPlots!G$2)</f>
        <v>54.9</v>
      </c>
      <c r="H79">
        <f>INDEX(EDA!$A$1:$DW$133, EDAPlots!$C79+1, EDAPlots!H$2)</f>
        <v>2.4</v>
      </c>
      <c r="I79">
        <f>INDEX(EDA!$A$1:$DW$133, EDAPlots!$C79+1, EDAPlots!I$2)</f>
        <v>58.35</v>
      </c>
      <c r="J79">
        <f>INDEX(EDA!$A$1:$DW$133, EDAPlots!$C79+1, EDAPlots!J$2)</f>
        <v>58.3</v>
      </c>
      <c r="K79">
        <f>INDEX(EDA!$A$1:$DW$133, EDAPlots!$C79+1, EDAPlots!K$2)</f>
        <v>67.182478284072502</v>
      </c>
      <c r="L79">
        <f>INDEX(EDA!$A$1:$DW$133, EDAPlots!$C79+1, EDAPlots!L$2)</f>
        <v>133.83293461701999</v>
      </c>
      <c r="M79">
        <f>INDEX(EDA!$A$1:$DW$133, EDAPlots!$C79+1, EDAPlots!M$2)</f>
        <v>129.520938021793</v>
      </c>
      <c r="N79">
        <f>INDEX(EDA!$A$1:$DW$133, EDAPlots!$C79+1, EDAPlots!N$2)</f>
        <v>183.49545202604699</v>
      </c>
      <c r="P79" t="str">
        <f>IFERROR(INDEX(StratReturns!$CF$3:$ET$98, _xlfn.IFNA(MATCH($D79, StratReturns!$P$3:$P$98, 0), ""), EDAPlots!P$2), "")</f>
        <v/>
      </c>
      <c r="Q79" t="str">
        <f>IFERROR(INDEX(StratReturns!$EV$3:$HJ$98, MATCH($D79, StratReturns!$EV$3:$EV$98, 0), EDAPlots!Q$2), "")</f>
        <v/>
      </c>
    </row>
    <row r="80" spans="1:17" x14ac:dyDescent="0.35">
      <c r="A80" t="s">
        <v>434</v>
      </c>
      <c r="B80" s="24">
        <f t="shared" si="1"/>
        <v>43556</v>
      </c>
      <c r="C80">
        <v>76</v>
      </c>
      <c r="D80" s="24">
        <v>43556</v>
      </c>
      <c r="E80">
        <f>INDEX(EDA!$A$1:$DW$133, EDAPlots!$C80+1, EDAPlots!E$2)</f>
        <v>2</v>
      </c>
      <c r="F80">
        <f>INDEX(EDA!$A$1:$DW$133, EDAPlots!$C80+1, EDAPlots!F$2)</f>
        <v>55.3</v>
      </c>
      <c r="G80">
        <f>INDEX(EDA!$A$1:$DW$133, EDAPlots!$C80+1, EDAPlots!G$2)</f>
        <v>53.6</v>
      </c>
      <c r="H80">
        <f>INDEX(EDA!$A$1:$DW$133, EDAPlots!$C80+1, EDAPlots!H$2)</f>
        <v>2.25</v>
      </c>
      <c r="I80">
        <f>INDEX(EDA!$A$1:$DW$133, EDAPlots!$C80+1, EDAPlots!I$2)</f>
        <v>58.1</v>
      </c>
      <c r="J80">
        <f>INDEX(EDA!$A$1:$DW$133, EDAPlots!$C80+1, EDAPlots!J$2)</f>
        <v>58.3</v>
      </c>
      <c r="K80">
        <f>INDEX(EDA!$A$1:$DW$133, EDAPlots!$C80+1, EDAPlots!K$2)</f>
        <v>67.349915532617899</v>
      </c>
      <c r="L80">
        <f>INDEX(EDA!$A$1:$DW$133, EDAPlots!$C80+1, EDAPlots!L$2)</f>
        <v>134.96556865260399</v>
      </c>
      <c r="M80">
        <f>INDEX(EDA!$A$1:$DW$133, EDAPlots!$C80+1, EDAPlots!M$2)</f>
        <v>130.18463326642899</v>
      </c>
      <c r="N80">
        <f>INDEX(EDA!$A$1:$DW$133, EDAPlots!$C80+1, EDAPlots!N$2)</f>
        <v>187.637195448667</v>
      </c>
      <c r="P80" t="str">
        <f>IFERROR(INDEX(StratReturns!$CF$3:$ET$98, _xlfn.IFNA(MATCH($D80, StratReturns!$P$3:$P$98, 0), ""), EDAPlots!P$2), "")</f>
        <v/>
      </c>
      <c r="Q80" t="str">
        <f>IFERROR(INDEX(StratReturns!$EV$3:$HJ$98, MATCH($D80, StratReturns!$EV$3:$EV$98, 0), EDAPlots!Q$2), "")</f>
        <v/>
      </c>
    </row>
    <row r="81" spans="1:17" x14ac:dyDescent="0.35">
      <c r="A81" t="s">
        <v>435</v>
      </c>
      <c r="B81" s="24">
        <f t="shared" si="1"/>
        <v>43586</v>
      </c>
      <c r="C81">
        <v>77</v>
      </c>
      <c r="D81" s="24">
        <v>43586</v>
      </c>
      <c r="E81">
        <f>INDEX(EDA!$A$1:$DW$133, EDAPlots!$C81+1, EDAPlots!E$2)</f>
        <v>1.8</v>
      </c>
      <c r="F81">
        <f>INDEX(EDA!$A$1:$DW$133, EDAPlots!$C81+1, EDAPlots!F$2)</f>
        <v>56.1</v>
      </c>
      <c r="G81">
        <f>INDEX(EDA!$A$1:$DW$133, EDAPlots!$C81+1, EDAPlots!G$2)</f>
        <v>52.6</v>
      </c>
      <c r="H81">
        <f>INDEX(EDA!$A$1:$DW$133, EDAPlots!$C81+1, EDAPlots!H$2)</f>
        <v>2.1</v>
      </c>
      <c r="I81">
        <f>INDEX(EDA!$A$1:$DW$133, EDAPlots!$C81+1, EDAPlots!I$2)</f>
        <v>56.9</v>
      </c>
      <c r="J81">
        <f>INDEX(EDA!$A$1:$DW$133, EDAPlots!$C81+1, EDAPlots!J$2)</f>
        <v>58.3</v>
      </c>
      <c r="K81">
        <f>INDEX(EDA!$A$1:$DW$133, EDAPlots!$C81+1, EDAPlots!K$2)</f>
        <v>63.528933664192898</v>
      </c>
      <c r="L81">
        <f>INDEX(EDA!$A$1:$DW$133, EDAPlots!$C81+1, EDAPlots!L$2)</f>
        <v>137.224886418154</v>
      </c>
      <c r="M81">
        <f>INDEX(EDA!$A$1:$DW$133, EDAPlots!$C81+1, EDAPlots!M$2)</f>
        <v>121.122501080408</v>
      </c>
      <c r="N81">
        <f>INDEX(EDA!$A$1:$DW$133, EDAPlots!$C81+1, EDAPlots!N$2)</f>
        <v>180.24693925755801</v>
      </c>
      <c r="P81" t="str">
        <f>IFERROR(INDEX(StratReturns!$CF$3:$ET$98, _xlfn.IFNA(MATCH($D81, StratReturns!$P$3:$P$98, 0), ""), EDAPlots!P$2), "")</f>
        <v/>
      </c>
      <c r="Q81" t="str">
        <f>IFERROR(INDEX(StratReturns!$EV$3:$HJ$98, MATCH($D81, StratReturns!$EV$3:$EV$98, 0), EDAPlots!Q$2), "")</f>
        <v/>
      </c>
    </row>
    <row r="82" spans="1:17" x14ac:dyDescent="0.35">
      <c r="A82" t="s">
        <v>436</v>
      </c>
      <c r="B82" s="24">
        <f t="shared" si="1"/>
        <v>43617</v>
      </c>
      <c r="C82">
        <v>78</v>
      </c>
      <c r="D82" s="24">
        <v>43617</v>
      </c>
      <c r="E82">
        <f>INDEX(EDA!$A$1:$DW$133, EDAPlots!$C82+1, EDAPlots!E$2)</f>
        <v>1.6</v>
      </c>
      <c r="F82">
        <f>INDEX(EDA!$A$1:$DW$133, EDAPlots!$C82+1, EDAPlots!F$2)</f>
        <v>55.2</v>
      </c>
      <c r="G82">
        <f>INDEX(EDA!$A$1:$DW$133, EDAPlots!$C82+1, EDAPlots!G$2)</f>
        <v>51.5</v>
      </c>
      <c r="H82">
        <f>INDEX(EDA!$A$1:$DW$133, EDAPlots!$C82+1, EDAPlots!H$2)</f>
        <v>1.95</v>
      </c>
      <c r="I82">
        <f>INDEX(EDA!$A$1:$DW$133, EDAPlots!$C82+1, EDAPlots!I$2)</f>
        <v>55.3</v>
      </c>
      <c r="J82">
        <f>INDEX(EDA!$A$1:$DW$133, EDAPlots!$C82+1, EDAPlots!J$2)</f>
        <v>57.8</v>
      </c>
      <c r="K82">
        <f>INDEX(EDA!$A$1:$DW$133, EDAPlots!$C82+1, EDAPlots!K$2)</f>
        <v>66.267249584699798</v>
      </c>
      <c r="L82">
        <f>INDEX(EDA!$A$1:$DW$133, EDAPlots!$C82+1, EDAPlots!L$2)</f>
        <v>140.014319278654</v>
      </c>
      <c r="M82">
        <f>INDEX(EDA!$A$1:$DW$133, EDAPlots!$C82+1, EDAPlots!M$2)</f>
        <v>130.31946117955101</v>
      </c>
      <c r="N82">
        <f>INDEX(EDA!$A$1:$DW$133, EDAPlots!$C82+1, EDAPlots!N$2)</f>
        <v>190.46818782695601</v>
      </c>
      <c r="P82" t="str">
        <f>IFERROR(INDEX(StratReturns!$CF$3:$ET$98, _xlfn.IFNA(MATCH($D82, StratReturns!$P$3:$P$98, 0), ""), EDAPlots!P$2), "")</f>
        <v/>
      </c>
      <c r="Q82" t="str">
        <f>IFERROR(INDEX(StratReturns!$EV$3:$HJ$98, MATCH($D82, StratReturns!$EV$3:$EV$98, 0), EDAPlots!Q$2), "")</f>
        <v/>
      </c>
    </row>
    <row r="83" spans="1:17" x14ac:dyDescent="0.35">
      <c r="A83" t="s">
        <v>437</v>
      </c>
      <c r="B83" s="24">
        <f t="shared" si="1"/>
        <v>43647</v>
      </c>
      <c r="C83">
        <v>79</v>
      </c>
      <c r="D83" s="24">
        <v>43647</v>
      </c>
      <c r="E83">
        <f>INDEX(EDA!$A$1:$DW$133, EDAPlots!$C83+1, EDAPlots!E$2)</f>
        <v>1.8</v>
      </c>
      <c r="F83">
        <f>INDEX(EDA!$A$1:$DW$133, EDAPlots!$C83+1, EDAPlots!F$2)</f>
        <v>54.4</v>
      </c>
      <c r="G83">
        <f>INDEX(EDA!$A$1:$DW$133, EDAPlots!$C83+1, EDAPlots!G$2)</f>
        <v>51</v>
      </c>
      <c r="H83">
        <f>INDEX(EDA!$A$1:$DW$133, EDAPlots!$C83+1, EDAPlots!H$2)</f>
        <v>1.9</v>
      </c>
      <c r="I83">
        <f>INDEX(EDA!$A$1:$DW$133, EDAPlots!$C83+1, EDAPlots!I$2)</f>
        <v>54.9</v>
      </c>
      <c r="J83">
        <f>INDEX(EDA!$A$1:$DW$133, EDAPlots!$C83+1, EDAPlots!J$2)</f>
        <v>57.3</v>
      </c>
      <c r="K83">
        <f>INDEX(EDA!$A$1:$DW$133, EDAPlots!$C83+1, EDAPlots!K$2)</f>
        <v>65.550623380837393</v>
      </c>
      <c r="L83">
        <f>INDEX(EDA!$A$1:$DW$133, EDAPlots!$C83+1, EDAPlots!L$2)</f>
        <v>140.27977442683201</v>
      </c>
      <c r="M83">
        <f>INDEX(EDA!$A$1:$DW$133, EDAPlots!$C83+1, EDAPlots!M$2)</f>
        <v>141.07561946576701</v>
      </c>
      <c r="N83">
        <f>INDEX(EDA!$A$1:$DW$133, EDAPlots!$C83+1, EDAPlots!N$2)</f>
        <v>191.39129189331101</v>
      </c>
      <c r="P83" t="str">
        <f>IFERROR(INDEX(StratReturns!$CF$3:$ET$98, _xlfn.IFNA(MATCH($D83, StratReturns!$P$3:$P$98, 0), ""), EDAPlots!P$2), "")</f>
        <v/>
      </c>
      <c r="Q83" t="str">
        <f>IFERROR(INDEX(StratReturns!$EV$3:$HJ$98, MATCH($D83, StratReturns!$EV$3:$EV$98, 0), EDAPlots!Q$2), "")</f>
        <v/>
      </c>
    </row>
    <row r="84" spans="1:17" x14ac:dyDescent="0.35">
      <c r="A84" t="s">
        <v>438</v>
      </c>
      <c r="B84" s="24">
        <f t="shared" si="1"/>
        <v>43678</v>
      </c>
      <c r="C84">
        <v>80</v>
      </c>
      <c r="D84" s="24">
        <v>43678</v>
      </c>
      <c r="E84">
        <f>INDEX(EDA!$A$1:$DW$133, EDAPlots!$C84+1, EDAPlots!E$2)</f>
        <v>1.7</v>
      </c>
      <c r="F84">
        <f>INDEX(EDA!$A$1:$DW$133, EDAPlots!$C84+1, EDAPlots!F$2)</f>
        <v>56</v>
      </c>
      <c r="G84">
        <f>INDEX(EDA!$A$1:$DW$133, EDAPlots!$C84+1, EDAPlots!G$2)</f>
        <v>48.5</v>
      </c>
      <c r="H84">
        <f>INDEX(EDA!$A$1:$DW$133, EDAPlots!$C84+1, EDAPlots!H$2)</f>
        <v>1.85</v>
      </c>
      <c r="I84">
        <f>INDEX(EDA!$A$1:$DW$133, EDAPlots!$C84+1, EDAPlots!I$2)</f>
        <v>54.65</v>
      </c>
      <c r="J84">
        <f>INDEX(EDA!$A$1:$DW$133, EDAPlots!$C84+1, EDAPlots!J$2)</f>
        <v>56.5</v>
      </c>
      <c r="K84">
        <f>INDEX(EDA!$A$1:$DW$133, EDAPlots!$C84+1, EDAPlots!K$2)</f>
        <v>64.293369446006395</v>
      </c>
      <c r="L84">
        <f>INDEX(EDA!$A$1:$DW$133, EDAPlots!$C84+1, EDAPlots!L$2)</f>
        <v>142.892219152092</v>
      </c>
      <c r="M84">
        <f>INDEX(EDA!$A$1:$DW$133, EDAPlots!$C84+1, EDAPlots!M$2)</f>
        <v>125.123224524363</v>
      </c>
      <c r="N84">
        <f>INDEX(EDA!$A$1:$DW$133, EDAPlots!$C84+1, EDAPlots!N$2)</f>
        <v>191.09347659302901</v>
      </c>
      <c r="P84" t="str">
        <f>IFERROR(INDEX(StratReturns!$CF$3:$ET$98, _xlfn.IFNA(MATCH($D84, StratReturns!$P$3:$P$98, 0), ""), EDAPlots!P$2), "")</f>
        <v/>
      </c>
      <c r="Q84" t="str">
        <f>IFERROR(INDEX(StratReturns!$EV$3:$HJ$98, MATCH($D84, StratReturns!$EV$3:$EV$98, 0), EDAPlots!Q$2), "")</f>
        <v/>
      </c>
    </row>
    <row r="85" spans="1:17" x14ac:dyDescent="0.35">
      <c r="A85" t="s">
        <v>439</v>
      </c>
      <c r="B85" s="24">
        <f t="shared" si="1"/>
        <v>43709</v>
      </c>
      <c r="C85">
        <v>81</v>
      </c>
      <c r="D85" s="24">
        <v>43709</v>
      </c>
      <c r="E85">
        <f>INDEX(EDA!$A$1:$DW$133, EDAPlots!$C85+1, EDAPlots!E$2)</f>
        <v>1.7</v>
      </c>
      <c r="F85">
        <f>INDEX(EDA!$A$1:$DW$133, EDAPlots!$C85+1, EDAPlots!F$2)</f>
        <v>53.2</v>
      </c>
      <c r="G85">
        <f>INDEX(EDA!$A$1:$DW$133, EDAPlots!$C85+1, EDAPlots!G$2)</f>
        <v>48.1</v>
      </c>
      <c r="H85">
        <f>INDEX(EDA!$A$1:$DW$133, EDAPlots!$C85+1, EDAPlots!H$2)</f>
        <v>1.8</v>
      </c>
      <c r="I85">
        <f>INDEX(EDA!$A$1:$DW$133, EDAPlots!$C85+1, EDAPlots!I$2)</f>
        <v>54</v>
      </c>
      <c r="J85">
        <f>INDEX(EDA!$A$1:$DW$133, EDAPlots!$C85+1, EDAPlots!J$2)</f>
        <v>56.3</v>
      </c>
      <c r="K85">
        <f>INDEX(EDA!$A$1:$DW$133, EDAPlots!$C85+1, EDAPlots!K$2)</f>
        <v>65.557442384756897</v>
      </c>
      <c r="L85">
        <f>INDEX(EDA!$A$1:$DW$133, EDAPlots!$C85+1, EDAPlots!L$2)</f>
        <v>142.206388637716</v>
      </c>
      <c r="M85">
        <f>INDEX(EDA!$A$1:$DW$133, EDAPlots!$C85+1, EDAPlots!M$2)</f>
        <v>135.75796614900199</v>
      </c>
      <c r="N85">
        <f>INDEX(EDA!$A$1:$DW$133, EDAPlots!$C85+1, EDAPlots!N$2)</f>
        <v>194.517494782412</v>
      </c>
      <c r="P85" t="str">
        <f>IFERROR(INDEX(StratReturns!$CF$3:$ET$98, _xlfn.IFNA(MATCH($D85, StratReturns!$P$3:$P$98, 0), ""), EDAPlots!P$2), "")</f>
        <v/>
      </c>
      <c r="Q85" t="str">
        <f>IFERROR(INDEX(StratReturns!$EV$3:$HJ$98, MATCH($D85, StratReturns!$EV$3:$EV$98, 0), EDAPlots!Q$2), "")</f>
        <v/>
      </c>
    </row>
    <row r="86" spans="1:17" x14ac:dyDescent="0.35">
      <c r="A86" t="s">
        <v>440</v>
      </c>
      <c r="B86" s="24">
        <f t="shared" si="1"/>
        <v>43739</v>
      </c>
      <c r="C86">
        <v>82</v>
      </c>
      <c r="D86" s="24">
        <v>43739</v>
      </c>
      <c r="E86">
        <f>INDEX(EDA!$A$1:$DW$133, EDAPlots!$C86+1, EDAPlots!E$2)</f>
        <v>1.8</v>
      </c>
      <c r="F86">
        <f>INDEX(EDA!$A$1:$DW$133, EDAPlots!$C86+1, EDAPlots!F$2)</f>
        <v>54.8</v>
      </c>
      <c r="G86">
        <f>INDEX(EDA!$A$1:$DW$133, EDAPlots!$C86+1, EDAPlots!G$2)</f>
        <v>48.1</v>
      </c>
      <c r="H86">
        <f>INDEX(EDA!$A$1:$DW$133, EDAPlots!$C86+1, EDAPlots!H$2)</f>
        <v>1.8</v>
      </c>
      <c r="I86">
        <f>INDEX(EDA!$A$1:$DW$133, EDAPlots!$C86+1, EDAPlots!I$2)</f>
        <v>53.1</v>
      </c>
      <c r="J86">
        <f>INDEX(EDA!$A$1:$DW$133, EDAPlots!$C86+1, EDAPlots!J$2)</f>
        <v>56.05</v>
      </c>
      <c r="K86">
        <f>INDEX(EDA!$A$1:$DW$133, EDAPlots!$C86+1, EDAPlots!K$2)</f>
        <v>66.865973990807902</v>
      </c>
      <c r="L86">
        <f>INDEX(EDA!$A$1:$DW$133, EDAPlots!$C86+1, EDAPlots!L$2)</f>
        <v>142.830169813867</v>
      </c>
      <c r="M86">
        <f>INDEX(EDA!$A$1:$DW$133, EDAPlots!$C86+1, EDAPlots!M$2)</f>
        <v>134.73955535790699</v>
      </c>
      <c r="N86">
        <f>INDEX(EDA!$A$1:$DW$133, EDAPlots!$C86+1, EDAPlots!N$2)</f>
        <v>199.634379951737</v>
      </c>
      <c r="P86" t="str">
        <f>IFERROR(INDEX(StratReturns!$CF$3:$ET$98, _xlfn.IFNA(MATCH($D86, StratReturns!$P$3:$P$98, 0), ""), EDAPlots!P$2), "")</f>
        <v/>
      </c>
      <c r="Q86" t="str">
        <f>IFERROR(INDEX(StratReturns!$EV$3:$HJ$98, MATCH($D86, StratReturns!$EV$3:$EV$98, 0), EDAPlots!Q$2), "")</f>
        <v/>
      </c>
    </row>
    <row r="87" spans="1:17" x14ac:dyDescent="0.35">
      <c r="A87" t="s">
        <v>441</v>
      </c>
      <c r="B87" s="24">
        <f t="shared" si="1"/>
        <v>43770</v>
      </c>
      <c r="C87">
        <v>83</v>
      </c>
      <c r="D87" s="24">
        <v>43770</v>
      </c>
      <c r="E87">
        <f>INDEX(EDA!$A$1:$DW$133, EDAPlots!$C87+1, EDAPlots!E$2)</f>
        <v>2.1</v>
      </c>
      <c r="F87">
        <f>INDEX(EDA!$A$1:$DW$133, EDAPlots!$C87+1, EDAPlots!F$2)</f>
        <v>53.6</v>
      </c>
      <c r="G87">
        <f>INDEX(EDA!$A$1:$DW$133, EDAPlots!$C87+1, EDAPlots!G$2)</f>
        <v>48.1</v>
      </c>
      <c r="H87">
        <f>INDEX(EDA!$A$1:$DW$133, EDAPlots!$C87+1, EDAPlots!H$2)</f>
        <v>1.8</v>
      </c>
      <c r="I87">
        <f>INDEX(EDA!$A$1:$DW$133, EDAPlots!$C87+1, EDAPlots!I$2)</f>
        <v>52.05</v>
      </c>
      <c r="J87">
        <f>INDEX(EDA!$A$1:$DW$133, EDAPlots!$C87+1, EDAPlots!J$2)</f>
        <v>55.65</v>
      </c>
      <c r="K87">
        <f>INDEX(EDA!$A$1:$DW$133, EDAPlots!$C87+1, EDAPlots!K$2)</f>
        <v>65.580913716432093</v>
      </c>
      <c r="L87">
        <f>INDEX(EDA!$A$1:$DW$133, EDAPlots!$C87+1, EDAPlots!L$2)</f>
        <v>142.87710691069501</v>
      </c>
      <c r="M87">
        <f>INDEX(EDA!$A$1:$DW$133, EDAPlots!$C87+1, EDAPlots!M$2)</f>
        <v>152.96000147570501</v>
      </c>
      <c r="N87">
        <f>INDEX(EDA!$A$1:$DW$133, EDAPlots!$C87+1, EDAPlots!N$2)</f>
        <v>203.70976843708101</v>
      </c>
      <c r="P87" t="str">
        <f>IFERROR(INDEX(StratReturns!$CF$3:$ET$98, _xlfn.IFNA(MATCH($D87, StratReturns!$P$3:$P$98, 0), ""), EDAPlots!P$2), "")</f>
        <v/>
      </c>
      <c r="Q87" t="str">
        <f>IFERROR(INDEX(StratReturns!$EV$3:$HJ$98, MATCH($D87, StratReturns!$EV$3:$EV$98, 0), EDAPlots!Q$2), "")</f>
        <v/>
      </c>
    </row>
    <row r="88" spans="1:17" x14ac:dyDescent="0.35">
      <c r="A88" t="s">
        <v>442</v>
      </c>
      <c r="B88" s="24">
        <f t="shared" si="1"/>
        <v>43800</v>
      </c>
      <c r="C88">
        <v>84</v>
      </c>
      <c r="D88" s="24">
        <v>43800</v>
      </c>
      <c r="E88">
        <f>INDEX(EDA!$A$1:$DW$133, EDAPlots!$C88+1, EDAPlots!E$2)</f>
        <v>2.2999999999999998</v>
      </c>
      <c r="F88">
        <f>INDEX(EDA!$A$1:$DW$133, EDAPlots!$C88+1, EDAPlots!F$2)</f>
        <v>55.7</v>
      </c>
      <c r="G88">
        <f>INDEX(EDA!$A$1:$DW$133, EDAPlots!$C88+1, EDAPlots!G$2)</f>
        <v>47.9</v>
      </c>
      <c r="H88">
        <f>INDEX(EDA!$A$1:$DW$133, EDAPlots!$C88+1, EDAPlots!H$2)</f>
        <v>1.8</v>
      </c>
      <c r="I88">
        <f>INDEX(EDA!$A$1:$DW$133, EDAPlots!$C88+1, EDAPlots!I$2)</f>
        <v>51.25</v>
      </c>
      <c r="J88">
        <f>INDEX(EDA!$A$1:$DW$133, EDAPlots!$C88+1, EDAPlots!J$2)</f>
        <v>55.5</v>
      </c>
      <c r="K88">
        <f>INDEX(EDA!$A$1:$DW$133, EDAPlots!$C88+1, EDAPlots!K$2)</f>
        <v>69.507645673115306</v>
      </c>
      <c r="L88">
        <f>INDEX(EDA!$A$1:$DW$133, EDAPlots!$C88+1, EDAPlots!L$2)</f>
        <v>143.92337944626601</v>
      </c>
      <c r="M88">
        <f>INDEX(EDA!$A$1:$DW$133, EDAPlots!$C88+1, EDAPlots!M$2)</f>
        <v>147.476035667736</v>
      </c>
      <c r="N88">
        <f>INDEX(EDA!$A$1:$DW$133, EDAPlots!$C88+1, EDAPlots!N$2)</f>
        <v>209.708143034805</v>
      </c>
      <c r="P88" t="str">
        <f>IFERROR(INDEX(StratReturns!$CF$3:$ET$98, _xlfn.IFNA(MATCH($D88, StratReturns!$P$3:$P$98, 0), ""), EDAPlots!P$2), "")</f>
        <v/>
      </c>
      <c r="Q88" t="str">
        <f>IFERROR(INDEX(StratReturns!$EV$3:$HJ$98, MATCH($D88, StratReturns!$EV$3:$EV$98, 0), EDAPlots!Q$2), "")</f>
        <v/>
      </c>
    </row>
    <row r="89" spans="1:17" x14ac:dyDescent="0.35">
      <c r="A89" t="s">
        <v>443</v>
      </c>
      <c r="B89" s="24">
        <f t="shared" si="1"/>
        <v>43831</v>
      </c>
      <c r="C89">
        <v>85</v>
      </c>
      <c r="D89" s="24">
        <v>43831</v>
      </c>
      <c r="E89">
        <f>INDEX(EDA!$A$1:$DW$133, EDAPlots!$C89+1, EDAPlots!E$2)</f>
        <v>2.5</v>
      </c>
      <c r="F89">
        <f>INDEX(EDA!$A$1:$DW$133, EDAPlots!$C89+1, EDAPlots!F$2)</f>
        <v>56</v>
      </c>
      <c r="G89">
        <f>INDEX(EDA!$A$1:$DW$133, EDAPlots!$C89+1, EDAPlots!G$2)</f>
        <v>51.4</v>
      </c>
      <c r="H89">
        <f>INDEX(EDA!$A$1:$DW$133, EDAPlots!$C89+1, EDAPlots!H$2)</f>
        <v>1.8</v>
      </c>
      <c r="I89">
        <f>INDEX(EDA!$A$1:$DW$133, EDAPlots!$C89+1, EDAPlots!I$2)</f>
        <v>51.2</v>
      </c>
      <c r="J89">
        <f>INDEX(EDA!$A$1:$DW$133, EDAPlots!$C89+1, EDAPlots!J$2)</f>
        <v>55.5</v>
      </c>
      <c r="K89">
        <f>INDEX(EDA!$A$1:$DW$133, EDAPlots!$C89+1, EDAPlots!K$2)</f>
        <v>63.457819049165799</v>
      </c>
      <c r="L89">
        <f>INDEX(EDA!$A$1:$DW$133, EDAPlots!$C89+1, EDAPlots!L$2)</f>
        <v>146.89787074561801</v>
      </c>
      <c r="M89">
        <f>INDEX(EDA!$A$1:$DW$133, EDAPlots!$C89+1, EDAPlots!M$2)</f>
        <v>137.949569024412</v>
      </c>
      <c r="N89">
        <f>INDEX(EDA!$A$1:$DW$133, EDAPlots!$C89+1, EDAPlots!N$2)</f>
        <v>208.92705675554299</v>
      </c>
      <c r="P89" t="str">
        <f>IFERROR(INDEX(StratReturns!$CF$3:$ET$98, _xlfn.IFNA(MATCH($D89, StratReturns!$P$3:$P$98, 0), ""), EDAPlots!P$2), "")</f>
        <v/>
      </c>
      <c r="Q89" t="str">
        <f>IFERROR(INDEX(StratReturns!$EV$3:$HJ$98, MATCH($D89, StratReturns!$EV$3:$EV$98, 0), EDAPlots!Q$2), "")</f>
        <v/>
      </c>
    </row>
    <row r="90" spans="1:17" x14ac:dyDescent="0.35">
      <c r="A90" t="s">
        <v>444</v>
      </c>
      <c r="B90" s="24">
        <f t="shared" si="1"/>
        <v>43862</v>
      </c>
      <c r="C90">
        <v>86</v>
      </c>
      <c r="D90" s="24">
        <v>43862</v>
      </c>
      <c r="E90">
        <f>INDEX(EDA!$A$1:$DW$133, EDAPlots!$C90+1, EDAPlots!E$2)</f>
        <v>2.2999999999999998</v>
      </c>
      <c r="F90">
        <f>INDEX(EDA!$A$1:$DW$133, EDAPlots!$C90+1, EDAPlots!F$2)</f>
        <v>57.5</v>
      </c>
      <c r="G90">
        <f>INDEX(EDA!$A$1:$DW$133, EDAPlots!$C90+1, EDAPlots!G$2)</f>
        <v>50.1</v>
      </c>
      <c r="H90">
        <f>INDEX(EDA!$A$1:$DW$133, EDAPlots!$C90+1, EDAPlots!H$2)</f>
        <v>1.85</v>
      </c>
      <c r="I90">
        <f>INDEX(EDA!$A$1:$DW$133, EDAPlots!$C90+1, EDAPlots!I$2)</f>
        <v>50.55</v>
      </c>
      <c r="J90">
        <f>INDEX(EDA!$A$1:$DW$133, EDAPlots!$C90+1, EDAPlots!J$2)</f>
        <v>55.5</v>
      </c>
      <c r="K90">
        <f>INDEX(EDA!$A$1:$DW$133, EDAPlots!$C90+1, EDAPlots!K$2)</f>
        <v>60.353661031524602</v>
      </c>
      <c r="L90">
        <f>INDEX(EDA!$A$1:$DW$133, EDAPlots!$C90+1, EDAPlots!L$2)</f>
        <v>148.71413627701</v>
      </c>
      <c r="M90">
        <f>INDEX(EDA!$A$1:$DW$133, EDAPlots!$C90+1, EDAPlots!M$2)</f>
        <v>131.78855270195999</v>
      </c>
      <c r="N90">
        <f>INDEX(EDA!$A$1:$DW$133, EDAPlots!$C90+1, EDAPlots!N$2)</f>
        <v>195.70867518798499</v>
      </c>
      <c r="P90" t="str">
        <f>IFERROR(INDEX(StratReturns!$CF$3:$ET$98, _xlfn.IFNA(MATCH($D90, StratReturns!$P$3:$P$98, 0), ""), EDAPlots!P$2), "")</f>
        <v/>
      </c>
      <c r="Q90" t="str">
        <f>IFERROR(INDEX(StratReturns!$EV$3:$HJ$98, MATCH($D90, StratReturns!$EV$3:$EV$98, 0), EDAPlots!Q$2), "")</f>
        <v/>
      </c>
    </row>
    <row r="91" spans="1:17" x14ac:dyDescent="0.35">
      <c r="A91" t="s">
        <v>445</v>
      </c>
      <c r="B91" s="24">
        <f t="shared" si="1"/>
        <v>43891</v>
      </c>
      <c r="C91">
        <v>87</v>
      </c>
      <c r="D91" s="24">
        <v>43891</v>
      </c>
      <c r="E91">
        <f>INDEX(EDA!$A$1:$DW$133, EDAPlots!$C91+1, EDAPlots!E$2)</f>
        <v>1.5</v>
      </c>
      <c r="F91">
        <f>INDEX(EDA!$A$1:$DW$133, EDAPlots!$C91+1, EDAPlots!F$2)</f>
        <v>52.9</v>
      </c>
      <c r="G91">
        <f>INDEX(EDA!$A$1:$DW$133, EDAPlots!$C91+1, EDAPlots!G$2)</f>
        <v>49</v>
      </c>
      <c r="H91">
        <f>INDEX(EDA!$A$1:$DW$133, EDAPlots!$C91+1, EDAPlots!H$2)</f>
        <v>1.8</v>
      </c>
      <c r="I91">
        <f>INDEX(EDA!$A$1:$DW$133, EDAPlots!$C91+1, EDAPlots!I$2)</f>
        <v>49.55</v>
      </c>
      <c r="J91">
        <f>INDEX(EDA!$A$1:$DW$133, EDAPlots!$C91+1, EDAPlots!J$2)</f>
        <v>55.25</v>
      </c>
      <c r="K91">
        <f>INDEX(EDA!$A$1:$DW$133, EDAPlots!$C91+1, EDAPlots!K$2)</f>
        <v>48.777204252910401</v>
      </c>
      <c r="L91">
        <f>INDEX(EDA!$A$1:$DW$133, EDAPlots!$C91+1, EDAPlots!L$2)</f>
        <v>138.13475619975</v>
      </c>
      <c r="M91">
        <f>INDEX(EDA!$A$1:$DW$133, EDAPlots!$C91+1, EDAPlots!M$2)</f>
        <v>126.70297299400799</v>
      </c>
      <c r="N91">
        <f>INDEX(EDA!$A$1:$DW$133, EDAPlots!$C91+1, EDAPlots!N$2)</f>
        <v>171.29517587825401</v>
      </c>
      <c r="P91" t="str">
        <f>IFERROR(INDEX(StratReturns!$CF$3:$ET$98, _xlfn.IFNA(MATCH($D91, StratReturns!$P$3:$P$98, 0), ""), EDAPlots!P$2), "")</f>
        <v/>
      </c>
      <c r="Q91" t="str">
        <f>IFERROR(INDEX(StratReturns!$EV$3:$HJ$98, MATCH($D91, StratReturns!$EV$3:$EV$98, 0), EDAPlots!Q$2), "")</f>
        <v/>
      </c>
    </row>
    <row r="92" spans="1:17" x14ac:dyDescent="0.35">
      <c r="A92" t="s">
        <v>446</v>
      </c>
      <c r="B92" s="24">
        <f t="shared" si="1"/>
        <v>43922</v>
      </c>
      <c r="C92">
        <v>88</v>
      </c>
      <c r="D92" s="24">
        <v>43922</v>
      </c>
      <c r="E92">
        <f>INDEX(EDA!$A$1:$DW$133, EDAPlots!$C92+1, EDAPlots!E$2)</f>
        <v>0.3</v>
      </c>
      <c r="F92">
        <f>INDEX(EDA!$A$1:$DW$133, EDAPlots!$C92+1, EDAPlots!F$2)</f>
        <v>41.7</v>
      </c>
      <c r="G92">
        <f>INDEX(EDA!$A$1:$DW$133, EDAPlots!$C92+1, EDAPlots!G$2)</f>
        <v>41.8</v>
      </c>
      <c r="H92">
        <f>INDEX(EDA!$A$1:$DW$133, EDAPlots!$C92+1, EDAPlots!H$2)</f>
        <v>1.8</v>
      </c>
      <c r="I92">
        <f>INDEX(EDA!$A$1:$DW$133, EDAPlots!$C92+1, EDAPlots!I$2)</f>
        <v>48.75</v>
      </c>
      <c r="J92">
        <f>INDEX(EDA!$A$1:$DW$133, EDAPlots!$C92+1, EDAPlots!J$2)</f>
        <v>55</v>
      </c>
      <c r="K92">
        <f>INDEX(EDA!$A$1:$DW$133, EDAPlots!$C92+1, EDAPlots!K$2)</f>
        <v>48.643323130809698</v>
      </c>
      <c r="L92">
        <f>INDEX(EDA!$A$1:$DW$133, EDAPlots!$C92+1, EDAPlots!L$2)</f>
        <v>146.30273506933599</v>
      </c>
      <c r="M92">
        <f>INDEX(EDA!$A$1:$DW$133, EDAPlots!$C92+1, EDAPlots!M$2)</f>
        <v>137.02460218136599</v>
      </c>
      <c r="N92">
        <f>INDEX(EDA!$A$1:$DW$133, EDAPlots!$C92+1, EDAPlots!N$2)</f>
        <v>194.67262396737399</v>
      </c>
      <c r="P92" t="str">
        <f>IFERROR(INDEX(StratReturns!$CF$3:$ET$98, _xlfn.IFNA(MATCH($D92, StratReturns!$P$3:$P$98, 0), ""), EDAPlots!P$2), "")</f>
        <v/>
      </c>
      <c r="Q92" t="str">
        <f>IFERROR(INDEX(StratReturns!$EV$3:$HJ$98, MATCH($D92, StratReturns!$EV$3:$EV$98, 0), EDAPlots!Q$2), "")</f>
        <v/>
      </c>
    </row>
    <row r="93" spans="1:17" x14ac:dyDescent="0.35">
      <c r="A93" t="s">
        <v>447</v>
      </c>
      <c r="B93" s="24">
        <f t="shared" si="1"/>
        <v>43952</v>
      </c>
      <c r="C93">
        <v>89</v>
      </c>
      <c r="D93" s="24">
        <v>43952</v>
      </c>
      <c r="E93">
        <f>INDEX(EDA!$A$1:$DW$133, EDAPlots!$C93+1, EDAPlots!E$2)</f>
        <v>0.1</v>
      </c>
      <c r="F93">
        <f>INDEX(EDA!$A$1:$DW$133, EDAPlots!$C93+1, EDAPlots!F$2)</f>
        <v>45.4</v>
      </c>
      <c r="G93">
        <f>INDEX(EDA!$A$1:$DW$133, EDAPlots!$C93+1, EDAPlots!G$2)</f>
        <v>43.5</v>
      </c>
      <c r="H93">
        <f>INDEX(EDA!$A$1:$DW$133, EDAPlots!$C93+1, EDAPlots!H$2)</f>
        <v>1.75</v>
      </c>
      <c r="I93">
        <f>INDEX(EDA!$A$1:$DW$133, EDAPlots!$C93+1, EDAPlots!I$2)</f>
        <v>48.3</v>
      </c>
      <c r="J93">
        <f>INDEX(EDA!$A$1:$DW$133, EDAPlots!$C93+1, EDAPlots!J$2)</f>
        <v>54.599999999999902</v>
      </c>
      <c r="K93">
        <f>INDEX(EDA!$A$1:$DW$133, EDAPlots!$C93+1, EDAPlots!K$2)</f>
        <v>53.2544889129111</v>
      </c>
      <c r="L93">
        <f>INDEX(EDA!$A$1:$DW$133, EDAPlots!$C93+1, EDAPlots!L$2)</f>
        <v>150.799138575954</v>
      </c>
      <c r="M93">
        <f>INDEX(EDA!$A$1:$DW$133, EDAPlots!$C93+1, EDAPlots!M$2)</f>
        <v>139.15014000247899</v>
      </c>
      <c r="N93">
        <f>INDEX(EDA!$A$1:$DW$133, EDAPlots!$C93+1, EDAPlots!N$2)</f>
        <v>206.103714660854</v>
      </c>
      <c r="P93" t="str">
        <f>IFERROR(INDEX(StratReturns!$CF$3:$ET$98, _xlfn.IFNA(MATCH($D93, StratReturns!$P$3:$P$98, 0), ""), EDAPlots!P$2), "")</f>
        <v/>
      </c>
      <c r="Q93" t="str">
        <f>IFERROR(INDEX(StratReturns!$EV$3:$HJ$98, MATCH($D93, StratReturns!$EV$3:$EV$98, 0), EDAPlots!Q$2), "")</f>
        <v/>
      </c>
    </row>
    <row r="94" spans="1:17" x14ac:dyDescent="0.35">
      <c r="A94" t="s">
        <v>448</v>
      </c>
      <c r="B94" s="24">
        <f t="shared" si="1"/>
        <v>43983</v>
      </c>
      <c r="C94">
        <v>90</v>
      </c>
      <c r="D94" s="24">
        <v>43983</v>
      </c>
      <c r="E94">
        <f>INDEX(EDA!$A$1:$DW$133, EDAPlots!$C94+1, EDAPlots!E$2)</f>
        <v>0.6</v>
      </c>
      <c r="F94">
        <f>INDEX(EDA!$A$1:$DW$133, EDAPlots!$C94+1, EDAPlots!F$2)</f>
        <v>57.3</v>
      </c>
      <c r="G94">
        <f>INDEX(EDA!$A$1:$DW$133, EDAPlots!$C94+1, EDAPlots!G$2)</f>
        <v>52.6</v>
      </c>
      <c r="H94">
        <f>INDEX(EDA!$A$1:$DW$133, EDAPlots!$C94+1, EDAPlots!H$2)</f>
        <v>1.75</v>
      </c>
      <c r="I94">
        <f>INDEX(EDA!$A$1:$DW$133, EDAPlots!$C94+1, EDAPlots!I$2)</f>
        <v>48.3</v>
      </c>
      <c r="J94">
        <f>INDEX(EDA!$A$1:$DW$133, EDAPlots!$C94+1, EDAPlots!J$2)</f>
        <v>54.599999999999902</v>
      </c>
      <c r="K94">
        <f>INDEX(EDA!$A$1:$DW$133, EDAPlots!$C94+1, EDAPlots!K$2)</f>
        <v>55.321750380315301</v>
      </c>
      <c r="L94">
        <f>INDEX(EDA!$A$1:$DW$133, EDAPlots!$C94+1, EDAPlots!L$2)</f>
        <v>153.65778967920599</v>
      </c>
      <c r="M94">
        <f>INDEX(EDA!$A$1:$DW$133, EDAPlots!$C94+1, EDAPlots!M$2)</f>
        <v>137.49695745454699</v>
      </c>
      <c r="N94">
        <f>INDEX(EDA!$A$1:$DW$133, EDAPlots!$C94+1, EDAPlots!N$2)</f>
        <v>208.59715160689399</v>
      </c>
      <c r="P94" t="str">
        <f>IFERROR(INDEX(StratReturns!$CF$3:$ET$98, _xlfn.IFNA(MATCH($D94, StratReturns!$P$3:$P$98, 0), ""), EDAPlots!P$2), "")</f>
        <v/>
      </c>
      <c r="Q94" t="str">
        <f>IFERROR(INDEX(StratReturns!$EV$3:$HJ$98, MATCH($D94, StratReturns!$EV$3:$EV$98, 0), EDAPlots!Q$2), "")</f>
        <v/>
      </c>
    </row>
    <row r="95" spans="1:17" x14ac:dyDescent="0.35">
      <c r="A95" t="s">
        <v>449</v>
      </c>
      <c r="B95" s="24">
        <f t="shared" si="1"/>
        <v>44013</v>
      </c>
      <c r="C95">
        <v>91</v>
      </c>
      <c r="D95" s="24">
        <v>44013</v>
      </c>
      <c r="E95">
        <f>INDEX(EDA!$A$1:$DW$133, EDAPlots!$C95+1, EDAPlots!E$2)</f>
        <v>1</v>
      </c>
      <c r="F95">
        <f>INDEX(EDA!$A$1:$DW$133, EDAPlots!$C95+1, EDAPlots!F$2)</f>
        <v>56.7</v>
      </c>
      <c r="G95">
        <f>INDEX(EDA!$A$1:$DW$133, EDAPlots!$C95+1, EDAPlots!G$2)</f>
        <v>53.8</v>
      </c>
      <c r="H95">
        <f>INDEX(EDA!$A$1:$DW$133, EDAPlots!$C95+1, EDAPlots!H$2)</f>
        <v>1.7</v>
      </c>
      <c r="I95">
        <f>INDEX(EDA!$A$1:$DW$133, EDAPlots!$C95+1, EDAPlots!I$2)</f>
        <v>48.3</v>
      </c>
      <c r="J95">
        <f>INDEX(EDA!$A$1:$DW$133, EDAPlots!$C95+1, EDAPlots!J$2)</f>
        <v>55.25</v>
      </c>
      <c r="K95">
        <f>INDEX(EDA!$A$1:$DW$133, EDAPlots!$C95+1, EDAPlots!K$2)</f>
        <v>57.684400384686697</v>
      </c>
      <c r="L95">
        <f>INDEX(EDA!$A$1:$DW$133, EDAPlots!$C95+1, EDAPlots!L$2)</f>
        <v>156.42011881464401</v>
      </c>
      <c r="M95">
        <f>INDEX(EDA!$A$1:$DW$133, EDAPlots!$C95+1, EDAPlots!M$2)</f>
        <v>139.60806629631699</v>
      </c>
      <c r="N95">
        <f>INDEX(EDA!$A$1:$DW$133, EDAPlots!$C95+1, EDAPlots!N$2)</f>
        <v>217.444734162191</v>
      </c>
      <c r="P95" t="str">
        <f>IFERROR(INDEX(StratReturns!$CF$3:$ET$98, _xlfn.IFNA(MATCH($D95, StratReturns!$P$3:$P$98, 0), ""), EDAPlots!P$2), "")</f>
        <v/>
      </c>
      <c r="Q95" t="str">
        <f>IFERROR(INDEX(StratReturns!$EV$3:$HJ$98, MATCH($D95, StratReturns!$EV$3:$EV$98, 0), EDAPlots!Q$2), "")</f>
        <v/>
      </c>
    </row>
    <row r="96" spans="1:17" x14ac:dyDescent="0.35">
      <c r="A96" t="s">
        <v>450</v>
      </c>
      <c r="B96" s="24">
        <f t="shared" si="1"/>
        <v>44044</v>
      </c>
      <c r="C96">
        <v>92</v>
      </c>
      <c r="D96" s="24">
        <v>44044</v>
      </c>
      <c r="E96">
        <f>INDEX(EDA!$A$1:$DW$133, EDAPlots!$C96+1, EDAPlots!E$2)</f>
        <v>1.3</v>
      </c>
      <c r="F96">
        <f>INDEX(EDA!$A$1:$DW$133, EDAPlots!$C96+1, EDAPlots!F$2)</f>
        <v>57.1</v>
      </c>
      <c r="G96">
        <f>INDEX(EDA!$A$1:$DW$133, EDAPlots!$C96+1, EDAPlots!G$2)</f>
        <v>55.4</v>
      </c>
      <c r="H96">
        <f>INDEX(EDA!$A$1:$DW$133, EDAPlots!$C96+1, EDAPlots!H$2)</f>
        <v>1.6</v>
      </c>
      <c r="I96">
        <f>INDEX(EDA!$A$1:$DW$133, EDAPlots!$C96+1, EDAPlots!I$2)</f>
        <v>48.55</v>
      </c>
      <c r="J96">
        <f>INDEX(EDA!$A$1:$DW$133, EDAPlots!$C96+1, EDAPlots!J$2)</f>
        <v>55.25</v>
      </c>
      <c r="K96">
        <f>INDEX(EDA!$A$1:$DW$133, EDAPlots!$C96+1, EDAPlots!K$2)</f>
        <v>59.758744300362203</v>
      </c>
      <c r="L96">
        <f>INDEX(EDA!$A$1:$DW$133, EDAPlots!$C96+1, EDAPlots!L$2)</f>
        <v>155.77371416459999</v>
      </c>
      <c r="M96">
        <f>INDEX(EDA!$A$1:$DW$133, EDAPlots!$C96+1, EDAPlots!M$2)</f>
        <v>164.57215063566201</v>
      </c>
      <c r="N96">
        <f>INDEX(EDA!$A$1:$DW$133, EDAPlots!$C96+1, EDAPlots!N$2)</f>
        <v>227.50302660962799</v>
      </c>
      <c r="P96" t="str">
        <f>IFERROR(INDEX(StratReturns!$CF$3:$ET$98, _xlfn.IFNA(MATCH($D96, StratReturns!$P$3:$P$98, 0), ""), EDAPlots!P$2), "")</f>
        <v/>
      </c>
      <c r="Q96" t="str">
        <f>IFERROR(INDEX(StratReturns!$EV$3:$HJ$98, MATCH($D96, StratReturns!$EV$3:$EV$98, 0), EDAPlots!Q$2), "")</f>
        <v/>
      </c>
    </row>
    <row r="97" spans="1:17" x14ac:dyDescent="0.35">
      <c r="A97" t="s">
        <v>451</v>
      </c>
      <c r="B97" s="24">
        <f t="shared" si="1"/>
        <v>44075</v>
      </c>
      <c r="C97">
        <v>93</v>
      </c>
      <c r="D97" s="24">
        <v>44075</v>
      </c>
      <c r="E97">
        <f>INDEX(EDA!$A$1:$DW$133, EDAPlots!$C97+1, EDAPlots!E$2)</f>
        <v>1.4</v>
      </c>
      <c r="F97">
        <f>INDEX(EDA!$A$1:$DW$133, EDAPlots!$C97+1, EDAPlots!F$2)</f>
        <v>57.1</v>
      </c>
      <c r="G97">
        <f>INDEX(EDA!$A$1:$DW$133, EDAPlots!$C97+1, EDAPlots!G$2)</f>
        <v>55.5</v>
      </c>
      <c r="H97">
        <f>INDEX(EDA!$A$1:$DW$133, EDAPlots!$C97+1, EDAPlots!H$2)</f>
        <v>1.45</v>
      </c>
      <c r="I97">
        <f>INDEX(EDA!$A$1:$DW$133, EDAPlots!$C97+1, EDAPlots!I$2)</f>
        <v>49.55</v>
      </c>
      <c r="J97">
        <f>INDEX(EDA!$A$1:$DW$133, EDAPlots!$C97+1, EDAPlots!J$2)</f>
        <v>55.85</v>
      </c>
      <c r="K97">
        <f>INDEX(EDA!$A$1:$DW$133, EDAPlots!$C97+1, EDAPlots!K$2)</f>
        <v>57.555254423272302</v>
      </c>
      <c r="L97">
        <f>INDEX(EDA!$A$1:$DW$133, EDAPlots!$C97+1, EDAPlots!L$2)</f>
        <v>154.80418807261901</v>
      </c>
      <c r="M97">
        <f>INDEX(EDA!$A$1:$DW$133, EDAPlots!$C97+1, EDAPlots!M$2)</f>
        <v>143.08287763751599</v>
      </c>
      <c r="N97">
        <f>INDEX(EDA!$A$1:$DW$133, EDAPlots!$C97+1, EDAPlots!N$2)</f>
        <v>219.05576531454099</v>
      </c>
      <c r="P97" t="str">
        <f>IFERROR(INDEX(StratReturns!$CF$3:$ET$98, _xlfn.IFNA(MATCH($D97, StratReturns!$P$3:$P$98, 0), ""), EDAPlots!P$2), "")</f>
        <v/>
      </c>
      <c r="Q97" t="str">
        <f>IFERROR(INDEX(StratReturns!$EV$3:$HJ$98, MATCH($D97, StratReturns!$EV$3:$EV$98, 0), EDAPlots!Q$2), "")</f>
        <v/>
      </c>
    </row>
    <row r="98" spans="1:17" x14ac:dyDescent="0.35">
      <c r="A98" t="s">
        <v>452</v>
      </c>
      <c r="B98" s="24">
        <f t="shared" si="1"/>
        <v>44105</v>
      </c>
      <c r="C98">
        <v>94</v>
      </c>
      <c r="D98" s="24">
        <v>44105</v>
      </c>
      <c r="E98">
        <f>INDEX(EDA!$A$1:$DW$133, EDAPlots!$C98+1, EDAPlots!E$2)</f>
        <v>1.2</v>
      </c>
      <c r="F98">
        <f>INDEX(EDA!$A$1:$DW$133, EDAPlots!$C98+1, EDAPlots!F$2)</f>
        <v>56.1</v>
      </c>
      <c r="G98">
        <f>INDEX(EDA!$A$1:$DW$133, EDAPlots!$C98+1, EDAPlots!G$2)</f>
        <v>58.7</v>
      </c>
      <c r="H98">
        <f>INDEX(EDA!$A$1:$DW$133, EDAPlots!$C98+1, EDAPlots!H$2)</f>
        <v>1.35</v>
      </c>
      <c r="I98">
        <f>INDEX(EDA!$A$1:$DW$133, EDAPlots!$C98+1, EDAPlots!I$2)</f>
        <v>50.75</v>
      </c>
      <c r="J98">
        <f>INDEX(EDA!$A$1:$DW$133, EDAPlots!$C98+1, EDAPlots!J$2)</f>
        <v>56.05</v>
      </c>
      <c r="K98">
        <f>INDEX(EDA!$A$1:$DW$133, EDAPlots!$C98+1, EDAPlots!K$2)</f>
        <v>56.439837624481299</v>
      </c>
      <c r="L98">
        <f>INDEX(EDA!$A$1:$DW$133, EDAPlots!$C98+1, EDAPlots!L$2)</f>
        <v>154.17433967068499</v>
      </c>
      <c r="M98">
        <f>INDEX(EDA!$A$1:$DW$133, EDAPlots!$C98+1, EDAPlots!M$2)</f>
        <v>140.34585144000999</v>
      </c>
      <c r="N98">
        <f>INDEX(EDA!$A$1:$DW$133, EDAPlots!$C98+1, EDAPlots!N$2)</f>
        <v>213.403011675269</v>
      </c>
      <c r="P98" t="str">
        <f>IFERROR(INDEX(StratReturns!$CF$3:$ET$98, _xlfn.IFNA(MATCH($D98, StratReturns!$P$3:$P$98, 0), ""), EDAPlots!P$2), "")</f>
        <v/>
      </c>
      <c r="Q98" t="str">
        <f>IFERROR(INDEX(StratReturns!$EV$3:$HJ$98, MATCH($D98, StratReturns!$EV$3:$EV$98, 0), EDAPlots!Q$2), "")</f>
        <v/>
      </c>
    </row>
    <row r="99" spans="1:17" x14ac:dyDescent="0.35">
      <c r="A99" t="s">
        <v>453</v>
      </c>
      <c r="B99" s="24">
        <f t="shared" si="1"/>
        <v>44136</v>
      </c>
      <c r="C99">
        <v>95</v>
      </c>
      <c r="D99" s="24">
        <v>44136</v>
      </c>
      <c r="E99">
        <f>INDEX(EDA!$A$1:$DW$133, EDAPlots!$C99+1, EDAPlots!E$2)</f>
        <v>1.2</v>
      </c>
      <c r="F99">
        <f>INDEX(EDA!$A$1:$DW$133, EDAPlots!$C99+1, EDAPlots!F$2)</f>
        <v>56.1</v>
      </c>
      <c r="G99">
        <f>INDEX(EDA!$A$1:$DW$133, EDAPlots!$C99+1, EDAPlots!G$2)</f>
        <v>57.3</v>
      </c>
      <c r="H99">
        <f>INDEX(EDA!$A$1:$DW$133, EDAPlots!$C99+1, EDAPlots!H$2)</f>
        <v>1.25</v>
      </c>
      <c r="I99">
        <f>INDEX(EDA!$A$1:$DW$133, EDAPlots!$C99+1, EDAPlots!I$2)</f>
        <v>52</v>
      </c>
      <c r="J99">
        <f>INDEX(EDA!$A$1:$DW$133, EDAPlots!$C99+1, EDAPlots!J$2)</f>
        <v>56.1</v>
      </c>
      <c r="K99">
        <f>INDEX(EDA!$A$1:$DW$133, EDAPlots!$C99+1, EDAPlots!K$2)</f>
        <v>61.084728956664698</v>
      </c>
      <c r="L99">
        <f>INDEX(EDA!$A$1:$DW$133, EDAPlots!$C99+1, EDAPlots!L$2)</f>
        <v>156.952556455126</v>
      </c>
      <c r="M99">
        <f>INDEX(EDA!$A$1:$DW$133, EDAPlots!$C99+1, EDAPlots!M$2)</f>
        <v>150.886339160977</v>
      </c>
      <c r="N99">
        <f>INDEX(EDA!$A$1:$DW$133, EDAPlots!$C99+1, EDAPlots!N$2)</f>
        <v>229.87788273338199</v>
      </c>
      <c r="P99" t="str">
        <f>IFERROR(INDEX(StratReturns!$CF$3:$ET$98, _xlfn.IFNA(MATCH($D99, StratReturns!$P$3:$P$98, 0), ""), EDAPlots!P$2), "")</f>
        <v/>
      </c>
      <c r="Q99" t="str">
        <f>IFERROR(INDEX(StratReturns!$EV$3:$HJ$98, MATCH($D99, StratReturns!$EV$3:$EV$98, 0), EDAPlots!Q$2), "")</f>
        <v/>
      </c>
    </row>
    <row r="100" spans="1:17" x14ac:dyDescent="0.35">
      <c r="A100" t="s">
        <v>454</v>
      </c>
      <c r="B100" s="24">
        <f t="shared" si="1"/>
        <v>44166</v>
      </c>
      <c r="C100">
        <v>96</v>
      </c>
      <c r="D100" s="24">
        <v>44166</v>
      </c>
      <c r="E100">
        <f>INDEX(EDA!$A$1:$DW$133, EDAPlots!$C100+1, EDAPlots!E$2)</f>
        <v>1.4</v>
      </c>
      <c r="F100">
        <f>INDEX(EDA!$A$1:$DW$133, EDAPlots!$C100+1, EDAPlots!F$2)</f>
        <v>57.5</v>
      </c>
      <c r="G100">
        <f>INDEX(EDA!$A$1:$DW$133, EDAPlots!$C100+1, EDAPlots!G$2)</f>
        <v>60.2</v>
      </c>
      <c r="H100">
        <f>INDEX(EDA!$A$1:$DW$133, EDAPlots!$C100+1, EDAPlots!H$2)</f>
        <v>1.25</v>
      </c>
      <c r="I100">
        <f>INDEX(EDA!$A$1:$DW$133, EDAPlots!$C100+1, EDAPlots!I$2)</f>
        <v>53.2</v>
      </c>
      <c r="J100">
        <f>INDEX(EDA!$A$1:$DW$133, EDAPlots!$C100+1, EDAPlots!J$2)</f>
        <v>56.4</v>
      </c>
      <c r="K100">
        <f>INDEX(EDA!$A$1:$DW$133, EDAPlots!$C100+1, EDAPlots!K$2)</f>
        <v>64.600392673201</v>
      </c>
      <c r="L100">
        <f>INDEX(EDA!$A$1:$DW$133, EDAPlots!$C100+1, EDAPlots!L$2)</f>
        <v>158.26681593180999</v>
      </c>
      <c r="M100">
        <f>INDEX(EDA!$A$1:$DW$133, EDAPlots!$C100+1, EDAPlots!M$2)</f>
        <v>157.15699249576701</v>
      </c>
      <c r="N100">
        <f>INDEX(EDA!$A$1:$DW$133, EDAPlots!$C100+1, EDAPlots!N$2)</f>
        <v>234.77619817462499</v>
      </c>
      <c r="P100" t="str">
        <f>IFERROR(INDEX(StratReturns!$CF$3:$ET$98, _xlfn.IFNA(MATCH($D100, StratReturns!$P$3:$P$98, 0), ""), EDAPlots!P$2), "")</f>
        <v/>
      </c>
      <c r="Q100" t="str">
        <f>IFERROR(INDEX(StratReturns!$EV$3:$HJ$98, MATCH($D100, StratReturns!$EV$3:$EV$98, 0), EDAPlots!Q$2), "")</f>
        <v/>
      </c>
    </row>
    <row r="101" spans="1:17" x14ac:dyDescent="0.35">
      <c r="A101" t="s">
        <v>455</v>
      </c>
      <c r="B101" s="24">
        <f t="shared" si="1"/>
        <v>44197</v>
      </c>
      <c r="C101">
        <v>97</v>
      </c>
      <c r="D101" s="24">
        <v>44197</v>
      </c>
      <c r="E101">
        <f>INDEX(EDA!$A$1:$DW$133, EDAPlots!$C101+1, EDAPlots!E$2)</f>
        <v>1.4</v>
      </c>
      <c r="F101">
        <f>INDEX(EDA!$A$1:$DW$133, EDAPlots!$C101+1, EDAPlots!F$2)</f>
        <v>58.7</v>
      </c>
      <c r="G101">
        <f>INDEX(EDA!$A$1:$DW$133, EDAPlots!$C101+1, EDAPlots!G$2)</f>
        <v>59.3</v>
      </c>
      <c r="H101">
        <f>INDEX(EDA!$A$1:$DW$133, EDAPlots!$C101+1, EDAPlots!H$2)</f>
        <v>1.25</v>
      </c>
      <c r="I101">
        <f>INDEX(EDA!$A$1:$DW$133, EDAPlots!$C101+1, EDAPlots!I$2)</f>
        <v>54.599999999999902</v>
      </c>
      <c r="J101">
        <f>INDEX(EDA!$A$1:$DW$133, EDAPlots!$C101+1, EDAPlots!J$2)</f>
        <v>56.9</v>
      </c>
      <c r="K101">
        <f>INDEX(EDA!$A$1:$DW$133, EDAPlots!$C101+1, EDAPlots!K$2)</f>
        <v>67.119006862721903</v>
      </c>
      <c r="L101">
        <f>INDEX(EDA!$A$1:$DW$133, EDAPlots!$C101+1, EDAPlots!L$2)</f>
        <v>157.07599276788201</v>
      </c>
      <c r="M101">
        <f>INDEX(EDA!$A$1:$DW$133, EDAPlots!$C101+1, EDAPlots!M$2)</f>
        <v>151.030928915321</v>
      </c>
      <c r="N101">
        <f>INDEX(EDA!$A$1:$DW$133, EDAPlots!$C101+1, EDAPlots!N$2)</f>
        <v>235.124276770368</v>
      </c>
      <c r="P101" t="str">
        <f>IFERROR(INDEX(StratReturns!$CF$3:$ET$98, _xlfn.IFNA(MATCH($D101, StratReturns!$P$3:$P$98, 0), ""), EDAPlots!P$2), "")</f>
        <v/>
      </c>
      <c r="Q101" t="str">
        <f>IFERROR(INDEX(StratReturns!$EV$3:$HJ$98, MATCH($D101, StratReturns!$EV$3:$EV$98, 0), EDAPlots!Q$2), "")</f>
        <v/>
      </c>
    </row>
    <row r="102" spans="1:17" x14ac:dyDescent="0.35">
      <c r="A102" t="s">
        <v>456</v>
      </c>
      <c r="B102" s="24">
        <f t="shared" si="1"/>
        <v>44228</v>
      </c>
      <c r="C102">
        <v>98</v>
      </c>
      <c r="D102" s="24">
        <v>44228</v>
      </c>
      <c r="E102">
        <f>INDEX(EDA!$A$1:$DW$133, EDAPlots!$C102+1, EDAPlots!E$2)</f>
        <v>1.7</v>
      </c>
      <c r="F102">
        <f>INDEX(EDA!$A$1:$DW$133, EDAPlots!$C102+1, EDAPlots!F$2)</f>
        <v>56.4</v>
      </c>
      <c r="G102">
        <f>INDEX(EDA!$A$1:$DW$133, EDAPlots!$C102+1, EDAPlots!G$2)</f>
        <v>60.8</v>
      </c>
      <c r="H102">
        <f>INDEX(EDA!$A$1:$DW$133, EDAPlots!$C102+1, EDAPlots!H$2)</f>
        <v>1.25</v>
      </c>
      <c r="I102">
        <f>INDEX(EDA!$A$1:$DW$133, EDAPlots!$C102+1, EDAPlots!I$2)</f>
        <v>55.45</v>
      </c>
      <c r="J102">
        <f>INDEX(EDA!$A$1:$DW$133, EDAPlots!$C102+1, EDAPlots!J$2)</f>
        <v>56.55</v>
      </c>
      <c r="K102">
        <f>INDEX(EDA!$A$1:$DW$133, EDAPlots!$C102+1, EDAPlots!K$2)</f>
        <v>72.538821312243201</v>
      </c>
      <c r="L102">
        <f>INDEX(EDA!$A$1:$DW$133, EDAPlots!$C102+1, EDAPlots!L$2)</f>
        <v>154.30257530549801</v>
      </c>
      <c r="M102">
        <f>INDEX(EDA!$A$1:$DW$133, EDAPlots!$C102+1, EDAPlots!M$2)</f>
        <v>158.64528249515701</v>
      </c>
      <c r="N102">
        <f>INDEX(EDA!$A$1:$DW$133, EDAPlots!$C102+1, EDAPlots!N$2)</f>
        <v>236.41935815717201</v>
      </c>
      <c r="P102" t="str">
        <f>IFERROR(INDEX(StratReturns!$CF$3:$ET$98, _xlfn.IFNA(MATCH($D102, StratReturns!$P$3:$P$98, 0), ""), EDAPlots!P$2), "")</f>
        <v/>
      </c>
      <c r="Q102" t="str">
        <f>IFERROR(INDEX(StratReturns!$EV$3:$HJ$98, MATCH($D102, StratReturns!$EV$3:$EV$98, 0), EDAPlots!Q$2), "")</f>
        <v/>
      </c>
    </row>
    <row r="103" spans="1:17" x14ac:dyDescent="0.35">
      <c r="A103" t="s">
        <v>457</v>
      </c>
      <c r="B103" s="24">
        <f t="shared" si="1"/>
        <v>44256</v>
      </c>
      <c r="C103">
        <v>99</v>
      </c>
      <c r="D103" s="24">
        <v>44256</v>
      </c>
      <c r="E103">
        <f>INDEX(EDA!$A$1:$DW$133, EDAPlots!$C103+1, EDAPlots!E$2)</f>
        <v>2.6</v>
      </c>
      <c r="F103">
        <f>INDEX(EDA!$A$1:$DW$133, EDAPlots!$C103+1, EDAPlots!F$2)</f>
        <v>62.3</v>
      </c>
      <c r="G103">
        <f>INDEX(EDA!$A$1:$DW$133, EDAPlots!$C103+1, EDAPlots!G$2)</f>
        <v>63.8</v>
      </c>
      <c r="H103">
        <f>INDEX(EDA!$A$1:$DW$133, EDAPlots!$C103+1, EDAPlots!H$2)</f>
        <v>1.25</v>
      </c>
      <c r="I103">
        <f>INDEX(EDA!$A$1:$DW$133, EDAPlots!$C103+1, EDAPlots!I$2)</f>
        <v>56.4</v>
      </c>
      <c r="J103">
        <f>INDEX(EDA!$A$1:$DW$133, EDAPlots!$C103+1, EDAPlots!J$2)</f>
        <v>56.9</v>
      </c>
      <c r="K103">
        <f>INDEX(EDA!$A$1:$DW$133, EDAPlots!$C103+1, EDAPlots!K$2)</f>
        <v>72.626273361962404</v>
      </c>
      <c r="L103">
        <f>INDEX(EDA!$A$1:$DW$133, EDAPlots!$C103+1, EDAPlots!L$2)</f>
        <v>151.645563033841</v>
      </c>
      <c r="M103">
        <f>INDEX(EDA!$A$1:$DW$133, EDAPlots!$C103+1, EDAPlots!M$2)</f>
        <v>162.63239730463201</v>
      </c>
      <c r="N103">
        <f>INDEX(EDA!$A$1:$DW$133, EDAPlots!$C103+1, EDAPlots!N$2)</f>
        <v>239.85653529779299</v>
      </c>
      <c r="P103" t="str">
        <f>IFERROR(INDEX(StratReturns!$CF$3:$ET$98, _xlfn.IFNA(MATCH($D103, StratReturns!$P$3:$P$98, 0), ""), EDAPlots!P$2), "")</f>
        <v/>
      </c>
      <c r="Q103" t="str">
        <f>IFERROR(INDEX(StratReturns!$EV$3:$HJ$98, MATCH($D103, StratReturns!$EV$3:$EV$98, 0), EDAPlots!Q$2), "")</f>
        <v/>
      </c>
    </row>
    <row r="104" spans="1:17" x14ac:dyDescent="0.35">
      <c r="A104" t="s">
        <v>458</v>
      </c>
      <c r="B104" s="24">
        <f t="shared" si="1"/>
        <v>44287</v>
      </c>
      <c r="C104">
        <v>100</v>
      </c>
      <c r="D104" s="24">
        <v>44287</v>
      </c>
      <c r="E104">
        <f>INDEX(EDA!$A$1:$DW$133, EDAPlots!$C104+1, EDAPlots!E$2)</f>
        <v>4.2</v>
      </c>
      <c r="F104">
        <f>INDEX(EDA!$A$1:$DW$133, EDAPlots!$C104+1, EDAPlots!F$2)</f>
        <v>63</v>
      </c>
      <c r="G104">
        <f>INDEX(EDA!$A$1:$DW$133, EDAPlots!$C104+1, EDAPlots!G$2)</f>
        <v>61</v>
      </c>
      <c r="H104">
        <f>INDEX(EDA!$A$1:$DW$133, EDAPlots!$C104+1, EDAPlots!H$2)</f>
        <v>1.35</v>
      </c>
      <c r="I104">
        <f>INDEX(EDA!$A$1:$DW$133, EDAPlots!$C104+1, EDAPlots!I$2)</f>
        <v>58</v>
      </c>
      <c r="J104">
        <f>INDEX(EDA!$A$1:$DW$133, EDAPlots!$C104+1, EDAPlots!J$2)</f>
        <v>57.1</v>
      </c>
      <c r="K104">
        <f>INDEX(EDA!$A$1:$DW$133, EDAPlots!$C104+1, EDAPlots!K$2)</f>
        <v>77.012234415322993</v>
      </c>
      <c r="L104">
        <f>INDEX(EDA!$A$1:$DW$133, EDAPlots!$C104+1, EDAPlots!L$2)</f>
        <v>152.752689048706</v>
      </c>
      <c r="M104">
        <f>INDEX(EDA!$A$1:$DW$133, EDAPlots!$C104+1, EDAPlots!M$2)</f>
        <v>165.544407559663</v>
      </c>
      <c r="N104">
        <f>INDEX(EDA!$A$1:$DW$133, EDAPlots!$C104+1, EDAPlots!N$2)</f>
        <v>248.15191808748901</v>
      </c>
      <c r="P104" t="str">
        <f>IFERROR(INDEX(StratReturns!$CF$3:$ET$98, _xlfn.IFNA(MATCH($D104, StratReturns!$P$3:$P$98, 0), ""), EDAPlots!P$2), "")</f>
        <v/>
      </c>
      <c r="Q104" t="str">
        <f>IFERROR(INDEX(StratReturns!$EV$3:$HJ$98, MATCH($D104, StratReturns!$EV$3:$EV$98, 0), EDAPlots!Q$2), "")</f>
        <v/>
      </c>
    </row>
    <row r="105" spans="1:17" x14ac:dyDescent="0.35">
      <c r="A105" t="s">
        <v>459</v>
      </c>
      <c r="B105" s="24">
        <f t="shared" si="1"/>
        <v>44317</v>
      </c>
      <c r="C105">
        <v>101</v>
      </c>
      <c r="D105" s="24">
        <v>44317</v>
      </c>
      <c r="E105">
        <f>INDEX(EDA!$A$1:$DW$133, EDAPlots!$C105+1, EDAPlots!E$2)</f>
        <v>5</v>
      </c>
      <c r="F105">
        <f>INDEX(EDA!$A$1:$DW$133, EDAPlots!$C105+1, EDAPlots!F$2)</f>
        <v>63.9</v>
      </c>
      <c r="G105">
        <f>INDEX(EDA!$A$1:$DW$133, EDAPlots!$C105+1, EDAPlots!G$2)</f>
        <v>61.9</v>
      </c>
      <c r="H105">
        <f>INDEX(EDA!$A$1:$DW$133, EDAPlots!$C105+1, EDAPlots!H$2)</f>
        <v>1.4</v>
      </c>
      <c r="I105">
        <f>INDEX(EDA!$A$1:$DW$133, EDAPlots!$C105+1, EDAPlots!I$2)</f>
        <v>59</v>
      </c>
      <c r="J105">
        <f>INDEX(EDA!$A$1:$DW$133, EDAPlots!$C105+1, EDAPlots!J$2)</f>
        <v>57.2</v>
      </c>
      <c r="K105">
        <f>INDEX(EDA!$A$1:$DW$133, EDAPlots!$C105+1, EDAPlots!K$2)</f>
        <v>79.095948343619895</v>
      </c>
      <c r="L105">
        <f>INDEX(EDA!$A$1:$DW$133, EDAPlots!$C105+1, EDAPlots!L$2)</f>
        <v>153.355131166169</v>
      </c>
      <c r="M105">
        <f>INDEX(EDA!$A$1:$DW$133, EDAPlots!$C105+1, EDAPlots!M$2)</f>
        <v>154.074718360682</v>
      </c>
      <c r="N105">
        <f>INDEX(EDA!$A$1:$DW$133, EDAPlots!$C105+1, EDAPlots!N$2)</f>
        <v>249.10830139053499</v>
      </c>
      <c r="P105" t="str">
        <f>IFERROR(INDEX(StratReturns!$CF$3:$ET$98, _xlfn.IFNA(MATCH($D105, StratReturns!$P$3:$P$98, 0), ""), EDAPlots!P$2), "")</f>
        <v/>
      </c>
      <c r="Q105" t="str">
        <f>IFERROR(INDEX(StratReturns!$EV$3:$HJ$98, MATCH($D105, StratReturns!$EV$3:$EV$98, 0), EDAPlots!Q$2), "")</f>
        <v/>
      </c>
    </row>
    <row r="106" spans="1:17" x14ac:dyDescent="0.35">
      <c r="A106" t="s">
        <v>460</v>
      </c>
      <c r="B106" s="24">
        <f t="shared" si="1"/>
        <v>44348</v>
      </c>
      <c r="C106">
        <v>102</v>
      </c>
      <c r="D106" s="24">
        <v>44348</v>
      </c>
      <c r="E106">
        <f>INDEX(EDA!$A$1:$DW$133, EDAPlots!$C106+1, EDAPlots!E$2)</f>
        <v>5.4</v>
      </c>
      <c r="F106">
        <f>INDEX(EDA!$A$1:$DW$133, EDAPlots!$C106+1, EDAPlots!F$2)</f>
        <v>61.2</v>
      </c>
      <c r="G106">
        <f>INDEX(EDA!$A$1:$DW$133, EDAPlots!$C106+1, EDAPlots!G$2)</f>
        <v>61.1</v>
      </c>
      <c r="H106">
        <f>INDEX(EDA!$A$1:$DW$133, EDAPlots!$C106+1, EDAPlots!H$2)</f>
        <v>1.4</v>
      </c>
      <c r="I106">
        <f>INDEX(EDA!$A$1:$DW$133, EDAPlots!$C106+1, EDAPlots!I$2)</f>
        <v>59.75</v>
      </c>
      <c r="J106">
        <f>INDEX(EDA!$A$1:$DW$133, EDAPlots!$C106+1, EDAPlots!J$2)</f>
        <v>57.3</v>
      </c>
      <c r="K106">
        <f>INDEX(EDA!$A$1:$DW$133, EDAPlots!$C106+1, EDAPlots!K$2)</f>
        <v>80.433006634724293</v>
      </c>
      <c r="L106">
        <f>INDEX(EDA!$A$1:$DW$133, EDAPlots!$C106+1, EDAPlots!L$2)</f>
        <v>154.985360187558</v>
      </c>
      <c r="M106">
        <f>INDEX(EDA!$A$1:$DW$133, EDAPlots!$C106+1, EDAPlots!M$2)</f>
        <v>181.001225628442</v>
      </c>
      <c r="N106">
        <f>INDEX(EDA!$A$1:$DW$133, EDAPlots!$C106+1, EDAPlots!N$2)</f>
        <v>254.260502074882</v>
      </c>
      <c r="P106" t="str">
        <f>IFERROR(INDEX(StratReturns!$CF$3:$ET$98, _xlfn.IFNA(MATCH($D106, StratReturns!$P$3:$P$98, 0), ""), EDAPlots!P$2), "")</f>
        <v/>
      </c>
      <c r="Q106" t="str">
        <f>IFERROR(INDEX(StratReturns!$EV$3:$HJ$98, MATCH($D106, StratReturns!$EV$3:$EV$98, 0), EDAPlots!Q$2), "")</f>
        <v/>
      </c>
    </row>
    <row r="107" spans="1:17" x14ac:dyDescent="0.35">
      <c r="A107" t="s">
        <v>461</v>
      </c>
      <c r="B107" s="24">
        <f t="shared" si="1"/>
        <v>44378</v>
      </c>
      <c r="C107">
        <v>103</v>
      </c>
      <c r="D107" s="24">
        <v>44378</v>
      </c>
      <c r="E107">
        <f>INDEX(EDA!$A$1:$DW$133, EDAPlots!$C107+1, EDAPlots!E$2)</f>
        <v>5.4</v>
      </c>
      <c r="F107">
        <f>INDEX(EDA!$A$1:$DW$133, EDAPlots!$C107+1, EDAPlots!F$2)</f>
        <v>64</v>
      </c>
      <c r="G107">
        <f>INDEX(EDA!$A$1:$DW$133, EDAPlots!$C107+1, EDAPlots!G$2)</f>
        <v>60</v>
      </c>
      <c r="H107">
        <f>INDEX(EDA!$A$1:$DW$133, EDAPlots!$C107+1, EDAPlots!H$2)</f>
        <v>1.5499999999999901</v>
      </c>
      <c r="I107">
        <f>INDEX(EDA!$A$1:$DW$133, EDAPlots!$C107+1, EDAPlots!I$2)</f>
        <v>60.1</v>
      </c>
      <c r="J107">
        <f>INDEX(EDA!$A$1:$DW$133, EDAPlots!$C107+1, EDAPlots!J$2)</f>
        <v>58.1</v>
      </c>
      <c r="K107">
        <f>INDEX(EDA!$A$1:$DW$133, EDAPlots!$C107+1, EDAPlots!K$2)</f>
        <v>81.182376356236105</v>
      </c>
      <c r="L107">
        <f>INDEX(EDA!$A$1:$DW$133, EDAPlots!$C107+1, EDAPlots!L$2)</f>
        <v>157.04464962316899</v>
      </c>
      <c r="M107">
        <f>INDEX(EDA!$A$1:$DW$133, EDAPlots!$C107+1, EDAPlots!M$2)</f>
        <v>167.90534205734301</v>
      </c>
      <c r="N107">
        <f>INDEX(EDA!$A$1:$DW$133, EDAPlots!$C107+1, EDAPlots!N$2)</f>
        <v>258.71384278343203</v>
      </c>
      <c r="P107" t="str">
        <f>IFERROR(INDEX(StratReturns!$CF$3:$ET$98, _xlfn.IFNA(MATCH($D107, StratReturns!$P$3:$P$98, 0), ""), EDAPlots!P$2), "")</f>
        <v/>
      </c>
      <c r="Q107" t="str">
        <f>IFERROR(INDEX(StratReturns!$EV$3:$HJ$98, MATCH($D107, StratReturns!$EV$3:$EV$98, 0), EDAPlots!Q$2), "")</f>
        <v/>
      </c>
    </row>
    <row r="108" spans="1:17" x14ac:dyDescent="0.35">
      <c r="A108" t="s">
        <v>462</v>
      </c>
      <c r="B108" s="24">
        <f t="shared" si="1"/>
        <v>44409</v>
      </c>
      <c r="C108">
        <v>104</v>
      </c>
      <c r="D108" s="24">
        <v>44409</v>
      </c>
      <c r="E108">
        <f>INDEX(EDA!$A$1:$DW$133, EDAPlots!$C108+1, EDAPlots!E$2)</f>
        <v>5.3</v>
      </c>
      <c r="F108">
        <f>INDEX(EDA!$A$1:$DW$133, EDAPlots!$C108+1, EDAPlots!F$2)</f>
        <v>61.7</v>
      </c>
      <c r="G108">
        <f>INDEX(EDA!$A$1:$DW$133, EDAPlots!$C108+1, EDAPlots!G$2)</f>
        <v>59.6</v>
      </c>
      <c r="H108">
        <f>INDEX(EDA!$A$1:$DW$133, EDAPlots!$C108+1, EDAPlots!H$2)</f>
        <v>2.15</v>
      </c>
      <c r="I108">
        <f>INDEX(EDA!$A$1:$DW$133, EDAPlots!$C108+1, EDAPlots!I$2)</f>
        <v>60.1</v>
      </c>
      <c r="J108">
        <f>INDEX(EDA!$A$1:$DW$133, EDAPlots!$C108+1, EDAPlots!J$2)</f>
        <v>59.95</v>
      </c>
      <c r="K108">
        <f>INDEX(EDA!$A$1:$DW$133, EDAPlots!$C108+1, EDAPlots!K$2)</f>
        <v>80.719434785272995</v>
      </c>
      <c r="L108">
        <f>INDEX(EDA!$A$1:$DW$133, EDAPlots!$C108+1, EDAPlots!L$2)</f>
        <v>156.14613702190499</v>
      </c>
      <c r="M108">
        <f>INDEX(EDA!$A$1:$DW$133, EDAPlots!$C108+1, EDAPlots!M$2)</f>
        <v>182.007050402743</v>
      </c>
      <c r="N108">
        <f>INDEX(EDA!$A$1:$DW$133, EDAPlots!$C108+1, EDAPlots!N$2)</f>
        <v>265.312908709412</v>
      </c>
      <c r="P108" t="str">
        <f>IFERROR(INDEX(StratReturns!$CF$3:$ET$98, _xlfn.IFNA(MATCH($D108, StratReturns!$P$3:$P$98, 0), ""), EDAPlots!P$2), "")</f>
        <v/>
      </c>
      <c r="Q108" t="str">
        <f>IFERROR(INDEX(StratReturns!$EV$3:$HJ$98, MATCH($D108, StratReturns!$EV$3:$EV$98, 0), EDAPlots!Q$2), "")</f>
        <v/>
      </c>
    </row>
    <row r="109" spans="1:17" x14ac:dyDescent="0.35">
      <c r="A109" t="s">
        <v>463</v>
      </c>
      <c r="B109" s="24">
        <f t="shared" si="1"/>
        <v>44440</v>
      </c>
      <c r="C109">
        <v>105</v>
      </c>
      <c r="D109" s="24">
        <v>44440</v>
      </c>
      <c r="E109">
        <f>INDEX(EDA!$A$1:$DW$133, EDAPlots!$C109+1, EDAPlots!E$2)</f>
        <v>5.4</v>
      </c>
      <c r="F109">
        <f>INDEX(EDA!$A$1:$DW$133, EDAPlots!$C109+1, EDAPlots!F$2)</f>
        <v>62.1</v>
      </c>
      <c r="G109">
        <f>INDEX(EDA!$A$1:$DW$133, EDAPlots!$C109+1, EDAPlots!G$2)</f>
        <v>60.7</v>
      </c>
      <c r="H109">
        <f>INDEX(EDA!$A$1:$DW$133, EDAPlots!$C109+1, EDAPlots!H$2)</f>
        <v>3.4</v>
      </c>
      <c r="I109">
        <f>INDEX(EDA!$A$1:$DW$133, EDAPlots!$C109+1, EDAPlots!I$2)</f>
        <v>60.45</v>
      </c>
      <c r="J109">
        <f>INDEX(EDA!$A$1:$DW$133, EDAPlots!$C109+1, EDAPlots!J$2)</f>
        <v>61.45</v>
      </c>
      <c r="K109">
        <f>INDEX(EDA!$A$1:$DW$133, EDAPlots!$C109+1, EDAPlots!K$2)</f>
        <v>85.328352026660099</v>
      </c>
      <c r="L109">
        <f>INDEX(EDA!$A$1:$DW$133, EDAPlots!$C109+1, EDAPlots!L$2)</f>
        <v>154.38011562206299</v>
      </c>
      <c r="M109">
        <f>INDEX(EDA!$A$1:$DW$133, EDAPlots!$C109+1, EDAPlots!M$2)</f>
        <v>163.783784030509</v>
      </c>
      <c r="N109">
        <f>INDEX(EDA!$A$1:$DW$133, EDAPlots!$C109+1, EDAPlots!N$2)</f>
        <v>254.53922063578199</v>
      </c>
      <c r="P109" t="str">
        <f>IFERROR(INDEX(StratReturns!$CF$3:$ET$98, _xlfn.IFNA(MATCH($D109, StratReturns!$P$3:$P$98, 0), ""), EDAPlots!P$2), "")</f>
        <v/>
      </c>
      <c r="Q109" t="str">
        <f>IFERROR(INDEX(StratReturns!$EV$3:$HJ$98, MATCH($D109, StratReturns!$EV$3:$EV$98, 0), EDAPlots!Q$2), "")</f>
        <v/>
      </c>
    </row>
    <row r="110" spans="1:17" x14ac:dyDescent="0.35">
      <c r="A110" t="s">
        <v>464</v>
      </c>
      <c r="B110" s="24">
        <f t="shared" si="1"/>
        <v>44470</v>
      </c>
      <c r="C110">
        <v>106</v>
      </c>
      <c r="D110" s="24">
        <v>44470</v>
      </c>
      <c r="E110">
        <f>INDEX(EDA!$A$1:$DW$133, EDAPlots!$C110+1, EDAPlots!E$2)</f>
        <v>6.2</v>
      </c>
      <c r="F110">
        <f>INDEX(EDA!$A$1:$DW$133, EDAPlots!$C110+1, EDAPlots!F$2)</f>
        <v>66.599999999999994</v>
      </c>
      <c r="G110">
        <f>INDEX(EDA!$A$1:$DW$133, EDAPlots!$C110+1, EDAPlots!G$2)</f>
        <v>60.4</v>
      </c>
      <c r="H110">
        <f>INDEX(EDA!$A$1:$DW$133, EDAPlots!$C110+1, EDAPlots!H$2)</f>
        <v>4.5999999999999996</v>
      </c>
      <c r="I110">
        <f>INDEX(EDA!$A$1:$DW$133, EDAPlots!$C110+1, EDAPlots!I$2)</f>
        <v>60.55</v>
      </c>
      <c r="J110">
        <f>INDEX(EDA!$A$1:$DW$133, EDAPlots!$C110+1, EDAPlots!J$2)</f>
        <v>61.9</v>
      </c>
      <c r="K110">
        <f>INDEX(EDA!$A$1:$DW$133, EDAPlots!$C110+1, EDAPlots!K$2)</f>
        <v>89.083628559878406</v>
      </c>
      <c r="L110">
        <f>INDEX(EDA!$A$1:$DW$133, EDAPlots!$C110+1, EDAPlots!L$2)</f>
        <v>153.10813162562499</v>
      </c>
      <c r="M110">
        <f>INDEX(EDA!$A$1:$DW$133, EDAPlots!$C110+1, EDAPlots!M$2)</f>
        <v>164.75427025939999</v>
      </c>
      <c r="N110">
        <f>INDEX(EDA!$A$1:$DW$133, EDAPlots!$C110+1, EDAPlots!N$2)</f>
        <v>266.46027850119702</v>
      </c>
      <c r="P110" t="str">
        <f>IFERROR(INDEX(StratReturns!$CF$3:$ET$98, _xlfn.IFNA(MATCH($D110, StratReturns!$P$3:$P$98, 0), ""), EDAPlots!P$2), "")</f>
        <v/>
      </c>
      <c r="Q110" t="str">
        <f>IFERROR(INDEX(StratReturns!$EV$3:$HJ$98, MATCH($D110, StratReturns!$EV$3:$EV$98, 0), EDAPlots!Q$2), "")</f>
        <v/>
      </c>
    </row>
    <row r="111" spans="1:17" x14ac:dyDescent="0.35">
      <c r="A111" t="s">
        <v>465</v>
      </c>
      <c r="B111" s="24">
        <f t="shared" si="1"/>
        <v>44501</v>
      </c>
      <c r="C111">
        <v>107</v>
      </c>
      <c r="D111" s="24">
        <v>44501</v>
      </c>
      <c r="E111">
        <f>INDEX(EDA!$A$1:$DW$133, EDAPlots!$C111+1, EDAPlots!E$2)</f>
        <v>6.8</v>
      </c>
      <c r="F111">
        <f>INDEX(EDA!$A$1:$DW$133, EDAPlots!$C111+1, EDAPlots!F$2)</f>
        <v>67.599999999999994</v>
      </c>
      <c r="G111">
        <f>INDEX(EDA!$A$1:$DW$133, EDAPlots!$C111+1, EDAPlots!G$2)</f>
        <v>60.8</v>
      </c>
      <c r="H111">
        <f>INDEX(EDA!$A$1:$DW$133, EDAPlots!$C111+1, EDAPlots!H$2)</f>
        <v>5.15</v>
      </c>
      <c r="I111">
        <f>INDEX(EDA!$A$1:$DW$133, EDAPlots!$C111+1, EDAPlots!I$2)</f>
        <v>60.75</v>
      </c>
      <c r="J111">
        <f>INDEX(EDA!$A$1:$DW$133, EDAPlots!$C111+1, EDAPlots!J$2)</f>
        <v>62.2</v>
      </c>
      <c r="K111">
        <f>INDEX(EDA!$A$1:$DW$133, EDAPlots!$C111+1, EDAPlots!K$2)</f>
        <v>80.676375715574295</v>
      </c>
      <c r="L111">
        <f>INDEX(EDA!$A$1:$DW$133, EDAPlots!$C111+1, EDAPlots!L$2)</f>
        <v>152.73203172411399</v>
      </c>
      <c r="M111">
        <f>INDEX(EDA!$A$1:$DW$133, EDAPlots!$C111+1, EDAPlots!M$2)</f>
        <v>178.01910846595101</v>
      </c>
      <c r="N111">
        <f>INDEX(EDA!$A$1:$DW$133, EDAPlots!$C111+1, EDAPlots!N$2)</f>
        <v>264.451573046497</v>
      </c>
      <c r="P111" t="str">
        <f>IFERROR(INDEX(StratReturns!$CF$3:$ET$98, _xlfn.IFNA(MATCH($D111, StratReturns!$P$3:$P$98, 0), ""), EDAPlots!P$2), "")</f>
        <v/>
      </c>
      <c r="Q111" t="str">
        <f>IFERROR(INDEX(StratReturns!$EV$3:$HJ$98, MATCH($D111, StratReturns!$EV$3:$EV$98, 0), EDAPlots!Q$2), "")</f>
        <v/>
      </c>
    </row>
    <row r="112" spans="1:17" x14ac:dyDescent="0.35">
      <c r="A112" t="s">
        <v>466</v>
      </c>
      <c r="B112" s="24">
        <f t="shared" si="1"/>
        <v>44531</v>
      </c>
      <c r="C112">
        <v>108</v>
      </c>
      <c r="D112" s="24">
        <v>44531</v>
      </c>
      <c r="E112">
        <f>INDEX(EDA!$A$1:$DW$133, EDAPlots!$C112+1, EDAPlots!E$2)</f>
        <v>7</v>
      </c>
      <c r="F112">
        <f>INDEX(EDA!$A$1:$DW$133, EDAPlots!$C112+1, EDAPlots!F$2)</f>
        <v>61.7</v>
      </c>
      <c r="G112">
        <f>INDEX(EDA!$A$1:$DW$133, EDAPlots!$C112+1, EDAPlots!G$2)</f>
        <v>58.6</v>
      </c>
      <c r="H112">
        <f>INDEX(EDA!$A$1:$DW$133, EDAPlots!$C112+1, EDAPlots!H$2)</f>
        <v>5.35</v>
      </c>
      <c r="I112">
        <f>INDEX(EDA!$A$1:$DW$133, EDAPlots!$C112+1, EDAPlots!I$2)</f>
        <v>60.75</v>
      </c>
      <c r="J112">
        <f>INDEX(EDA!$A$1:$DW$133, EDAPlots!$C112+1, EDAPlots!J$2)</f>
        <v>62.2</v>
      </c>
      <c r="K112">
        <f>INDEX(EDA!$A$1:$DW$133, EDAPlots!$C112+1, EDAPlots!K$2)</f>
        <v>86.8179850727267</v>
      </c>
      <c r="L112">
        <f>INDEX(EDA!$A$1:$DW$133, EDAPlots!$C112+1, EDAPlots!L$2)</f>
        <v>153.187472180089</v>
      </c>
      <c r="M112">
        <f>INDEX(EDA!$A$1:$DW$133, EDAPlots!$C112+1, EDAPlots!M$2)</f>
        <v>159.88185913348801</v>
      </c>
      <c r="N112">
        <f>INDEX(EDA!$A$1:$DW$133, EDAPlots!$C112+1, EDAPlots!N$2)</f>
        <v>276.981581721429</v>
      </c>
      <c r="P112" t="str">
        <f>IFERROR(INDEX(StratReturns!$CF$3:$ET$98, _xlfn.IFNA(MATCH($D112, StratReturns!$P$3:$P$98, 0), ""), EDAPlots!P$2), "")</f>
        <v/>
      </c>
      <c r="Q112" t="str">
        <f>IFERROR(INDEX(StratReturns!$EV$3:$HJ$98, MATCH($D112, StratReturns!$EV$3:$EV$98, 0), EDAPlots!Q$2), "")</f>
        <v/>
      </c>
    </row>
    <row r="113" spans="1:17" x14ac:dyDescent="0.35">
      <c r="A113" t="s">
        <v>467</v>
      </c>
      <c r="B113" s="24">
        <f t="shared" si="1"/>
        <v>44562</v>
      </c>
      <c r="C113">
        <v>109</v>
      </c>
      <c r="D113" s="24">
        <v>44562</v>
      </c>
      <c r="E113">
        <f>INDEX(EDA!$A$1:$DW$133, EDAPlots!$C113+1, EDAPlots!E$2)</f>
        <v>7.5</v>
      </c>
      <c r="F113">
        <f>INDEX(EDA!$A$1:$DW$133, EDAPlots!$C113+1, EDAPlots!F$2)</f>
        <v>60.4</v>
      </c>
      <c r="G113">
        <f>INDEX(EDA!$A$1:$DW$133, EDAPlots!$C113+1, EDAPlots!G$2)</f>
        <v>57.6</v>
      </c>
      <c r="H113">
        <f>INDEX(EDA!$A$1:$DW$133, EDAPlots!$C113+1, EDAPlots!H$2)</f>
        <v>5.4</v>
      </c>
      <c r="I113">
        <f>INDEX(EDA!$A$1:$DW$133, EDAPlots!$C113+1, EDAPlots!I$2)</f>
        <v>60.75</v>
      </c>
      <c r="J113">
        <f>INDEX(EDA!$A$1:$DW$133, EDAPlots!$C113+1, EDAPlots!J$2)</f>
        <v>62.2</v>
      </c>
      <c r="K113">
        <f>INDEX(EDA!$A$1:$DW$133, EDAPlots!$C113+1, EDAPlots!K$2)</f>
        <v>93.310599738408598</v>
      </c>
      <c r="L113">
        <f>INDEX(EDA!$A$1:$DW$133, EDAPlots!$C113+1, EDAPlots!L$2)</f>
        <v>150.345467325236</v>
      </c>
      <c r="M113">
        <f>INDEX(EDA!$A$1:$DW$133, EDAPlots!$C113+1, EDAPlots!M$2)</f>
        <v>154.460764093314</v>
      </c>
      <c r="N113">
        <f>INDEX(EDA!$A$1:$DW$133, EDAPlots!$C113+1, EDAPlots!N$2)</f>
        <v>262.877034986176</v>
      </c>
      <c r="P113" t="str">
        <f>IFERROR(INDEX(StratReturns!$CF$3:$ET$98, _xlfn.IFNA(MATCH($D113, StratReturns!$P$3:$P$98, 0), ""), EDAPlots!P$2), "")</f>
        <v/>
      </c>
      <c r="Q113" t="str">
        <f>IFERROR(INDEX(StratReturns!$EV$3:$HJ$98, MATCH($D113, StratReturns!$EV$3:$EV$98, 0), EDAPlots!Q$2), "")</f>
        <v/>
      </c>
    </row>
    <row r="114" spans="1:17" x14ac:dyDescent="0.35">
      <c r="A114" t="s">
        <v>468</v>
      </c>
      <c r="B114" s="24">
        <f t="shared" si="1"/>
        <v>44593</v>
      </c>
      <c r="C114">
        <v>110</v>
      </c>
      <c r="D114" s="24">
        <v>44593</v>
      </c>
      <c r="E114">
        <f>INDEX(EDA!$A$1:$DW$133, EDAPlots!$C114+1, EDAPlots!E$2)</f>
        <v>7.9</v>
      </c>
      <c r="F114">
        <f>INDEX(EDA!$A$1:$DW$133, EDAPlots!$C114+1, EDAPlots!F$2)</f>
        <v>57.2</v>
      </c>
      <c r="G114">
        <f>INDEX(EDA!$A$1:$DW$133, EDAPlots!$C114+1, EDAPlots!G$2)</f>
        <v>58.4</v>
      </c>
      <c r="H114">
        <f>INDEX(EDA!$A$1:$DW$133, EDAPlots!$C114+1, EDAPlots!H$2)</f>
        <v>5.4</v>
      </c>
      <c r="I114">
        <f>INDEX(EDA!$A$1:$DW$133, EDAPlots!$C114+1, EDAPlots!I$2)</f>
        <v>60.55</v>
      </c>
      <c r="J114">
        <f>INDEX(EDA!$A$1:$DW$133, EDAPlots!$C114+1, EDAPlots!J$2)</f>
        <v>62.2</v>
      </c>
      <c r="K114">
        <f>INDEX(EDA!$A$1:$DW$133, EDAPlots!$C114+1, EDAPlots!K$2)</f>
        <v>98.948207683372502</v>
      </c>
      <c r="L114">
        <f>INDEX(EDA!$A$1:$DW$133, EDAPlots!$C114+1, EDAPlots!L$2)</f>
        <v>148.04915253758</v>
      </c>
      <c r="M114">
        <f>INDEX(EDA!$A$1:$DW$133, EDAPlots!$C114+1, EDAPlots!M$2)</f>
        <v>153.917707373783</v>
      </c>
      <c r="N114">
        <f>INDEX(EDA!$A$1:$DW$133, EDAPlots!$C114+1, EDAPlots!N$2)</f>
        <v>254.50069070882699</v>
      </c>
      <c r="P114" t="str">
        <f>IFERROR(INDEX(StratReturns!$CF$3:$ET$98, _xlfn.IFNA(MATCH($D114, StratReturns!$P$3:$P$98, 0), ""), EDAPlots!P$2), "")</f>
        <v/>
      </c>
      <c r="Q114" t="str">
        <f>IFERROR(INDEX(StratReturns!$EV$3:$HJ$98, MATCH($D114, StratReturns!$EV$3:$EV$98, 0), EDAPlots!Q$2), "")</f>
        <v/>
      </c>
    </row>
    <row r="115" spans="1:17" x14ac:dyDescent="0.35">
      <c r="A115" t="s">
        <v>469</v>
      </c>
      <c r="B115" s="24">
        <f t="shared" si="1"/>
        <v>44621</v>
      </c>
      <c r="C115">
        <v>111</v>
      </c>
      <c r="D115" s="24">
        <v>44621</v>
      </c>
      <c r="E115">
        <f>INDEX(EDA!$A$1:$DW$133, EDAPlots!$C115+1, EDAPlots!E$2)</f>
        <v>8.5</v>
      </c>
      <c r="F115">
        <f>INDEX(EDA!$A$1:$DW$133, EDAPlots!$C115+1, EDAPlots!F$2)</f>
        <v>58.4</v>
      </c>
      <c r="G115">
        <f>INDEX(EDA!$A$1:$DW$133, EDAPlots!$C115+1, EDAPlots!G$2)</f>
        <v>57</v>
      </c>
      <c r="H115">
        <f>INDEX(EDA!$A$1:$DW$133, EDAPlots!$C115+1, EDAPlots!H$2)</f>
        <v>5.8</v>
      </c>
      <c r="I115">
        <f>INDEX(EDA!$A$1:$DW$133, EDAPlots!$C115+1, EDAPlots!I$2)</f>
        <v>60.2</v>
      </c>
      <c r="J115">
        <f>INDEX(EDA!$A$1:$DW$133, EDAPlots!$C115+1, EDAPlots!J$2)</f>
        <v>61.9</v>
      </c>
      <c r="K115">
        <f>INDEX(EDA!$A$1:$DW$133, EDAPlots!$C115+1, EDAPlots!K$2)</f>
        <v>103.84978918702301</v>
      </c>
      <c r="L115">
        <f>INDEX(EDA!$A$1:$DW$133, EDAPlots!$C115+1, EDAPlots!L$2)</f>
        <v>142.82034695030299</v>
      </c>
      <c r="M115">
        <f>INDEX(EDA!$A$1:$DW$133, EDAPlots!$C115+1, EDAPlots!M$2)</f>
        <v>163.337611924454</v>
      </c>
      <c r="N115">
        <f>INDEX(EDA!$A$1:$DW$133, EDAPlots!$C115+1, EDAPlots!N$2)</f>
        <v>264.29489453913499</v>
      </c>
      <c r="P115" t="str">
        <f>IFERROR(INDEX(StratReturns!$CF$3:$ET$98, _xlfn.IFNA(MATCH($D115, StratReturns!$P$3:$P$98, 0), ""), EDAPlots!P$2), "")</f>
        <v/>
      </c>
      <c r="Q115" t="str">
        <f>IFERROR(INDEX(StratReturns!$EV$3:$HJ$98, MATCH($D115, StratReturns!$EV$3:$EV$98, 0), EDAPlots!Q$2), "")</f>
        <v/>
      </c>
    </row>
    <row r="116" spans="1:17" x14ac:dyDescent="0.35">
      <c r="A116" t="s">
        <v>470</v>
      </c>
      <c r="B116" s="24">
        <f t="shared" si="1"/>
        <v>44652</v>
      </c>
      <c r="C116">
        <v>112</v>
      </c>
      <c r="D116" s="24">
        <v>44652</v>
      </c>
      <c r="E116">
        <f>INDEX(EDA!$A$1:$DW$133, EDAPlots!$C116+1, EDAPlots!E$2)</f>
        <v>8.3000000000000007</v>
      </c>
      <c r="F116">
        <f>INDEX(EDA!$A$1:$DW$133, EDAPlots!$C116+1, EDAPlots!F$2)</f>
        <v>57.5</v>
      </c>
      <c r="G116">
        <f>INDEX(EDA!$A$1:$DW$133, EDAPlots!$C116+1, EDAPlots!G$2)</f>
        <v>55.9</v>
      </c>
      <c r="H116">
        <f>INDEX(EDA!$A$1:$DW$133, EDAPlots!$C116+1, EDAPlots!H$2)</f>
        <v>6.5</v>
      </c>
      <c r="I116">
        <f>INDEX(EDA!$A$1:$DW$133, EDAPlots!$C116+1, EDAPlots!I$2)</f>
        <v>59.8</v>
      </c>
      <c r="J116">
        <f>INDEX(EDA!$A$1:$DW$133, EDAPlots!$C116+1, EDAPlots!J$2)</f>
        <v>61.7</v>
      </c>
      <c r="K116">
        <f>INDEX(EDA!$A$1:$DW$133, EDAPlots!$C116+1, EDAPlots!K$2)</f>
        <v>108.996744798164</v>
      </c>
      <c r="L116">
        <f>INDEX(EDA!$A$1:$DW$133, EDAPlots!$C116+1, EDAPlots!L$2)</f>
        <v>135.92184062675301</v>
      </c>
      <c r="M116">
        <f>INDEX(EDA!$A$1:$DW$133, EDAPlots!$C116+1, EDAPlots!M$2)</f>
        <v>146.84251041710499</v>
      </c>
      <c r="N116">
        <f>INDEX(EDA!$A$1:$DW$133, EDAPlots!$C116+1, EDAPlots!N$2)</f>
        <v>242.71568891386701</v>
      </c>
      <c r="P116" t="str">
        <f>IFERROR(INDEX(StratReturns!$CF$3:$ET$98, _xlfn.IFNA(MATCH($D116, StratReturns!$P$3:$P$98, 0), ""), EDAPlots!P$2), "")</f>
        <v/>
      </c>
      <c r="Q116" t="str">
        <f>IFERROR(INDEX(StratReturns!$EV$3:$HJ$98, MATCH($D116, StratReturns!$EV$3:$EV$98, 0), EDAPlots!Q$2), "")</f>
        <v/>
      </c>
    </row>
    <row r="117" spans="1:17" x14ac:dyDescent="0.35">
      <c r="A117" t="s">
        <v>471</v>
      </c>
      <c r="B117" s="24">
        <f t="shared" si="1"/>
        <v>44682</v>
      </c>
      <c r="C117">
        <v>113</v>
      </c>
      <c r="D117" s="24">
        <v>44682</v>
      </c>
      <c r="E117">
        <f>INDEX(EDA!$A$1:$DW$133, EDAPlots!$C117+1, EDAPlots!E$2)</f>
        <v>8.6</v>
      </c>
      <c r="F117">
        <f>INDEX(EDA!$A$1:$DW$133, EDAPlots!$C117+1, EDAPlots!F$2)</f>
        <v>56.4</v>
      </c>
      <c r="G117">
        <f>INDEX(EDA!$A$1:$DW$133, EDAPlots!$C117+1, EDAPlots!G$2)</f>
        <v>56.1</v>
      </c>
      <c r="H117">
        <f>INDEX(EDA!$A$1:$DW$133, EDAPlots!$C117+1, EDAPlots!H$2)</f>
        <v>6.9</v>
      </c>
      <c r="I117">
        <f>INDEX(EDA!$A$1:$DW$133, EDAPlots!$C117+1, EDAPlots!I$2)</f>
        <v>59.1</v>
      </c>
      <c r="J117">
        <f>INDEX(EDA!$A$1:$DW$133, EDAPlots!$C117+1, EDAPlots!J$2)</f>
        <v>61.45</v>
      </c>
      <c r="K117">
        <f>INDEX(EDA!$A$1:$DW$133, EDAPlots!$C117+1, EDAPlots!K$2)</f>
        <v>112.31148537515401</v>
      </c>
      <c r="L117">
        <f>INDEX(EDA!$A$1:$DW$133, EDAPlots!$C117+1, EDAPlots!L$2)</f>
        <v>138.32086778770201</v>
      </c>
      <c r="M117">
        <f>INDEX(EDA!$A$1:$DW$133, EDAPlots!$C117+1, EDAPlots!M$2)</f>
        <v>137.29571849388401</v>
      </c>
      <c r="N117">
        <f>INDEX(EDA!$A$1:$DW$133, EDAPlots!$C117+1, EDAPlots!N$2)</f>
        <v>242.49317925973</v>
      </c>
      <c r="P117" t="str">
        <f>IFERROR(INDEX(StratReturns!$CF$3:$ET$98, _xlfn.IFNA(MATCH($D117, StratReturns!$P$3:$P$98, 0), ""), EDAPlots!P$2), "")</f>
        <v/>
      </c>
      <c r="Q117" t="str">
        <f>IFERROR(INDEX(StratReturns!$EV$3:$HJ$98, MATCH($D117, StratReturns!$EV$3:$EV$98, 0), EDAPlots!Q$2), "")</f>
        <v/>
      </c>
    </row>
    <row r="118" spans="1:17" x14ac:dyDescent="0.35">
      <c r="A118" t="s">
        <v>472</v>
      </c>
      <c r="B118" s="24">
        <f t="shared" si="1"/>
        <v>44713</v>
      </c>
      <c r="C118">
        <v>114</v>
      </c>
      <c r="D118" s="24">
        <v>44713</v>
      </c>
      <c r="E118">
        <f>INDEX(EDA!$A$1:$DW$133, EDAPlots!$C118+1, EDAPlots!E$2)</f>
        <v>9.1</v>
      </c>
      <c r="F118">
        <f>INDEX(EDA!$A$1:$DW$133, EDAPlots!$C118+1, EDAPlots!F$2)</f>
        <v>56</v>
      </c>
      <c r="G118">
        <f>INDEX(EDA!$A$1:$DW$133, EDAPlots!$C118+1, EDAPlots!G$2)</f>
        <v>53.1</v>
      </c>
      <c r="H118">
        <f>INDEX(EDA!$A$1:$DW$133, EDAPlots!$C118+1, EDAPlots!H$2)</f>
        <v>7.25</v>
      </c>
      <c r="I118">
        <f>INDEX(EDA!$A$1:$DW$133, EDAPlots!$C118+1, EDAPlots!I$2)</f>
        <v>58.5</v>
      </c>
      <c r="J118">
        <f>INDEX(EDA!$A$1:$DW$133, EDAPlots!$C118+1, EDAPlots!J$2)</f>
        <v>61.05</v>
      </c>
      <c r="K118">
        <f>INDEX(EDA!$A$1:$DW$133, EDAPlots!$C118+1, EDAPlots!K$2)</f>
        <v>103.385549641983</v>
      </c>
      <c r="L118">
        <f>INDEX(EDA!$A$1:$DW$133, EDAPlots!$C118+1, EDAPlots!L$2)</f>
        <v>135.24478353892999</v>
      </c>
      <c r="M118">
        <f>INDEX(EDA!$A$1:$DW$133, EDAPlots!$C118+1, EDAPlots!M$2)</f>
        <v>136.74503137985499</v>
      </c>
      <c r="N118">
        <f>INDEX(EDA!$A$1:$DW$133, EDAPlots!$C118+1, EDAPlots!N$2)</f>
        <v>226.934805225199</v>
      </c>
      <c r="P118" t="str">
        <f>IFERROR(INDEX(StratReturns!$CF$3:$ET$98, _xlfn.IFNA(MATCH($D118, StratReturns!$P$3:$P$98, 0), ""), EDAPlots!P$2), "")</f>
        <v/>
      </c>
      <c r="Q118" t="str">
        <f>IFERROR(INDEX(StratReturns!$EV$3:$HJ$98, MATCH($D118, StratReturns!$EV$3:$EV$98, 0), EDAPlots!Q$2), "")</f>
        <v/>
      </c>
    </row>
    <row r="119" spans="1:17" x14ac:dyDescent="0.35">
      <c r="A119" t="s">
        <v>473</v>
      </c>
      <c r="B119" s="24">
        <f t="shared" si="1"/>
        <v>44743</v>
      </c>
      <c r="C119">
        <v>115</v>
      </c>
      <c r="D119" s="24">
        <v>44743</v>
      </c>
      <c r="E119">
        <f>INDEX(EDA!$A$1:$DW$133, EDAPlots!$C119+1, EDAPlots!E$2)</f>
        <v>8.5</v>
      </c>
      <c r="F119">
        <f>INDEX(EDA!$A$1:$DW$133, EDAPlots!$C119+1, EDAPlots!F$2)</f>
        <v>56.4</v>
      </c>
      <c r="G119">
        <f>INDEX(EDA!$A$1:$DW$133, EDAPlots!$C119+1, EDAPlots!G$2)</f>
        <v>52.7</v>
      </c>
      <c r="H119">
        <f>INDEX(EDA!$A$1:$DW$133, EDAPlots!$C119+1, EDAPlots!H$2)</f>
        <v>7.7</v>
      </c>
      <c r="I119">
        <f>INDEX(EDA!$A$1:$DW$133, EDAPlots!$C119+1, EDAPlots!I$2)</f>
        <v>58</v>
      </c>
      <c r="J119">
        <f>INDEX(EDA!$A$1:$DW$133, EDAPlots!$C119+1, EDAPlots!J$2)</f>
        <v>59.4</v>
      </c>
      <c r="K119">
        <f>INDEX(EDA!$A$1:$DW$133, EDAPlots!$C119+1, EDAPlots!K$2)</f>
        <v>100.836634378722</v>
      </c>
      <c r="L119">
        <f>INDEX(EDA!$A$1:$DW$133, EDAPlots!$C119+1, EDAPlots!L$2)</f>
        <v>139.032313984806</v>
      </c>
      <c r="M119">
        <f>INDEX(EDA!$A$1:$DW$133, EDAPlots!$C119+1, EDAPlots!M$2)</f>
        <v>140.403816842287</v>
      </c>
      <c r="N119">
        <f>INDEX(EDA!$A$1:$DW$133, EDAPlots!$C119+1, EDAPlots!N$2)</f>
        <v>242.640265088451</v>
      </c>
      <c r="P119" t="str">
        <f>IFERROR(INDEX(StratReturns!$CF$3:$ET$98, _xlfn.IFNA(MATCH($D119, StratReturns!$P$3:$P$98, 0), ""), EDAPlots!P$2), "")</f>
        <v/>
      </c>
      <c r="Q119" t="str">
        <f>IFERROR(INDEX(StratReturns!$EV$3:$HJ$98, MATCH($D119, StratReturns!$EV$3:$EV$98, 0), EDAPlots!Q$2), "")</f>
        <v/>
      </c>
    </row>
    <row r="120" spans="1:17" x14ac:dyDescent="0.35">
      <c r="A120" t="s">
        <v>474</v>
      </c>
      <c r="B120" s="24">
        <f t="shared" si="1"/>
        <v>44774</v>
      </c>
      <c r="C120">
        <v>116</v>
      </c>
      <c r="D120" s="24">
        <v>44774</v>
      </c>
      <c r="E120">
        <f>INDEX(EDA!$A$1:$DW$133, EDAPlots!$C120+1, EDAPlots!E$2)</f>
        <v>8.3000000000000007</v>
      </c>
      <c r="F120">
        <f>INDEX(EDA!$A$1:$DW$133, EDAPlots!$C120+1, EDAPlots!F$2)</f>
        <v>56.1</v>
      </c>
      <c r="G120">
        <f>INDEX(EDA!$A$1:$DW$133, EDAPlots!$C120+1, EDAPlots!G$2)</f>
        <v>52.9</v>
      </c>
      <c r="H120">
        <f>INDEX(EDA!$A$1:$DW$133, EDAPlots!$C120+1, EDAPlots!H$2)</f>
        <v>8.1</v>
      </c>
      <c r="I120">
        <f>INDEX(EDA!$A$1:$DW$133, EDAPlots!$C120+1, EDAPlots!I$2)</f>
        <v>57.3</v>
      </c>
      <c r="J120">
        <f>INDEX(EDA!$A$1:$DW$133, EDAPlots!$C120+1, EDAPlots!J$2)</f>
        <v>57.95</v>
      </c>
      <c r="K120">
        <f>INDEX(EDA!$A$1:$DW$133, EDAPlots!$C120+1, EDAPlots!K$2)</f>
        <v>101.388512269231</v>
      </c>
      <c r="L120">
        <f>INDEX(EDA!$A$1:$DW$133, EDAPlots!$C120+1, EDAPlots!L$2)</f>
        <v>133.85496113001801</v>
      </c>
      <c r="M120">
        <f>INDEX(EDA!$A$1:$DW$133, EDAPlots!$C120+1, EDAPlots!M$2)</f>
        <v>139.623495650633</v>
      </c>
      <c r="N120">
        <f>INDEX(EDA!$A$1:$DW$133, EDAPlots!$C120+1, EDAPlots!N$2)</f>
        <v>233.605564684218</v>
      </c>
      <c r="P120" t="str">
        <f>IFERROR(INDEX(StratReturns!$CF$3:$ET$98, _xlfn.IFNA(MATCH($D120, StratReturns!$P$3:$P$98, 0), ""), EDAPlots!P$2), "")</f>
        <v/>
      </c>
      <c r="Q120" t="str">
        <f>IFERROR(INDEX(StratReturns!$EV$3:$HJ$98, MATCH($D120, StratReturns!$EV$3:$EV$98, 0), EDAPlots!Q$2), "")</f>
        <v/>
      </c>
    </row>
    <row r="121" spans="1:17" x14ac:dyDescent="0.35">
      <c r="A121" t="s">
        <v>475</v>
      </c>
      <c r="B121" s="24">
        <f t="shared" si="1"/>
        <v>44805</v>
      </c>
      <c r="C121">
        <v>117</v>
      </c>
      <c r="D121" s="24">
        <v>44805</v>
      </c>
      <c r="E121">
        <f>INDEX(EDA!$A$1:$DW$133, EDAPlots!$C121+1, EDAPlots!E$2)</f>
        <v>8.1999999999999993</v>
      </c>
      <c r="F121">
        <f>INDEX(EDA!$A$1:$DW$133, EDAPlots!$C121+1, EDAPlots!F$2)</f>
        <v>55.9</v>
      </c>
      <c r="G121">
        <f>INDEX(EDA!$A$1:$DW$133, EDAPlots!$C121+1, EDAPlots!G$2)</f>
        <v>51</v>
      </c>
      <c r="H121">
        <f>INDEX(EDA!$A$1:$DW$133, EDAPlots!$C121+1, EDAPlots!H$2)</f>
        <v>8.25</v>
      </c>
      <c r="I121">
        <f>INDEX(EDA!$A$1:$DW$133, EDAPlots!$C121+1, EDAPlots!I$2)</f>
        <v>56.55</v>
      </c>
      <c r="J121">
        <f>INDEX(EDA!$A$1:$DW$133, EDAPlots!$C121+1, EDAPlots!J$2)</f>
        <v>57.35</v>
      </c>
      <c r="K121">
        <f>INDEX(EDA!$A$1:$DW$133, EDAPlots!$C121+1, EDAPlots!K$2)</f>
        <v>96.313045224719801</v>
      </c>
      <c r="L121">
        <f>INDEX(EDA!$A$1:$DW$133, EDAPlots!$C121+1, EDAPlots!L$2)</f>
        <v>128.002790579975</v>
      </c>
      <c r="M121">
        <f>INDEX(EDA!$A$1:$DW$133, EDAPlots!$C121+1, EDAPlots!M$2)</f>
        <v>130.80375146610999</v>
      </c>
      <c r="N121">
        <f>INDEX(EDA!$A$1:$DW$133, EDAPlots!$C121+1, EDAPlots!N$2)</f>
        <v>213.66779681016999</v>
      </c>
      <c r="P121" t="str">
        <f>IFERROR(INDEX(StratReturns!$CF$3:$ET$98, _xlfn.IFNA(MATCH($D121, StratReturns!$P$3:$P$98, 0), ""), EDAPlots!P$2), "")</f>
        <v/>
      </c>
      <c r="Q121" t="str">
        <f>IFERROR(INDEX(StratReturns!$EV$3:$HJ$98, MATCH($D121, StratReturns!$EV$3:$EV$98, 0), EDAPlots!Q$2), "")</f>
        <v/>
      </c>
    </row>
    <row r="122" spans="1:17" x14ac:dyDescent="0.35">
      <c r="A122" t="s">
        <v>476</v>
      </c>
      <c r="B122" s="24">
        <f t="shared" si="1"/>
        <v>44835</v>
      </c>
      <c r="C122">
        <v>118</v>
      </c>
      <c r="D122" s="24">
        <v>44835</v>
      </c>
      <c r="E122">
        <f>INDEX(EDA!$A$1:$DW$133, EDAPlots!$C122+1, EDAPlots!E$2)</f>
        <v>7.7</v>
      </c>
      <c r="F122">
        <f>INDEX(EDA!$A$1:$DW$133, EDAPlots!$C122+1, EDAPlots!F$2)</f>
        <v>54.5</v>
      </c>
      <c r="G122">
        <f>INDEX(EDA!$A$1:$DW$133, EDAPlots!$C122+1, EDAPlots!G$2)</f>
        <v>50</v>
      </c>
      <c r="H122">
        <f>INDEX(EDA!$A$1:$DW$133, EDAPlots!$C122+1, EDAPlots!H$2)</f>
        <v>8.25</v>
      </c>
      <c r="I122">
        <f>INDEX(EDA!$A$1:$DW$133, EDAPlots!$C122+1, EDAPlots!I$2)</f>
        <v>56</v>
      </c>
      <c r="J122">
        <f>INDEX(EDA!$A$1:$DW$133, EDAPlots!$C122+1, EDAPlots!J$2)</f>
        <v>56.8</v>
      </c>
      <c r="K122">
        <f>INDEX(EDA!$A$1:$DW$133, EDAPlots!$C122+1, EDAPlots!K$2)</f>
        <v>98.952295656312899</v>
      </c>
      <c r="L122">
        <f>INDEX(EDA!$A$1:$DW$133, EDAPlots!$C122+1, EDAPlots!L$2)</f>
        <v>125.793541503966</v>
      </c>
      <c r="M122">
        <f>INDEX(EDA!$A$1:$DW$133, EDAPlots!$C122+1, EDAPlots!M$2)</f>
        <v>130.44142528996801</v>
      </c>
      <c r="N122">
        <f>INDEX(EDA!$A$1:$DW$133, EDAPlots!$C122+1, EDAPlots!N$2)</f>
        <v>222.274351775334</v>
      </c>
      <c r="P122" t="str">
        <f>IFERROR(INDEX(StratReturns!$CF$3:$ET$98, _xlfn.IFNA(MATCH($D122, StratReturns!$P$3:$P$98, 0), ""), EDAPlots!P$2), "")</f>
        <v/>
      </c>
      <c r="Q122" t="str">
        <f>IFERROR(INDEX(StratReturns!$EV$3:$HJ$98, MATCH($D122, StratReturns!$EV$3:$EV$98, 0), EDAPlots!Q$2), "")</f>
        <v/>
      </c>
    </row>
    <row r="123" spans="1:17" x14ac:dyDescent="0.35">
      <c r="A123" t="s">
        <v>477</v>
      </c>
      <c r="B123" s="24">
        <f t="shared" si="1"/>
        <v>44866</v>
      </c>
      <c r="C123">
        <v>119</v>
      </c>
      <c r="D123" s="24">
        <v>44866</v>
      </c>
      <c r="E123">
        <f>INDEX(EDA!$A$1:$DW$133, EDAPlots!$C123+1, EDAPlots!E$2)</f>
        <v>7.1</v>
      </c>
      <c r="F123">
        <f>INDEX(EDA!$A$1:$DW$133, EDAPlots!$C123+1, EDAPlots!F$2)</f>
        <v>55.5</v>
      </c>
      <c r="G123">
        <f>INDEX(EDA!$A$1:$DW$133, EDAPlots!$C123+1, EDAPlots!G$2)</f>
        <v>49</v>
      </c>
      <c r="H123">
        <f>INDEX(EDA!$A$1:$DW$133, EDAPlots!$C123+1, EDAPlots!H$2)</f>
        <v>8.25</v>
      </c>
      <c r="I123">
        <f>INDEX(EDA!$A$1:$DW$133, EDAPlots!$C123+1, EDAPlots!I$2)</f>
        <v>54.5</v>
      </c>
      <c r="J123">
        <f>INDEX(EDA!$A$1:$DW$133, EDAPlots!$C123+1, EDAPlots!J$2)</f>
        <v>56.4</v>
      </c>
      <c r="K123">
        <f>INDEX(EDA!$A$1:$DW$133, EDAPlots!$C123+1, EDAPlots!K$2)</f>
        <v>98.9134855100545</v>
      </c>
      <c r="L123">
        <f>INDEX(EDA!$A$1:$DW$133, EDAPlots!$C123+1, EDAPlots!L$2)</f>
        <v>131.53502760526101</v>
      </c>
      <c r="M123">
        <f>INDEX(EDA!$A$1:$DW$133, EDAPlots!$C123+1, EDAPlots!M$2)</f>
        <v>138.907066942462</v>
      </c>
      <c r="N123">
        <f>INDEX(EDA!$A$1:$DW$133, EDAPlots!$C123+1, EDAPlots!N$2)</f>
        <v>234.76268530642099</v>
      </c>
      <c r="P123" t="str">
        <f>IFERROR(INDEX(StratReturns!$CF$3:$ET$98, _xlfn.IFNA(MATCH($D123, StratReturns!$P$3:$P$98, 0), ""), EDAPlots!P$2), "")</f>
        <v/>
      </c>
      <c r="Q123" t="str">
        <f>IFERROR(INDEX(StratReturns!$EV$3:$HJ$98, MATCH($D123, StratReturns!$EV$3:$EV$98, 0), EDAPlots!Q$2), "")</f>
        <v/>
      </c>
    </row>
    <row r="124" spans="1:17" x14ac:dyDescent="0.35">
      <c r="A124" t="s">
        <v>478</v>
      </c>
      <c r="B124" s="24">
        <f t="shared" si="1"/>
        <v>44896</v>
      </c>
      <c r="C124">
        <v>120</v>
      </c>
      <c r="D124" s="24">
        <v>44896</v>
      </c>
      <c r="E124">
        <f>INDEX(EDA!$A$1:$DW$133, EDAPlots!$C124+1, EDAPlots!E$2)</f>
        <v>6.5</v>
      </c>
      <c r="F124">
        <f>INDEX(EDA!$A$1:$DW$133, EDAPlots!$C124+1, EDAPlots!F$2)</f>
        <v>49.2</v>
      </c>
      <c r="G124">
        <f>INDEX(EDA!$A$1:$DW$133, EDAPlots!$C124+1, EDAPlots!G$2)</f>
        <v>48.4</v>
      </c>
      <c r="H124">
        <f>INDEX(EDA!$A$1:$DW$133, EDAPlots!$C124+1, EDAPlots!H$2)</f>
        <v>8.25</v>
      </c>
      <c r="I124">
        <f>INDEX(EDA!$A$1:$DW$133, EDAPlots!$C124+1, EDAPlots!I$2)</f>
        <v>53</v>
      </c>
      <c r="J124">
        <f>INDEX(EDA!$A$1:$DW$133, EDAPlots!$C124+1, EDAPlots!J$2)</f>
        <v>56.25</v>
      </c>
      <c r="K124">
        <f>INDEX(EDA!$A$1:$DW$133, EDAPlots!$C124+1, EDAPlots!K$2)</f>
        <v>96.724728289260995</v>
      </c>
      <c r="L124">
        <f>INDEX(EDA!$A$1:$DW$133, EDAPlots!$C124+1, EDAPlots!L$2)</f>
        <v>129.203624631949</v>
      </c>
      <c r="M124">
        <f>INDEX(EDA!$A$1:$DW$133, EDAPlots!$C124+1, EDAPlots!M$2)</f>
        <v>139.2844837701</v>
      </c>
      <c r="N124">
        <f>INDEX(EDA!$A$1:$DW$133, EDAPlots!$C124+1, EDAPlots!N$2)</f>
        <v>222.95891704612799</v>
      </c>
      <c r="P124" t="str">
        <f>IFERROR(INDEX(StratReturns!$CF$3:$ET$98, _xlfn.IFNA(MATCH($D124, StratReturns!$P$3:$P$98, 0), ""), EDAPlots!P$2), "")</f>
        <v/>
      </c>
      <c r="Q124" t="str">
        <f>IFERROR(INDEX(StratReturns!$EV$3:$HJ$98, MATCH($D124, StratReturns!$EV$3:$EV$98, 0), EDAPlots!Q$2), "")</f>
        <v/>
      </c>
    </row>
    <row r="125" spans="1:17" x14ac:dyDescent="0.35">
      <c r="A125" t="s">
        <v>479</v>
      </c>
      <c r="B125" s="24">
        <f t="shared" si="1"/>
        <v>44927</v>
      </c>
      <c r="C125">
        <v>121</v>
      </c>
      <c r="D125" s="24">
        <v>44927</v>
      </c>
      <c r="E125">
        <f>INDEX(EDA!$A$1:$DW$133, EDAPlots!$C125+1, EDAPlots!E$2)</f>
        <v>6.4</v>
      </c>
      <c r="F125">
        <f>INDEX(EDA!$A$1:$DW$133, EDAPlots!$C125+1, EDAPlots!F$2)</f>
        <v>55.2</v>
      </c>
      <c r="G125">
        <f>INDEX(EDA!$A$1:$DW$133, EDAPlots!$C125+1, EDAPlots!G$2)</f>
        <v>47.4</v>
      </c>
      <c r="H125">
        <f>INDEX(EDA!$A$1:$DW$133, EDAPlots!$C125+1, EDAPlots!H$2)</f>
        <v>8.25</v>
      </c>
      <c r="I125">
        <f>INDEX(EDA!$A$1:$DW$133, EDAPlots!$C125+1, EDAPlots!I$2)</f>
        <v>52.8</v>
      </c>
      <c r="J125">
        <f>INDEX(EDA!$A$1:$DW$133, EDAPlots!$C125+1, EDAPlots!J$2)</f>
        <v>56.05</v>
      </c>
      <c r="K125">
        <f>INDEX(EDA!$A$1:$DW$133, EDAPlots!$C125+1, EDAPlots!K$2)</f>
        <v>99.981054193863599</v>
      </c>
      <c r="L125">
        <f>INDEX(EDA!$A$1:$DW$133, EDAPlots!$C125+1, EDAPlots!L$2)</f>
        <v>134.03135063845099</v>
      </c>
      <c r="M125">
        <f>INDEX(EDA!$A$1:$DW$133, EDAPlots!$C125+1, EDAPlots!M$2)</f>
        <v>148.39104518390701</v>
      </c>
      <c r="N125">
        <f>INDEX(EDA!$A$1:$DW$133, EDAPlots!$C125+1, EDAPlots!N$2)</f>
        <v>236.43077898536299</v>
      </c>
      <c r="P125" t="str">
        <f>IFERROR(INDEX(StratReturns!$CF$3:$ET$98, _xlfn.IFNA(MATCH($D125, StratReturns!$P$3:$P$98, 0), ""), EDAPlots!P$2), "")</f>
        <v/>
      </c>
      <c r="Q125" t="str">
        <f>IFERROR(INDEX(StratReturns!$EV$3:$HJ$98, MATCH($D125, StratReturns!$EV$3:$EV$98, 0), EDAPlots!Q$2), "")</f>
        <v/>
      </c>
    </row>
    <row r="126" spans="1:17" x14ac:dyDescent="0.35">
      <c r="A126" t="s">
        <v>480</v>
      </c>
      <c r="B126" s="24">
        <f t="shared" si="1"/>
        <v>44958</v>
      </c>
      <c r="C126">
        <v>122</v>
      </c>
      <c r="D126" s="24">
        <v>44958</v>
      </c>
      <c r="E126">
        <f>INDEX(EDA!$A$1:$DW$133, EDAPlots!$C126+1, EDAPlots!E$2)</f>
        <v>6</v>
      </c>
      <c r="F126">
        <f>INDEX(EDA!$A$1:$DW$133, EDAPlots!$C126+1, EDAPlots!F$2)</f>
        <v>55.1</v>
      </c>
      <c r="G126">
        <f>INDEX(EDA!$A$1:$DW$133, EDAPlots!$C126+1, EDAPlots!G$2)</f>
        <v>47.7</v>
      </c>
      <c r="H126">
        <f>INDEX(EDA!$A$1:$DW$133, EDAPlots!$C126+1, EDAPlots!H$2)</f>
        <v>8.25</v>
      </c>
      <c r="I126">
        <f>INDEX(EDA!$A$1:$DW$133, EDAPlots!$C126+1, EDAPlots!I$2)</f>
        <v>51.85</v>
      </c>
      <c r="J126">
        <f>INDEX(EDA!$A$1:$DW$133, EDAPlots!$C126+1, EDAPlots!J$2)</f>
        <v>55.95</v>
      </c>
      <c r="K126">
        <f>INDEX(EDA!$A$1:$DW$133, EDAPlots!$C126+1, EDAPlots!K$2)</f>
        <v>97.358599130478595</v>
      </c>
      <c r="L126">
        <f>INDEX(EDA!$A$1:$DW$133, EDAPlots!$C126+1, EDAPlots!L$2)</f>
        <v>128.65160856017499</v>
      </c>
      <c r="M126">
        <f>INDEX(EDA!$A$1:$DW$133, EDAPlots!$C126+1, EDAPlots!M$2)</f>
        <v>140.73283654757799</v>
      </c>
      <c r="N126">
        <f>INDEX(EDA!$A$1:$DW$133, EDAPlots!$C126+1, EDAPlots!N$2)</f>
        <v>228.13860773776801</v>
      </c>
      <c r="P126" t="str">
        <f>IFERROR(INDEX(StratReturns!$CF$3:$ET$98, _xlfn.IFNA(MATCH($D126, StratReturns!$P$3:$P$98, 0), ""), EDAPlots!P$2), "")</f>
        <v/>
      </c>
      <c r="Q126" t="str">
        <f>IFERROR(INDEX(StratReturns!$EV$3:$HJ$98, MATCH($D126, StratReturns!$EV$3:$EV$98, 0), EDAPlots!Q$2), "")</f>
        <v/>
      </c>
    </row>
    <row r="127" spans="1:17" x14ac:dyDescent="0.35">
      <c r="A127" t="s">
        <v>481</v>
      </c>
      <c r="B127" s="24">
        <f t="shared" si="1"/>
        <v>44986</v>
      </c>
      <c r="C127">
        <v>123</v>
      </c>
      <c r="D127" s="24">
        <v>44986</v>
      </c>
      <c r="E127">
        <f>INDEX(EDA!$A$1:$DW$133, EDAPlots!$C127+1, EDAPlots!E$2)</f>
        <v>5</v>
      </c>
      <c r="F127">
        <f>INDEX(EDA!$A$1:$DW$133, EDAPlots!$C127+1, EDAPlots!F$2)</f>
        <v>51.2</v>
      </c>
      <c r="G127">
        <f>INDEX(EDA!$A$1:$DW$133, EDAPlots!$C127+1, EDAPlots!G$2)</f>
        <v>46.3</v>
      </c>
      <c r="H127">
        <f>INDEX(EDA!$A$1:$DW$133, EDAPlots!$C127+1, EDAPlots!H$2)</f>
        <v>7.9499999999999904</v>
      </c>
      <c r="I127">
        <f>INDEX(EDA!$A$1:$DW$133, EDAPlots!$C127+1, EDAPlots!I$2)</f>
        <v>50.5</v>
      </c>
      <c r="J127">
        <f>INDEX(EDA!$A$1:$DW$133, EDAPlots!$C127+1, EDAPlots!J$2)</f>
        <v>55.7</v>
      </c>
      <c r="K127">
        <f>INDEX(EDA!$A$1:$DW$133, EDAPlots!$C127+1, EDAPlots!K$2)</f>
        <v>95.626529175796605</v>
      </c>
      <c r="L127">
        <f>INDEX(EDA!$A$1:$DW$133, EDAPlots!$C127+1, EDAPlots!L$2)</f>
        <v>133.56323783653099</v>
      </c>
      <c r="M127">
        <f>INDEX(EDA!$A$1:$DW$133, EDAPlots!$C127+1, EDAPlots!M$2)</f>
        <v>154.56410193108999</v>
      </c>
      <c r="N127">
        <f>INDEX(EDA!$A$1:$DW$133, EDAPlots!$C127+1, EDAPlots!N$2)</f>
        <v>237.174245624024</v>
      </c>
      <c r="P127" t="str">
        <f>IFERROR(INDEX(StratReturns!$CF$3:$ET$98, _xlfn.IFNA(MATCH($D127, StratReturns!$P$3:$P$98, 0), ""), EDAPlots!P$2), "")</f>
        <v/>
      </c>
      <c r="Q127" t="str">
        <f>IFERROR(INDEX(StratReturns!$EV$3:$HJ$98, MATCH($D127, StratReturns!$EV$3:$EV$98, 0), EDAPlots!Q$2), "")</f>
        <v/>
      </c>
    </row>
    <row r="128" spans="1:17" x14ac:dyDescent="0.35">
      <c r="A128" t="s">
        <v>482</v>
      </c>
      <c r="B128" s="24">
        <f t="shared" si="1"/>
        <v>45017</v>
      </c>
      <c r="C128">
        <v>124</v>
      </c>
      <c r="D128" s="24">
        <v>45017</v>
      </c>
      <c r="E128">
        <f>INDEX(EDA!$A$1:$DW$133, EDAPlots!$C128+1, EDAPlots!E$2)</f>
        <v>4.9000000000000004</v>
      </c>
      <c r="F128">
        <f>INDEX(EDA!$A$1:$DW$133, EDAPlots!$C128+1, EDAPlots!F$2)</f>
        <v>51.9</v>
      </c>
      <c r="G128">
        <f>INDEX(EDA!$A$1:$DW$133, EDAPlots!$C128+1, EDAPlots!G$2)</f>
        <v>47.1</v>
      </c>
      <c r="H128">
        <f>INDEX(EDA!$A$1:$DW$133, EDAPlots!$C128+1, EDAPlots!H$2)</f>
        <v>7.4</v>
      </c>
      <c r="I128">
        <f>INDEX(EDA!$A$1:$DW$133, EDAPlots!$C128+1, EDAPlots!I$2)</f>
        <v>49.5</v>
      </c>
      <c r="J128">
        <f>INDEX(EDA!$A$1:$DW$133, EDAPlots!$C128+1, EDAPlots!J$2)</f>
        <v>55.35</v>
      </c>
      <c r="K128">
        <f>INDEX(EDA!$A$1:$DW$133, EDAPlots!$C128+1, EDAPlots!K$2)</f>
        <v>93.367640093439206</v>
      </c>
      <c r="L128">
        <f>INDEX(EDA!$A$1:$DW$133, EDAPlots!$C128+1, EDAPlots!L$2)</f>
        <v>133.696034091206</v>
      </c>
      <c r="M128">
        <f>INDEX(EDA!$A$1:$DW$133, EDAPlots!$C128+1, EDAPlots!M$2)</f>
        <v>158.78842164003501</v>
      </c>
      <c r="N128">
        <f>INDEX(EDA!$A$1:$DW$133, EDAPlots!$C128+1, EDAPlots!N$2)</f>
        <v>239.62536347891799</v>
      </c>
      <c r="P128" t="str">
        <f>IFERROR(INDEX(StratReturns!$CF$3:$ET$98, _xlfn.IFNA(MATCH($D128, StratReturns!$P$3:$P$98, 0), ""), EDAPlots!P$2), "")</f>
        <v/>
      </c>
      <c r="Q128" t="str">
        <f>IFERROR(INDEX(StratReturns!$EV$3:$HJ$98, MATCH($D128, StratReturns!$EV$3:$EV$98, 0), EDAPlots!Q$2), "")</f>
        <v/>
      </c>
    </row>
    <row r="129" spans="1:17" x14ac:dyDescent="0.35">
      <c r="A129" t="s">
        <v>483</v>
      </c>
      <c r="B129" s="24">
        <f t="shared" si="1"/>
        <v>45047</v>
      </c>
      <c r="C129">
        <v>125</v>
      </c>
      <c r="D129" s="24">
        <v>45047</v>
      </c>
      <c r="E129">
        <f>INDEX(EDA!$A$1:$DW$133, EDAPlots!$C129+1, EDAPlots!E$2)</f>
        <v>4</v>
      </c>
      <c r="F129">
        <f>INDEX(EDA!$A$1:$DW$133, EDAPlots!$C129+1, EDAPlots!F$2)</f>
        <v>50.3</v>
      </c>
      <c r="G129">
        <f>INDEX(EDA!$A$1:$DW$133, EDAPlots!$C129+1, EDAPlots!G$2)</f>
        <v>46.9</v>
      </c>
      <c r="H129">
        <f>INDEX(EDA!$A$1:$DW$133, EDAPlots!$C129+1, EDAPlots!H$2)</f>
        <v>6.8</v>
      </c>
      <c r="I129">
        <f>INDEX(EDA!$A$1:$DW$133, EDAPlots!$C129+1, EDAPlots!I$2)</f>
        <v>48.7</v>
      </c>
      <c r="J129">
        <f>INDEX(EDA!$A$1:$DW$133, EDAPlots!$C129+1, EDAPlots!J$2)</f>
        <v>55.15</v>
      </c>
      <c r="K129">
        <f>INDEX(EDA!$A$1:$DW$133, EDAPlots!$C129+1, EDAPlots!K$2)</f>
        <v>88.131695205286803</v>
      </c>
      <c r="L129">
        <f>INDEX(EDA!$A$1:$DW$133, EDAPlots!$C129+1, EDAPlots!L$2)</f>
        <v>133.510749313274</v>
      </c>
      <c r="M129">
        <f>INDEX(EDA!$A$1:$DW$133, EDAPlots!$C129+1, EDAPlots!M$2)</f>
        <v>152.94095385761699</v>
      </c>
      <c r="N129">
        <f>INDEX(EDA!$A$1:$DW$133, EDAPlots!$C129+1, EDAPlots!N$2)</f>
        <v>240.706257086541</v>
      </c>
      <c r="P129" t="str">
        <f>IFERROR(INDEX(StratReturns!$CF$3:$ET$98, _xlfn.IFNA(MATCH($D129, StratReturns!$P$3:$P$98, 0), ""), EDAPlots!P$2), "")</f>
        <v/>
      </c>
      <c r="Q129" t="str">
        <f>IFERROR(INDEX(StratReturns!$EV$3:$HJ$98, MATCH($D129, StratReturns!$EV$3:$EV$98, 0), EDAPlots!Q$2), "")</f>
        <v/>
      </c>
    </row>
    <row r="130" spans="1:17" x14ac:dyDescent="0.35">
      <c r="A130" t="s">
        <v>484</v>
      </c>
      <c r="B130" s="24">
        <f t="shared" si="1"/>
        <v>45078</v>
      </c>
      <c r="C130">
        <v>126</v>
      </c>
      <c r="D130" s="24">
        <v>45078</v>
      </c>
      <c r="E130">
        <f>INDEX(EDA!$A$1:$DW$133, EDAPlots!$C130+1, EDAPlots!E$2)</f>
        <v>3</v>
      </c>
      <c r="F130">
        <f>INDEX(EDA!$A$1:$DW$133, EDAPlots!$C130+1, EDAPlots!F$2)</f>
        <v>53.9</v>
      </c>
      <c r="G130">
        <f>INDEX(EDA!$A$1:$DW$133, EDAPlots!$C130+1, EDAPlots!G$2)</f>
        <v>46</v>
      </c>
      <c r="H130">
        <f>INDEX(EDA!$A$1:$DW$133, EDAPlots!$C130+1, EDAPlots!H$2)</f>
        <v>6.45</v>
      </c>
      <c r="I130">
        <f>INDEX(EDA!$A$1:$DW$133, EDAPlots!$C130+1, EDAPlots!I$2)</f>
        <v>48.05</v>
      </c>
      <c r="J130">
        <f>INDEX(EDA!$A$1:$DW$133, EDAPlots!$C130+1, EDAPlots!J$2)</f>
        <v>54.8</v>
      </c>
      <c r="K130">
        <f>INDEX(EDA!$A$1:$DW$133, EDAPlots!$C130+1, EDAPlots!K$2)</f>
        <v>89.272184677377297</v>
      </c>
      <c r="L130">
        <f>INDEX(EDA!$A$1:$DW$133, EDAPlots!$C130+1, EDAPlots!L$2)</f>
        <v>133.14012816109999</v>
      </c>
      <c r="M130">
        <f>INDEX(EDA!$A$1:$DW$133, EDAPlots!$C130+1, EDAPlots!M$2)</f>
        <v>158.95669120120601</v>
      </c>
      <c r="N130">
        <f>INDEX(EDA!$A$1:$DW$133, EDAPlots!$C130+1, EDAPlots!N$2)</f>
        <v>251.49635887529701</v>
      </c>
      <c r="P130" t="str">
        <f>IFERROR(INDEX(StratReturns!$CF$3:$ET$98, _xlfn.IFNA(MATCH($D130, StratReturns!$P$3:$P$98, 0), ""), EDAPlots!P$2), "")</f>
        <v/>
      </c>
      <c r="Q130" t="str">
        <f>IFERROR(INDEX(StratReturns!$EV$3:$HJ$98, MATCH($D130, StratReturns!$EV$3:$EV$98, 0), EDAPlots!Q$2), "")</f>
        <v/>
      </c>
    </row>
    <row r="131" spans="1:17" x14ac:dyDescent="0.35">
      <c r="A131" t="s">
        <v>485</v>
      </c>
      <c r="B131" s="24">
        <f t="shared" si="1"/>
        <v>45108</v>
      </c>
      <c r="C131">
        <v>127</v>
      </c>
      <c r="D131" s="24">
        <v>45108</v>
      </c>
      <c r="E131">
        <f>INDEX(EDA!$A$1:$DW$133, EDAPlots!$C131+1, EDAPlots!E$2)</f>
        <v>3.2</v>
      </c>
      <c r="F131">
        <f>INDEX(EDA!$A$1:$DW$133, EDAPlots!$C131+1, EDAPlots!F$2)</f>
        <v>52.7</v>
      </c>
      <c r="G131">
        <f>INDEX(EDA!$A$1:$DW$133, EDAPlots!$C131+1, EDAPlots!G$2)</f>
        <v>46.4</v>
      </c>
      <c r="H131">
        <f>INDEX(EDA!$A$1:$DW$133, EDAPlots!$C131+1, EDAPlots!H$2)</f>
        <v>6.2</v>
      </c>
      <c r="I131">
        <f>INDEX(EDA!$A$1:$DW$133, EDAPlots!$C131+1, EDAPlots!I$2)</f>
        <v>47.55</v>
      </c>
      <c r="J131">
        <f>INDEX(EDA!$A$1:$DW$133, EDAPlots!$C131+1, EDAPlots!J$2)</f>
        <v>54.2</v>
      </c>
      <c r="K131">
        <f>INDEX(EDA!$A$1:$DW$133, EDAPlots!$C131+1, EDAPlots!K$2)</f>
        <v>97.058917607835994</v>
      </c>
      <c r="L131">
        <f>INDEX(EDA!$A$1:$DW$133, EDAPlots!$C131+1, EDAPlots!L$2)</f>
        <v>133.918925707499</v>
      </c>
      <c r="M131">
        <f>INDEX(EDA!$A$1:$DW$133, EDAPlots!$C131+1, EDAPlots!M$2)</f>
        <v>175.38859232780999</v>
      </c>
      <c r="N131">
        <f>INDEX(EDA!$A$1:$DW$133, EDAPlots!$C131+1, EDAPlots!N$2)</f>
        <v>258.25111660343998</v>
      </c>
      <c r="P131" t="str">
        <f>IFERROR(INDEX(StratReturns!$CF$3:$ET$98, _xlfn.IFNA(MATCH($D131, StratReturns!$P$3:$P$98, 0), ""), EDAPlots!P$2), "")</f>
        <v/>
      </c>
      <c r="Q131" t="str">
        <f>IFERROR(INDEX(StratReturns!$EV$3:$HJ$98, MATCH($D131, StratReturns!$EV$3:$EV$98, 0), EDAPlots!Q$2), "")</f>
        <v/>
      </c>
    </row>
    <row r="132" spans="1:17" x14ac:dyDescent="0.35">
      <c r="A132" t="s">
        <v>486</v>
      </c>
      <c r="B132" s="24">
        <f t="shared" si="1"/>
        <v>45139</v>
      </c>
      <c r="C132">
        <v>128</v>
      </c>
      <c r="D132" s="24">
        <v>45139</v>
      </c>
      <c r="E132">
        <f>INDEX(EDA!$A$1:$DW$133, EDAPlots!$C132+1, EDAPlots!E$2)</f>
        <v>3.7</v>
      </c>
      <c r="F132">
        <f>INDEX(EDA!$A$1:$DW$133, EDAPlots!$C132+1, EDAPlots!F$2)</f>
        <v>54.5</v>
      </c>
      <c r="G132">
        <f>INDEX(EDA!$A$1:$DW$133, EDAPlots!$C132+1, EDAPlots!G$2)</f>
        <v>47.6</v>
      </c>
      <c r="H132">
        <f>INDEX(EDA!$A$1:$DW$133, EDAPlots!$C132+1, EDAPlots!H$2)</f>
        <v>5.5</v>
      </c>
      <c r="I132">
        <f>INDEX(EDA!$A$1:$DW$133, EDAPlots!$C132+1, EDAPlots!I$2)</f>
        <v>47.5</v>
      </c>
      <c r="J132">
        <f>INDEX(EDA!$A$1:$DW$133, EDAPlots!$C132+1, EDAPlots!J$2)</f>
        <v>54.2</v>
      </c>
      <c r="K132">
        <f>INDEX(EDA!$A$1:$DW$133, EDAPlots!$C132+1, EDAPlots!K$2)</f>
        <v>97.217064423685798</v>
      </c>
      <c r="L132">
        <f>INDEX(EDA!$A$1:$DW$133, EDAPlots!$C132+1, EDAPlots!L$2)</f>
        <v>133.86763022070301</v>
      </c>
      <c r="M132">
        <f>INDEX(EDA!$A$1:$DW$133, EDAPlots!$C132+1, EDAPlots!M$2)</f>
        <v>157.26566970463401</v>
      </c>
      <c r="N132">
        <f>INDEX(EDA!$A$1:$DW$133, EDAPlots!$C132+1, EDAPlots!N$2)</f>
        <v>255.31267419487901</v>
      </c>
      <c r="P132" t="str">
        <f>IFERROR(INDEX(StratReturns!$CF$3:$ET$98, _xlfn.IFNA(MATCH($D132, StratReturns!$P$3:$P$98, 0), ""), EDAPlots!P$2), "")</f>
        <v/>
      </c>
      <c r="Q132" t="str">
        <f>IFERROR(INDEX(StratReturns!$EV$3:$HJ$98, MATCH($D132, StratReturns!$EV$3:$EV$98, 0), EDAPlots!Q$2), "")</f>
        <v/>
      </c>
    </row>
    <row r="133" spans="1:17" x14ac:dyDescent="0.35">
      <c r="A133" t="s">
        <v>487</v>
      </c>
      <c r="B133" s="24">
        <f t="shared" si="1"/>
        <v>45170</v>
      </c>
      <c r="C133">
        <v>129</v>
      </c>
      <c r="D133" s="24">
        <v>45170</v>
      </c>
      <c r="E133">
        <f>INDEX(EDA!$A$1:$DW$133, EDAPlots!$C133+1, EDAPlots!E$2)</f>
        <v>3.7</v>
      </c>
      <c r="F133">
        <f>INDEX(EDA!$A$1:$DW$133, EDAPlots!$C133+1, EDAPlots!F$2)</f>
        <v>53.6</v>
      </c>
      <c r="G133">
        <f>INDEX(EDA!$A$1:$DW$133, EDAPlots!$C133+1, EDAPlots!G$2)</f>
        <v>49</v>
      </c>
      <c r="H133">
        <f>INDEX(EDA!$A$1:$DW$133, EDAPlots!$C133+1, EDAPlots!H$2)</f>
        <v>4.95</v>
      </c>
      <c r="I133">
        <f>INDEX(EDA!$A$1:$DW$133, EDAPlots!$C133+1, EDAPlots!I$2)</f>
        <v>47.5</v>
      </c>
      <c r="J133">
        <f>INDEX(EDA!$A$1:$DW$133, EDAPlots!$C133+1, EDAPlots!J$2)</f>
        <v>53.75</v>
      </c>
      <c r="K133">
        <f>INDEX(EDA!$A$1:$DW$133, EDAPlots!$C133+1, EDAPlots!K$2)</f>
        <v>97.529655714879695</v>
      </c>
      <c r="L133">
        <f>INDEX(EDA!$A$1:$DW$133, EDAPlots!$C133+1, EDAPlots!L$2)</f>
        <v>130.904290273817</v>
      </c>
      <c r="M133">
        <f>INDEX(EDA!$A$1:$DW$133, EDAPlots!$C133+1, EDAPlots!M$2)</f>
        <v>144.489925840404</v>
      </c>
      <c r="N133">
        <f>INDEX(EDA!$A$1:$DW$133, EDAPlots!$C133+1, EDAPlots!N$2)</f>
        <v>243.837139270638</v>
      </c>
      <c r="P133" t="str">
        <f>IFERROR(INDEX(StratReturns!$CF$3:$ET$98, _xlfn.IFNA(MATCH($D133, StratReturns!$P$3:$P$98, 0), ""), EDAPlots!P$2), "")</f>
        <v/>
      </c>
      <c r="Q133" t="str">
        <f>IFERROR(INDEX(StratReturns!$EV$3:$HJ$98, MATCH($D133, StratReturns!$EV$3:$EV$98, 0), EDAPlots!Q$2), "")</f>
        <v/>
      </c>
    </row>
    <row r="134" spans="1:17" x14ac:dyDescent="0.35">
      <c r="A134" t="s">
        <v>488</v>
      </c>
      <c r="B134" s="24">
        <f t="shared" ref="B134:B136" si="2">makeDate(LEFT(A134, 3), INT(RIGHT(A134, 4)))</f>
        <v>45200</v>
      </c>
      <c r="C134">
        <v>130</v>
      </c>
      <c r="D134" s="24">
        <v>45200</v>
      </c>
      <c r="E134">
        <f>INDEX(EDA!$A$1:$DW$133, EDAPlots!$C134+1, EDAPlots!E$2)</f>
        <v>3.2</v>
      </c>
      <c r="F134">
        <f>INDEX(EDA!$A$1:$DW$133, EDAPlots!$C134+1, EDAPlots!F$2)</f>
        <v>51.8</v>
      </c>
      <c r="G134">
        <f>INDEX(EDA!$A$1:$DW$133, EDAPlots!$C134+1, EDAPlots!G$2)</f>
        <v>46.7</v>
      </c>
      <c r="H134">
        <f>INDEX(EDA!$A$1:$DW$133, EDAPlots!$C134+1, EDAPlots!H$2)</f>
        <v>4.45</v>
      </c>
      <c r="I134">
        <f>INDEX(EDA!$A$1:$DW$133, EDAPlots!$C134+1, EDAPlots!I$2)</f>
        <v>47.25</v>
      </c>
      <c r="J134">
        <f>INDEX(EDA!$A$1:$DW$133, EDAPlots!$C134+1, EDAPlots!J$2)</f>
        <v>53.15</v>
      </c>
      <c r="K134">
        <f>INDEX(EDA!$A$1:$DW$133, EDAPlots!$C134+1, EDAPlots!K$2)</f>
        <v>96.505929575955903</v>
      </c>
      <c r="L134">
        <f>INDEX(EDA!$A$1:$DW$133, EDAPlots!$C134+1, EDAPlots!L$2)</f>
        <v>129.684960418896</v>
      </c>
      <c r="M134">
        <f>INDEX(EDA!$A$1:$DW$133, EDAPlots!$C134+1, EDAPlots!M$2)</f>
        <v>155.25638762999799</v>
      </c>
      <c r="N134">
        <f>INDEX(EDA!$A$1:$DW$133, EDAPlots!$C134+1, EDAPlots!N$2)</f>
        <v>239.10572265501</v>
      </c>
      <c r="P134" t="str">
        <f>IFERROR(INDEX(StratReturns!$CF$3:$ET$98, _xlfn.IFNA(MATCH($D134, StratReturns!$P$3:$P$98, 0), ""), EDAPlots!P$2), "")</f>
        <v/>
      </c>
      <c r="Q134" t="str">
        <f>IFERROR(INDEX(StratReturns!$EV$3:$HJ$98, MATCH($D134, StratReturns!$EV$3:$EV$98, 0), EDAPlots!Q$2), "")</f>
        <v/>
      </c>
    </row>
    <row r="135" spans="1:17" x14ac:dyDescent="0.35">
      <c r="A135" t="s">
        <v>489</v>
      </c>
      <c r="B135" s="24">
        <f t="shared" si="2"/>
        <v>45231</v>
      </c>
      <c r="C135">
        <v>131</v>
      </c>
      <c r="D135" s="24">
        <v>45231</v>
      </c>
      <c r="E135">
        <f>INDEX(EDA!$A$1:$DW$133, EDAPlots!$C135+1, EDAPlots!E$2)</f>
        <v>3.1</v>
      </c>
      <c r="F135">
        <f>INDEX(EDA!$A$1:$DW$133, EDAPlots!$C135+1, EDAPlots!F$2)</f>
        <v>52.7</v>
      </c>
      <c r="G135">
        <f>INDEX(EDA!$A$1:$DW$133, EDAPlots!$C135+1, EDAPlots!G$2)</f>
        <v>46.7</v>
      </c>
      <c r="H135">
        <f>INDEX(EDA!$A$1:$DW$133, EDAPlots!$C135+1, EDAPlots!H$2)</f>
        <v>3.85</v>
      </c>
      <c r="I135">
        <f>INDEX(EDA!$A$1:$DW$133, EDAPlots!$C135+1, EDAPlots!I$2)</f>
        <v>47</v>
      </c>
      <c r="J135">
        <f>INDEX(EDA!$A$1:$DW$133, EDAPlots!$C135+1, EDAPlots!J$2)</f>
        <v>52.7</v>
      </c>
      <c r="K135">
        <f>INDEX(EDA!$A$1:$DW$133, EDAPlots!$C135+1, EDAPlots!K$2)</f>
        <v>93.990099312693502</v>
      </c>
      <c r="L135">
        <f>INDEX(EDA!$A$1:$DW$133, EDAPlots!$C135+1, EDAPlots!L$2)</f>
        <v>135.83820334402299</v>
      </c>
      <c r="M135">
        <f>INDEX(EDA!$A$1:$DW$133, EDAPlots!$C135+1, EDAPlots!M$2)</f>
        <v>157.06365493877101</v>
      </c>
      <c r="N135">
        <f>INDEX(EDA!$A$1:$DW$133, EDAPlots!$C135+1, EDAPlots!N$2)</f>
        <v>256.51559960093402</v>
      </c>
      <c r="P135" t="str">
        <f>IFERROR(INDEX(StratReturns!$CF$3:$ET$98, _xlfn.IFNA(MATCH($D135, StratReturns!$P$3:$P$98, 0), ""), EDAPlots!P$2), "")</f>
        <v/>
      </c>
      <c r="Q135" t="str">
        <f>IFERROR(INDEX(StratReturns!$EV$3:$HJ$98, MATCH($D135, StratReturns!$EV$3:$EV$98, 0), EDAPlots!Q$2), "")</f>
        <v/>
      </c>
    </row>
    <row r="136" spans="1:17" x14ac:dyDescent="0.35">
      <c r="A136" t="s">
        <v>490</v>
      </c>
      <c r="B136" s="24">
        <f t="shared" si="2"/>
        <v>45261</v>
      </c>
      <c r="C136">
        <v>132</v>
      </c>
      <c r="D136" s="24">
        <v>45261</v>
      </c>
      <c r="H136">
        <f>INDEX(EDA!$A$1:$DW$133, EDAPlots!$C136+1, EDAPlots!H$2)</f>
        <v>3.7</v>
      </c>
      <c r="I136">
        <f>INDEX(EDA!$A$1:$DW$133, EDAPlots!$C136+1, EDAPlots!I$2)</f>
        <v>47</v>
      </c>
      <c r="J136">
        <f>INDEX(EDA!$A$1:$DW$133, EDAPlots!$C136+1, EDAPlots!J$2)</f>
        <v>52.7</v>
      </c>
      <c r="K136">
        <f>INDEX(EDA!$A$1:$DW$133, EDAPlots!$C136+1, EDAPlots!K$2)</f>
        <v>92.601134102561105</v>
      </c>
      <c r="L136">
        <f>INDEX(EDA!$A$1:$DW$133, EDAPlots!$C136+1, EDAPlots!L$2)</f>
        <v>140.872476693723</v>
      </c>
      <c r="M136">
        <f>INDEX(EDA!$A$1:$DW$133, EDAPlots!$C136+1, EDAPlots!M$2)</f>
        <v>183.35877230303899</v>
      </c>
      <c r="N136">
        <f>INDEX(EDA!$A$1:$DW$133, EDAPlots!$C136+1, EDAPlots!N$2)</f>
        <v>266.94098441789498</v>
      </c>
      <c r="P136" t="str">
        <f>IFERROR(INDEX(StratReturns!$CF$3:$ET$98, _xlfn.IFNA(MATCH($D136, StratReturns!$P$3:$P$98, 0), ""), EDAPlots!P$2), "")</f>
        <v/>
      </c>
      <c r="Q136" t="str">
        <f>IFERROR(INDEX(StratReturns!$EV$3:$HJ$98, MATCH($D136, StratReturns!$EV$3:$EV$98, 0), EDAPlots!Q$2), "")</f>
        <v/>
      </c>
    </row>
    <row r="137" spans="1:17" x14ac:dyDescent="0.35">
      <c r="Q137" t="str">
        <f>IFERROR(INDEX(StratReturns!$EV$3:$HJ$98, MATCH($D137, StratReturns!$EV$3:$EV$98, 0), EDAPlots!Q$2), "")</f>
        <v/>
      </c>
    </row>
  </sheetData>
  <mergeCells count="3">
    <mergeCell ref="U4:Z4"/>
    <mergeCell ref="AB4:AG4"/>
    <mergeCell ref="AI4:AN4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B8CC0-23A5-4644-B33A-BB8A500B43C0}">
  <sheetPr codeName="Sheet16"/>
  <dimension ref="B1:C18"/>
  <sheetViews>
    <sheetView showGridLines="0" tabSelected="1" workbookViewId="0">
      <pane ySplit="3" topLeftCell="A4" activePane="bottomLeft" state="frozen"/>
      <selection pane="bottomLeft" activeCell="L19" sqref="L19"/>
    </sheetView>
  </sheetViews>
  <sheetFormatPr defaultRowHeight="14.5" x14ac:dyDescent="0.35"/>
  <sheetData>
    <row r="1" spans="2:3" x14ac:dyDescent="0.35">
      <c r="B1" s="138" t="s">
        <v>650</v>
      </c>
      <c r="C1" s="17" t="s">
        <v>651</v>
      </c>
    </row>
    <row r="4" spans="2:3" x14ac:dyDescent="0.35">
      <c r="B4" t="s">
        <v>652</v>
      </c>
    </row>
    <row r="18" spans="2:2" x14ac:dyDescent="0.35">
      <c r="B18" t="s">
        <v>653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izeChart">
                <anchor moveWithCells="1" sizeWithCells="1">
                  <from>
                    <xdr:col>3</xdr:col>
                    <xdr:colOff>292100</xdr:colOff>
                    <xdr:row>0</xdr:row>
                    <xdr:rowOff>95250</xdr:rowOff>
                  </from>
                  <to>
                    <xdr:col>5</xdr:col>
                    <xdr:colOff>234950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9687-DDBF-45AA-8A12-E79A2287B941}">
  <sheetPr codeName="Sheet17"/>
  <dimension ref="A19:AO154"/>
  <sheetViews>
    <sheetView zoomScale="115" zoomScaleNormal="115" workbookViewId="0">
      <pane ySplit="22" topLeftCell="A23" activePane="bottomLeft" state="frozen"/>
      <selection pane="bottomLeft" activeCell="I22" sqref="I22"/>
    </sheetView>
  </sheetViews>
  <sheetFormatPr defaultRowHeight="14.5" x14ac:dyDescent="0.35"/>
  <cols>
    <col min="13" max="13" width="3" customWidth="1"/>
    <col min="28" max="28" width="5.54296875" customWidth="1"/>
    <col min="35" max="35" width="4.81640625" customWidth="1"/>
  </cols>
  <sheetData>
    <row r="19" spans="1:41" s="23" customFormat="1" x14ac:dyDescent="0.35">
      <c r="C19" s="23" t="s">
        <v>613</v>
      </c>
      <c r="D19" s="23" t="s">
        <v>617</v>
      </c>
      <c r="E19" s="23" t="s">
        <v>618</v>
      </c>
      <c r="I19" s="23" t="str">
        <f>I21 &amp; " TR"</f>
        <v>DBC TR</v>
      </c>
      <c r="J19" s="23" t="str">
        <f>J21 &amp; " TR"</f>
        <v>VCIT TR</v>
      </c>
      <c r="K19" s="23" t="str">
        <f>K21 &amp; " TR"</f>
        <v>NAIVEVOL TR</v>
      </c>
      <c r="L19" s="23" t="str">
        <f>L21 &amp; " TR"</f>
        <v>6040 TR</v>
      </c>
      <c r="N19" s="23" t="str">
        <f>N21 &amp; " Model L/O"</f>
        <v>DBC Model L/O</v>
      </c>
      <c r="O19" s="23" t="str">
        <f>O21 &amp; " Model L/S"</f>
        <v>DBC Model L/S</v>
      </c>
    </row>
    <row r="20" spans="1:41" s="23" customFormat="1" x14ac:dyDescent="0.35">
      <c r="C20" s="23">
        <f>MATCH(C21, EDA!$A$1:$DW$1, 0)</f>
        <v>24</v>
      </c>
      <c r="D20" s="23">
        <f>MATCH(D21, EDA!$A$1:$DW$1, 0)</f>
        <v>47</v>
      </c>
      <c r="E20" s="23">
        <f>MATCH(E21, EDA!$A$1:$DW$1, 0)</f>
        <v>70</v>
      </c>
      <c r="F20" s="23">
        <f>MATCH(F21, EDA!$A$1:$DW$1, 0)</f>
        <v>71</v>
      </c>
      <c r="G20" s="23">
        <f>MATCH(G21, EDA!$A$1:$DW$1, 0)</f>
        <v>72</v>
      </c>
      <c r="H20" s="23">
        <f>MATCH(H21, EDA!$A$1:$DW$1, 0)</f>
        <v>73</v>
      </c>
      <c r="I20" s="23">
        <f>MATCH(I21, EDA!$A$1:$DW$1, 0)</f>
        <v>122</v>
      </c>
      <c r="J20" s="23">
        <f>MATCH(J21, EDA!$A$1:$DW$1, 0)</f>
        <v>108</v>
      </c>
      <c r="K20" s="23">
        <f>MATCH(K21, EDA!$A$1:$DW$1, 0)</f>
        <v>127</v>
      </c>
      <c r="L20" s="23">
        <f>MATCH(L21, EDA!$A$1:$DW$1, 0)</f>
        <v>126</v>
      </c>
      <c r="N20" s="23">
        <f>MATCH(EDAPlots_2019!N$21, StratReturns!$CF$2:$ET$2, 0)</f>
        <v>10</v>
      </c>
      <c r="O20" s="23">
        <f>MATCH(O$21, StratReturns!$EV$2:$HJ$2, 0)</f>
        <v>10</v>
      </c>
    </row>
    <row r="21" spans="1:41" s="23" customFormat="1" x14ac:dyDescent="0.35">
      <c r="C21" s="23" t="s">
        <v>513</v>
      </c>
      <c r="D21" s="23" t="s">
        <v>536</v>
      </c>
      <c r="E21" s="23" t="s">
        <v>559</v>
      </c>
      <c r="F21" s="23" t="s">
        <v>560</v>
      </c>
      <c r="G21" s="23" t="s">
        <v>561</v>
      </c>
      <c r="H21" s="23" t="s">
        <v>562</v>
      </c>
      <c r="I21" s="23" t="s">
        <v>17</v>
      </c>
      <c r="J21" s="23" t="s">
        <v>67</v>
      </c>
      <c r="K21" s="23" t="s">
        <v>131</v>
      </c>
      <c r="L21" s="23">
        <v>6040</v>
      </c>
      <c r="N21" s="23" t="str">
        <f>I21</f>
        <v>DBC</v>
      </c>
      <c r="O21" s="23" t="str">
        <f>I21</f>
        <v>DBC</v>
      </c>
      <c r="Q21" s="23" t="s">
        <v>647</v>
      </c>
      <c r="R21" s="23" t="s">
        <v>649</v>
      </c>
      <c r="S21" s="23" t="s">
        <v>648</v>
      </c>
    </row>
    <row r="22" spans="1:41" x14ac:dyDescent="0.35">
      <c r="A22" t="s">
        <v>612</v>
      </c>
      <c r="B22" t="s">
        <v>387</v>
      </c>
      <c r="Q22" s="23" t="str">
        <f>$I$21&amp;" " &amp; Q21</f>
        <v>DBC TR</v>
      </c>
      <c r="R22" s="23" t="str">
        <f t="shared" ref="R22:S22" si="0">$I$21&amp;" " &amp; R21</f>
        <v>DBC Model L/O</v>
      </c>
      <c r="S22" s="23" t="str">
        <f t="shared" si="0"/>
        <v>DBC Model L/S</v>
      </c>
      <c r="V22" s="143" t="s">
        <v>619</v>
      </c>
      <c r="W22" s="143"/>
      <c r="X22" s="143"/>
      <c r="Y22" s="143"/>
      <c r="Z22" s="143"/>
      <c r="AA22" s="143"/>
      <c r="AC22" s="143" t="s">
        <v>620</v>
      </c>
      <c r="AD22" s="143"/>
      <c r="AE22" s="143"/>
      <c r="AF22" s="143"/>
      <c r="AG22" s="143"/>
      <c r="AH22" s="143"/>
      <c r="AJ22" s="143" t="s">
        <v>621</v>
      </c>
      <c r="AK22" s="143"/>
      <c r="AL22" s="143"/>
      <c r="AM22" s="143"/>
      <c r="AN22" s="143"/>
      <c r="AO22" s="143"/>
    </row>
    <row r="23" spans="1:41" x14ac:dyDescent="0.35">
      <c r="A23">
        <v>73</v>
      </c>
      <c r="B23" t="s">
        <v>431</v>
      </c>
      <c r="C23">
        <f>INDEX(EDA!$A$1:$DW$133, EDAPlots_2019!$A23+1, EDAPlots_2019!C$20)</f>
        <v>1.6</v>
      </c>
      <c r="D23">
        <f>INDEX(EDA!$A$1:$DW$133, EDAPlots_2019!$A23+1, EDAPlots_2019!D$20)</f>
        <v>56.5</v>
      </c>
      <c r="E23">
        <f>INDEX(EDA!$A$1:$DW$133, EDAPlots_2019!$A23+1, EDAPlots_2019!E$20)</f>
        <v>55.7</v>
      </c>
      <c r="F23">
        <f>INDEX(EDA!$A$1:$DW$133, EDAPlots_2019!$A23+1, EDAPlots_2019!F$20)</f>
        <v>2.4500000000000002</v>
      </c>
      <c r="G23">
        <f>INDEX(EDA!$A$1:$DW$133, EDAPlots_2019!$A23+1, EDAPlots_2019!G$20)</f>
        <v>58.7</v>
      </c>
      <c r="H23">
        <f>INDEX(EDA!$A$1:$DW$133, EDAPlots_2019!$A23+1, EDAPlots_2019!H$20)</f>
        <v>58.35</v>
      </c>
      <c r="I23">
        <f>INDEX(EDA!$A$1:$DW$133, EDAPlots_2019!$A23+1, EDAPlots_2019!I$20)</f>
        <v>65.422143066681301</v>
      </c>
      <c r="J23">
        <f>INDEX(EDA!$A$1:$DW$133, EDAPlots_2019!$A23+1, EDAPlots_2019!J$20)</f>
        <v>129.84535829926699</v>
      </c>
      <c r="K23">
        <f>INDEX(EDA!$A$1:$DW$133, EDAPlots_2019!$A23+1, EDAPlots_2019!K$20)</f>
        <v>113.78089877599901</v>
      </c>
      <c r="L23">
        <f>INDEX(EDA!$A$1:$DW$133, EDAPlots_2019!$A23+1, EDAPlots_2019!L$20)</f>
        <v>176.57726015359199</v>
      </c>
      <c r="N23">
        <f>IFERROR(INDEX(StratReturns!$CF$3:$ET$98, _xlfn.IFNA(MATCH($B23, StratReturns!$P$3:$P$98, 0), ""), EDAPlots_2019!N$20), "")</f>
        <v>119.400897205603</v>
      </c>
      <c r="O23">
        <f>IFERROR(INDEX(StratReturns!$EV$3:$HJ$98, MATCH($B23, StratReturns!$EV$3:$EV$98, 0), EDAPlots_2019!O$20), "")</f>
        <v>112.640975128268</v>
      </c>
      <c r="Q23">
        <v>100</v>
      </c>
      <c r="R23">
        <v>100</v>
      </c>
      <c r="S23">
        <v>100</v>
      </c>
      <c r="T23">
        <v>1</v>
      </c>
      <c r="U23" t="s">
        <v>563</v>
      </c>
    </row>
    <row r="24" spans="1:41" x14ac:dyDescent="0.35">
      <c r="A24">
        <v>74</v>
      </c>
      <c r="B24" t="s">
        <v>432</v>
      </c>
      <c r="C24">
        <f>INDEX(EDA!$A$1:$DW$133, EDAPlots_2019!$A24+1, EDAPlots_2019!C$20)</f>
        <v>1.5</v>
      </c>
      <c r="D24">
        <f>INDEX(EDA!$A$1:$DW$133, EDAPlots_2019!$A24+1, EDAPlots_2019!D$20)</f>
        <v>59.1</v>
      </c>
      <c r="E24">
        <f>INDEX(EDA!$A$1:$DW$133, EDAPlots_2019!$A24+1, EDAPlots_2019!E$20)</f>
        <v>54.4</v>
      </c>
      <c r="F24">
        <f>INDEX(EDA!$A$1:$DW$133, EDAPlots_2019!$A24+1, EDAPlots_2019!F$20)</f>
        <v>2.4500000000000002</v>
      </c>
      <c r="G24">
        <f>INDEX(EDA!$A$1:$DW$133, EDAPlots_2019!$A24+1, EDAPlots_2019!G$20)</f>
        <v>58.6</v>
      </c>
      <c r="H24">
        <f>INDEX(EDA!$A$1:$DW$133, EDAPlots_2019!$A24+1, EDAPlots_2019!H$20)</f>
        <v>58.35</v>
      </c>
      <c r="I24">
        <f>INDEX(EDA!$A$1:$DW$133, EDAPlots_2019!$A24+1, EDAPlots_2019!I$20)</f>
        <v>66.675440744730594</v>
      </c>
      <c r="J24">
        <f>INDEX(EDA!$A$1:$DW$133, EDAPlots_2019!$A24+1, EDAPlots_2019!J$20)</f>
        <v>130.50523875900399</v>
      </c>
      <c r="K24">
        <f>INDEX(EDA!$A$1:$DW$133, EDAPlots_2019!$A24+1, EDAPlots_2019!K$20)</f>
        <v>125.577429081415</v>
      </c>
      <c r="L24">
        <f>INDEX(EDA!$A$1:$DW$133, EDAPlots_2019!$A24+1, EDAPlots_2019!L$20)</f>
        <v>180.893530734969</v>
      </c>
      <c r="N24">
        <f>IFERROR(INDEX(StratReturns!$CF$3:$ET$98, _xlfn.IFNA(MATCH($B24, StratReturns!$P$3:$P$98, 0), ""), EDAPlots_2019!N$20), "")</f>
        <v>121.688270565908</v>
      </c>
      <c r="O24">
        <f>IFERROR(INDEX(StratReturns!$EV$3:$HJ$98, MATCH($B24, StratReturns!$EV$3:$EV$98, 0), EDAPlots_2019!O$20), "")</f>
        <v>114.798848074093</v>
      </c>
      <c r="Q24">
        <f>(I24/I23 ) * Q23</f>
        <v>101.91570868715181</v>
      </c>
      <c r="R24">
        <f>(N24/N23 ) * R23</f>
        <v>101.91570868715185</v>
      </c>
      <c r="S24">
        <f>(O24/O23 ) * S23</f>
        <v>101.91570868715205</v>
      </c>
      <c r="T24">
        <v>2</v>
      </c>
      <c r="U24" t="s">
        <v>564</v>
      </c>
    </row>
    <row r="25" spans="1:41" x14ac:dyDescent="0.35">
      <c r="A25">
        <v>75</v>
      </c>
      <c r="B25" t="s">
        <v>433</v>
      </c>
      <c r="C25">
        <f>INDEX(EDA!$A$1:$DW$133, EDAPlots_2019!$A25+1, EDAPlots_2019!C$20)</f>
        <v>1.9</v>
      </c>
      <c r="D25">
        <f>INDEX(EDA!$A$1:$DW$133, EDAPlots_2019!$A25+1, EDAPlots_2019!D$20)</f>
        <v>56.5</v>
      </c>
      <c r="E25">
        <f>INDEX(EDA!$A$1:$DW$133, EDAPlots_2019!$A25+1, EDAPlots_2019!E$20)</f>
        <v>54.9</v>
      </c>
      <c r="F25">
        <f>INDEX(EDA!$A$1:$DW$133, EDAPlots_2019!$A25+1, EDAPlots_2019!F$20)</f>
        <v>2.4</v>
      </c>
      <c r="G25">
        <f>INDEX(EDA!$A$1:$DW$133, EDAPlots_2019!$A25+1, EDAPlots_2019!G$20)</f>
        <v>58.35</v>
      </c>
      <c r="H25">
        <f>INDEX(EDA!$A$1:$DW$133, EDAPlots_2019!$A25+1, EDAPlots_2019!H$20)</f>
        <v>58.3</v>
      </c>
      <c r="I25">
        <f>INDEX(EDA!$A$1:$DW$133, EDAPlots_2019!$A25+1, EDAPlots_2019!I$20)</f>
        <v>67.182478284072502</v>
      </c>
      <c r="J25">
        <f>INDEX(EDA!$A$1:$DW$133, EDAPlots_2019!$A25+1, EDAPlots_2019!J$20)</f>
        <v>133.83293461701999</v>
      </c>
      <c r="K25">
        <f>INDEX(EDA!$A$1:$DW$133, EDAPlots_2019!$A25+1, EDAPlots_2019!K$20)</f>
        <v>129.520938021793</v>
      </c>
      <c r="L25">
        <f>INDEX(EDA!$A$1:$DW$133, EDAPlots_2019!$A25+1, EDAPlots_2019!L$20)</f>
        <v>183.49545202604699</v>
      </c>
      <c r="N25">
        <f>IFERROR(INDEX(StratReturns!$CF$3:$ET$98, _xlfn.IFNA(MATCH($B25, StratReturns!$P$3:$P$98, 0), ""), EDAPlots_2019!N$20), "")</f>
        <v>122.613656593887</v>
      </c>
      <c r="O25">
        <f>IFERROR(INDEX(StratReturns!$EV$3:$HJ$98, MATCH($B25, StratReturns!$EV$3:$EV$98, 0), EDAPlots_2019!O$20), "")</f>
        <v>115.671843059902</v>
      </c>
      <c r="Q25">
        <f t="shared" ref="Q25:Q82" si="1">(I25/I24 ) * Q24</f>
        <v>102.69073303758482</v>
      </c>
      <c r="R25">
        <f t="shared" ref="R25:R82" si="2">(N25/N24 ) * R24</f>
        <v>102.69073303758493</v>
      </c>
      <c r="S25">
        <f t="shared" ref="S25:S82" si="3">(O25/O24 ) * S24</f>
        <v>102.69073303758482</v>
      </c>
      <c r="T25">
        <v>3</v>
      </c>
      <c r="U25" t="s">
        <v>565</v>
      </c>
    </row>
    <row r="26" spans="1:41" x14ac:dyDescent="0.35">
      <c r="A26">
        <v>76</v>
      </c>
      <c r="B26" t="s">
        <v>434</v>
      </c>
      <c r="C26">
        <f>INDEX(EDA!$A$1:$DW$133, EDAPlots_2019!$A26+1, EDAPlots_2019!C$20)</f>
        <v>2</v>
      </c>
      <c r="D26">
        <f>INDEX(EDA!$A$1:$DW$133, EDAPlots_2019!$A26+1, EDAPlots_2019!D$20)</f>
        <v>55.3</v>
      </c>
      <c r="E26">
        <f>INDEX(EDA!$A$1:$DW$133, EDAPlots_2019!$A26+1, EDAPlots_2019!E$20)</f>
        <v>53.6</v>
      </c>
      <c r="F26">
        <f>INDEX(EDA!$A$1:$DW$133, EDAPlots_2019!$A26+1, EDAPlots_2019!F$20)</f>
        <v>2.25</v>
      </c>
      <c r="G26">
        <f>INDEX(EDA!$A$1:$DW$133, EDAPlots_2019!$A26+1, EDAPlots_2019!G$20)</f>
        <v>58.1</v>
      </c>
      <c r="H26">
        <f>INDEX(EDA!$A$1:$DW$133, EDAPlots_2019!$A26+1, EDAPlots_2019!H$20)</f>
        <v>58.3</v>
      </c>
      <c r="I26">
        <f>INDEX(EDA!$A$1:$DW$133, EDAPlots_2019!$A26+1, EDAPlots_2019!I$20)</f>
        <v>67.349915532617899</v>
      </c>
      <c r="J26">
        <f>INDEX(EDA!$A$1:$DW$133, EDAPlots_2019!$A26+1, EDAPlots_2019!J$20)</f>
        <v>134.96556865260399</v>
      </c>
      <c r="K26">
        <f>INDEX(EDA!$A$1:$DW$133, EDAPlots_2019!$A26+1, EDAPlots_2019!K$20)</f>
        <v>130.18463326642899</v>
      </c>
      <c r="L26">
        <f>INDEX(EDA!$A$1:$DW$133, EDAPlots_2019!$A26+1, EDAPlots_2019!L$20)</f>
        <v>187.637195448667</v>
      </c>
      <c r="N26">
        <f>IFERROR(INDEX(StratReturns!$CF$3:$ET$98, _xlfn.IFNA(MATCH($B26, StratReturns!$P$3:$P$98, 0), ""), EDAPlots_2019!N$20), "")</f>
        <v>122.91924361327899</v>
      </c>
      <c r="O26">
        <f>IFERROR(INDEX(StratReturns!$EV$3:$HJ$98, MATCH($B26, StratReturns!$EV$3:$EV$98, 0), EDAPlots_2019!O$20), "")</f>
        <v>115.960129167096</v>
      </c>
      <c r="Q26">
        <f t="shared" si="1"/>
        <v>102.94666664155547</v>
      </c>
      <c r="R26">
        <f t="shared" si="2"/>
        <v>102.94666664155592</v>
      </c>
      <c r="S26">
        <f t="shared" si="3"/>
        <v>102.94666664155595</v>
      </c>
      <c r="T26">
        <v>4</v>
      </c>
      <c r="U26" t="s">
        <v>566</v>
      </c>
    </row>
    <row r="27" spans="1:41" x14ac:dyDescent="0.35">
      <c r="A27">
        <v>77</v>
      </c>
      <c r="B27" t="s">
        <v>435</v>
      </c>
      <c r="C27">
        <f>INDEX(EDA!$A$1:$DW$133, EDAPlots_2019!$A27+1, EDAPlots_2019!C$20)</f>
        <v>1.8</v>
      </c>
      <c r="D27">
        <f>INDEX(EDA!$A$1:$DW$133, EDAPlots_2019!$A27+1, EDAPlots_2019!D$20)</f>
        <v>56.1</v>
      </c>
      <c r="E27">
        <f>INDEX(EDA!$A$1:$DW$133, EDAPlots_2019!$A27+1, EDAPlots_2019!E$20)</f>
        <v>52.6</v>
      </c>
      <c r="F27">
        <f>INDEX(EDA!$A$1:$DW$133, EDAPlots_2019!$A27+1, EDAPlots_2019!F$20)</f>
        <v>2.1</v>
      </c>
      <c r="G27">
        <f>INDEX(EDA!$A$1:$DW$133, EDAPlots_2019!$A27+1, EDAPlots_2019!G$20)</f>
        <v>56.9</v>
      </c>
      <c r="H27">
        <f>INDEX(EDA!$A$1:$DW$133, EDAPlots_2019!$A27+1, EDAPlots_2019!H$20)</f>
        <v>58.3</v>
      </c>
      <c r="I27">
        <f>INDEX(EDA!$A$1:$DW$133, EDAPlots_2019!$A27+1, EDAPlots_2019!I$20)</f>
        <v>63.528933664192898</v>
      </c>
      <c r="J27">
        <f>INDEX(EDA!$A$1:$DW$133, EDAPlots_2019!$A27+1, EDAPlots_2019!J$20)</f>
        <v>137.224886418154</v>
      </c>
      <c r="K27">
        <f>INDEX(EDA!$A$1:$DW$133, EDAPlots_2019!$A27+1, EDAPlots_2019!K$20)</f>
        <v>121.122501080408</v>
      </c>
      <c r="L27">
        <f>INDEX(EDA!$A$1:$DW$133, EDAPlots_2019!$A27+1, EDAPlots_2019!L$20)</f>
        <v>180.24693925755801</v>
      </c>
      <c r="N27">
        <f>IFERROR(INDEX(StratReturns!$CF$3:$ET$98, _xlfn.IFNA(MATCH($B27, StratReturns!$P$3:$P$98, 0), ""), EDAPlots_2019!N$20), "")</f>
        <v>115.945631287078</v>
      </c>
      <c r="O27">
        <f>IFERROR(INDEX(StratReturns!$EV$3:$HJ$98, MATCH($B27, StratReturns!$EV$3:$EV$98, 0), EDAPlots_2019!O$20), "")</f>
        <v>109.381330255416</v>
      </c>
      <c r="Q27">
        <f t="shared" si="1"/>
        <v>97.106164191902494</v>
      </c>
      <c r="R27">
        <f t="shared" si="2"/>
        <v>97.106164191902849</v>
      </c>
      <c r="S27">
        <f t="shared" si="3"/>
        <v>97.106164191902536</v>
      </c>
      <c r="T27">
        <v>5</v>
      </c>
      <c r="U27" t="s">
        <v>567</v>
      </c>
    </row>
    <row r="28" spans="1:41" x14ac:dyDescent="0.35">
      <c r="A28">
        <v>78</v>
      </c>
      <c r="B28" t="s">
        <v>436</v>
      </c>
      <c r="C28">
        <f>INDEX(EDA!$A$1:$DW$133, EDAPlots_2019!$A28+1, EDAPlots_2019!C$20)</f>
        <v>1.6</v>
      </c>
      <c r="D28">
        <f>INDEX(EDA!$A$1:$DW$133, EDAPlots_2019!$A28+1, EDAPlots_2019!D$20)</f>
        <v>55.2</v>
      </c>
      <c r="E28">
        <f>INDEX(EDA!$A$1:$DW$133, EDAPlots_2019!$A28+1, EDAPlots_2019!E$20)</f>
        <v>51.5</v>
      </c>
      <c r="F28">
        <f>INDEX(EDA!$A$1:$DW$133, EDAPlots_2019!$A28+1, EDAPlots_2019!F$20)</f>
        <v>1.95</v>
      </c>
      <c r="G28">
        <f>INDEX(EDA!$A$1:$DW$133, EDAPlots_2019!$A28+1, EDAPlots_2019!G$20)</f>
        <v>55.3</v>
      </c>
      <c r="H28">
        <f>INDEX(EDA!$A$1:$DW$133, EDAPlots_2019!$A28+1, EDAPlots_2019!H$20)</f>
        <v>57.8</v>
      </c>
      <c r="I28">
        <f>INDEX(EDA!$A$1:$DW$133, EDAPlots_2019!$A28+1, EDAPlots_2019!I$20)</f>
        <v>66.267249584699798</v>
      </c>
      <c r="J28">
        <f>INDEX(EDA!$A$1:$DW$133, EDAPlots_2019!$A28+1, EDAPlots_2019!J$20)</f>
        <v>140.014319278654</v>
      </c>
      <c r="K28">
        <f>INDEX(EDA!$A$1:$DW$133, EDAPlots_2019!$A28+1, EDAPlots_2019!K$20)</f>
        <v>130.31946117955101</v>
      </c>
      <c r="L28">
        <f>INDEX(EDA!$A$1:$DW$133, EDAPlots_2019!$A28+1, EDAPlots_2019!L$20)</f>
        <v>190.46818782695601</v>
      </c>
      <c r="N28">
        <f>IFERROR(INDEX(StratReturns!$CF$3:$ET$98, _xlfn.IFNA(MATCH($B28, StratReturns!$P$3:$P$98, 0), ""), EDAPlots_2019!N$20), "")</f>
        <v>120.94328746913899</v>
      </c>
      <c r="O28">
        <f>IFERROR(INDEX(StratReturns!$EV$3:$HJ$98, MATCH($B28, StratReturns!$EV$3:$EV$98, 0), EDAPlots_2019!O$20), "")</f>
        <v>114.096042446681</v>
      </c>
      <c r="Q28">
        <f t="shared" si="1"/>
        <v>101.29177443355398</v>
      </c>
      <c r="R28">
        <f t="shared" si="2"/>
        <v>101.29177443355393</v>
      </c>
      <c r="S28">
        <f t="shared" si="3"/>
        <v>101.29177443355411</v>
      </c>
      <c r="T28">
        <v>6</v>
      </c>
      <c r="U28" t="s">
        <v>568</v>
      </c>
    </row>
    <row r="29" spans="1:41" x14ac:dyDescent="0.35">
      <c r="A29">
        <v>79</v>
      </c>
      <c r="B29" t="s">
        <v>437</v>
      </c>
      <c r="C29">
        <f>INDEX(EDA!$A$1:$DW$133, EDAPlots_2019!$A29+1, EDAPlots_2019!C$20)</f>
        <v>1.8</v>
      </c>
      <c r="D29">
        <f>INDEX(EDA!$A$1:$DW$133, EDAPlots_2019!$A29+1, EDAPlots_2019!D$20)</f>
        <v>54.4</v>
      </c>
      <c r="E29">
        <f>INDEX(EDA!$A$1:$DW$133, EDAPlots_2019!$A29+1, EDAPlots_2019!E$20)</f>
        <v>51</v>
      </c>
      <c r="F29">
        <f>INDEX(EDA!$A$1:$DW$133, EDAPlots_2019!$A29+1, EDAPlots_2019!F$20)</f>
        <v>1.9</v>
      </c>
      <c r="G29">
        <f>INDEX(EDA!$A$1:$DW$133, EDAPlots_2019!$A29+1, EDAPlots_2019!G$20)</f>
        <v>54.9</v>
      </c>
      <c r="H29">
        <f>INDEX(EDA!$A$1:$DW$133, EDAPlots_2019!$A29+1, EDAPlots_2019!H$20)</f>
        <v>57.3</v>
      </c>
      <c r="I29">
        <f>INDEX(EDA!$A$1:$DW$133, EDAPlots_2019!$A29+1, EDAPlots_2019!I$20)</f>
        <v>65.550623380837393</v>
      </c>
      <c r="J29">
        <f>INDEX(EDA!$A$1:$DW$133, EDAPlots_2019!$A29+1, EDAPlots_2019!J$20)</f>
        <v>140.27977442683201</v>
      </c>
      <c r="K29">
        <f>INDEX(EDA!$A$1:$DW$133, EDAPlots_2019!$A29+1, EDAPlots_2019!K$20)</f>
        <v>141.07561946576701</v>
      </c>
      <c r="L29">
        <f>INDEX(EDA!$A$1:$DW$133, EDAPlots_2019!$A29+1, EDAPlots_2019!L$20)</f>
        <v>191.39129189331101</v>
      </c>
      <c r="N29">
        <f>IFERROR(INDEX(StratReturns!$CF$3:$ET$98, _xlfn.IFNA(MATCH($B29, StratReturns!$P$3:$P$98, 0), ""), EDAPlots_2019!N$20), "")</f>
        <v>119.63538455292</v>
      </c>
      <c r="O29">
        <f>IFERROR(INDEX(StratReturns!$EV$3:$HJ$98, MATCH($B29, StratReturns!$EV$3:$EV$98, 0), EDAPlots_2019!O$20), "")</f>
        <v>112.862186895308</v>
      </c>
      <c r="Q29">
        <f t="shared" si="1"/>
        <v>100.19638658737477</v>
      </c>
      <c r="R29">
        <f t="shared" si="2"/>
        <v>100.19638658737482</v>
      </c>
      <c r="S29">
        <f t="shared" si="3"/>
        <v>100.19638658737472</v>
      </c>
      <c r="T29">
        <v>7</v>
      </c>
      <c r="U29" t="s">
        <v>569</v>
      </c>
    </row>
    <row r="30" spans="1:41" x14ac:dyDescent="0.35">
      <c r="A30">
        <v>80</v>
      </c>
      <c r="B30" t="s">
        <v>438</v>
      </c>
      <c r="C30">
        <f>INDEX(EDA!$A$1:$DW$133, EDAPlots_2019!$A30+1, EDAPlots_2019!C$20)</f>
        <v>1.7</v>
      </c>
      <c r="D30">
        <f>INDEX(EDA!$A$1:$DW$133, EDAPlots_2019!$A30+1, EDAPlots_2019!D$20)</f>
        <v>56</v>
      </c>
      <c r="E30">
        <f>INDEX(EDA!$A$1:$DW$133, EDAPlots_2019!$A30+1, EDAPlots_2019!E$20)</f>
        <v>48.5</v>
      </c>
      <c r="F30">
        <f>INDEX(EDA!$A$1:$DW$133, EDAPlots_2019!$A30+1, EDAPlots_2019!F$20)</f>
        <v>1.85</v>
      </c>
      <c r="G30">
        <f>INDEX(EDA!$A$1:$DW$133, EDAPlots_2019!$A30+1, EDAPlots_2019!G$20)</f>
        <v>54.65</v>
      </c>
      <c r="H30">
        <f>INDEX(EDA!$A$1:$DW$133, EDAPlots_2019!$A30+1, EDAPlots_2019!H$20)</f>
        <v>56.5</v>
      </c>
      <c r="I30">
        <f>INDEX(EDA!$A$1:$DW$133, EDAPlots_2019!$A30+1, EDAPlots_2019!I$20)</f>
        <v>64.293369446006395</v>
      </c>
      <c r="J30">
        <f>INDEX(EDA!$A$1:$DW$133, EDAPlots_2019!$A30+1, EDAPlots_2019!J$20)</f>
        <v>142.892219152092</v>
      </c>
      <c r="K30">
        <f>INDEX(EDA!$A$1:$DW$133, EDAPlots_2019!$A30+1, EDAPlots_2019!K$20)</f>
        <v>125.123224524363</v>
      </c>
      <c r="L30">
        <f>INDEX(EDA!$A$1:$DW$133, EDAPlots_2019!$A30+1, EDAPlots_2019!L$20)</f>
        <v>191.09347659302901</v>
      </c>
      <c r="N30">
        <f>IFERROR(INDEX(StratReturns!$CF$3:$ET$98, _xlfn.IFNA(MATCH($B30, StratReturns!$P$3:$P$98, 0), ""), EDAPlots_2019!N$20), "")</f>
        <v>117.34079069222901</v>
      </c>
      <c r="O30">
        <f>IFERROR(INDEX(StratReturns!$EV$3:$HJ$98, MATCH($B30, StratReturns!$EV$3:$EV$98, 0), EDAPlots_2019!O$20), "")</f>
        <v>110.697502240162</v>
      </c>
      <c r="Q30">
        <f t="shared" si="1"/>
        <v>98.274630625407056</v>
      </c>
      <c r="R30">
        <f t="shared" si="2"/>
        <v>98.274630625407625</v>
      </c>
      <c r="S30">
        <f t="shared" si="3"/>
        <v>98.274630625407056</v>
      </c>
      <c r="T30">
        <v>8</v>
      </c>
      <c r="U30" t="s">
        <v>570</v>
      </c>
    </row>
    <row r="31" spans="1:41" x14ac:dyDescent="0.35">
      <c r="A31">
        <v>81</v>
      </c>
      <c r="B31" t="s">
        <v>439</v>
      </c>
      <c r="C31">
        <f>INDEX(EDA!$A$1:$DW$133, EDAPlots_2019!$A31+1, EDAPlots_2019!C$20)</f>
        <v>1.7</v>
      </c>
      <c r="D31">
        <f>INDEX(EDA!$A$1:$DW$133, EDAPlots_2019!$A31+1, EDAPlots_2019!D$20)</f>
        <v>53.2</v>
      </c>
      <c r="E31">
        <f>INDEX(EDA!$A$1:$DW$133, EDAPlots_2019!$A31+1, EDAPlots_2019!E$20)</f>
        <v>48.1</v>
      </c>
      <c r="F31">
        <f>INDEX(EDA!$A$1:$DW$133, EDAPlots_2019!$A31+1, EDAPlots_2019!F$20)</f>
        <v>1.8</v>
      </c>
      <c r="G31">
        <f>INDEX(EDA!$A$1:$DW$133, EDAPlots_2019!$A31+1, EDAPlots_2019!G$20)</f>
        <v>54</v>
      </c>
      <c r="H31">
        <f>INDEX(EDA!$A$1:$DW$133, EDAPlots_2019!$A31+1, EDAPlots_2019!H$20)</f>
        <v>56.3</v>
      </c>
      <c r="I31">
        <f>INDEX(EDA!$A$1:$DW$133, EDAPlots_2019!$A31+1, EDAPlots_2019!I$20)</f>
        <v>65.557442384756897</v>
      </c>
      <c r="J31">
        <f>INDEX(EDA!$A$1:$DW$133, EDAPlots_2019!$A31+1, EDAPlots_2019!J$20)</f>
        <v>142.206388637716</v>
      </c>
      <c r="K31">
        <f>INDEX(EDA!$A$1:$DW$133, EDAPlots_2019!$A31+1, EDAPlots_2019!K$20)</f>
        <v>135.75796614900199</v>
      </c>
      <c r="L31">
        <f>INDEX(EDA!$A$1:$DW$133, EDAPlots_2019!$A31+1, EDAPlots_2019!L$20)</f>
        <v>194.517494782412</v>
      </c>
      <c r="N31">
        <f>IFERROR(INDEX(StratReturns!$CF$3:$ET$98, _xlfn.IFNA(MATCH($B31, StratReturns!$P$3:$P$98, 0), ""), EDAPlots_2019!N$20), "")</f>
        <v>117.34079069222901</v>
      </c>
      <c r="O31">
        <f>IFERROR(INDEX(StratReturns!$EV$3:$HJ$98, MATCH($B31, StratReturns!$EV$3:$EV$98, 0), EDAPlots_2019!O$20), "")</f>
        <v>108.521076923294</v>
      </c>
      <c r="Q31">
        <f t="shared" si="1"/>
        <v>100.20680966983564</v>
      </c>
      <c r="R31">
        <f t="shared" si="2"/>
        <v>98.274630625407625</v>
      </c>
      <c r="S31">
        <f t="shared" si="3"/>
        <v>96.342451580978846</v>
      </c>
      <c r="T31">
        <v>9</v>
      </c>
      <c r="U31" t="s">
        <v>571</v>
      </c>
    </row>
    <row r="32" spans="1:41" x14ac:dyDescent="0.35">
      <c r="A32">
        <v>82</v>
      </c>
      <c r="B32" t="s">
        <v>440</v>
      </c>
      <c r="C32">
        <f>INDEX(EDA!$A$1:$DW$133, EDAPlots_2019!$A32+1, EDAPlots_2019!C$20)</f>
        <v>1.8</v>
      </c>
      <c r="D32">
        <f>INDEX(EDA!$A$1:$DW$133, EDAPlots_2019!$A32+1, EDAPlots_2019!D$20)</f>
        <v>54.8</v>
      </c>
      <c r="E32">
        <f>INDEX(EDA!$A$1:$DW$133, EDAPlots_2019!$A32+1, EDAPlots_2019!E$20)</f>
        <v>48.1</v>
      </c>
      <c r="F32">
        <f>INDEX(EDA!$A$1:$DW$133, EDAPlots_2019!$A32+1, EDAPlots_2019!F$20)</f>
        <v>1.8</v>
      </c>
      <c r="G32">
        <f>INDEX(EDA!$A$1:$DW$133, EDAPlots_2019!$A32+1, EDAPlots_2019!G$20)</f>
        <v>53.1</v>
      </c>
      <c r="H32">
        <f>INDEX(EDA!$A$1:$DW$133, EDAPlots_2019!$A32+1, EDAPlots_2019!H$20)</f>
        <v>56.05</v>
      </c>
      <c r="I32">
        <f>INDEX(EDA!$A$1:$DW$133, EDAPlots_2019!$A32+1, EDAPlots_2019!I$20)</f>
        <v>66.865973990807902</v>
      </c>
      <c r="J32">
        <f>INDEX(EDA!$A$1:$DW$133, EDAPlots_2019!$A32+1, EDAPlots_2019!J$20)</f>
        <v>142.830169813867</v>
      </c>
      <c r="K32">
        <f>INDEX(EDA!$A$1:$DW$133, EDAPlots_2019!$A32+1, EDAPlots_2019!K$20)</f>
        <v>134.73955535790699</v>
      </c>
      <c r="L32">
        <f>INDEX(EDA!$A$1:$DW$133, EDAPlots_2019!$A32+1, EDAPlots_2019!L$20)</f>
        <v>199.634379951737</v>
      </c>
      <c r="N32">
        <f>IFERROR(INDEX(StratReturns!$CF$3:$ET$98, _xlfn.IFNA(MATCH($B32, StratReturns!$P$3:$P$98, 0), ""), EDAPlots_2019!N$20), "")</f>
        <v>117.34079069222901</v>
      </c>
      <c r="O32">
        <f>IFERROR(INDEX(StratReturns!$EV$3:$HJ$98, MATCH($B32, StratReturns!$EV$3:$EV$98, 0), EDAPlots_2019!O$20), "")</f>
        <v>106.35498785832699</v>
      </c>
      <c r="Q32">
        <f t="shared" si="1"/>
        <v>102.20694531919412</v>
      </c>
      <c r="R32">
        <f t="shared" si="2"/>
        <v>98.274630625407625</v>
      </c>
      <c r="S32">
        <f t="shared" si="3"/>
        <v>94.419448817108588</v>
      </c>
      <c r="T32">
        <v>10</v>
      </c>
      <c r="U32" t="s">
        <v>572</v>
      </c>
    </row>
    <row r="33" spans="1:21" x14ac:dyDescent="0.35">
      <c r="A33">
        <v>83</v>
      </c>
      <c r="B33" t="s">
        <v>441</v>
      </c>
      <c r="C33">
        <f>INDEX(EDA!$A$1:$DW$133, EDAPlots_2019!$A33+1, EDAPlots_2019!C$20)</f>
        <v>2.1</v>
      </c>
      <c r="D33">
        <f>INDEX(EDA!$A$1:$DW$133, EDAPlots_2019!$A33+1, EDAPlots_2019!D$20)</f>
        <v>53.6</v>
      </c>
      <c r="E33">
        <f>INDEX(EDA!$A$1:$DW$133, EDAPlots_2019!$A33+1, EDAPlots_2019!E$20)</f>
        <v>48.1</v>
      </c>
      <c r="F33">
        <f>INDEX(EDA!$A$1:$DW$133, EDAPlots_2019!$A33+1, EDAPlots_2019!F$20)</f>
        <v>1.8</v>
      </c>
      <c r="G33">
        <f>INDEX(EDA!$A$1:$DW$133, EDAPlots_2019!$A33+1, EDAPlots_2019!G$20)</f>
        <v>52.05</v>
      </c>
      <c r="H33">
        <f>INDEX(EDA!$A$1:$DW$133, EDAPlots_2019!$A33+1, EDAPlots_2019!H$20)</f>
        <v>55.65</v>
      </c>
      <c r="I33">
        <f>INDEX(EDA!$A$1:$DW$133, EDAPlots_2019!$A33+1, EDAPlots_2019!I$20)</f>
        <v>65.580913716432093</v>
      </c>
      <c r="J33">
        <f>INDEX(EDA!$A$1:$DW$133, EDAPlots_2019!$A33+1, EDAPlots_2019!J$20)</f>
        <v>142.87710691069501</v>
      </c>
      <c r="K33">
        <f>INDEX(EDA!$A$1:$DW$133, EDAPlots_2019!$A33+1, EDAPlots_2019!K$20)</f>
        <v>152.96000147570501</v>
      </c>
      <c r="L33">
        <f>INDEX(EDA!$A$1:$DW$133, EDAPlots_2019!$A33+1, EDAPlots_2019!L$20)</f>
        <v>203.70976843708101</v>
      </c>
      <c r="N33">
        <f>IFERROR(INDEX(StratReturns!$CF$3:$ET$98, _xlfn.IFNA(MATCH($B33, StratReturns!$P$3:$P$98, 0), ""), EDAPlots_2019!N$20), "")</f>
        <v>117.34079069222901</v>
      </c>
      <c r="O33">
        <f>IFERROR(INDEX(StratReturns!$EV$3:$HJ$98, MATCH($B33, StratReturns!$EV$3:$EV$98, 0), EDAPlots_2019!O$20), "")</f>
        <v>108.39896571016</v>
      </c>
      <c r="Q33">
        <f t="shared" si="1"/>
        <v>100.2426864090786</v>
      </c>
      <c r="R33">
        <f t="shared" si="2"/>
        <v>98.274630625407625</v>
      </c>
      <c r="S33">
        <f t="shared" si="3"/>
        <v>96.234044127123838</v>
      </c>
      <c r="T33">
        <v>11</v>
      </c>
      <c r="U33" t="s">
        <v>573</v>
      </c>
    </row>
    <row r="34" spans="1:21" x14ac:dyDescent="0.35">
      <c r="A34">
        <v>84</v>
      </c>
      <c r="B34" t="s">
        <v>442</v>
      </c>
      <c r="C34">
        <f>INDEX(EDA!$A$1:$DW$133, EDAPlots_2019!$A34+1, EDAPlots_2019!C$20)</f>
        <v>2.2999999999999998</v>
      </c>
      <c r="D34">
        <f>INDEX(EDA!$A$1:$DW$133, EDAPlots_2019!$A34+1, EDAPlots_2019!D$20)</f>
        <v>55.7</v>
      </c>
      <c r="E34">
        <f>INDEX(EDA!$A$1:$DW$133, EDAPlots_2019!$A34+1, EDAPlots_2019!E$20)</f>
        <v>47.9</v>
      </c>
      <c r="F34">
        <f>INDEX(EDA!$A$1:$DW$133, EDAPlots_2019!$A34+1, EDAPlots_2019!F$20)</f>
        <v>1.8</v>
      </c>
      <c r="G34">
        <f>INDEX(EDA!$A$1:$DW$133, EDAPlots_2019!$A34+1, EDAPlots_2019!G$20)</f>
        <v>51.25</v>
      </c>
      <c r="H34">
        <f>INDEX(EDA!$A$1:$DW$133, EDAPlots_2019!$A34+1, EDAPlots_2019!H$20)</f>
        <v>55.5</v>
      </c>
      <c r="I34">
        <f>INDEX(EDA!$A$1:$DW$133, EDAPlots_2019!$A34+1, EDAPlots_2019!I$20)</f>
        <v>69.507645673115306</v>
      </c>
      <c r="J34">
        <f>INDEX(EDA!$A$1:$DW$133, EDAPlots_2019!$A34+1, EDAPlots_2019!J$20)</f>
        <v>143.92337944626601</v>
      </c>
      <c r="K34">
        <f>INDEX(EDA!$A$1:$DW$133, EDAPlots_2019!$A34+1, EDAPlots_2019!K$20)</f>
        <v>147.476035667736</v>
      </c>
      <c r="L34">
        <f>INDEX(EDA!$A$1:$DW$133, EDAPlots_2019!$A34+1, EDAPlots_2019!L$20)</f>
        <v>209.708143034805</v>
      </c>
      <c r="N34">
        <f>IFERROR(INDEX(StratReturns!$CF$3:$ET$98, _xlfn.IFNA(MATCH($B34, StratReturns!$P$3:$P$98, 0), ""), EDAPlots_2019!N$20), "")</f>
        <v>124.366704277788</v>
      </c>
      <c r="O34">
        <f>IFERROR(INDEX(StratReturns!$EV$3:$HJ$98, MATCH($B34, StratReturns!$EV$3:$EV$98, 0), EDAPlots_2019!O$20), "")</f>
        <v>114.889477333191</v>
      </c>
      <c r="Q34">
        <f t="shared" si="1"/>
        <v>106.2448315125811</v>
      </c>
      <c r="R34">
        <f t="shared" si="2"/>
        <v>104.15893614570926</v>
      </c>
      <c r="S34">
        <f t="shared" si="3"/>
        <v>101.99616720501805</v>
      </c>
      <c r="T34">
        <v>12</v>
      </c>
      <c r="U34" t="s">
        <v>574</v>
      </c>
    </row>
    <row r="35" spans="1:21" x14ac:dyDescent="0.35">
      <c r="A35">
        <v>85</v>
      </c>
      <c r="B35" t="s">
        <v>443</v>
      </c>
      <c r="C35">
        <f>INDEX(EDA!$A$1:$DW$133, EDAPlots_2019!$A35+1, EDAPlots_2019!C$20)</f>
        <v>2.5</v>
      </c>
      <c r="D35">
        <f>INDEX(EDA!$A$1:$DW$133, EDAPlots_2019!$A35+1, EDAPlots_2019!D$20)</f>
        <v>56</v>
      </c>
      <c r="E35">
        <f>INDEX(EDA!$A$1:$DW$133, EDAPlots_2019!$A35+1, EDAPlots_2019!E$20)</f>
        <v>51.4</v>
      </c>
      <c r="F35">
        <f>INDEX(EDA!$A$1:$DW$133, EDAPlots_2019!$A35+1, EDAPlots_2019!F$20)</f>
        <v>1.8</v>
      </c>
      <c r="G35">
        <f>INDEX(EDA!$A$1:$DW$133, EDAPlots_2019!$A35+1, EDAPlots_2019!G$20)</f>
        <v>51.2</v>
      </c>
      <c r="H35">
        <f>INDEX(EDA!$A$1:$DW$133, EDAPlots_2019!$A35+1, EDAPlots_2019!H$20)</f>
        <v>55.5</v>
      </c>
      <c r="I35">
        <f>INDEX(EDA!$A$1:$DW$133, EDAPlots_2019!$A35+1, EDAPlots_2019!I$20)</f>
        <v>63.457819049165799</v>
      </c>
      <c r="J35">
        <f>INDEX(EDA!$A$1:$DW$133, EDAPlots_2019!$A35+1, EDAPlots_2019!J$20)</f>
        <v>146.89787074561801</v>
      </c>
      <c r="K35">
        <f>INDEX(EDA!$A$1:$DW$133, EDAPlots_2019!$A35+1, EDAPlots_2019!K$20)</f>
        <v>137.949569024412</v>
      </c>
      <c r="L35">
        <f>INDEX(EDA!$A$1:$DW$133, EDAPlots_2019!$A35+1, EDAPlots_2019!L$20)</f>
        <v>208.92705675554299</v>
      </c>
      <c r="N35">
        <f>IFERROR(INDEX(StratReturns!$CF$3:$ET$98, _xlfn.IFNA(MATCH($B35, StratReturns!$P$3:$P$98, 0), ""), EDAPlots_2019!N$20), "")</f>
        <v>113.542038999797</v>
      </c>
      <c r="O35">
        <f>IFERROR(INDEX(StratReturns!$EV$3:$HJ$98, MATCH($B35, StratReturns!$EV$3:$EV$98, 0), EDAPlots_2019!O$20), "")</f>
        <v>104.88969368276</v>
      </c>
      <c r="Q35">
        <f t="shared" si="1"/>
        <v>96.997463052359251</v>
      </c>
      <c r="R35">
        <f t="shared" si="2"/>
        <v>95.093120451417278</v>
      </c>
      <c r="S35">
        <f t="shared" si="3"/>
        <v>93.118595221071786</v>
      </c>
      <c r="T35">
        <v>13</v>
      </c>
      <c r="U35" t="s">
        <v>575</v>
      </c>
    </row>
    <row r="36" spans="1:21" x14ac:dyDescent="0.35">
      <c r="A36">
        <v>86</v>
      </c>
      <c r="B36" t="s">
        <v>444</v>
      </c>
      <c r="C36">
        <f>INDEX(EDA!$A$1:$DW$133, EDAPlots_2019!$A36+1, EDAPlots_2019!C$20)</f>
        <v>2.2999999999999998</v>
      </c>
      <c r="D36">
        <f>INDEX(EDA!$A$1:$DW$133, EDAPlots_2019!$A36+1, EDAPlots_2019!D$20)</f>
        <v>57.5</v>
      </c>
      <c r="E36">
        <f>INDEX(EDA!$A$1:$DW$133, EDAPlots_2019!$A36+1, EDAPlots_2019!E$20)</f>
        <v>50.1</v>
      </c>
      <c r="F36">
        <f>INDEX(EDA!$A$1:$DW$133, EDAPlots_2019!$A36+1, EDAPlots_2019!F$20)</f>
        <v>1.85</v>
      </c>
      <c r="G36">
        <f>INDEX(EDA!$A$1:$DW$133, EDAPlots_2019!$A36+1, EDAPlots_2019!G$20)</f>
        <v>50.55</v>
      </c>
      <c r="H36">
        <f>INDEX(EDA!$A$1:$DW$133, EDAPlots_2019!$A36+1, EDAPlots_2019!H$20)</f>
        <v>55.5</v>
      </c>
      <c r="I36">
        <f>INDEX(EDA!$A$1:$DW$133, EDAPlots_2019!$A36+1, EDAPlots_2019!I$20)</f>
        <v>60.353661031524602</v>
      </c>
      <c r="J36">
        <f>INDEX(EDA!$A$1:$DW$133, EDAPlots_2019!$A36+1, EDAPlots_2019!J$20)</f>
        <v>148.71413627701</v>
      </c>
      <c r="K36">
        <f>INDEX(EDA!$A$1:$DW$133, EDAPlots_2019!$A36+1, EDAPlots_2019!K$20)</f>
        <v>131.78855270195999</v>
      </c>
      <c r="L36">
        <f>INDEX(EDA!$A$1:$DW$133, EDAPlots_2019!$A36+1, EDAPlots_2019!L$20)</f>
        <v>195.70867518798499</v>
      </c>
      <c r="N36">
        <f>IFERROR(INDEX(StratReturns!$CF$3:$ET$98, _xlfn.IFNA(MATCH($B36, StratReturns!$P$3:$P$98, 0), ""), EDAPlots_2019!N$20), "")</f>
        <v>107.987917601023</v>
      </c>
      <c r="O36">
        <f>IFERROR(INDEX(StratReturns!$EV$3:$HJ$98, MATCH($B36, StratReturns!$EV$3:$EV$98, 0), EDAPlots_2019!O$20), "")</f>
        <v>99.758817953151507</v>
      </c>
      <c r="Q36">
        <f t="shared" si="1"/>
        <v>92.252650559015379</v>
      </c>
      <c r="R36">
        <f t="shared" si="2"/>
        <v>90.441462441502949</v>
      </c>
      <c r="S36">
        <f t="shared" si="3"/>
        <v>88.563524809291522</v>
      </c>
      <c r="T36">
        <v>14</v>
      </c>
      <c r="U36" t="s">
        <v>576</v>
      </c>
    </row>
    <row r="37" spans="1:21" x14ac:dyDescent="0.35">
      <c r="A37">
        <v>87</v>
      </c>
      <c r="B37" t="s">
        <v>445</v>
      </c>
      <c r="C37">
        <f>INDEX(EDA!$A$1:$DW$133, EDAPlots_2019!$A37+1, EDAPlots_2019!C$20)</f>
        <v>1.5</v>
      </c>
      <c r="D37">
        <f>INDEX(EDA!$A$1:$DW$133, EDAPlots_2019!$A37+1, EDAPlots_2019!D$20)</f>
        <v>52.9</v>
      </c>
      <c r="E37">
        <f>INDEX(EDA!$A$1:$DW$133, EDAPlots_2019!$A37+1, EDAPlots_2019!E$20)</f>
        <v>49</v>
      </c>
      <c r="F37">
        <f>INDEX(EDA!$A$1:$DW$133, EDAPlots_2019!$A37+1, EDAPlots_2019!F$20)</f>
        <v>1.8</v>
      </c>
      <c r="G37">
        <f>INDEX(EDA!$A$1:$DW$133, EDAPlots_2019!$A37+1, EDAPlots_2019!G$20)</f>
        <v>49.55</v>
      </c>
      <c r="H37">
        <f>INDEX(EDA!$A$1:$DW$133, EDAPlots_2019!$A37+1, EDAPlots_2019!H$20)</f>
        <v>55.25</v>
      </c>
      <c r="I37">
        <f>INDEX(EDA!$A$1:$DW$133, EDAPlots_2019!$A37+1, EDAPlots_2019!I$20)</f>
        <v>48.777204252910401</v>
      </c>
      <c r="J37">
        <f>INDEX(EDA!$A$1:$DW$133, EDAPlots_2019!$A37+1, EDAPlots_2019!J$20)</f>
        <v>138.13475619975</v>
      </c>
      <c r="K37">
        <f>INDEX(EDA!$A$1:$DW$133, EDAPlots_2019!$A37+1, EDAPlots_2019!K$20)</f>
        <v>126.70297299400799</v>
      </c>
      <c r="L37">
        <f>INDEX(EDA!$A$1:$DW$133, EDAPlots_2019!$A37+1, EDAPlots_2019!L$20)</f>
        <v>171.29517587825401</v>
      </c>
      <c r="N37">
        <f>IFERROR(INDEX(StratReturns!$CF$3:$ET$98, _xlfn.IFNA(MATCH($B37, StratReturns!$P$3:$P$98, 0), ""), EDAPlots_2019!N$20), "")</f>
        <v>107.987917601023</v>
      </c>
      <c r="O37">
        <f>IFERROR(INDEX(StratReturns!$EV$3:$HJ$98, MATCH($B37, StratReturns!$EV$3:$EV$98, 0), EDAPlots_2019!O$20), "")</f>
        <v>118.893591628555</v>
      </c>
      <c r="Q37">
        <f t="shared" si="1"/>
        <v>74.5576374702284</v>
      </c>
      <c r="R37">
        <f t="shared" si="2"/>
        <v>90.441462441502949</v>
      </c>
      <c r="S37">
        <f t="shared" si="3"/>
        <v>105.55092540096261</v>
      </c>
      <c r="T37">
        <v>15</v>
      </c>
      <c r="U37" t="s">
        <v>577</v>
      </c>
    </row>
    <row r="38" spans="1:21" x14ac:dyDescent="0.35">
      <c r="A38">
        <v>88</v>
      </c>
      <c r="B38" t="s">
        <v>446</v>
      </c>
      <c r="C38">
        <f>INDEX(EDA!$A$1:$DW$133, EDAPlots_2019!$A38+1, EDAPlots_2019!C$20)</f>
        <v>0.3</v>
      </c>
      <c r="D38">
        <f>INDEX(EDA!$A$1:$DW$133, EDAPlots_2019!$A38+1, EDAPlots_2019!D$20)</f>
        <v>41.7</v>
      </c>
      <c r="E38">
        <f>INDEX(EDA!$A$1:$DW$133, EDAPlots_2019!$A38+1, EDAPlots_2019!E$20)</f>
        <v>41.8</v>
      </c>
      <c r="F38">
        <f>INDEX(EDA!$A$1:$DW$133, EDAPlots_2019!$A38+1, EDAPlots_2019!F$20)</f>
        <v>1.8</v>
      </c>
      <c r="G38">
        <f>INDEX(EDA!$A$1:$DW$133, EDAPlots_2019!$A38+1, EDAPlots_2019!G$20)</f>
        <v>48.75</v>
      </c>
      <c r="H38">
        <f>INDEX(EDA!$A$1:$DW$133, EDAPlots_2019!$A38+1, EDAPlots_2019!H$20)</f>
        <v>55</v>
      </c>
      <c r="I38">
        <f>INDEX(EDA!$A$1:$DW$133, EDAPlots_2019!$A38+1, EDAPlots_2019!I$20)</f>
        <v>48.643323130809698</v>
      </c>
      <c r="J38">
        <f>INDEX(EDA!$A$1:$DW$133, EDAPlots_2019!$A38+1, EDAPlots_2019!J$20)</f>
        <v>146.30273506933599</v>
      </c>
      <c r="K38">
        <f>INDEX(EDA!$A$1:$DW$133, EDAPlots_2019!$A38+1, EDAPlots_2019!K$20)</f>
        <v>137.02460218136599</v>
      </c>
      <c r="L38">
        <f>INDEX(EDA!$A$1:$DW$133, EDAPlots_2019!$A38+1, EDAPlots_2019!L$20)</f>
        <v>194.67262396737399</v>
      </c>
      <c r="N38">
        <f>IFERROR(INDEX(StratReturns!$CF$3:$ET$98, _xlfn.IFNA(MATCH($B38, StratReturns!$P$3:$P$98, 0), ""), EDAPlots_2019!N$20), "")</f>
        <v>107.987917601023</v>
      </c>
      <c r="O38">
        <f>IFERROR(INDEX(StratReturns!$EV$3:$HJ$98, MATCH($B38, StratReturns!$EV$3:$EV$98, 0), EDAPlots_2019!O$20), "")</f>
        <v>119.219924547828</v>
      </c>
      <c r="Q38">
        <f t="shared" si="1"/>
        <v>74.352995561808726</v>
      </c>
      <c r="R38">
        <f t="shared" si="2"/>
        <v>90.441462441502949</v>
      </c>
      <c r="S38">
        <f t="shared" si="3"/>
        <v>105.84063606699813</v>
      </c>
      <c r="T38">
        <v>16</v>
      </c>
      <c r="U38" t="s">
        <v>578</v>
      </c>
    </row>
    <row r="39" spans="1:21" x14ac:dyDescent="0.35">
      <c r="A39">
        <v>89</v>
      </c>
      <c r="B39" t="s">
        <v>447</v>
      </c>
      <c r="C39">
        <f>INDEX(EDA!$A$1:$DW$133, EDAPlots_2019!$A39+1, EDAPlots_2019!C$20)</f>
        <v>0.1</v>
      </c>
      <c r="D39">
        <f>INDEX(EDA!$A$1:$DW$133, EDAPlots_2019!$A39+1, EDAPlots_2019!D$20)</f>
        <v>45.4</v>
      </c>
      <c r="E39">
        <f>INDEX(EDA!$A$1:$DW$133, EDAPlots_2019!$A39+1, EDAPlots_2019!E$20)</f>
        <v>43.5</v>
      </c>
      <c r="F39">
        <f>INDEX(EDA!$A$1:$DW$133, EDAPlots_2019!$A39+1, EDAPlots_2019!F$20)</f>
        <v>1.75</v>
      </c>
      <c r="G39">
        <f>INDEX(EDA!$A$1:$DW$133, EDAPlots_2019!$A39+1, EDAPlots_2019!G$20)</f>
        <v>48.3</v>
      </c>
      <c r="H39">
        <f>INDEX(EDA!$A$1:$DW$133, EDAPlots_2019!$A39+1, EDAPlots_2019!H$20)</f>
        <v>54.599999999999902</v>
      </c>
      <c r="I39">
        <f>INDEX(EDA!$A$1:$DW$133, EDAPlots_2019!$A39+1, EDAPlots_2019!I$20)</f>
        <v>53.2544889129111</v>
      </c>
      <c r="J39">
        <f>INDEX(EDA!$A$1:$DW$133, EDAPlots_2019!$A39+1, EDAPlots_2019!J$20)</f>
        <v>150.799138575954</v>
      </c>
      <c r="K39">
        <f>INDEX(EDA!$A$1:$DW$133, EDAPlots_2019!$A39+1, EDAPlots_2019!K$20)</f>
        <v>139.15014000247899</v>
      </c>
      <c r="L39">
        <f>INDEX(EDA!$A$1:$DW$133, EDAPlots_2019!$A39+1, EDAPlots_2019!L$20)</f>
        <v>206.103714660854</v>
      </c>
      <c r="N39">
        <f>IFERROR(INDEX(StratReturns!$CF$3:$ET$98, _xlfn.IFNA(MATCH($B39, StratReturns!$P$3:$P$98, 0), ""), EDAPlots_2019!N$20), "")</f>
        <v>107.987917601023</v>
      </c>
      <c r="O39">
        <f>IFERROR(INDEX(StratReturns!$EV$3:$HJ$98, MATCH($B39, StratReturns!$EV$3:$EV$98, 0), EDAPlots_2019!O$20), "")</f>
        <v>107.918417964051</v>
      </c>
      <c r="Q39">
        <f t="shared" si="1"/>
        <v>81.401321351750354</v>
      </c>
      <c r="R39">
        <f t="shared" si="2"/>
        <v>90.441462441502949</v>
      </c>
      <c r="S39">
        <f t="shared" si="3"/>
        <v>95.807425176460654</v>
      </c>
      <c r="T39">
        <v>17</v>
      </c>
      <c r="U39" t="s">
        <v>579</v>
      </c>
    </row>
    <row r="40" spans="1:21" x14ac:dyDescent="0.35">
      <c r="A40">
        <v>90</v>
      </c>
      <c r="B40" t="s">
        <v>448</v>
      </c>
      <c r="C40">
        <f>INDEX(EDA!$A$1:$DW$133, EDAPlots_2019!$A40+1, EDAPlots_2019!C$20)</f>
        <v>0.6</v>
      </c>
      <c r="D40">
        <f>INDEX(EDA!$A$1:$DW$133, EDAPlots_2019!$A40+1, EDAPlots_2019!D$20)</f>
        <v>57.3</v>
      </c>
      <c r="E40">
        <f>INDEX(EDA!$A$1:$DW$133, EDAPlots_2019!$A40+1, EDAPlots_2019!E$20)</f>
        <v>52.6</v>
      </c>
      <c r="F40">
        <f>INDEX(EDA!$A$1:$DW$133, EDAPlots_2019!$A40+1, EDAPlots_2019!F$20)</f>
        <v>1.75</v>
      </c>
      <c r="G40">
        <f>INDEX(EDA!$A$1:$DW$133, EDAPlots_2019!$A40+1, EDAPlots_2019!G$20)</f>
        <v>48.3</v>
      </c>
      <c r="H40">
        <f>INDEX(EDA!$A$1:$DW$133, EDAPlots_2019!$A40+1, EDAPlots_2019!H$20)</f>
        <v>54.599999999999902</v>
      </c>
      <c r="I40">
        <f>INDEX(EDA!$A$1:$DW$133, EDAPlots_2019!$A40+1, EDAPlots_2019!I$20)</f>
        <v>55.321750380315301</v>
      </c>
      <c r="J40">
        <f>INDEX(EDA!$A$1:$DW$133, EDAPlots_2019!$A40+1, EDAPlots_2019!J$20)</f>
        <v>153.65778967920599</v>
      </c>
      <c r="K40">
        <f>INDEX(EDA!$A$1:$DW$133, EDAPlots_2019!$A40+1, EDAPlots_2019!K$20)</f>
        <v>137.49695745454699</v>
      </c>
      <c r="L40">
        <f>INDEX(EDA!$A$1:$DW$133, EDAPlots_2019!$A40+1, EDAPlots_2019!L$20)</f>
        <v>208.59715160689399</v>
      </c>
      <c r="N40">
        <f>IFERROR(INDEX(StratReturns!$CF$3:$ET$98, _xlfn.IFNA(MATCH($B40, StratReturns!$P$3:$P$98, 0), ""), EDAPlots_2019!N$20), "")</f>
        <v>112.179850817523</v>
      </c>
      <c r="O40">
        <f>IFERROR(INDEX(StratReturns!$EV$3:$HJ$98, MATCH($B40, StratReturns!$EV$3:$EV$98, 0), EDAPlots_2019!O$20), "")</f>
        <v>112.10765330616699</v>
      </c>
      <c r="Q40">
        <f t="shared" si="1"/>
        <v>84.561201738574667</v>
      </c>
      <c r="R40">
        <f t="shared" si="2"/>
        <v>93.952267899925673</v>
      </c>
      <c r="S40">
        <f t="shared" si="3"/>
        <v>99.526529469854395</v>
      </c>
      <c r="T40">
        <v>18</v>
      </c>
      <c r="U40" t="s">
        <v>580</v>
      </c>
    </row>
    <row r="41" spans="1:21" x14ac:dyDescent="0.35">
      <c r="A41">
        <v>91</v>
      </c>
      <c r="B41" t="s">
        <v>449</v>
      </c>
      <c r="C41">
        <f>INDEX(EDA!$A$1:$DW$133, EDAPlots_2019!$A41+1, EDAPlots_2019!C$20)</f>
        <v>1</v>
      </c>
      <c r="D41">
        <f>INDEX(EDA!$A$1:$DW$133, EDAPlots_2019!$A41+1, EDAPlots_2019!D$20)</f>
        <v>56.7</v>
      </c>
      <c r="E41">
        <f>INDEX(EDA!$A$1:$DW$133, EDAPlots_2019!$A41+1, EDAPlots_2019!E$20)</f>
        <v>53.8</v>
      </c>
      <c r="F41">
        <f>INDEX(EDA!$A$1:$DW$133, EDAPlots_2019!$A41+1, EDAPlots_2019!F$20)</f>
        <v>1.7</v>
      </c>
      <c r="G41">
        <f>INDEX(EDA!$A$1:$DW$133, EDAPlots_2019!$A41+1, EDAPlots_2019!G$20)</f>
        <v>48.3</v>
      </c>
      <c r="H41">
        <f>INDEX(EDA!$A$1:$DW$133, EDAPlots_2019!$A41+1, EDAPlots_2019!H$20)</f>
        <v>55.25</v>
      </c>
      <c r="I41">
        <f>INDEX(EDA!$A$1:$DW$133, EDAPlots_2019!$A41+1, EDAPlots_2019!I$20)</f>
        <v>57.684400384686697</v>
      </c>
      <c r="J41">
        <f>INDEX(EDA!$A$1:$DW$133, EDAPlots_2019!$A41+1, EDAPlots_2019!J$20)</f>
        <v>156.42011881464401</v>
      </c>
      <c r="K41">
        <f>INDEX(EDA!$A$1:$DW$133, EDAPlots_2019!$A41+1, EDAPlots_2019!K$20)</f>
        <v>139.60806629631699</v>
      </c>
      <c r="L41">
        <f>INDEX(EDA!$A$1:$DW$133, EDAPlots_2019!$A41+1, EDAPlots_2019!L$20)</f>
        <v>217.444734162191</v>
      </c>
      <c r="N41">
        <f>IFERROR(INDEX(StratReturns!$CF$3:$ET$98, _xlfn.IFNA(MATCH($B41, StratReturns!$P$3:$P$98, 0), ""), EDAPlots_2019!N$20), "")</f>
        <v>112.179850817523</v>
      </c>
      <c r="O41">
        <f>IFERROR(INDEX(StratReturns!$EV$3:$HJ$98, MATCH($B41, StratReturns!$EV$3:$EV$98, 0), EDAPlots_2019!O$20), "")</f>
        <v>107.319823099187</v>
      </c>
      <c r="Q41">
        <f t="shared" si="1"/>
        <v>88.172593682680301</v>
      </c>
      <c r="R41">
        <f t="shared" si="2"/>
        <v>93.952267899925673</v>
      </c>
      <c r="S41">
        <f t="shared" si="3"/>
        <v>95.276006779041452</v>
      </c>
      <c r="T41">
        <v>19</v>
      </c>
      <c r="U41" t="s">
        <v>581</v>
      </c>
    </row>
    <row r="42" spans="1:21" x14ac:dyDescent="0.35">
      <c r="A42">
        <v>92</v>
      </c>
      <c r="B42" t="s">
        <v>450</v>
      </c>
      <c r="C42">
        <f>INDEX(EDA!$A$1:$DW$133, EDAPlots_2019!$A42+1, EDAPlots_2019!C$20)</f>
        <v>1.3</v>
      </c>
      <c r="D42">
        <f>INDEX(EDA!$A$1:$DW$133, EDAPlots_2019!$A42+1, EDAPlots_2019!D$20)</f>
        <v>57.1</v>
      </c>
      <c r="E42">
        <f>INDEX(EDA!$A$1:$DW$133, EDAPlots_2019!$A42+1, EDAPlots_2019!E$20)</f>
        <v>55.4</v>
      </c>
      <c r="F42">
        <f>INDEX(EDA!$A$1:$DW$133, EDAPlots_2019!$A42+1, EDAPlots_2019!F$20)</f>
        <v>1.6</v>
      </c>
      <c r="G42">
        <f>INDEX(EDA!$A$1:$DW$133, EDAPlots_2019!$A42+1, EDAPlots_2019!G$20)</f>
        <v>48.55</v>
      </c>
      <c r="H42">
        <f>INDEX(EDA!$A$1:$DW$133, EDAPlots_2019!$A42+1, EDAPlots_2019!H$20)</f>
        <v>55.25</v>
      </c>
      <c r="I42">
        <f>INDEX(EDA!$A$1:$DW$133, EDAPlots_2019!$A42+1, EDAPlots_2019!I$20)</f>
        <v>59.758744300362203</v>
      </c>
      <c r="J42">
        <f>INDEX(EDA!$A$1:$DW$133, EDAPlots_2019!$A42+1, EDAPlots_2019!J$20)</f>
        <v>155.77371416459999</v>
      </c>
      <c r="K42">
        <f>INDEX(EDA!$A$1:$DW$133, EDAPlots_2019!$A42+1, EDAPlots_2019!K$20)</f>
        <v>164.57215063566201</v>
      </c>
      <c r="L42">
        <f>INDEX(EDA!$A$1:$DW$133, EDAPlots_2019!$A42+1, EDAPlots_2019!L$20)</f>
        <v>227.50302660962799</v>
      </c>
      <c r="N42">
        <f>IFERROR(INDEX(StratReturns!$CF$3:$ET$98, _xlfn.IFNA(MATCH($B42, StratReturns!$P$3:$P$98, 0), ""), EDAPlots_2019!N$20), "")</f>
        <v>112.179850817523</v>
      </c>
      <c r="O42">
        <f>IFERROR(INDEX(StratReturns!$EV$3:$HJ$98, MATCH($B42, StratReturns!$EV$3:$EV$98, 0), EDAPlots_2019!O$20), "")</f>
        <v>103.460578301762</v>
      </c>
      <c r="Q42">
        <f t="shared" si="1"/>
        <v>91.343299835734996</v>
      </c>
      <c r="R42">
        <f t="shared" si="2"/>
        <v>93.952267899925673</v>
      </c>
      <c r="S42">
        <f t="shared" si="3"/>
        <v>91.8498603052291</v>
      </c>
      <c r="T42">
        <v>20</v>
      </c>
      <c r="U42" t="s">
        <v>582</v>
      </c>
    </row>
    <row r="43" spans="1:21" x14ac:dyDescent="0.35">
      <c r="A43">
        <v>93</v>
      </c>
      <c r="B43" t="s">
        <v>451</v>
      </c>
      <c r="C43">
        <f>INDEX(EDA!$A$1:$DW$133, EDAPlots_2019!$A43+1, EDAPlots_2019!C$20)</f>
        <v>1.4</v>
      </c>
      <c r="D43">
        <f>INDEX(EDA!$A$1:$DW$133, EDAPlots_2019!$A43+1, EDAPlots_2019!D$20)</f>
        <v>57.1</v>
      </c>
      <c r="E43">
        <f>INDEX(EDA!$A$1:$DW$133, EDAPlots_2019!$A43+1, EDAPlots_2019!E$20)</f>
        <v>55.5</v>
      </c>
      <c r="F43">
        <f>INDEX(EDA!$A$1:$DW$133, EDAPlots_2019!$A43+1, EDAPlots_2019!F$20)</f>
        <v>1.45</v>
      </c>
      <c r="G43">
        <f>INDEX(EDA!$A$1:$DW$133, EDAPlots_2019!$A43+1, EDAPlots_2019!G$20)</f>
        <v>49.55</v>
      </c>
      <c r="H43">
        <f>INDEX(EDA!$A$1:$DW$133, EDAPlots_2019!$A43+1, EDAPlots_2019!H$20)</f>
        <v>55.85</v>
      </c>
      <c r="I43">
        <f>INDEX(EDA!$A$1:$DW$133, EDAPlots_2019!$A43+1, EDAPlots_2019!I$20)</f>
        <v>57.555254423272302</v>
      </c>
      <c r="J43">
        <f>INDEX(EDA!$A$1:$DW$133, EDAPlots_2019!$A43+1, EDAPlots_2019!J$20)</f>
        <v>154.80418807261901</v>
      </c>
      <c r="K43">
        <f>INDEX(EDA!$A$1:$DW$133, EDAPlots_2019!$A43+1, EDAPlots_2019!K$20)</f>
        <v>143.08287763751599</v>
      </c>
      <c r="L43">
        <f>INDEX(EDA!$A$1:$DW$133, EDAPlots_2019!$A43+1, EDAPlots_2019!L$20)</f>
        <v>219.05576531454099</v>
      </c>
      <c r="N43">
        <f>IFERROR(INDEX(StratReturns!$CF$3:$ET$98, _xlfn.IFNA(MATCH($B43, StratReturns!$P$3:$P$98, 0), ""), EDAPlots_2019!N$20), "")</f>
        <v>112.179850817523</v>
      </c>
      <c r="O43">
        <f>IFERROR(INDEX(StratReturns!$EV$3:$HJ$98, MATCH($B43, StratReturns!$EV$3:$EV$98, 0), EDAPlots_2019!O$20), "")</f>
        <v>107.275490071326</v>
      </c>
      <c r="Q43">
        <f t="shared" si="1"/>
        <v>87.975189630534288</v>
      </c>
      <c r="R43">
        <f t="shared" si="2"/>
        <v>93.952267899925673</v>
      </c>
      <c r="S43">
        <f t="shared" si="3"/>
        <v>95.236648962926566</v>
      </c>
      <c r="T43">
        <v>21</v>
      </c>
      <c r="U43" t="s">
        <v>583</v>
      </c>
    </row>
    <row r="44" spans="1:21" x14ac:dyDescent="0.35">
      <c r="A44">
        <v>94</v>
      </c>
      <c r="B44" t="s">
        <v>452</v>
      </c>
      <c r="C44">
        <f>INDEX(EDA!$A$1:$DW$133, EDAPlots_2019!$A44+1, EDAPlots_2019!C$20)</f>
        <v>1.2</v>
      </c>
      <c r="D44">
        <f>INDEX(EDA!$A$1:$DW$133, EDAPlots_2019!$A44+1, EDAPlots_2019!D$20)</f>
        <v>56.1</v>
      </c>
      <c r="E44">
        <f>INDEX(EDA!$A$1:$DW$133, EDAPlots_2019!$A44+1, EDAPlots_2019!E$20)</f>
        <v>58.7</v>
      </c>
      <c r="F44">
        <f>INDEX(EDA!$A$1:$DW$133, EDAPlots_2019!$A44+1, EDAPlots_2019!F$20)</f>
        <v>1.35</v>
      </c>
      <c r="G44">
        <f>INDEX(EDA!$A$1:$DW$133, EDAPlots_2019!$A44+1, EDAPlots_2019!G$20)</f>
        <v>50.75</v>
      </c>
      <c r="H44">
        <f>INDEX(EDA!$A$1:$DW$133, EDAPlots_2019!$A44+1, EDAPlots_2019!H$20)</f>
        <v>56.05</v>
      </c>
      <c r="I44">
        <f>INDEX(EDA!$A$1:$DW$133, EDAPlots_2019!$A44+1, EDAPlots_2019!I$20)</f>
        <v>56.439837624481299</v>
      </c>
      <c r="J44">
        <f>INDEX(EDA!$A$1:$DW$133, EDAPlots_2019!$A44+1, EDAPlots_2019!J$20)</f>
        <v>154.17433967068499</v>
      </c>
      <c r="K44">
        <f>INDEX(EDA!$A$1:$DW$133, EDAPlots_2019!$A44+1, EDAPlots_2019!K$20)</f>
        <v>140.34585144000999</v>
      </c>
      <c r="L44">
        <f>INDEX(EDA!$A$1:$DW$133, EDAPlots_2019!$A44+1, EDAPlots_2019!L$20)</f>
        <v>213.403011675269</v>
      </c>
      <c r="N44">
        <f>IFERROR(INDEX(StratReturns!$CF$3:$ET$98, _xlfn.IFNA(MATCH($B44, StratReturns!$P$3:$P$98, 0), ""), EDAPlots_2019!N$20), "")</f>
        <v>110.005813167242</v>
      </c>
      <c r="O44">
        <f>IFERROR(INDEX(StratReturns!$EV$3:$HJ$98, MATCH($B44, StratReturns!$EV$3:$EV$98, 0), EDAPlots_2019!O$20), "")</f>
        <v>105.196498588739</v>
      </c>
      <c r="Q44">
        <f t="shared" si="1"/>
        <v>86.270236618441558</v>
      </c>
      <c r="R44">
        <f t="shared" si="2"/>
        <v>92.131479529686374</v>
      </c>
      <c r="S44">
        <f t="shared" si="3"/>
        <v>93.390969377660568</v>
      </c>
      <c r="T44">
        <v>22</v>
      </c>
      <c r="U44" t="s">
        <v>584</v>
      </c>
    </row>
    <row r="45" spans="1:21" x14ac:dyDescent="0.35">
      <c r="A45">
        <v>95</v>
      </c>
      <c r="B45" t="s">
        <v>453</v>
      </c>
      <c r="C45">
        <f>INDEX(EDA!$A$1:$DW$133, EDAPlots_2019!$A45+1, EDAPlots_2019!C$20)</f>
        <v>1.2</v>
      </c>
      <c r="D45">
        <f>INDEX(EDA!$A$1:$DW$133, EDAPlots_2019!$A45+1, EDAPlots_2019!D$20)</f>
        <v>56.1</v>
      </c>
      <c r="E45">
        <f>INDEX(EDA!$A$1:$DW$133, EDAPlots_2019!$A45+1, EDAPlots_2019!E$20)</f>
        <v>57.3</v>
      </c>
      <c r="F45">
        <f>INDEX(EDA!$A$1:$DW$133, EDAPlots_2019!$A45+1, EDAPlots_2019!F$20)</f>
        <v>1.25</v>
      </c>
      <c r="G45">
        <f>INDEX(EDA!$A$1:$DW$133, EDAPlots_2019!$A45+1, EDAPlots_2019!G$20)</f>
        <v>52</v>
      </c>
      <c r="H45">
        <f>INDEX(EDA!$A$1:$DW$133, EDAPlots_2019!$A45+1, EDAPlots_2019!H$20)</f>
        <v>56.1</v>
      </c>
      <c r="I45">
        <f>INDEX(EDA!$A$1:$DW$133, EDAPlots_2019!$A45+1, EDAPlots_2019!I$20)</f>
        <v>61.084728956664698</v>
      </c>
      <c r="J45">
        <f>INDEX(EDA!$A$1:$DW$133, EDAPlots_2019!$A45+1, EDAPlots_2019!J$20)</f>
        <v>156.952556455126</v>
      </c>
      <c r="K45">
        <f>INDEX(EDA!$A$1:$DW$133, EDAPlots_2019!$A45+1, EDAPlots_2019!K$20)</f>
        <v>150.886339160977</v>
      </c>
      <c r="L45">
        <f>INDEX(EDA!$A$1:$DW$133, EDAPlots_2019!$A45+1, EDAPlots_2019!L$20)</f>
        <v>229.87788273338199</v>
      </c>
      <c r="N45">
        <f>IFERROR(INDEX(StratReturns!$CF$3:$ET$98, _xlfn.IFNA(MATCH($B45, StratReturns!$P$3:$P$98, 0), ""), EDAPlots_2019!N$20), "")</f>
        <v>110.005813167242</v>
      </c>
      <c r="O45">
        <f>IFERROR(INDEX(StratReturns!$EV$3:$HJ$98, MATCH($B45, StratReturns!$EV$3:$EV$98, 0), EDAPlots_2019!O$20), "")</f>
        <v>96.539026756132301</v>
      </c>
      <c r="Q45">
        <f t="shared" si="1"/>
        <v>93.370113073801804</v>
      </c>
      <c r="R45">
        <f t="shared" si="2"/>
        <v>92.131479529686374</v>
      </c>
      <c r="S45">
        <f t="shared" si="3"/>
        <v>85.705070154266807</v>
      </c>
      <c r="T45">
        <v>23</v>
      </c>
      <c r="U45" t="s">
        <v>585</v>
      </c>
    </row>
    <row r="46" spans="1:21" x14ac:dyDescent="0.35">
      <c r="A46">
        <v>96</v>
      </c>
      <c r="B46" t="s">
        <v>454</v>
      </c>
      <c r="C46">
        <f>INDEX(EDA!$A$1:$DW$133, EDAPlots_2019!$A46+1, EDAPlots_2019!C$20)</f>
        <v>1.4</v>
      </c>
      <c r="D46">
        <f>INDEX(EDA!$A$1:$DW$133, EDAPlots_2019!$A46+1, EDAPlots_2019!D$20)</f>
        <v>57.5</v>
      </c>
      <c r="E46">
        <f>INDEX(EDA!$A$1:$DW$133, EDAPlots_2019!$A46+1, EDAPlots_2019!E$20)</f>
        <v>60.2</v>
      </c>
      <c r="F46">
        <f>INDEX(EDA!$A$1:$DW$133, EDAPlots_2019!$A46+1, EDAPlots_2019!F$20)</f>
        <v>1.25</v>
      </c>
      <c r="G46">
        <f>INDEX(EDA!$A$1:$DW$133, EDAPlots_2019!$A46+1, EDAPlots_2019!G$20)</f>
        <v>53.2</v>
      </c>
      <c r="H46">
        <f>INDEX(EDA!$A$1:$DW$133, EDAPlots_2019!$A46+1, EDAPlots_2019!H$20)</f>
        <v>56.4</v>
      </c>
      <c r="I46">
        <f>INDEX(EDA!$A$1:$DW$133, EDAPlots_2019!$A46+1, EDAPlots_2019!I$20)</f>
        <v>64.600392673201</v>
      </c>
      <c r="J46">
        <f>INDEX(EDA!$A$1:$DW$133, EDAPlots_2019!$A46+1, EDAPlots_2019!J$20)</f>
        <v>158.26681593180999</v>
      </c>
      <c r="K46">
        <f>INDEX(EDA!$A$1:$DW$133, EDAPlots_2019!$A46+1, EDAPlots_2019!K$20)</f>
        <v>157.15699249576701</v>
      </c>
      <c r="L46">
        <f>INDEX(EDA!$A$1:$DW$133, EDAPlots_2019!$A46+1, EDAPlots_2019!L$20)</f>
        <v>234.77619817462499</v>
      </c>
      <c r="N46">
        <f>IFERROR(INDEX(StratReturns!$CF$3:$ET$98, _xlfn.IFNA(MATCH($B46, StratReturns!$P$3:$P$98, 0), ""), EDAPlots_2019!N$20), "")</f>
        <v>110.005813167242</v>
      </c>
      <c r="O46">
        <f>IFERROR(INDEX(StratReturns!$EV$3:$HJ$98, MATCH($B46, StratReturns!$EV$3:$EV$98, 0), EDAPlots_2019!O$20), "")</f>
        <v>90.982830315659598</v>
      </c>
      <c r="Q46">
        <f t="shared" si="1"/>
        <v>98.743926207610301</v>
      </c>
      <c r="R46">
        <f t="shared" si="2"/>
        <v>92.131479529686374</v>
      </c>
      <c r="S46">
        <f t="shared" si="3"/>
        <v>80.772410050653818</v>
      </c>
      <c r="T46">
        <v>24</v>
      </c>
      <c r="U46" t="s">
        <v>586</v>
      </c>
    </row>
    <row r="47" spans="1:21" x14ac:dyDescent="0.35">
      <c r="A47">
        <v>97</v>
      </c>
      <c r="B47" t="s">
        <v>455</v>
      </c>
      <c r="C47">
        <f>INDEX(EDA!$A$1:$DW$133, EDAPlots_2019!$A47+1, EDAPlots_2019!C$20)</f>
        <v>1.4</v>
      </c>
      <c r="D47">
        <f>INDEX(EDA!$A$1:$DW$133, EDAPlots_2019!$A47+1, EDAPlots_2019!D$20)</f>
        <v>58.7</v>
      </c>
      <c r="E47">
        <f>INDEX(EDA!$A$1:$DW$133, EDAPlots_2019!$A47+1, EDAPlots_2019!E$20)</f>
        <v>59.3</v>
      </c>
      <c r="F47">
        <f>INDEX(EDA!$A$1:$DW$133, EDAPlots_2019!$A47+1, EDAPlots_2019!F$20)</f>
        <v>1.25</v>
      </c>
      <c r="G47">
        <f>INDEX(EDA!$A$1:$DW$133, EDAPlots_2019!$A47+1, EDAPlots_2019!G$20)</f>
        <v>54.599999999999902</v>
      </c>
      <c r="H47">
        <f>INDEX(EDA!$A$1:$DW$133, EDAPlots_2019!$A47+1, EDAPlots_2019!H$20)</f>
        <v>56.9</v>
      </c>
      <c r="I47">
        <f>INDEX(EDA!$A$1:$DW$133, EDAPlots_2019!$A47+1, EDAPlots_2019!I$20)</f>
        <v>67.119006862721903</v>
      </c>
      <c r="J47">
        <f>INDEX(EDA!$A$1:$DW$133, EDAPlots_2019!$A47+1, EDAPlots_2019!J$20)</f>
        <v>157.07599276788201</v>
      </c>
      <c r="K47">
        <f>INDEX(EDA!$A$1:$DW$133, EDAPlots_2019!$A47+1, EDAPlots_2019!K$20)</f>
        <v>151.030928915321</v>
      </c>
      <c r="L47">
        <f>INDEX(EDA!$A$1:$DW$133, EDAPlots_2019!$A47+1, EDAPlots_2019!L$20)</f>
        <v>235.124276770368</v>
      </c>
      <c r="N47">
        <f>IFERROR(INDEX(StratReturns!$CF$3:$ET$98, _xlfn.IFNA(MATCH($B47, StratReturns!$P$3:$P$98, 0), ""), EDAPlots_2019!N$20), "")</f>
        <v>114.294675672682</v>
      </c>
      <c r="O47">
        <f>IFERROR(INDEX(StratReturns!$EV$3:$HJ$98, MATCH($B47, StratReturns!$EV$3:$EV$98, 0), EDAPlots_2019!O$20), "")</f>
        <v>94.530032398393203</v>
      </c>
      <c r="Q47">
        <f t="shared" si="1"/>
        <v>102.59371478294605</v>
      </c>
      <c r="R47">
        <f t="shared" si="2"/>
        <v>95.723464687096694</v>
      </c>
      <c r="S47">
        <f t="shared" si="3"/>
        <v>83.921532364886531</v>
      </c>
      <c r="T47">
        <v>25</v>
      </c>
      <c r="U47" t="s">
        <v>587</v>
      </c>
    </row>
    <row r="48" spans="1:21" x14ac:dyDescent="0.35">
      <c r="A48">
        <v>98</v>
      </c>
      <c r="B48" t="s">
        <v>456</v>
      </c>
      <c r="C48">
        <f>INDEX(EDA!$A$1:$DW$133, EDAPlots_2019!$A48+1, EDAPlots_2019!C$20)</f>
        <v>1.7</v>
      </c>
      <c r="D48">
        <f>INDEX(EDA!$A$1:$DW$133, EDAPlots_2019!$A48+1, EDAPlots_2019!D$20)</f>
        <v>56.4</v>
      </c>
      <c r="E48">
        <f>INDEX(EDA!$A$1:$DW$133, EDAPlots_2019!$A48+1, EDAPlots_2019!E$20)</f>
        <v>60.8</v>
      </c>
      <c r="F48">
        <f>INDEX(EDA!$A$1:$DW$133, EDAPlots_2019!$A48+1, EDAPlots_2019!F$20)</f>
        <v>1.25</v>
      </c>
      <c r="G48">
        <f>INDEX(EDA!$A$1:$DW$133, EDAPlots_2019!$A48+1, EDAPlots_2019!G$20)</f>
        <v>55.45</v>
      </c>
      <c r="H48">
        <f>INDEX(EDA!$A$1:$DW$133, EDAPlots_2019!$A48+1, EDAPlots_2019!H$20)</f>
        <v>56.55</v>
      </c>
      <c r="I48">
        <f>INDEX(EDA!$A$1:$DW$133, EDAPlots_2019!$A48+1, EDAPlots_2019!I$20)</f>
        <v>72.538821312243201</v>
      </c>
      <c r="J48">
        <f>INDEX(EDA!$A$1:$DW$133, EDAPlots_2019!$A48+1, EDAPlots_2019!J$20)</f>
        <v>154.30257530549801</v>
      </c>
      <c r="K48">
        <f>INDEX(EDA!$A$1:$DW$133, EDAPlots_2019!$A48+1, EDAPlots_2019!K$20)</f>
        <v>158.64528249515701</v>
      </c>
      <c r="L48">
        <f>INDEX(EDA!$A$1:$DW$133, EDAPlots_2019!$A48+1, EDAPlots_2019!L$20)</f>
        <v>236.41935815717201</v>
      </c>
      <c r="N48">
        <f>IFERROR(INDEX(StratReturns!$CF$3:$ET$98, _xlfn.IFNA(MATCH($B48, StratReturns!$P$3:$P$98, 0), ""), EDAPlots_2019!N$20), "")</f>
        <v>123.52389350036999</v>
      </c>
      <c r="O48">
        <f>IFERROR(INDEX(StratReturns!$EV$3:$HJ$98, MATCH($B48, StratReturns!$EV$3:$EV$98, 0), EDAPlots_2019!O$20), "")</f>
        <v>102.16326863733801</v>
      </c>
      <c r="Q48">
        <f t="shared" si="1"/>
        <v>110.87808792553353</v>
      </c>
      <c r="R48">
        <f t="shared" si="2"/>
        <v>103.45306977691079</v>
      </c>
      <c r="S48">
        <f t="shared" si="3"/>
        <v>90.698139394657531</v>
      </c>
      <c r="T48">
        <v>26</v>
      </c>
      <c r="U48" t="s">
        <v>588</v>
      </c>
    </row>
    <row r="49" spans="1:21" x14ac:dyDescent="0.35">
      <c r="A49">
        <v>99</v>
      </c>
      <c r="B49" t="s">
        <v>457</v>
      </c>
      <c r="C49">
        <f>INDEX(EDA!$A$1:$DW$133, EDAPlots_2019!$A49+1, EDAPlots_2019!C$20)</f>
        <v>2.6</v>
      </c>
      <c r="D49">
        <f>INDEX(EDA!$A$1:$DW$133, EDAPlots_2019!$A49+1, EDAPlots_2019!D$20)</f>
        <v>62.3</v>
      </c>
      <c r="E49">
        <f>INDEX(EDA!$A$1:$DW$133, EDAPlots_2019!$A49+1, EDAPlots_2019!E$20)</f>
        <v>63.8</v>
      </c>
      <c r="F49">
        <f>INDEX(EDA!$A$1:$DW$133, EDAPlots_2019!$A49+1, EDAPlots_2019!F$20)</f>
        <v>1.25</v>
      </c>
      <c r="G49">
        <f>INDEX(EDA!$A$1:$DW$133, EDAPlots_2019!$A49+1, EDAPlots_2019!G$20)</f>
        <v>56.4</v>
      </c>
      <c r="H49">
        <f>INDEX(EDA!$A$1:$DW$133, EDAPlots_2019!$A49+1, EDAPlots_2019!H$20)</f>
        <v>56.9</v>
      </c>
      <c r="I49">
        <f>INDEX(EDA!$A$1:$DW$133, EDAPlots_2019!$A49+1, EDAPlots_2019!I$20)</f>
        <v>72.626273361962404</v>
      </c>
      <c r="J49">
        <f>INDEX(EDA!$A$1:$DW$133, EDAPlots_2019!$A49+1, EDAPlots_2019!J$20)</f>
        <v>151.645563033841</v>
      </c>
      <c r="K49">
        <f>INDEX(EDA!$A$1:$DW$133, EDAPlots_2019!$A49+1, EDAPlots_2019!K$20)</f>
        <v>162.63239730463201</v>
      </c>
      <c r="L49">
        <f>INDEX(EDA!$A$1:$DW$133, EDAPlots_2019!$A49+1, EDAPlots_2019!L$20)</f>
        <v>239.85653529779299</v>
      </c>
      <c r="N49">
        <f>IFERROR(INDEX(StratReturns!$CF$3:$ET$98, _xlfn.IFNA(MATCH($B49, StratReturns!$P$3:$P$98, 0), ""), EDAPlots_2019!N$20), "")</f>
        <v>123.67281262368201</v>
      </c>
      <c r="O49">
        <f>IFERROR(INDEX(StratReturns!$EV$3:$HJ$98, MATCH($B49, StratReturns!$EV$3:$EV$98, 0), EDAPlots_2019!O$20), "")</f>
        <v>102.286435613127</v>
      </c>
      <c r="Q49">
        <f t="shared" si="1"/>
        <v>111.01176139696058</v>
      </c>
      <c r="R49">
        <f t="shared" si="2"/>
        <v>103.57779172356048</v>
      </c>
      <c r="S49">
        <f t="shared" si="3"/>
        <v>90.807484129687339</v>
      </c>
      <c r="T49">
        <v>27</v>
      </c>
      <c r="U49" t="s">
        <v>589</v>
      </c>
    </row>
    <row r="50" spans="1:21" x14ac:dyDescent="0.35">
      <c r="A50">
        <v>100</v>
      </c>
      <c r="B50" t="s">
        <v>458</v>
      </c>
      <c r="C50">
        <f>INDEX(EDA!$A$1:$DW$133, EDAPlots_2019!$A50+1, EDAPlots_2019!C$20)</f>
        <v>4.2</v>
      </c>
      <c r="D50">
        <f>INDEX(EDA!$A$1:$DW$133, EDAPlots_2019!$A50+1, EDAPlots_2019!D$20)</f>
        <v>63</v>
      </c>
      <c r="E50">
        <f>INDEX(EDA!$A$1:$DW$133, EDAPlots_2019!$A50+1, EDAPlots_2019!E$20)</f>
        <v>61</v>
      </c>
      <c r="F50">
        <f>INDEX(EDA!$A$1:$DW$133, EDAPlots_2019!$A50+1, EDAPlots_2019!F$20)</f>
        <v>1.35</v>
      </c>
      <c r="G50">
        <f>INDEX(EDA!$A$1:$DW$133, EDAPlots_2019!$A50+1, EDAPlots_2019!G$20)</f>
        <v>58</v>
      </c>
      <c r="H50">
        <f>INDEX(EDA!$A$1:$DW$133, EDAPlots_2019!$A50+1, EDAPlots_2019!H$20)</f>
        <v>57.1</v>
      </c>
      <c r="I50">
        <f>INDEX(EDA!$A$1:$DW$133, EDAPlots_2019!$A50+1, EDAPlots_2019!I$20)</f>
        <v>77.012234415322993</v>
      </c>
      <c r="J50">
        <f>INDEX(EDA!$A$1:$DW$133, EDAPlots_2019!$A50+1, EDAPlots_2019!J$20)</f>
        <v>152.752689048706</v>
      </c>
      <c r="K50">
        <f>INDEX(EDA!$A$1:$DW$133, EDAPlots_2019!$A50+1, EDAPlots_2019!K$20)</f>
        <v>165.544407559663</v>
      </c>
      <c r="L50">
        <f>INDEX(EDA!$A$1:$DW$133, EDAPlots_2019!$A50+1, EDAPlots_2019!L$20)</f>
        <v>248.15191808748901</v>
      </c>
      <c r="N50">
        <f>IFERROR(INDEX(StratReturns!$CF$3:$ET$98, _xlfn.IFNA(MATCH($B50, StratReturns!$P$3:$P$98, 0), ""), EDAPlots_2019!N$20), "")</f>
        <v>131.14151663970199</v>
      </c>
      <c r="O50">
        <f>IFERROR(INDEX(StratReturns!$EV$3:$HJ$98, MATCH($B50, StratReturns!$EV$3:$EV$98, 0), EDAPlots_2019!O$20), "")</f>
        <v>108.463598533911</v>
      </c>
      <c r="Q50">
        <f t="shared" si="1"/>
        <v>117.7158539988954</v>
      </c>
      <c r="R50">
        <f t="shared" si="2"/>
        <v>109.83294071390618</v>
      </c>
      <c r="S50">
        <f t="shared" si="3"/>
        <v>96.29142362306429</v>
      </c>
      <c r="T50">
        <v>28</v>
      </c>
      <c r="U50" t="s">
        <v>590</v>
      </c>
    </row>
    <row r="51" spans="1:21" x14ac:dyDescent="0.35">
      <c r="A51">
        <v>101</v>
      </c>
      <c r="B51" t="s">
        <v>459</v>
      </c>
      <c r="C51">
        <f>INDEX(EDA!$A$1:$DW$133, EDAPlots_2019!$A51+1, EDAPlots_2019!C$20)</f>
        <v>5</v>
      </c>
      <c r="D51">
        <f>INDEX(EDA!$A$1:$DW$133, EDAPlots_2019!$A51+1, EDAPlots_2019!D$20)</f>
        <v>63.9</v>
      </c>
      <c r="E51">
        <f>INDEX(EDA!$A$1:$DW$133, EDAPlots_2019!$A51+1, EDAPlots_2019!E$20)</f>
        <v>61.9</v>
      </c>
      <c r="F51">
        <f>INDEX(EDA!$A$1:$DW$133, EDAPlots_2019!$A51+1, EDAPlots_2019!F$20)</f>
        <v>1.4</v>
      </c>
      <c r="G51">
        <f>INDEX(EDA!$A$1:$DW$133, EDAPlots_2019!$A51+1, EDAPlots_2019!G$20)</f>
        <v>59</v>
      </c>
      <c r="H51">
        <f>INDEX(EDA!$A$1:$DW$133, EDAPlots_2019!$A51+1, EDAPlots_2019!H$20)</f>
        <v>57.2</v>
      </c>
      <c r="I51">
        <f>INDEX(EDA!$A$1:$DW$133, EDAPlots_2019!$A51+1, EDAPlots_2019!I$20)</f>
        <v>79.095948343619895</v>
      </c>
      <c r="J51">
        <f>INDEX(EDA!$A$1:$DW$133, EDAPlots_2019!$A51+1, EDAPlots_2019!J$20)</f>
        <v>153.355131166169</v>
      </c>
      <c r="K51">
        <f>INDEX(EDA!$A$1:$DW$133, EDAPlots_2019!$A51+1, EDAPlots_2019!K$20)</f>
        <v>154.074718360682</v>
      </c>
      <c r="L51">
        <f>INDEX(EDA!$A$1:$DW$133, EDAPlots_2019!$A51+1, EDAPlots_2019!L$20)</f>
        <v>249.10830139053499</v>
      </c>
      <c r="N51">
        <f>IFERROR(INDEX(StratReturns!$CF$3:$ET$98, _xlfn.IFNA(MATCH($B51, StratReturns!$P$3:$P$98, 0), ""), EDAPlots_2019!N$20), "")</f>
        <v>134.68980227087101</v>
      </c>
      <c r="O51">
        <f>IFERROR(INDEX(StratReturns!$EV$3:$HJ$98, MATCH($B51, StratReturns!$EV$3:$EV$98, 0), EDAPlots_2019!O$20), "")</f>
        <v>111.398289530662</v>
      </c>
      <c r="Q51">
        <f t="shared" si="1"/>
        <v>120.9008825391147</v>
      </c>
      <c r="R51">
        <f t="shared" si="2"/>
        <v>112.80468189358848</v>
      </c>
      <c r="S51">
        <f t="shared" si="3"/>
        <v>98.896773047116383</v>
      </c>
      <c r="T51">
        <v>29</v>
      </c>
      <c r="U51" t="s">
        <v>591</v>
      </c>
    </row>
    <row r="52" spans="1:21" x14ac:dyDescent="0.35">
      <c r="A52">
        <v>102</v>
      </c>
      <c r="B52" t="s">
        <v>460</v>
      </c>
      <c r="C52">
        <f>INDEX(EDA!$A$1:$DW$133, EDAPlots_2019!$A52+1, EDAPlots_2019!C$20)</f>
        <v>5.4</v>
      </c>
      <c r="D52">
        <f>INDEX(EDA!$A$1:$DW$133, EDAPlots_2019!$A52+1, EDAPlots_2019!D$20)</f>
        <v>61.2</v>
      </c>
      <c r="E52">
        <f>INDEX(EDA!$A$1:$DW$133, EDAPlots_2019!$A52+1, EDAPlots_2019!E$20)</f>
        <v>61.1</v>
      </c>
      <c r="F52">
        <f>INDEX(EDA!$A$1:$DW$133, EDAPlots_2019!$A52+1, EDAPlots_2019!F$20)</f>
        <v>1.4</v>
      </c>
      <c r="G52">
        <f>INDEX(EDA!$A$1:$DW$133, EDAPlots_2019!$A52+1, EDAPlots_2019!G$20)</f>
        <v>59.75</v>
      </c>
      <c r="H52">
        <f>INDEX(EDA!$A$1:$DW$133, EDAPlots_2019!$A52+1, EDAPlots_2019!H$20)</f>
        <v>57.3</v>
      </c>
      <c r="I52">
        <f>INDEX(EDA!$A$1:$DW$133, EDAPlots_2019!$A52+1, EDAPlots_2019!I$20)</f>
        <v>80.433006634724293</v>
      </c>
      <c r="J52">
        <f>INDEX(EDA!$A$1:$DW$133, EDAPlots_2019!$A52+1, EDAPlots_2019!J$20)</f>
        <v>154.985360187558</v>
      </c>
      <c r="K52">
        <f>INDEX(EDA!$A$1:$DW$133, EDAPlots_2019!$A52+1, EDAPlots_2019!K$20)</f>
        <v>181.001225628442</v>
      </c>
      <c r="L52">
        <f>INDEX(EDA!$A$1:$DW$133, EDAPlots_2019!$A52+1, EDAPlots_2019!L$20)</f>
        <v>254.260502074882</v>
      </c>
      <c r="N52">
        <f>IFERROR(INDEX(StratReturns!$CF$3:$ET$98, _xlfn.IFNA(MATCH($B52, StratReturns!$P$3:$P$98, 0), ""), EDAPlots_2019!N$20), "")</f>
        <v>136.966633393385</v>
      </c>
      <c r="O52">
        <f>IFERROR(INDEX(StratReturns!$EV$3:$HJ$98, MATCH($B52, StratReturns!$EV$3:$EV$98, 0), EDAPlots_2019!O$20), "")</f>
        <v>113.28139492039401</v>
      </c>
      <c r="Q52">
        <f t="shared" si="1"/>
        <v>122.94462220955259</v>
      </c>
      <c r="R52">
        <f t="shared" si="2"/>
        <v>114.71156130220247</v>
      </c>
      <c r="S52">
        <f t="shared" si="3"/>
        <v>100.56854958099996</v>
      </c>
      <c r="T52">
        <v>30</v>
      </c>
      <c r="U52" t="s">
        <v>592</v>
      </c>
    </row>
    <row r="53" spans="1:21" x14ac:dyDescent="0.35">
      <c r="A53">
        <v>103</v>
      </c>
      <c r="B53" t="s">
        <v>461</v>
      </c>
      <c r="C53">
        <f>INDEX(EDA!$A$1:$DW$133, EDAPlots_2019!$A53+1, EDAPlots_2019!C$20)</f>
        <v>5.4</v>
      </c>
      <c r="D53">
        <f>INDEX(EDA!$A$1:$DW$133, EDAPlots_2019!$A53+1, EDAPlots_2019!D$20)</f>
        <v>64</v>
      </c>
      <c r="E53">
        <f>INDEX(EDA!$A$1:$DW$133, EDAPlots_2019!$A53+1, EDAPlots_2019!E$20)</f>
        <v>60</v>
      </c>
      <c r="F53">
        <f>INDEX(EDA!$A$1:$DW$133, EDAPlots_2019!$A53+1, EDAPlots_2019!F$20)</f>
        <v>1.5499999999999901</v>
      </c>
      <c r="G53">
        <f>INDEX(EDA!$A$1:$DW$133, EDAPlots_2019!$A53+1, EDAPlots_2019!G$20)</f>
        <v>60.1</v>
      </c>
      <c r="H53">
        <f>INDEX(EDA!$A$1:$DW$133, EDAPlots_2019!$A53+1, EDAPlots_2019!H$20)</f>
        <v>58.1</v>
      </c>
      <c r="I53">
        <f>INDEX(EDA!$A$1:$DW$133, EDAPlots_2019!$A53+1, EDAPlots_2019!I$20)</f>
        <v>81.182376356236105</v>
      </c>
      <c r="J53">
        <f>INDEX(EDA!$A$1:$DW$133, EDAPlots_2019!$A53+1, EDAPlots_2019!J$20)</f>
        <v>157.04464962316899</v>
      </c>
      <c r="K53">
        <f>INDEX(EDA!$A$1:$DW$133, EDAPlots_2019!$A53+1, EDAPlots_2019!K$20)</f>
        <v>167.90534205734301</v>
      </c>
      <c r="L53">
        <f>INDEX(EDA!$A$1:$DW$133, EDAPlots_2019!$A53+1, EDAPlots_2019!L$20)</f>
        <v>258.71384278343203</v>
      </c>
      <c r="N53">
        <f>IFERROR(INDEX(StratReturns!$CF$3:$ET$98, _xlfn.IFNA(MATCH($B53, StratReturns!$P$3:$P$98, 0), ""), EDAPlots_2019!N$20), "")</f>
        <v>138.242709623987</v>
      </c>
      <c r="O53">
        <f>IFERROR(INDEX(StratReturns!$EV$3:$HJ$98, MATCH($B53, StratReturns!$EV$3:$EV$98, 0), EDAPlots_2019!O$20), "")</f>
        <v>114.336803028529</v>
      </c>
      <c r="Q53">
        <f t="shared" si="1"/>
        <v>124.09005965073824</v>
      </c>
      <c r="R53">
        <f t="shared" si="2"/>
        <v>115.78029383308511</v>
      </c>
      <c r="S53">
        <f t="shared" si="3"/>
        <v>101.5055159974689</v>
      </c>
      <c r="T53">
        <v>31</v>
      </c>
      <c r="U53" t="s">
        <v>593</v>
      </c>
    </row>
    <row r="54" spans="1:21" x14ac:dyDescent="0.35">
      <c r="A54">
        <v>104</v>
      </c>
      <c r="B54" t="s">
        <v>462</v>
      </c>
      <c r="C54">
        <f>INDEX(EDA!$A$1:$DW$133, EDAPlots_2019!$A54+1, EDAPlots_2019!C$20)</f>
        <v>5.3</v>
      </c>
      <c r="D54">
        <f>INDEX(EDA!$A$1:$DW$133, EDAPlots_2019!$A54+1, EDAPlots_2019!D$20)</f>
        <v>61.7</v>
      </c>
      <c r="E54">
        <f>INDEX(EDA!$A$1:$DW$133, EDAPlots_2019!$A54+1, EDAPlots_2019!E$20)</f>
        <v>59.6</v>
      </c>
      <c r="F54">
        <f>INDEX(EDA!$A$1:$DW$133, EDAPlots_2019!$A54+1, EDAPlots_2019!F$20)</f>
        <v>2.15</v>
      </c>
      <c r="G54">
        <f>INDEX(EDA!$A$1:$DW$133, EDAPlots_2019!$A54+1, EDAPlots_2019!G$20)</f>
        <v>60.1</v>
      </c>
      <c r="H54">
        <f>INDEX(EDA!$A$1:$DW$133, EDAPlots_2019!$A54+1, EDAPlots_2019!H$20)</f>
        <v>59.95</v>
      </c>
      <c r="I54">
        <f>INDEX(EDA!$A$1:$DW$133, EDAPlots_2019!$A54+1, EDAPlots_2019!I$20)</f>
        <v>80.719434785272995</v>
      </c>
      <c r="J54">
        <f>INDEX(EDA!$A$1:$DW$133, EDAPlots_2019!$A54+1, EDAPlots_2019!J$20)</f>
        <v>156.14613702190499</v>
      </c>
      <c r="K54">
        <f>INDEX(EDA!$A$1:$DW$133, EDAPlots_2019!$A54+1, EDAPlots_2019!K$20)</f>
        <v>182.007050402743</v>
      </c>
      <c r="L54">
        <f>INDEX(EDA!$A$1:$DW$133, EDAPlots_2019!$A54+1, EDAPlots_2019!L$20)</f>
        <v>265.312908709412</v>
      </c>
      <c r="N54">
        <f>IFERROR(INDEX(StratReturns!$CF$3:$ET$98, _xlfn.IFNA(MATCH($B54, StratReturns!$P$3:$P$98, 0), ""), EDAPlots_2019!N$20), "")</f>
        <v>137.454382156376</v>
      </c>
      <c r="O54">
        <f>IFERROR(INDEX(StratReturns!$EV$3:$HJ$98, MATCH($B54, StratReturns!$EV$3:$EV$98, 0), EDAPlots_2019!O$20), "")</f>
        <v>113.68479871935899</v>
      </c>
      <c r="Q54">
        <f t="shared" si="1"/>
        <v>123.3824375074354</v>
      </c>
      <c r="R54">
        <f t="shared" si="2"/>
        <v>115.12005803414171</v>
      </c>
      <c r="S54">
        <f t="shared" si="3"/>
        <v>100.92668195556936</v>
      </c>
      <c r="T54">
        <v>32</v>
      </c>
      <c r="U54" t="s">
        <v>594</v>
      </c>
    </row>
    <row r="55" spans="1:21" x14ac:dyDescent="0.35">
      <c r="A55">
        <v>105</v>
      </c>
      <c r="B55" t="s">
        <v>463</v>
      </c>
      <c r="C55">
        <f>INDEX(EDA!$A$1:$DW$133, EDAPlots_2019!$A55+1, EDAPlots_2019!C$20)</f>
        <v>5.4</v>
      </c>
      <c r="D55">
        <f>INDEX(EDA!$A$1:$DW$133, EDAPlots_2019!$A55+1, EDAPlots_2019!D$20)</f>
        <v>62.1</v>
      </c>
      <c r="E55">
        <f>INDEX(EDA!$A$1:$DW$133, EDAPlots_2019!$A55+1, EDAPlots_2019!E$20)</f>
        <v>60.7</v>
      </c>
      <c r="F55">
        <f>INDEX(EDA!$A$1:$DW$133, EDAPlots_2019!$A55+1, EDAPlots_2019!F$20)</f>
        <v>3.4</v>
      </c>
      <c r="G55">
        <f>INDEX(EDA!$A$1:$DW$133, EDAPlots_2019!$A55+1, EDAPlots_2019!G$20)</f>
        <v>60.45</v>
      </c>
      <c r="H55">
        <f>INDEX(EDA!$A$1:$DW$133, EDAPlots_2019!$A55+1, EDAPlots_2019!H$20)</f>
        <v>61.45</v>
      </c>
      <c r="I55">
        <f>INDEX(EDA!$A$1:$DW$133, EDAPlots_2019!$A55+1, EDAPlots_2019!I$20)</f>
        <v>85.328352026660099</v>
      </c>
      <c r="J55">
        <f>INDEX(EDA!$A$1:$DW$133, EDAPlots_2019!$A55+1, EDAPlots_2019!J$20)</f>
        <v>154.38011562206299</v>
      </c>
      <c r="K55">
        <f>INDEX(EDA!$A$1:$DW$133, EDAPlots_2019!$A55+1, EDAPlots_2019!K$20)</f>
        <v>163.783784030509</v>
      </c>
      <c r="L55">
        <f>INDEX(EDA!$A$1:$DW$133, EDAPlots_2019!$A55+1, EDAPlots_2019!L$20)</f>
        <v>254.53922063578199</v>
      </c>
      <c r="N55">
        <f>IFERROR(INDEX(StratReturns!$CF$3:$ET$98, _xlfn.IFNA(MATCH($B55, StratReturns!$P$3:$P$98, 0), ""), EDAPlots_2019!N$20), "")</f>
        <v>145.302750687573</v>
      </c>
      <c r="O55">
        <f>IFERROR(INDEX(StratReturns!$EV$3:$HJ$98, MATCH($B55, StratReturns!$EV$3:$EV$98, 0), EDAPlots_2019!O$20), "")</f>
        <v>120.175971883481</v>
      </c>
      <c r="Q55">
        <f t="shared" si="1"/>
        <v>130.42732632541478</v>
      </c>
      <c r="R55">
        <f t="shared" si="2"/>
        <v>121.69318161602105</v>
      </c>
      <c r="S55">
        <f t="shared" si="3"/>
        <v>106.68939233403536</v>
      </c>
      <c r="T55">
        <v>33</v>
      </c>
      <c r="U55" t="s">
        <v>595</v>
      </c>
    </row>
    <row r="56" spans="1:21" x14ac:dyDescent="0.35">
      <c r="A56">
        <v>106</v>
      </c>
      <c r="B56" t="s">
        <v>464</v>
      </c>
      <c r="C56">
        <f>INDEX(EDA!$A$1:$DW$133, EDAPlots_2019!$A56+1, EDAPlots_2019!C$20)</f>
        <v>6.2</v>
      </c>
      <c r="D56">
        <f>INDEX(EDA!$A$1:$DW$133, EDAPlots_2019!$A56+1, EDAPlots_2019!D$20)</f>
        <v>66.599999999999994</v>
      </c>
      <c r="E56">
        <f>INDEX(EDA!$A$1:$DW$133, EDAPlots_2019!$A56+1, EDAPlots_2019!E$20)</f>
        <v>60.4</v>
      </c>
      <c r="F56">
        <f>INDEX(EDA!$A$1:$DW$133, EDAPlots_2019!$A56+1, EDAPlots_2019!F$20)</f>
        <v>4.5999999999999996</v>
      </c>
      <c r="G56">
        <f>INDEX(EDA!$A$1:$DW$133, EDAPlots_2019!$A56+1, EDAPlots_2019!G$20)</f>
        <v>60.55</v>
      </c>
      <c r="H56">
        <f>INDEX(EDA!$A$1:$DW$133, EDAPlots_2019!$A56+1, EDAPlots_2019!H$20)</f>
        <v>61.9</v>
      </c>
      <c r="I56">
        <f>INDEX(EDA!$A$1:$DW$133, EDAPlots_2019!$A56+1, EDAPlots_2019!I$20)</f>
        <v>89.083628559878406</v>
      </c>
      <c r="J56">
        <f>INDEX(EDA!$A$1:$DW$133, EDAPlots_2019!$A56+1, EDAPlots_2019!J$20)</f>
        <v>153.10813162562499</v>
      </c>
      <c r="K56">
        <f>INDEX(EDA!$A$1:$DW$133, EDAPlots_2019!$A56+1, EDAPlots_2019!K$20)</f>
        <v>164.75427025939999</v>
      </c>
      <c r="L56">
        <f>INDEX(EDA!$A$1:$DW$133, EDAPlots_2019!$A56+1, EDAPlots_2019!L$20)</f>
        <v>266.46027850119702</v>
      </c>
      <c r="N56">
        <f>IFERROR(INDEX(StratReturns!$CF$3:$ET$98, _xlfn.IFNA(MATCH($B56, StratReturns!$P$3:$P$98, 0), ""), EDAPlots_2019!N$20), "")</f>
        <v>151.697483468755</v>
      </c>
      <c r="O56">
        <f>IFERROR(INDEX(StratReturns!$EV$3:$HJ$98, MATCH($B56, StratReturns!$EV$3:$EV$98, 0), EDAPlots_2019!O$20), "")</f>
        <v>125.464882267333</v>
      </c>
      <c r="Q56">
        <f t="shared" si="1"/>
        <v>136.16739590612349</v>
      </c>
      <c r="R56">
        <f t="shared" si="2"/>
        <v>127.04886396920351</v>
      </c>
      <c r="S56">
        <f t="shared" si="3"/>
        <v>111.38476218308838</v>
      </c>
      <c r="T56">
        <v>34</v>
      </c>
      <c r="U56" t="s">
        <v>596</v>
      </c>
    </row>
    <row r="57" spans="1:21" x14ac:dyDescent="0.35">
      <c r="A57">
        <v>107</v>
      </c>
      <c r="B57" t="s">
        <v>465</v>
      </c>
      <c r="C57">
        <f>INDEX(EDA!$A$1:$DW$133, EDAPlots_2019!$A57+1, EDAPlots_2019!C$20)</f>
        <v>6.8</v>
      </c>
      <c r="D57">
        <f>INDEX(EDA!$A$1:$DW$133, EDAPlots_2019!$A57+1, EDAPlots_2019!D$20)</f>
        <v>67.599999999999994</v>
      </c>
      <c r="E57">
        <f>INDEX(EDA!$A$1:$DW$133, EDAPlots_2019!$A57+1, EDAPlots_2019!E$20)</f>
        <v>60.8</v>
      </c>
      <c r="F57">
        <f>INDEX(EDA!$A$1:$DW$133, EDAPlots_2019!$A57+1, EDAPlots_2019!F$20)</f>
        <v>5.15</v>
      </c>
      <c r="G57">
        <f>INDEX(EDA!$A$1:$DW$133, EDAPlots_2019!$A57+1, EDAPlots_2019!G$20)</f>
        <v>60.75</v>
      </c>
      <c r="H57">
        <f>INDEX(EDA!$A$1:$DW$133, EDAPlots_2019!$A57+1, EDAPlots_2019!H$20)</f>
        <v>62.2</v>
      </c>
      <c r="I57">
        <f>INDEX(EDA!$A$1:$DW$133, EDAPlots_2019!$A57+1, EDAPlots_2019!I$20)</f>
        <v>80.676375715574295</v>
      </c>
      <c r="J57">
        <f>INDEX(EDA!$A$1:$DW$133, EDAPlots_2019!$A57+1, EDAPlots_2019!J$20)</f>
        <v>152.73203172411399</v>
      </c>
      <c r="K57">
        <f>INDEX(EDA!$A$1:$DW$133, EDAPlots_2019!$A57+1, EDAPlots_2019!K$20)</f>
        <v>178.01910846595101</v>
      </c>
      <c r="L57">
        <f>INDEX(EDA!$A$1:$DW$133, EDAPlots_2019!$A57+1, EDAPlots_2019!L$20)</f>
        <v>264.451573046497</v>
      </c>
      <c r="N57">
        <f>IFERROR(INDEX(StratReturns!$CF$3:$ET$98, _xlfn.IFNA(MATCH($B57, StratReturns!$P$3:$P$98, 0), ""), EDAPlots_2019!N$20), "")</f>
        <v>137.38105832999599</v>
      </c>
      <c r="O57">
        <f>IFERROR(INDEX(StratReturns!$EV$3:$HJ$98, MATCH($B57, StratReturns!$EV$3:$EV$98, 0), EDAPlots_2019!O$20), "")</f>
        <v>113.624154567368</v>
      </c>
      <c r="Q57">
        <f t="shared" si="1"/>
        <v>123.31662023566732</v>
      </c>
      <c r="R57">
        <f t="shared" si="2"/>
        <v>115.05864825574304</v>
      </c>
      <c r="S57">
        <f t="shared" si="3"/>
        <v>100.87284350830635</v>
      </c>
      <c r="T57">
        <v>35</v>
      </c>
      <c r="U57" t="s">
        <v>597</v>
      </c>
    </row>
    <row r="58" spans="1:21" x14ac:dyDescent="0.35">
      <c r="A58">
        <v>108</v>
      </c>
      <c r="B58" t="s">
        <v>466</v>
      </c>
      <c r="C58">
        <f>INDEX(EDA!$A$1:$DW$133, EDAPlots_2019!$A58+1, EDAPlots_2019!C$20)</f>
        <v>7</v>
      </c>
      <c r="D58">
        <f>INDEX(EDA!$A$1:$DW$133, EDAPlots_2019!$A58+1, EDAPlots_2019!D$20)</f>
        <v>61.7</v>
      </c>
      <c r="E58">
        <f>INDEX(EDA!$A$1:$DW$133, EDAPlots_2019!$A58+1, EDAPlots_2019!E$20)</f>
        <v>58.6</v>
      </c>
      <c r="F58">
        <f>INDEX(EDA!$A$1:$DW$133, EDAPlots_2019!$A58+1, EDAPlots_2019!F$20)</f>
        <v>5.35</v>
      </c>
      <c r="G58">
        <f>INDEX(EDA!$A$1:$DW$133, EDAPlots_2019!$A58+1, EDAPlots_2019!G$20)</f>
        <v>60.75</v>
      </c>
      <c r="H58">
        <f>INDEX(EDA!$A$1:$DW$133, EDAPlots_2019!$A58+1, EDAPlots_2019!H$20)</f>
        <v>62.2</v>
      </c>
      <c r="I58">
        <f>INDEX(EDA!$A$1:$DW$133, EDAPlots_2019!$A58+1, EDAPlots_2019!I$20)</f>
        <v>86.8179850727267</v>
      </c>
      <c r="J58">
        <f>INDEX(EDA!$A$1:$DW$133, EDAPlots_2019!$A58+1, EDAPlots_2019!J$20)</f>
        <v>153.187472180089</v>
      </c>
      <c r="K58">
        <f>INDEX(EDA!$A$1:$DW$133, EDAPlots_2019!$A58+1, EDAPlots_2019!K$20)</f>
        <v>159.88185913348801</v>
      </c>
      <c r="L58">
        <f>INDEX(EDA!$A$1:$DW$133, EDAPlots_2019!$A58+1, EDAPlots_2019!L$20)</f>
        <v>276.981581721429</v>
      </c>
      <c r="N58">
        <f>IFERROR(INDEX(StratReturns!$CF$3:$ET$98, _xlfn.IFNA(MATCH($B58, StratReturns!$P$3:$P$98, 0), ""), EDAPlots_2019!N$20), "")</f>
        <v>147.839396174889</v>
      </c>
      <c r="O58">
        <f>IFERROR(INDEX(StratReturns!$EV$3:$HJ$98, MATCH($B58, StratReturns!$EV$3:$EV$98, 0), EDAPlots_2019!O$20), "")</f>
        <v>122.273962701409</v>
      </c>
      <c r="Q58">
        <f t="shared" si="1"/>
        <v>132.70428176624816</v>
      </c>
      <c r="R58">
        <f t="shared" si="2"/>
        <v>123.81765936006015</v>
      </c>
      <c r="S58">
        <f t="shared" si="3"/>
        <v>108.5519390809354</v>
      </c>
      <c r="T58">
        <v>36</v>
      </c>
      <c r="U58" t="s">
        <v>598</v>
      </c>
    </row>
    <row r="59" spans="1:21" x14ac:dyDescent="0.35">
      <c r="A59">
        <v>109</v>
      </c>
      <c r="B59" t="s">
        <v>467</v>
      </c>
      <c r="C59">
        <f>INDEX(EDA!$A$1:$DW$133, EDAPlots_2019!$A59+1, EDAPlots_2019!C$20)</f>
        <v>7.5</v>
      </c>
      <c r="D59">
        <f>INDEX(EDA!$A$1:$DW$133, EDAPlots_2019!$A59+1, EDAPlots_2019!D$20)</f>
        <v>60.4</v>
      </c>
      <c r="E59">
        <f>INDEX(EDA!$A$1:$DW$133, EDAPlots_2019!$A59+1, EDAPlots_2019!E$20)</f>
        <v>57.6</v>
      </c>
      <c r="F59">
        <f>INDEX(EDA!$A$1:$DW$133, EDAPlots_2019!$A59+1, EDAPlots_2019!F$20)</f>
        <v>5.4</v>
      </c>
      <c r="G59">
        <f>INDEX(EDA!$A$1:$DW$133, EDAPlots_2019!$A59+1, EDAPlots_2019!G$20)</f>
        <v>60.75</v>
      </c>
      <c r="H59">
        <f>INDEX(EDA!$A$1:$DW$133, EDAPlots_2019!$A59+1, EDAPlots_2019!H$20)</f>
        <v>62.2</v>
      </c>
      <c r="I59">
        <f>INDEX(EDA!$A$1:$DW$133, EDAPlots_2019!$A59+1, EDAPlots_2019!I$20)</f>
        <v>93.310599738408598</v>
      </c>
      <c r="J59">
        <f>INDEX(EDA!$A$1:$DW$133, EDAPlots_2019!$A59+1, EDAPlots_2019!J$20)</f>
        <v>150.345467325236</v>
      </c>
      <c r="K59">
        <f>INDEX(EDA!$A$1:$DW$133, EDAPlots_2019!$A59+1, EDAPlots_2019!K$20)</f>
        <v>154.460764093314</v>
      </c>
      <c r="L59">
        <f>INDEX(EDA!$A$1:$DW$133, EDAPlots_2019!$A59+1, EDAPlots_2019!L$20)</f>
        <v>262.877034986176</v>
      </c>
      <c r="N59">
        <f>IFERROR(INDEX(StratReturns!$CF$3:$ET$98, _xlfn.IFNA(MATCH($B59, StratReturns!$P$3:$P$98, 0), ""), EDAPlots_2019!N$20), "")</f>
        <v>147.839396174889</v>
      </c>
      <c r="O59">
        <f>IFERROR(INDEX(StratReturns!$EV$3:$HJ$98, MATCH($B59, StratReturns!$EV$3:$EV$98, 0), EDAPlots_2019!O$20), "")</f>
        <v>113.129800661698</v>
      </c>
      <c r="Q59">
        <f t="shared" si="1"/>
        <v>142.62846700589142</v>
      </c>
      <c r="R59">
        <f t="shared" si="2"/>
        <v>123.81765936006015</v>
      </c>
      <c r="S59">
        <f t="shared" si="3"/>
        <v>100.43396777493574</v>
      </c>
      <c r="T59">
        <v>37</v>
      </c>
      <c r="U59" t="s">
        <v>396</v>
      </c>
    </row>
    <row r="60" spans="1:21" x14ac:dyDescent="0.35">
      <c r="A60">
        <v>110</v>
      </c>
      <c r="B60" t="s">
        <v>468</v>
      </c>
      <c r="C60">
        <f>INDEX(EDA!$A$1:$DW$133, EDAPlots_2019!$A60+1, EDAPlots_2019!C$20)</f>
        <v>7.9</v>
      </c>
      <c r="D60">
        <f>INDEX(EDA!$A$1:$DW$133, EDAPlots_2019!$A60+1, EDAPlots_2019!D$20)</f>
        <v>57.2</v>
      </c>
      <c r="E60">
        <f>INDEX(EDA!$A$1:$DW$133, EDAPlots_2019!$A60+1, EDAPlots_2019!E$20)</f>
        <v>58.4</v>
      </c>
      <c r="F60">
        <f>INDEX(EDA!$A$1:$DW$133, EDAPlots_2019!$A60+1, EDAPlots_2019!F$20)</f>
        <v>5.4</v>
      </c>
      <c r="G60">
        <f>INDEX(EDA!$A$1:$DW$133, EDAPlots_2019!$A60+1, EDAPlots_2019!G$20)</f>
        <v>60.55</v>
      </c>
      <c r="H60">
        <f>INDEX(EDA!$A$1:$DW$133, EDAPlots_2019!$A60+1, EDAPlots_2019!H$20)</f>
        <v>62.2</v>
      </c>
      <c r="I60">
        <f>INDEX(EDA!$A$1:$DW$133, EDAPlots_2019!$A60+1, EDAPlots_2019!I$20)</f>
        <v>98.948207683372502</v>
      </c>
      <c r="J60">
        <f>INDEX(EDA!$A$1:$DW$133, EDAPlots_2019!$A60+1, EDAPlots_2019!J$20)</f>
        <v>148.04915253758</v>
      </c>
      <c r="K60">
        <f>INDEX(EDA!$A$1:$DW$133, EDAPlots_2019!$A60+1, EDAPlots_2019!K$20)</f>
        <v>153.917707373783</v>
      </c>
      <c r="L60">
        <f>INDEX(EDA!$A$1:$DW$133, EDAPlots_2019!$A60+1, EDAPlots_2019!L$20)</f>
        <v>254.50069070882699</v>
      </c>
      <c r="N60">
        <f>IFERROR(INDEX(StratReturns!$CF$3:$ET$98, _xlfn.IFNA(MATCH($B60, StratReturns!$P$3:$P$98, 0), ""), EDAPlots_2019!N$20), "")</f>
        <v>156.771506318761</v>
      </c>
      <c r="O60">
        <f>IFERROR(INDEX(StratReturns!$EV$3:$HJ$98, MATCH($B60, StratReturns!$EV$3:$EV$98, 0), EDAPlots_2019!O$20), "")</f>
        <v>119.96483831883999</v>
      </c>
      <c r="Q60">
        <f t="shared" si="1"/>
        <v>151.24574501101239</v>
      </c>
      <c r="R60">
        <f t="shared" si="2"/>
        <v>131.29843241362548</v>
      </c>
      <c r="S60">
        <f t="shared" si="3"/>
        <v>106.50195293695933</v>
      </c>
      <c r="T60">
        <v>38</v>
      </c>
      <c r="U60" t="s">
        <v>397</v>
      </c>
    </row>
    <row r="61" spans="1:21" x14ac:dyDescent="0.35">
      <c r="A61">
        <v>111</v>
      </c>
      <c r="B61" t="s">
        <v>469</v>
      </c>
      <c r="C61">
        <f>INDEX(EDA!$A$1:$DW$133, EDAPlots_2019!$A61+1, EDAPlots_2019!C$20)</f>
        <v>8.5</v>
      </c>
      <c r="D61">
        <f>INDEX(EDA!$A$1:$DW$133, EDAPlots_2019!$A61+1, EDAPlots_2019!D$20)</f>
        <v>58.4</v>
      </c>
      <c r="E61">
        <f>INDEX(EDA!$A$1:$DW$133, EDAPlots_2019!$A61+1, EDAPlots_2019!E$20)</f>
        <v>57</v>
      </c>
      <c r="F61">
        <f>INDEX(EDA!$A$1:$DW$133, EDAPlots_2019!$A61+1, EDAPlots_2019!F$20)</f>
        <v>5.8</v>
      </c>
      <c r="G61">
        <f>INDEX(EDA!$A$1:$DW$133, EDAPlots_2019!$A61+1, EDAPlots_2019!G$20)</f>
        <v>60.2</v>
      </c>
      <c r="H61">
        <f>INDEX(EDA!$A$1:$DW$133, EDAPlots_2019!$A61+1, EDAPlots_2019!H$20)</f>
        <v>61.9</v>
      </c>
      <c r="I61">
        <f>INDEX(EDA!$A$1:$DW$133, EDAPlots_2019!$A61+1, EDAPlots_2019!I$20)</f>
        <v>103.84978918702301</v>
      </c>
      <c r="J61">
        <f>INDEX(EDA!$A$1:$DW$133, EDAPlots_2019!$A61+1, EDAPlots_2019!J$20)</f>
        <v>142.82034695030299</v>
      </c>
      <c r="K61">
        <f>INDEX(EDA!$A$1:$DW$133, EDAPlots_2019!$A61+1, EDAPlots_2019!K$20)</f>
        <v>163.337611924454</v>
      </c>
      <c r="L61">
        <f>INDEX(EDA!$A$1:$DW$133, EDAPlots_2019!$A61+1, EDAPlots_2019!L$20)</f>
        <v>264.29489453913499</v>
      </c>
      <c r="N61">
        <f>IFERROR(INDEX(StratReturns!$CF$3:$ET$98, _xlfn.IFNA(MATCH($B61, StratReturns!$P$3:$P$98, 0), ""), EDAPlots_2019!N$20), "")</f>
        <v>164.53747129844501</v>
      </c>
      <c r="O61">
        <f>IFERROR(INDEX(StratReturns!$EV$3:$HJ$98, MATCH($B61, StratReturns!$EV$3:$EV$98, 0), EDAPlots_2019!O$20), "")</f>
        <v>125.90751728553499</v>
      </c>
      <c r="Q61">
        <f t="shared" si="1"/>
        <v>158.73798123851506</v>
      </c>
      <c r="R61">
        <f t="shared" si="2"/>
        <v>137.80254181433742</v>
      </c>
      <c r="S61">
        <f t="shared" si="3"/>
        <v>111.77772310845143</v>
      </c>
      <c r="T61">
        <v>39</v>
      </c>
      <c r="U61" t="s">
        <v>398</v>
      </c>
    </row>
    <row r="62" spans="1:21" x14ac:dyDescent="0.35">
      <c r="A62">
        <v>112</v>
      </c>
      <c r="B62" t="s">
        <v>470</v>
      </c>
      <c r="C62">
        <f>INDEX(EDA!$A$1:$DW$133, EDAPlots_2019!$A62+1, EDAPlots_2019!C$20)</f>
        <v>8.3000000000000007</v>
      </c>
      <c r="D62">
        <f>INDEX(EDA!$A$1:$DW$133, EDAPlots_2019!$A62+1, EDAPlots_2019!D$20)</f>
        <v>57.5</v>
      </c>
      <c r="E62">
        <f>INDEX(EDA!$A$1:$DW$133, EDAPlots_2019!$A62+1, EDAPlots_2019!E$20)</f>
        <v>55.9</v>
      </c>
      <c r="F62">
        <f>INDEX(EDA!$A$1:$DW$133, EDAPlots_2019!$A62+1, EDAPlots_2019!F$20)</f>
        <v>6.5</v>
      </c>
      <c r="G62">
        <f>INDEX(EDA!$A$1:$DW$133, EDAPlots_2019!$A62+1, EDAPlots_2019!G$20)</f>
        <v>59.8</v>
      </c>
      <c r="H62">
        <f>INDEX(EDA!$A$1:$DW$133, EDAPlots_2019!$A62+1, EDAPlots_2019!H$20)</f>
        <v>61.7</v>
      </c>
      <c r="I62">
        <f>INDEX(EDA!$A$1:$DW$133, EDAPlots_2019!$A62+1, EDAPlots_2019!I$20)</f>
        <v>108.996744798164</v>
      </c>
      <c r="J62">
        <f>INDEX(EDA!$A$1:$DW$133, EDAPlots_2019!$A62+1, EDAPlots_2019!J$20)</f>
        <v>135.92184062675301</v>
      </c>
      <c r="K62">
        <f>INDEX(EDA!$A$1:$DW$133, EDAPlots_2019!$A62+1, EDAPlots_2019!K$20)</f>
        <v>146.84251041710499</v>
      </c>
      <c r="L62">
        <f>INDEX(EDA!$A$1:$DW$133, EDAPlots_2019!$A62+1, EDAPlots_2019!L$20)</f>
        <v>242.71568891386701</v>
      </c>
      <c r="N62">
        <f>IFERROR(INDEX(StratReturns!$CF$3:$ET$98, _xlfn.IFNA(MATCH($B62, StratReturns!$P$3:$P$98, 0), ""), EDAPlots_2019!N$20), "")</f>
        <v>172.69220197023699</v>
      </c>
      <c r="O62">
        <f>IFERROR(INDEX(StratReturns!$EV$3:$HJ$98, MATCH($B62, StratReturns!$EV$3:$EV$98, 0), EDAPlots_2019!O$20), "")</f>
        <v>132.14768789782801</v>
      </c>
      <c r="Q62">
        <f t="shared" si="1"/>
        <v>166.60528024444181</v>
      </c>
      <c r="R62">
        <f t="shared" si="2"/>
        <v>144.63224817554666</v>
      </c>
      <c r="S62">
        <f t="shared" si="3"/>
        <v>117.31759934370875</v>
      </c>
      <c r="T62">
        <v>40</v>
      </c>
      <c r="U62" t="s">
        <v>354</v>
      </c>
    </row>
    <row r="63" spans="1:21" x14ac:dyDescent="0.35">
      <c r="A63">
        <v>113</v>
      </c>
      <c r="B63" t="s">
        <v>471</v>
      </c>
      <c r="C63">
        <f>INDEX(EDA!$A$1:$DW$133, EDAPlots_2019!$A63+1, EDAPlots_2019!C$20)</f>
        <v>8.6</v>
      </c>
      <c r="D63">
        <f>INDEX(EDA!$A$1:$DW$133, EDAPlots_2019!$A63+1, EDAPlots_2019!D$20)</f>
        <v>56.4</v>
      </c>
      <c r="E63">
        <f>INDEX(EDA!$A$1:$DW$133, EDAPlots_2019!$A63+1, EDAPlots_2019!E$20)</f>
        <v>56.1</v>
      </c>
      <c r="F63">
        <f>INDEX(EDA!$A$1:$DW$133, EDAPlots_2019!$A63+1, EDAPlots_2019!F$20)</f>
        <v>6.9</v>
      </c>
      <c r="G63">
        <f>INDEX(EDA!$A$1:$DW$133, EDAPlots_2019!$A63+1, EDAPlots_2019!G$20)</f>
        <v>59.1</v>
      </c>
      <c r="H63">
        <f>INDEX(EDA!$A$1:$DW$133, EDAPlots_2019!$A63+1, EDAPlots_2019!H$20)</f>
        <v>61.45</v>
      </c>
      <c r="I63">
        <f>INDEX(EDA!$A$1:$DW$133, EDAPlots_2019!$A63+1, EDAPlots_2019!I$20)</f>
        <v>112.31148537515401</v>
      </c>
      <c r="J63">
        <f>INDEX(EDA!$A$1:$DW$133, EDAPlots_2019!$A63+1, EDAPlots_2019!J$20)</f>
        <v>138.32086778770201</v>
      </c>
      <c r="K63">
        <f>INDEX(EDA!$A$1:$DW$133, EDAPlots_2019!$A63+1, EDAPlots_2019!K$20)</f>
        <v>137.29571849388401</v>
      </c>
      <c r="L63">
        <f>INDEX(EDA!$A$1:$DW$133, EDAPlots_2019!$A63+1, EDAPlots_2019!L$20)</f>
        <v>242.49317925973</v>
      </c>
      <c r="N63">
        <f>IFERROR(INDEX(StratReturns!$CF$3:$ET$98, _xlfn.IFNA(MATCH($B63, StratReturns!$P$3:$P$98, 0), ""), EDAPlots_2019!N$20), "")</f>
        <v>177.94400880410601</v>
      </c>
      <c r="O63">
        <f>IFERROR(INDEX(StratReturns!$EV$3:$HJ$98, MATCH($B63, StratReturns!$EV$3:$EV$98, 0), EDAPlots_2019!O$20), "")</f>
        <v>136.166480422701</v>
      </c>
      <c r="Q63">
        <f t="shared" si="1"/>
        <v>171.67197543602467</v>
      </c>
      <c r="R63">
        <f t="shared" si="2"/>
        <v>149.03071331004699</v>
      </c>
      <c r="S63">
        <f t="shared" si="3"/>
        <v>120.88538852548444</v>
      </c>
      <c r="T63">
        <v>41</v>
      </c>
      <c r="U63" t="s">
        <v>399</v>
      </c>
    </row>
    <row r="64" spans="1:21" x14ac:dyDescent="0.35">
      <c r="A64">
        <v>114</v>
      </c>
      <c r="B64" t="s">
        <v>472</v>
      </c>
      <c r="C64">
        <f>INDEX(EDA!$A$1:$DW$133, EDAPlots_2019!$A64+1, EDAPlots_2019!C$20)</f>
        <v>9.1</v>
      </c>
      <c r="D64">
        <f>INDEX(EDA!$A$1:$DW$133, EDAPlots_2019!$A64+1, EDAPlots_2019!D$20)</f>
        <v>56</v>
      </c>
      <c r="E64">
        <f>INDEX(EDA!$A$1:$DW$133, EDAPlots_2019!$A64+1, EDAPlots_2019!E$20)</f>
        <v>53.1</v>
      </c>
      <c r="F64">
        <f>INDEX(EDA!$A$1:$DW$133, EDAPlots_2019!$A64+1, EDAPlots_2019!F$20)</f>
        <v>7.25</v>
      </c>
      <c r="G64">
        <f>INDEX(EDA!$A$1:$DW$133, EDAPlots_2019!$A64+1, EDAPlots_2019!G$20)</f>
        <v>58.5</v>
      </c>
      <c r="H64">
        <f>INDEX(EDA!$A$1:$DW$133, EDAPlots_2019!$A64+1, EDAPlots_2019!H$20)</f>
        <v>61.05</v>
      </c>
      <c r="I64">
        <f>INDEX(EDA!$A$1:$DW$133, EDAPlots_2019!$A64+1, EDAPlots_2019!I$20)</f>
        <v>103.385549641983</v>
      </c>
      <c r="J64">
        <f>INDEX(EDA!$A$1:$DW$133, EDAPlots_2019!$A64+1, EDAPlots_2019!J$20)</f>
        <v>135.24478353892999</v>
      </c>
      <c r="K64">
        <f>INDEX(EDA!$A$1:$DW$133, EDAPlots_2019!$A64+1, EDAPlots_2019!K$20)</f>
        <v>136.74503137985499</v>
      </c>
      <c r="L64">
        <f>INDEX(EDA!$A$1:$DW$133, EDAPlots_2019!$A64+1, EDAPlots_2019!L$20)</f>
        <v>226.934805225199</v>
      </c>
      <c r="N64">
        <f>IFERROR(INDEX(StratReturns!$CF$3:$ET$98, _xlfn.IFNA(MATCH($B64, StratReturns!$P$3:$P$98, 0), ""), EDAPlots_2019!N$20), "")</f>
        <v>163.80193970598199</v>
      </c>
      <c r="O64">
        <f>IFERROR(INDEX(StratReturns!$EV$3:$HJ$98, MATCH($B64, StratReturns!$EV$3:$EV$98, 0), EDAPlots_2019!O$20), "")</f>
        <v>125.344673114166</v>
      </c>
      <c r="Q64">
        <f t="shared" si="1"/>
        <v>158.02837509710994</v>
      </c>
      <c r="R64">
        <f t="shared" si="2"/>
        <v>137.18652333401019</v>
      </c>
      <c r="S64">
        <f t="shared" si="3"/>
        <v>111.27804333319375</v>
      </c>
      <c r="T64">
        <v>42</v>
      </c>
      <c r="U64" t="s">
        <v>400</v>
      </c>
    </row>
    <row r="65" spans="1:21" x14ac:dyDescent="0.35">
      <c r="A65">
        <v>115</v>
      </c>
      <c r="B65" t="s">
        <v>473</v>
      </c>
      <c r="C65">
        <f>INDEX(EDA!$A$1:$DW$133, EDAPlots_2019!$A65+1, EDAPlots_2019!C$20)</f>
        <v>8.5</v>
      </c>
      <c r="D65">
        <f>INDEX(EDA!$A$1:$DW$133, EDAPlots_2019!$A65+1, EDAPlots_2019!D$20)</f>
        <v>56.4</v>
      </c>
      <c r="E65">
        <f>INDEX(EDA!$A$1:$DW$133, EDAPlots_2019!$A65+1, EDAPlots_2019!E$20)</f>
        <v>52.7</v>
      </c>
      <c r="F65">
        <f>INDEX(EDA!$A$1:$DW$133, EDAPlots_2019!$A65+1, EDAPlots_2019!F$20)</f>
        <v>7.7</v>
      </c>
      <c r="G65">
        <f>INDEX(EDA!$A$1:$DW$133, EDAPlots_2019!$A65+1, EDAPlots_2019!G$20)</f>
        <v>58</v>
      </c>
      <c r="H65">
        <f>INDEX(EDA!$A$1:$DW$133, EDAPlots_2019!$A65+1, EDAPlots_2019!H$20)</f>
        <v>59.4</v>
      </c>
      <c r="I65">
        <f>INDEX(EDA!$A$1:$DW$133, EDAPlots_2019!$A65+1, EDAPlots_2019!I$20)</f>
        <v>100.836634378722</v>
      </c>
      <c r="J65">
        <f>INDEX(EDA!$A$1:$DW$133, EDAPlots_2019!$A65+1, EDAPlots_2019!J$20)</f>
        <v>139.032313984806</v>
      </c>
      <c r="K65">
        <f>INDEX(EDA!$A$1:$DW$133, EDAPlots_2019!$A65+1, EDAPlots_2019!K$20)</f>
        <v>140.403816842287</v>
      </c>
      <c r="L65">
        <f>INDEX(EDA!$A$1:$DW$133, EDAPlots_2019!$A65+1, EDAPlots_2019!L$20)</f>
        <v>242.640265088451</v>
      </c>
      <c r="N65">
        <f>IFERROR(INDEX(StratReturns!$CF$3:$ET$98, _xlfn.IFNA(MATCH($B65, StratReturns!$P$3:$P$98, 0), ""), EDAPlots_2019!N$20), "")</f>
        <v>159.76349075722499</v>
      </c>
      <c r="O65">
        <f>IFERROR(INDEX(StratReturns!$EV$3:$HJ$98, MATCH($B65, StratReturns!$EV$3:$EV$98, 0), EDAPlots_2019!O$20), "")</f>
        <v>122.254367442092</v>
      </c>
      <c r="Q65">
        <f t="shared" si="1"/>
        <v>154.13227028644511</v>
      </c>
      <c r="R65">
        <f t="shared" si="2"/>
        <v>133.80426319755327</v>
      </c>
      <c r="S65">
        <f t="shared" si="3"/>
        <v>108.53454287205608</v>
      </c>
      <c r="T65">
        <v>43</v>
      </c>
      <c r="U65" t="s">
        <v>401</v>
      </c>
    </row>
    <row r="66" spans="1:21" x14ac:dyDescent="0.35">
      <c r="A66">
        <v>116</v>
      </c>
      <c r="B66" t="s">
        <v>474</v>
      </c>
      <c r="C66">
        <f>INDEX(EDA!$A$1:$DW$133, EDAPlots_2019!$A66+1, EDAPlots_2019!C$20)</f>
        <v>8.3000000000000007</v>
      </c>
      <c r="D66">
        <f>INDEX(EDA!$A$1:$DW$133, EDAPlots_2019!$A66+1, EDAPlots_2019!D$20)</f>
        <v>56.1</v>
      </c>
      <c r="E66">
        <f>INDEX(EDA!$A$1:$DW$133, EDAPlots_2019!$A66+1, EDAPlots_2019!E$20)</f>
        <v>52.9</v>
      </c>
      <c r="F66">
        <f>INDEX(EDA!$A$1:$DW$133, EDAPlots_2019!$A66+1, EDAPlots_2019!F$20)</f>
        <v>8.1</v>
      </c>
      <c r="G66">
        <f>INDEX(EDA!$A$1:$DW$133, EDAPlots_2019!$A66+1, EDAPlots_2019!G$20)</f>
        <v>57.3</v>
      </c>
      <c r="H66">
        <f>INDEX(EDA!$A$1:$DW$133, EDAPlots_2019!$A66+1, EDAPlots_2019!H$20)</f>
        <v>57.95</v>
      </c>
      <c r="I66">
        <f>INDEX(EDA!$A$1:$DW$133, EDAPlots_2019!$A66+1, EDAPlots_2019!I$20)</f>
        <v>101.388512269231</v>
      </c>
      <c r="J66">
        <f>INDEX(EDA!$A$1:$DW$133, EDAPlots_2019!$A66+1, EDAPlots_2019!J$20)</f>
        <v>133.85496113001801</v>
      </c>
      <c r="K66">
        <f>INDEX(EDA!$A$1:$DW$133, EDAPlots_2019!$A66+1, EDAPlots_2019!K$20)</f>
        <v>139.623495650633</v>
      </c>
      <c r="L66">
        <f>INDEX(EDA!$A$1:$DW$133, EDAPlots_2019!$A66+1, EDAPlots_2019!L$20)</f>
        <v>233.605564684218</v>
      </c>
      <c r="N66">
        <f>IFERROR(INDEX(StratReturns!$CF$3:$ET$98, _xlfn.IFNA(MATCH($B66, StratReturns!$P$3:$P$98, 0), ""), EDAPlots_2019!N$20), "")</f>
        <v>159.76349075722499</v>
      </c>
      <c r="O66">
        <f>IFERROR(INDEX(StratReturns!$EV$3:$HJ$98, MATCH($B66, StratReturns!$EV$3:$EV$98, 0), EDAPlots_2019!O$20), "")</f>
        <v>121.585270512934</v>
      </c>
      <c r="Q66">
        <f t="shared" si="1"/>
        <v>154.97583465875022</v>
      </c>
      <c r="R66">
        <f t="shared" si="2"/>
        <v>133.80426319755327</v>
      </c>
      <c r="S66">
        <f t="shared" si="3"/>
        <v>107.94053440542476</v>
      </c>
      <c r="T66">
        <v>44</v>
      </c>
      <c r="U66" t="s">
        <v>402</v>
      </c>
    </row>
    <row r="67" spans="1:21" x14ac:dyDescent="0.35">
      <c r="A67">
        <v>117</v>
      </c>
      <c r="B67" t="s">
        <v>475</v>
      </c>
      <c r="C67">
        <f>INDEX(EDA!$A$1:$DW$133, EDAPlots_2019!$A67+1, EDAPlots_2019!C$20)</f>
        <v>8.1999999999999993</v>
      </c>
      <c r="D67">
        <f>INDEX(EDA!$A$1:$DW$133, EDAPlots_2019!$A67+1, EDAPlots_2019!D$20)</f>
        <v>55.9</v>
      </c>
      <c r="E67">
        <f>INDEX(EDA!$A$1:$DW$133, EDAPlots_2019!$A67+1, EDAPlots_2019!E$20)</f>
        <v>51</v>
      </c>
      <c r="F67">
        <f>INDEX(EDA!$A$1:$DW$133, EDAPlots_2019!$A67+1, EDAPlots_2019!F$20)</f>
        <v>8.25</v>
      </c>
      <c r="G67">
        <f>INDEX(EDA!$A$1:$DW$133, EDAPlots_2019!$A67+1, EDAPlots_2019!G$20)</f>
        <v>56.55</v>
      </c>
      <c r="H67">
        <f>INDEX(EDA!$A$1:$DW$133, EDAPlots_2019!$A67+1, EDAPlots_2019!H$20)</f>
        <v>57.35</v>
      </c>
      <c r="I67">
        <f>INDEX(EDA!$A$1:$DW$133, EDAPlots_2019!$A67+1, EDAPlots_2019!I$20)</f>
        <v>96.313045224719801</v>
      </c>
      <c r="J67">
        <f>INDEX(EDA!$A$1:$DW$133, EDAPlots_2019!$A67+1, EDAPlots_2019!J$20)</f>
        <v>128.002790579975</v>
      </c>
      <c r="K67">
        <f>INDEX(EDA!$A$1:$DW$133, EDAPlots_2019!$A67+1, EDAPlots_2019!K$20)</f>
        <v>130.80375146610999</v>
      </c>
      <c r="L67">
        <f>INDEX(EDA!$A$1:$DW$133, EDAPlots_2019!$A67+1, EDAPlots_2019!L$20)</f>
        <v>213.66779681016999</v>
      </c>
      <c r="N67">
        <f>IFERROR(INDEX(StratReturns!$CF$3:$ET$98, _xlfn.IFNA(MATCH($B67, StratReturns!$P$3:$P$98, 0), ""), EDAPlots_2019!N$20), "")</f>
        <v>159.76349075722499</v>
      </c>
      <c r="O67">
        <f>IFERROR(INDEX(StratReturns!$EV$3:$HJ$98, MATCH($B67, StratReturns!$EV$3:$EV$98, 0), EDAPlots_2019!O$20), "")</f>
        <v>127.671778932623</v>
      </c>
      <c r="Q67">
        <f t="shared" si="1"/>
        <v>147.2178083902771</v>
      </c>
      <c r="R67">
        <f t="shared" si="2"/>
        <v>133.80426319755327</v>
      </c>
      <c r="S67">
        <f t="shared" si="3"/>
        <v>113.34399297168636</v>
      </c>
      <c r="T67">
        <v>45</v>
      </c>
      <c r="U67" t="s">
        <v>403</v>
      </c>
    </row>
    <row r="68" spans="1:21" x14ac:dyDescent="0.35">
      <c r="A68">
        <v>118</v>
      </c>
      <c r="B68" t="s">
        <v>476</v>
      </c>
      <c r="C68">
        <f>INDEX(EDA!$A$1:$DW$133, EDAPlots_2019!$A68+1, EDAPlots_2019!C$20)</f>
        <v>7.7</v>
      </c>
      <c r="D68">
        <f>INDEX(EDA!$A$1:$DW$133, EDAPlots_2019!$A68+1, EDAPlots_2019!D$20)</f>
        <v>54.5</v>
      </c>
      <c r="E68">
        <f>INDEX(EDA!$A$1:$DW$133, EDAPlots_2019!$A68+1, EDAPlots_2019!E$20)</f>
        <v>50</v>
      </c>
      <c r="F68">
        <f>INDEX(EDA!$A$1:$DW$133, EDAPlots_2019!$A68+1, EDAPlots_2019!F$20)</f>
        <v>8.25</v>
      </c>
      <c r="G68">
        <f>INDEX(EDA!$A$1:$DW$133, EDAPlots_2019!$A68+1, EDAPlots_2019!G$20)</f>
        <v>56</v>
      </c>
      <c r="H68">
        <f>INDEX(EDA!$A$1:$DW$133, EDAPlots_2019!$A68+1, EDAPlots_2019!H$20)</f>
        <v>56.8</v>
      </c>
      <c r="I68">
        <f>INDEX(EDA!$A$1:$DW$133, EDAPlots_2019!$A68+1, EDAPlots_2019!I$20)</f>
        <v>98.952295656312899</v>
      </c>
      <c r="J68">
        <f>INDEX(EDA!$A$1:$DW$133, EDAPlots_2019!$A68+1, EDAPlots_2019!J$20)</f>
        <v>125.793541503966</v>
      </c>
      <c r="K68">
        <f>INDEX(EDA!$A$1:$DW$133, EDAPlots_2019!$A68+1, EDAPlots_2019!K$20)</f>
        <v>130.44142528996801</v>
      </c>
      <c r="L68">
        <f>INDEX(EDA!$A$1:$DW$133, EDAPlots_2019!$A68+1, EDAPlots_2019!L$20)</f>
        <v>222.274351775334</v>
      </c>
      <c r="N68">
        <f>IFERROR(INDEX(StratReturns!$CF$3:$ET$98, _xlfn.IFNA(MATCH($B68, StratReturns!$P$3:$P$98, 0), ""), EDAPlots_2019!N$20), "")</f>
        <v>159.76349075722499</v>
      </c>
      <c r="O68">
        <f>IFERROR(INDEX(StratReturns!$EV$3:$HJ$98, MATCH($B68, StratReturns!$EV$3:$EV$98, 0), EDAPlots_2019!O$20), "")</f>
        <v>124.173210313346</v>
      </c>
      <c r="Q68">
        <f t="shared" si="1"/>
        <v>151.25199361851557</v>
      </c>
      <c r="R68">
        <f t="shared" si="2"/>
        <v>133.80426319755327</v>
      </c>
      <c r="S68">
        <f t="shared" si="3"/>
        <v>110.23804629882325</v>
      </c>
      <c r="T68">
        <v>46</v>
      </c>
      <c r="U68" t="s">
        <v>404</v>
      </c>
    </row>
    <row r="69" spans="1:21" x14ac:dyDescent="0.35">
      <c r="A69">
        <v>119</v>
      </c>
      <c r="B69" t="s">
        <v>477</v>
      </c>
      <c r="C69">
        <f>INDEX(EDA!$A$1:$DW$133, EDAPlots_2019!$A69+1, EDAPlots_2019!C$20)</f>
        <v>7.1</v>
      </c>
      <c r="D69">
        <f>INDEX(EDA!$A$1:$DW$133, EDAPlots_2019!$A69+1, EDAPlots_2019!D$20)</f>
        <v>55.5</v>
      </c>
      <c r="E69">
        <f>INDEX(EDA!$A$1:$DW$133, EDAPlots_2019!$A69+1, EDAPlots_2019!E$20)</f>
        <v>49</v>
      </c>
      <c r="F69">
        <f>INDEX(EDA!$A$1:$DW$133, EDAPlots_2019!$A69+1, EDAPlots_2019!F$20)</f>
        <v>8.25</v>
      </c>
      <c r="G69">
        <f>INDEX(EDA!$A$1:$DW$133, EDAPlots_2019!$A69+1, EDAPlots_2019!G$20)</f>
        <v>54.5</v>
      </c>
      <c r="H69">
        <f>INDEX(EDA!$A$1:$DW$133, EDAPlots_2019!$A69+1, EDAPlots_2019!H$20)</f>
        <v>56.4</v>
      </c>
      <c r="I69">
        <f>INDEX(EDA!$A$1:$DW$133, EDAPlots_2019!$A69+1, EDAPlots_2019!I$20)</f>
        <v>98.9134855100545</v>
      </c>
      <c r="J69">
        <f>INDEX(EDA!$A$1:$DW$133, EDAPlots_2019!$A69+1, EDAPlots_2019!J$20)</f>
        <v>131.53502760526101</v>
      </c>
      <c r="K69">
        <f>INDEX(EDA!$A$1:$DW$133, EDAPlots_2019!$A69+1, EDAPlots_2019!K$20)</f>
        <v>138.907066942462</v>
      </c>
      <c r="L69">
        <f>INDEX(EDA!$A$1:$DW$133, EDAPlots_2019!$A69+1, EDAPlots_2019!L$20)</f>
        <v>234.76268530642099</v>
      </c>
      <c r="N69">
        <f>IFERROR(INDEX(StratReturns!$CF$3:$ET$98, _xlfn.IFNA(MATCH($B69, StratReturns!$P$3:$P$98, 0), ""), EDAPlots_2019!N$20), "")</f>
        <v>159.76349075722499</v>
      </c>
      <c r="O69">
        <f>IFERROR(INDEX(StratReturns!$EV$3:$HJ$98, MATCH($B69, StratReturns!$EV$3:$EV$98, 0), EDAPlots_2019!O$20), "")</f>
        <v>124.221912371461</v>
      </c>
      <c r="Q69">
        <f t="shared" si="1"/>
        <v>151.19267097263582</v>
      </c>
      <c r="R69">
        <f t="shared" si="2"/>
        <v>133.80426319755327</v>
      </c>
      <c r="S69">
        <f t="shared" si="3"/>
        <v>110.2812828369121</v>
      </c>
      <c r="T69">
        <v>47</v>
      </c>
      <c r="U69" t="s">
        <v>405</v>
      </c>
    </row>
    <row r="70" spans="1:21" x14ac:dyDescent="0.35">
      <c r="A70">
        <v>120</v>
      </c>
      <c r="B70" t="s">
        <v>478</v>
      </c>
      <c r="C70">
        <f>INDEX(EDA!$A$1:$DW$133, EDAPlots_2019!$A70+1, EDAPlots_2019!C$20)</f>
        <v>6.5</v>
      </c>
      <c r="D70">
        <f>INDEX(EDA!$A$1:$DW$133, EDAPlots_2019!$A70+1, EDAPlots_2019!D$20)</f>
        <v>49.2</v>
      </c>
      <c r="E70">
        <f>INDEX(EDA!$A$1:$DW$133, EDAPlots_2019!$A70+1, EDAPlots_2019!E$20)</f>
        <v>48.4</v>
      </c>
      <c r="F70">
        <f>INDEX(EDA!$A$1:$DW$133, EDAPlots_2019!$A70+1, EDAPlots_2019!F$20)</f>
        <v>8.25</v>
      </c>
      <c r="G70">
        <f>INDEX(EDA!$A$1:$DW$133, EDAPlots_2019!$A70+1, EDAPlots_2019!G$20)</f>
        <v>53</v>
      </c>
      <c r="H70">
        <f>INDEX(EDA!$A$1:$DW$133, EDAPlots_2019!$A70+1, EDAPlots_2019!H$20)</f>
        <v>56.25</v>
      </c>
      <c r="I70">
        <f>INDEX(EDA!$A$1:$DW$133, EDAPlots_2019!$A70+1, EDAPlots_2019!I$20)</f>
        <v>96.724728289260995</v>
      </c>
      <c r="J70">
        <f>INDEX(EDA!$A$1:$DW$133, EDAPlots_2019!$A70+1, EDAPlots_2019!J$20)</f>
        <v>129.203624631949</v>
      </c>
      <c r="K70">
        <f>INDEX(EDA!$A$1:$DW$133, EDAPlots_2019!$A70+1, EDAPlots_2019!K$20)</f>
        <v>139.2844837701</v>
      </c>
      <c r="L70">
        <f>INDEX(EDA!$A$1:$DW$133, EDAPlots_2019!$A70+1, EDAPlots_2019!L$20)</f>
        <v>222.95891704612799</v>
      </c>
      <c r="N70">
        <f>IFERROR(INDEX(StratReturns!$CF$3:$ET$98, _xlfn.IFNA(MATCH($B70, StratReturns!$P$3:$P$98, 0), ""), EDAPlots_2019!N$20), "")</f>
        <v>159.76349075722499</v>
      </c>
      <c r="O70">
        <f>IFERROR(INDEX(StratReturns!$EV$3:$HJ$98, MATCH($B70, StratReturns!$EV$3:$EV$98, 0), EDAPlots_2019!O$20), "")</f>
        <v>126.970694362933</v>
      </c>
      <c r="Q70">
        <f t="shared" si="1"/>
        <v>147.84708014024346</v>
      </c>
      <c r="R70">
        <f t="shared" si="2"/>
        <v>133.80426319755327</v>
      </c>
      <c r="S70">
        <f t="shared" si="3"/>
        <v>112.72158663252631</v>
      </c>
      <c r="T70">
        <v>48</v>
      </c>
      <c r="U70" t="s">
        <v>406</v>
      </c>
    </row>
    <row r="71" spans="1:21" x14ac:dyDescent="0.35">
      <c r="A71">
        <v>121</v>
      </c>
      <c r="B71" t="s">
        <v>479</v>
      </c>
      <c r="C71">
        <f>INDEX(EDA!$A$1:$DW$133, EDAPlots_2019!$A71+1, EDAPlots_2019!C$20)</f>
        <v>6.4</v>
      </c>
      <c r="D71">
        <f>INDEX(EDA!$A$1:$DW$133, EDAPlots_2019!$A71+1, EDAPlots_2019!D$20)</f>
        <v>55.2</v>
      </c>
      <c r="E71">
        <f>INDEX(EDA!$A$1:$DW$133, EDAPlots_2019!$A71+1, EDAPlots_2019!E$20)</f>
        <v>47.4</v>
      </c>
      <c r="F71">
        <f>INDEX(EDA!$A$1:$DW$133, EDAPlots_2019!$A71+1, EDAPlots_2019!F$20)</f>
        <v>8.25</v>
      </c>
      <c r="G71">
        <f>INDEX(EDA!$A$1:$DW$133, EDAPlots_2019!$A71+1, EDAPlots_2019!G$20)</f>
        <v>52.8</v>
      </c>
      <c r="H71">
        <f>INDEX(EDA!$A$1:$DW$133, EDAPlots_2019!$A71+1, EDAPlots_2019!H$20)</f>
        <v>56.05</v>
      </c>
      <c r="I71">
        <f>INDEX(EDA!$A$1:$DW$133, EDAPlots_2019!$A71+1, EDAPlots_2019!I$20)</f>
        <v>99.981054193863599</v>
      </c>
      <c r="J71">
        <f>INDEX(EDA!$A$1:$DW$133, EDAPlots_2019!$A71+1, EDAPlots_2019!J$20)</f>
        <v>134.03135063845099</v>
      </c>
      <c r="K71">
        <f>INDEX(EDA!$A$1:$DW$133, EDAPlots_2019!$A71+1, EDAPlots_2019!K$20)</f>
        <v>148.39104518390701</v>
      </c>
      <c r="L71">
        <f>INDEX(EDA!$A$1:$DW$133, EDAPlots_2019!$A71+1, EDAPlots_2019!L$20)</f>
        <v>236.43077898536299</v>
      </c>
      <c r="N71">
        <f>IFERROR(INDEX(StratReturns!$CF$3:$ET$98, _xlfn.IFNA(MATCH($B71, StratReturns!$P$3:$P$98, 0), ""), EDAPlots_2019!N$20), "")</f>
        <v>159.76349075722499</v>
      </c>
      <c r="O71">
        <f>IFERROR(INDEX(StratReturns!$EV$3:$HJ$98, MATCH($B71, StratReturns!$EV$3:$EV$98, 0), EDAPlots_2019!O$20), "")</f>
        <v>122.696110515637</v>
      </c>
      <c r="Q71">
        <f t="shared" si="1"/>
        <v>152.82448649222374</v>
      </c>
      <c r="R71">
        <f t="shared" si="2"/>
        <v>133.80426319755327</v>
      </c>
      <c r="S71">
        <f t="shared" si="3"/>
        <v>108.9267119499977</v>
      </c>
      <c r="T71">
        <v>49</v>
      </c>
      <c r="U71" t="s">
        <v>407</v>
      </c>
    </row>
    <row r="72" spans="1:21" x14ac:dyDescent="0.35">
      <c r="A72">
        <v>122</v>
      </c>
      <c r="B72" t="s">
        <v>480</v>
      </c>
      <c r="C72">
        <f>INDEX(EDA!$A$1:$DW$133, EDAPlots_2019!$A72+1, EDAPlots_2019!C$20)</f>
        <v>6</v>
      </c>
      <c r="D72">
        <f>INDEX(EDA!$A$1:$DW$133, EDAPlots_2019!$A72+1, EDAPlots_2019!D$20)</f>
        <v>55.1</v>
      </c>
      <c r="E72">
        <f>INDEX(EDA!$A$1:$DW$133, EDAPlots_2019!$A72+1, EDAPlots_2019!E$20)</f>
        <v>47.7</v>
      </c>
      <c r="F72">
        <f>INDEX(EDA!$A$1:$DW$133, EDAPlots_2019!$A72+1, EDAPlots_2019!F$20)</f>
        <v>8.25</v>
      </c>
      <c r="G72">
        <f>INDEX(EDA!$A$1:$DW$133, EDAPlots_2019!$A72+1, EDAPlots_2019!G$20)</f>
        <v>51.85</v>
      </c>
      <c r="H72">
        <f>INDEX(EDA!$A$1:$DW$133, EDAPlots_2019!$A72+1, EDAPlots_2019!H$20)</f>
        <v>55.95</v>
      </c>
      <c r="I72">
        <f>INDEX(EDA!$A$1:$DW$133, EDAPlots_2019!$A72+1, EDAPlots_2019!I$20)</f>
        <v>97.358599130478595</v>
      </c>
      <c r="J72">
        <f>INDEX(EDA!$A$1:$DW$133, EDAPlots_2019!$A72+1, EDAPlots_2019!J$20)</f>
        <v>128.65160856017499</v>
      </c>
      <c r="K72">
        <f>INDEX(EDA!$A$1:$DW$133, EDAPlots_2019!$A72+1, EDAPlots_2019!K$20)</f>
        <v>140.73283654757799</v>
      </c>
      <c r="L72">
        <f>INDEX(EDA!$A$1:$DW$133, EDAPlots_2019!$A72+1, EDAPlots_2019!L$20)</f>
        <v>228.13860773776801</v>
      </c>
      <c r="N72">
        <f>IFERROR(INDEX(StratReturns!$CF$3:$ET$98, _xlfn.IFNA(MATCH($B72, StratReturns!$P$3:$P$98, 0), ""), EDAPlots_2019!N$20), "")</f>
        <v>159.76349075722499</v>
      </c>
      <c r="O72">
        <f>IFERROR(INDEX(StratReturns!$EV$3:$HJ$98, MATCH($B72, StratReturns!$EV$3:$EV$98, 0), EDAPlots_2019!O$20), "")</f>
        <v>125.914370603748</v>
      </c>
      <c r="Q72">
        <f t="shared" si="1"/>
        <v>148.81597356302777</v>
      </c>
      <c r="R72">
        <f t="shared" si="2"/>
        <v>133.80426319755327</v>
      </c>
      <c r="S72">
        <f t="shared" si="3"/>
        <v>111.7838073226596</v>
      </c>
      <c r="T72">
        <v>50</v>
      </c>
      <c r="U72" t="s">
        <v>408</v>
      </c>
    </row>
    <row r="73" spans="1:21" x14ac:dyDescent="0.35">
      <c r="A73">
        <v>123</v>
      </c>
      <c r="B73" t="s">
        <v>481</v>
      </c>
      <c r="C73">
        <f>INDEX(EDA!$A$1:$DW$133, EDAPlots_2019!$A73+1, EDAPlots_2019!C$20)</f>
        <v>5</v>
      </c>
      <c r="D73">
        <f>INDEX(EDA!$A$1:$DW$133, EDAPlots_2019!$A73+1, EDAPlots_2019!D$20)</f>
        <v>51.2</v>
      </c>
      <c r="E73">
        <f>INDEX(EDA!$A$1:$DW$133, EDAPlots_2019!$A73+1, EDAPlots_2019!E$20)</f>
        <v>46.3</v>
      </c>
      <c r="F73">
        <f>INDEX(EDA!$A$1:$DW$133, EDAPlots_2019!$A73+1, EDAPlots_2019!F$20)</f>
        <v>7.9499999999999904</v>
      </c>
      <c r="G73">
        <f>INDEX(EDA!$A$1:$DW$133, EDAPlots_2019!$A73+1, EDAPlots_2019!G$20)</f>
        <v>50.5</v>
      </c>
      <c r="H73">
        <f>INDEX(EDA!$A$1:$DW$133, EDAPlots_2019!$A73+1, EDAPlots_2019!H$20)</f>
        <v>55.7</v>
      </c>
      <c r="I73">
        <f>INDEX(EDA!$A$1:$DW$133, EDAPlots_2019!$A73+1, EDAPlots_2019!I$20)</f>
        <v>95.626529175796605</v>
      </c>
      <c r="J73">
        <f>INDEX(EDA!$A$1:$DW$133, EDAPlots_2019!$A73+1, EDAPlots_2019!J$20)</f>
        <v>133.56323783653099</v>
      </c>
      <c r="K73">
        <f>INDEX(EDA!$A$1:$DW$133, EDAPlots_2019!$A73+1, EDAPlots_2019!K$20)</f>
        <v>154.56410193108999</v>
      </c>
      <c r="L73">
        <f>INDEX(EDA!$A$1:$DW$133, EDAPlots_2019!$A73+1, EDAPlots_2019!L$20)</f>
        <v>237.174245624024</v>
      </c>
      <c r="N73">
        <f>IFERROR(INDEX(StratReturns!$CF$3:$ET$98, _xlfn.IFNA(MATCH($B73, StratReturns!$P$3:$P$98, 0), ""), EDAPlots_2019!N$20), "")</f>
        <v>156.921199016515</v>
      </c>
      <c r="O73">
        <f>IFERROR(INDEX(StratReturns!$EV$3:$HJ$98, MATCH($B73, StratReturns!$EV$3:$EV$98, 0), EDAPlots_2019!O$20), "")</f>
        <v>123.674275736594</v>
      </c>
      <c r="Q73">
        <f t="shared" si="1"/>
        <v>146.16844495346115</v>
      </c>
      <c r="R73">
        <f t="shared" si="2"/>
        <v>131.42380224019908</v>
      </c>
      <c r="S73">
        <f t="shared" si="3"/>
        <v>109.79510395374511</v>
      </c>
      <c r="T73">
        <v>51</v>
      </c>
      <c r="U73" t="s">
        <v>409</v>
      </c>
    </row>
    <row r="74" spans="1:21" x14ac:dyDescent="0.35">
      <c r="A74">
        <v>124</v>
      </c>
      <c r="B74" t="s">
        <v>482</v>
      </c>
      <c r="C74">
        <f>INDEX(EDA!$A$1:$DW$133, EDAPlots_2019!$A74+1, EDAPlots_2019!C$20)</f>
        <v>4.9000000000000004</v>
      </c>
      <c r="D74">
        <f>INDEX(EDA!$A$1:$DW$133, EDAPlots_2019!$A74+1, EDAPlots_2019!D$20)</f>
        <v>51.9</v>
      </c>
      <c r="E74">
        <f>INDEX(EDA!$A$1:$DW$133, EDAPlots_2019!$A74+1, EDAPlots_2019!E$20)</f>
        <v>47.1</v>
      </c>
      <c r="F74">
        <f>INDEX(EDA!$A$1:$DW$133, EDAPlots_2019!$A74+1, EDAPlots_2019!F$20)</f>
        <v>7.4</v>
      </c>
      <c r="G74">
        <f>INDEX(EDA!$A$1:$DW$133, EDAPlots_2019!$A74+1, EDAPlots_2019!G$20)</f>
        <v>49.5</v>
      </c>
      <c r="H74">
        <f>INDEX(EDA!$A$1:$DW$133, EDAPlots_2019!$A74+1, EDAPlots_2019!H$20)</f>
        <v>55.35</v>
      </c>
      <c r="I74">
        <f>INDEX(EDA!$A$1:$DW$133, EDAPlots_2019!$A74+1, EDAPlots_2019!I$20)</f>
        <v>93.367640093439206</v>
      </c>
      <c r="J74">
        <f>INDEX(EDA!$A$1:$DW$133, EDAPlots_2019!$A74+1, EDAPlots_2019!J$20)</f>
        <v>133.696034091206</v>
      </c>
      <c r="K74">
        <f>INDEX(EDA!$A$1:$DW$133, EDAPlots_2019!$A74+1, EDAPlots_2019!K$20)</f>
        <v>158.78842164003501</v>
      </c>
      <c r="L74">
        <f>INDEX(EDA!$A$1:$DW$133, EDAPlots_2019!$A74+1, EDAPlots_2019!L$20)</f>
        <v>239.62536347891799</v>
      </c>
      <c r="N74">
        <f>IFERROR(INDEX(StratReturns!$CF$3:$ET$98, _xlfn.IFNA(MATCH($B74, StratReturns!$P$3:$P$98, 0), ""), EDAPlots_2019!N$20), "")</f>
        <v>153.21440774944699</v>
      </c>
      <c r="O74">
        <f>IFERROR(INDEX(StratReturns!$EV$3:$HJ$98, MATCH($B74, StratReturns!$EV$3:$EV$98, 0), EDAPlots_2019!O$20), "")</f>
        <v>120.75284301664</v>
      </c>
      <c r="Q74">
        <f t="shared" si="1"/>
        <v>142.71565515405786</v>
      </c>
      <c r="R74">
        <f t="shared" si="2"/>
        <v>128.31931026918392</v>
      </c>
      <c r="S74">
        <f t="shared" si="3"/>
        <v>107.20152491500964</v>
      </c>
      <c r="T74">
        <v>52</v>
      </c>
      <c r="U74" t="s">
        <v>410</v>
      </c>
    </row>
    <row r="75" spans="1:21" x14ac:dyDescent="0.35">
      <c r="A75">
        <v>125</v>
      </c>
      <c r="B75" t="s">
        <v>483</v>
      </c>
      <c r="C75">
        <f>INDEX(EDA!$A$1:$DW$133, EDAPlots_2019!$A75+1, EDAPlots_2019!C$20)</f>
        <v>4</v>
      </c>
      <c r="D75">
        <f>INDEX(EDA!$A$1:$DW$133, EDAPlots_2019!$A75+1, EDAPlots_2019!D$20)</f>
        <v>50.3</v>
      </c>
      <c r="E75">
        <f>INDEX(EDA!$A$1:$DW$133, EDAPlots_2019!$A75+1, EDAPlots_2019!E$20)</f>
        <v>46.9</v>
      </c>
      <c r="F75">
        <f>INDEX(EDA!$A$1:$DW$133, EDAPlots_2019!$A75+1, EDAPlots_2019!F$20)</f>
        <v>6.8</v>
      </c>
      <c r="G75">
        <f>INDEX(EDA!$A$1:$DW$133, EDAPlots_2019!$A75+1, EDAPlots_2019!G$20)</f>
        <v>48.7</v>
      </c>
      <c r="H75">
        <f>INDEX(EDA!$A$1:$DW$133, EDAPlots_2019!$A75+1, EDAPlots_2019!H$20)</f>
        <v>55.15</v>
      </c>
      <c r="I75">
        <f>INDEX(EDA!$A$1:$DW$133, EDAPlots_2019!$A75+1, EDAPlots_2019!I$20)</f>
        <v>88.131695205286803</v>
      </c>
      <c r="J75">
        <f>INDEX(EDA!$A$1:$DW$133, EDAPlots_2019!$A75+1, EDAPlots_2019!J$20)</f>
        <v>133.510749313274</v>
      </c>
      <c r="K75">
        <f>INDEX(EDA!$A$1:$DW$133, EDAPlots_2019!$A75+1, EDAPlots_2019!K$20)</f>
        <v>152.94095385761699</v>
      </c>
      <c r="L75">
        <f>INDEX(EDA!$A$1:$DW$133, EDAPlots_2019!$A75+1, EDAPlots_2019!L$20)</f>
        <v>240.706257086541</v>
      </c>
      <c r="N75">
        <f>IFERROR(INDEX(StratReturns!$CF$3:$ET$98, _xlfn.IFNA(MATCH($B75, StratReturns!$P$3:$P$98, 0), ""), EDAPlots_2019!N$20), "")</f>
        <v>153.21440774944699</v>
      </c>
      <c r="O75">
        <f>IFERROR(INDEX(StratReturns!$EV$3:$HJ$98, MATCH($B75, StratReturns!$EV$3:$EV$98, 0), EDAPlots_2019!O$20), "")</f>
        <v>127.524517126536</v>
      </c>
      <c r="Q75">
        <f t="shared" si="1"/>
        <v>134.712332971818</v>
      </c>
      <c r="R75">
        <f t="shared" si="2"/>
        <v>128.31931026918392</v>
      </c>
      <c r="S75">
        <f t="shared" si="3"/>
        <v>113.21325741482586</v>
      </c>
      <c r="T75">
        <v>53</v>
      </c>
      <c r="U75" t="s">
        <v>411</v>
      </c>
    </row>
    <row r="76" spans="1:21" x14ac:dyDescent="0.35">
      <c r="A76">
        <v>126</v>
      </c>
      <c r="B76" t="s">
        <v>484</v>
      </c>
      <c r="C76">
        <f>INDEX(EDA!$A$1:$DW$133, EDAPlots_2019!$A76+1, EDAPlots_2019!C$20)</f>
        <v>3</v>
      </c>
      <c r="D76">
        <f>INDEX(EDA!$A$1:$DW$133, EDAPlots_2019!$A76+1, EDAPlots_2019!D$20)</f>
        <v>53.9</v>
      </c>
      <c r="E76">
        <f>INDEX(EDA!$A$1:$DW$133, EDAPlots_2019!$A76+1, EDAPlots_2019!E$20)</f>
        <v>46</v>
      </c>
      <c r="F76">
        <f>INDEX(EDA!$A$1:$DW$133, EDAPlots_2019!$A76+1, EDAPlots_2019!F$20)</f>
        <v>6.45</v>
      </c>
      <c r="G76">
        <f>INDEX(EDA!$A$1:$DW$133, EDAPlots_2019!$A76+1, EDAPlots_2019!G$20)</f>
        <v>48.05</v>
      </c>
      <c r="H76">
        <f>INDEX(EDA!$A$1:$DW$133, EDAPlots_2019!$A76+1, EDAPlots_2019!H$20)</f>
        <v>54.8</v>
      </c>
      <c r="I76">
        <f>INDEX(EDA!$A$1:$DW$133, EDAPlots_2019!$A76+1, EDAPlots_2019!I$20)</f>
        <v>89.272184677377297</v>
      </c>
      <c r="J76">
        <f>INDEX(EDA!$A$1:$DW$133, EDAPlots_2019!$A76+1, EDAPlots_2019!J$20)</f>
        <v>133.14012816109999</v>
      </c>
      <c r="K76">
        <f>INDEX(EDA!$A$1:$DW$133, EDAPlots_2019!$A76+1, EDAPlots_2019!K$20)</f>
        <v>158.95669120120601</v>
      </c>
      <c r="L76">
        <f>INDEX(EDA!$A$1:$DW$133, EDAPlots_2019!$A76+1, EDAPlots_2019!L$20)</f>
        <v>251.49635887529701</v>
      </c>
      <c r="N76">
        <f>IFERROR(INDEX(StratReturns!$CF$3:$ET$98, _xlfn.IFNA(MATCH($B76, StratReturns!$P$3:$P$98, 0), ""), EDAPlots_2019!N$20), "")</f>
        <v>153.21440774944699</v>
      </c>
      <c r="O76">
        <f>IFERROR(INDEX(StratReturns!$EV$3:$HJ$98, MATCH($B76, StratReturns!$EV$3:$EV$98, 0), EDAPlots_2019!O$20), "")</f>
        <v>125.874255335049</v>
      </c>
      <c r="Q76">
        <f t="shared" si="1"/>
        <v>136.45561042900565</v>
      </c>
      <c r="R76">
        <f t="shared" si="2"/>
        <v>128.31931026918392</v>
      </c>
      <c r="S76">
        <f t="shared" si="3"/>
        <v>111.7481939336124</v>
      </c>
      <c r="T76">
        <v>54</v>
      </c>
      <c r="U76" t="s">
        <v>412</v>
      </c>
    </row>
    <row r="77" spans="1:21" x14ac:dyDescent="0.35">
      <c r="A77">
        <v>127</v>
      </c>
      <c r="B77" t="s">
        <v>485</v>
      </c>
      <c r="C77">
        <f>INDEX(EDA!$A$1:$DW$133, EDAPlots_2019!$A77+1, EDAPlots_2019!C$20)</f>
        <v>3.2</v>
      </c>
      <c r="D77">
        <f>INDEX(EDA!$A$1:$DW$133, EDAPlots_2019!$A77+1, EDAPlots_2019!D$20)</f>
        <v>52.7</v>
      </c>
      <c r="E77">
        <f>INDEX(EDA!$A$1:$DW$133, EDAPlots_2019!$A77+1, EDAPlots_2019!E$20)</f>
        <v>46.4</v>
      </c>
      <c r="F77">
        <f>INDEX(EDA!$A$1:$DW$133, EDAPlots_2019!$A77+1, EDAPlots_2019!F$20)</f>
        <v>6.2</v>
      </c>
      <c r="G77">
        <f>INDEX(EDA!$A$1:$DW$133, EDAPlots_2019!$A77+1, EDAPlots_2019!G$20)</f>
        <v>47.55</v>
      </c>
      <c r="H77">
        <f>INDEX(EDA!$A$1:$DW$133, EDAPlots_2019!$A77+1, EDAPlots_2019!H$20)</f>
        <v>54.2</v>
      </c>
      <c r="I77">
        <f>INDEX(EDA!$A$1:$DW$133, EDAPlots_2019!$A77+1, EDAPlots_2019!I$20)</f>
        <v>97.058917607835994</v>
      </c>
      <c r="J77">
        <f>INDEX(EDA!$A$1:$DW$133, EDAPlots_2019!$A77+1, EDAPlots_2019!J$20)</f>
        <v>133.918925707499</v>
      </c>
      <c r="K77">
        <f>INDEX(EDA!$A$1:$DW$133, EDAPlots_2019!$A77+1, EDAPlots_2019!K$20)</f>
        <v>175.38859232780999</v>
      </c>
      <c r="L77">
        <f>INDEX(EDA!$A$1:$DW$133, EDAPlots_2019!$A77+1, EDAPlots_2019!L$20)</f>
        <v>258.25111660343998</v>
      </c>
      <c r="N77">
        <f>IFERROR(INDEX(StratReturns!$CF$3:$ET$98, _xlfn.IFNA(MATCH($B77, StratReturns!$P$3:$P$98, 0), ""), EDAPlots_2019!N$20), "")</f>
        <v>166.57847717997501</v>
      </c>
      <c r="O77">
        <f>IFERROR(INDEX(StratReturns!$EV$3:$HJ$98, MATCH($B77, StratReturns!$EV$3:$EV$98, 0), EDAPlots_2019!O$20), "")</f>
        <v>136.85359019345501</v>
      </c>
      <c r="Q77">
        <f t="shared" si="1"/>
        <v>148.35790002921348</v>
      </c>
      <c r="R77">
        <f t="shared" si="2"/>
        <v>139.51191413003738</v>
      </c>
      <c r="S77">
        <f t="shared" si="3"/>
        <v>121.49538836787887</v>
      </c>
      <c r="T77">
        <v>55</v>
      </c>
      <c r="U77" t="s">
        <v>413</v>
      </c>
    </row>
    <row r="78" spans="1:21" x14ac:dyDescent="0.35">
      <c r="A78">
        <v>128</v>
      </c>
      <c r="B78" t="s">
        <v>486</v>
      </c>
      <c r="C78">
        <f>INDEX(EDA!$A$1:$DW$133, EDAPlots_2019!$A78+1, EDAPlots_2019!C$20)</f>
        <v>3.7</v>
      </c>
      <c r="D78">
        <f>INDEX(EDA!$A$1:$DW$133, EDAPlots_2019!$A78+1, EDAPlots_2019!D$20)</f>
        <v>54.5</v>
      </c>
      <c r="E78">
        <f>INDEX(EDA!$A$1:$DW$133, EDAPlots_2019!$A78+1, EDAPlots_2019!E$20)</f>
        <v>47.6</v>
      </c>
      <c r="F78">
        <f>INDEX(EDA!$A$1:$DW$133, EDAPlots_2019!$A78+1, EDAPlots_2019!F$20)</f>
        <v>5.5</v>
      </c>
      <c r="G78">
        <f>INDEX(EDA!$A$1:$DW$133, EDAPlots_2019!$A78+1, EDAPlots_2019!G$20)</f>
        <v>47.5</v>
      </c>
      <c r="H78">
        <f>INDEX(EDA!$A$1:$DW$133, EDAPlots_2019!$A78+1, EDAPlots_2019!H$20)</f>
        <v>54.2</v>
      </c>
      <c r="I78">
        <f>INDEX(EDA!$A$1:$DW$133, EDAPlots_2019!$A78+1, EDAPlots_2019!I$20)</f>
        <v>97.217064423685798</v>
      </c>
      <c r="J78">
        <f>INDEX(EDA!$A$1:$DW$133, EDAPlots_2019!$A78+1, EDAPlots_2019!J$20)</f>
        <v>133.86763022070301</v>
      </c>
      <c r="K78">
        <f>INDEX(EDA!$A$1:$DW$133, EDAPlots_2019!$A78+1, EDAPlots_2019!K$20)</f>
        <v>157.26566970463401</v>
      </c>
      <c r="L78">
        <f>INDEX(EDA!$A$1:$DW$133, EDAPlots_2019!$A78+1, EDAPlots_2019!L$20)</f>
        <v>255.31267419487901</v>
      </c>
      <c r="N78">
        <f>IFERROR(INDEX(StratReturns!$CF$3:$ET$98, _xlfn.IFNA(MATCH($B78, StratReturns!$P$3:$P$98, 0), ""), EDAPlots_2019!N$20), "")</f>
        <v>166.84989846103201</v>
      </c>
      <c r="O78">
        <f>IFERROR(INDEX(StratReturns!$EV$3:$HJ$98, MATCH($B78, StratReturns!$EV$3:$EV$98, 0), EDAPlots_2019!O$20), "")</f>
        <v>137.076578045166</v>
      </c>
      <c r="Q78">
        <f t="shared" si="1"/>
        <v>148.59963288667831</v>
      </c>
      <c r="R78">
        <f t="shared" si="2"/>
        <v>139.73923342780586</v>
      </c>
      <c r="S78">
        <f t="shared" si="3"/>
        <v>121.69335172131848</v>
      </c>
      <c r="T78">
        <v>56</v>
      </c>
      <c r="U78" t="s">
        <v>414</v>
      </c>
    </row>
    <row r="79" spans="1:21" x14ac:dyDescent="0.35">
      <c r="A79">
        <v>129</v>
      </c>
      <c r="B79" t="s">
        <v>487</v>
      </c>
      <c r="C79">
        <f>INDEX(EDA!$A$1:$DW$133, EDAPlots_2019!$A79+1, EDAPlots_2019!C$20)</f>
        <v>3.7</v>
      </c>
      <c r="D79">
        <f>INDEX(EDA!$A$1:$DW$133, EDAPlots_2019!$A79+1, EDAPlots_2019!D$20)</f>
        <v>53.6</v>
      </c>
      <c r="E79">
        <f>INDEX(EDA!$A$1:$DW$133, EDAPlots_2019!$A79+1, EDAPlots_2019!E$20)</f>
        <v>49</v>
      </c>
      <c r="F79">
        <f>INDEX(EDA!$A$1:$DW$133, EDAPlots_2019!$A79+1, EDAPlots_2019!F$20)</f>
        <v>4.95</v>
      </c>
      <c r="G79">
        <f>INDEX(EDA!$A$1:$DW$133, EDAPlots_2019!$A79+1, EDAPlots_2019!G$20)</f>
        <v>47.5</v>
      </c>
      <c r="H79">
        <f>INDEX(EDA!$A$1:$DW$133, EDAPlots_2019!$A79+1, EDAPlots_2019!H$20)</f>
        <v>53.75</v>
      </c>
      <c r="I79">
        <f>INDEX(EDA!$A$1:$DW$133, EDAPlots_2019!$A79+1, EDAPlots_2019!I$20)</f>
        <v>97.529655714879695</v>
      </c>
      <c r="J79">
        <f>INDEX(EDA!$A$1:$DW$133, EDAPlots_2019!$A79+1, EDAPlots_2019!J$20)</f>
        <v>130.904290273817</v>
      </c>
      <c r="K79">
        <f>INDEX(EDA!$A$1:$DW$133, EDAPlots_2019!$A79+1, EDAPlots_2019!K$20)</f>
        <v>144.489925840404</v>
      </c>
      <c r="L79">
        <f>INDEX(EDA!$A$1:$DW$133, EDAPlots_2019!$A79+1, EDAPlots_2019!L$20)</f>
        <v>243.837139270638</v>
      </c>
      <c r="N79">
        <f>IFERROR(INDEX(StratReturns!$CF$3:$ET$98, _xlfn.IFNA(MATCH($B79, StratReturns!$P$3:$P$98, 0), ""), EDAPlots_2019!N$20), "")</f>
        <v>167.38638683891801</v>
      </c>
      <c r="O79">
        <f>IFERROR(INDEX(StratReturns!$EV$3:$HJ$98, MATCH($B79, StratReturns!$EV$3:$EV$98, 0), EDAPlots_2019!O$20), "")</f>
        <v>137.51733342877699</v>
      </c>
      <c r="Q79">
        <f t="shared" si="1"/>
        <v>149.07743944656934</v>
      </c>
      <c r="R79">
        <f t="shared" si="2"/>
        <v>140.18855030099667</v>
      </c>
      <c r="S79">
        <f t="shared" si="3"/>
        <v>122.08464395144087</v>
      </c>
      <c r="T79">
        <v>57</v>
      </c>
      <c r="U79" t="s">
        <v>415</v>
      </c>
    </row>
    <row r="80" spans="1:21" x14ac:dyDescent="0.35">
      <c r="A80">
        <v>130</v>
      </c>
      <c r="B80" t="s">
        <v>488</v>
      </c>
      <c r="C80">
        <f>INDEX(EDA!$A$1:$DW$133, EDAPlots_2019!$A80+1, EDAPlots_2019!C$20)</f>
        <v>3.2</v>
      </c>
      <c r="D80">
        <f>INDEX(EDA!$A$1:$DW$133, EDAPlots_2019!$A80+1, EDAPlots_2019!D$20)</f>
        <v>51.8</v>
      </c>
      <c r="E80">
        <f>INDEX(EDA!$A$1:$DW$133, EDAPlots_2019!$A80+1, EDAPlots_2019!E$20)</f>
        <v>46.7</v>
      </c>
      <c r="F80">
        <f>INDEX(EDA!$A$1:$DW$133, EDAPlots_2019!$A80+1, EDAPlots_2019!F$20)</f>
        <v>4.45</v>
      </c>
      <c r="G80">
        <f>INDEX(EDA!$A$1:$DW$133, EDAPlots_2019!$A80+1, EDAPlots_2019!G$20)</f>
        <v>47.25</v>
      </c>
      <c r="H80">
        <f>INDEX(EDA!$A$1:$DW$133, EDAPlots_2019!$A80+1, EDAPlots_2019!H$20)</f>
        <v>53.15</v>
      </c>
      <c r="I80">
        <f>INDEX(EDA!$A$1:$DW$133, EDAPlots_2019!$A80+1, EDAPlots_2019!I$20)</f>
        <v>96.505929575955903</v>
      </c>
      <c r="J80">
        <f>INDEX(EDA!$A$1:$DW$133, EDAPlots_2019!$A80+1, EDAPlots_2019!J$20)</f>
        <v>129.684960418896</v>
      </c>
      <c r="K80">
        <f>INDEX(EDA!$A$1:$DW$133, EDAPlots_2019!$A80+1, EDAPlots_2019!K$20)</f>
        <v>155.25638762999799</v>
      </c>
      <c r="L80">
        <f>INDEX(EDA!$A$1:$DW$133, EDAPlots_2019!$A80+1, EDAPlots_2019!L$20)</f>
        <v>239.10572265501</v>
      </c>
      <c r="N80">
        <f>IFERROR(INDEX(StratReturns!$CF$3:$ET$98, _xlfn.IFNA(MATCH($B80, StratReturns!$P$3:$P$98, 0), ""), EDAPlots_2019!N$20), "")</f>
        <v>165.629405147032</v>
      </c>
      <c r="O80">
        <f>IFERROR(INDEX(StratReturns!$EV$3:$HJ$98, MATCH($B80, StratReturns!$EV$3:$EV$98, 0), EDAPlots_2019!O$20), "")</f>
        <v>136.07387412653401</v>
      </c>
      <c r="Q80">
        <f t="shared" si="1"/>
        <v>147.51263876756931</v>
      </c>
      <c r="R80">
        <f t="shared" si="2"/>
        <v>138.71705240357252</v>
      </c>
      <c r="S80">
        <f t="shared" si="3"/>
        <v>120.803174840756</v>
      </c>
      <c r="T80">
        <v>58</v>
      </c>
      <c r="U80" t="s">
        <v>416</v>
      </c>
    </row>
    <row r="81" spans="1:21" x14ac:dyDescent="0.35">
      <c r="A81">
        <v>131</v>
      </c>
      <c r="B81" t="s">
        <v>489</v>
      </c>
      <c r="C81">
        <f>INDEX(EDA!$A$1:$DW$133, EDAPlots_2019!$A81+1, EDAPlots_2019!C$20)</f>
        <v>3.1</v>
      </c>
      <c r="D81">
        <f>INDEX(EDA!$A$1:$DW$133, EDAPlots_2019!$A81+1, EDAPlots_2019!D$20)</f>
        <v>52.7</v>
      </c>
      <c r="E81">
        <f>INDEX(EDA!$A$1:$DW$133, EDAPlots_2019!$A81+1, EDAPlots_2019!E$20)</f>
        <v>46.7</v>
      </c>
      <c r="F81">
        <f>INDEX(EDA!$A$1:$DW$133, EDAPlots_2019!$A81+1, EDAPlots_2019!F$20)</f>
        <v>3.85</v>
      </c>
      <c r="G81">
        <f>INDEX(EDA!$A$1:$DW$133, EDAPlots_2019!$A81+1, EDAPlots_2019!G$20)</f>
        <v>47</v>
      </c>
      <c r="H81">
        <f>INDEX(EDA!$A$1:$DW$133, EDAPlots_2019!$A81+1, EDAPlots_2019!H$20)</f>
        <v>52.7</v>
      </c>
      <c r="I81">
        <f>INDEX(EDA!$A$1:$DW$133, EDAPlots_2019!$A81+1, EDAPlots_2019!I$20)</f>
        <v>93.990099312693502</v>
      </c>
      <c r="J81">
        <f>INDEX(EDA!$A$1:$DW$133, EDAPlots_2019!$A81+1, EDAPlots_2019!J$20)</f>
        <v>135.83820334402299</v>
      </c>
      <c r="K81">
        <f>INDEX(EDA!$A$1:$DW$133, EDAPlots_2019!$A81+1, EDAPlots_2019!K$20)</f>
        <v>157.06365493877101</v>
      </c>
      <c r="L81">
        <f>INDEX(EDA!$A$1:$DW$133, EDAPlots_2019!$A81+1, EDAPlots_2019!L$20)</f>
        <v>256.51559960093402</v>
      </c>
      <c r="N81">
        <f>IFERROR(INDEX(StratReturns!$CF$3:$ET$98, _xlfn.IFNA(MATCH($B81, StratReturns!$P$3:$P$98, 0), ""), EDAPlots_2019!N$20), "")</f>
        <v>161.31158269004899</v>
      </c>
      <c r="O81">
        <f>IFERROR(INDEX(StratReturns!$EV$3:$HJ$98, MATCH($B81, StratReturns!$EV$3:$EV$98, 0), EDAPlots_2019!O$20), "")</f>
        <v>132.52654007078101</v>
      </c>
      <c r="Q81">
        <f t="shared" si="1"/>
        <v>143.66710551944848</v>
      </c>
      <c r="R81">
        <f t="shared" si="2"/>
        <v>135.10081286263514</v>
      </c>
      <c r="S81">
        <f t="shared" si="3"/>
        <v>117.65393536399051</v>
      </c>
      <c r="T81">
        <v>59</v>
      </c>
      <c r="U81" t="s">
        <v>417</v>
      </c>
    </row>
    <row r="82" spans="1:21" x14ac:dyDescent="0.35">
      <c r="A82">
        <v>132</v>
      </c>
      <c r="B82" t="s">
        <v>490</v>
      </c>
      <c r="C82">
        <f>INDEX(EDA!$A$1:$DW$133, EDAPlots_2019!$A82+1, EDAPlots_2019!C$20)</f>
        <v>0</v>
      </c>
      <c r="D82">
        <f>INDEX(EDA!$A$1:$DW$133, EDAPlots_2019!$A82+1, EDAPlots_2019!D$20)</f>
        <v>0</v>
      </c>
      <c r="E82">
        <f>INDEX(EDA!$A$1:$DW$133, EDAPlots_2019!$A82+1, EDAPlots_2019!E$20)</f>
        <v>47.4</v>
      </c>
      <c r="F82">
        <f>INDEX(EDA!$A$1:$DW$133, EDAPlots_2019!$A82+1, EDAPlots_2019!F$20)</f>
        <v>3.7</v>
      </c>
      <c r="G82">
        <f>INDEX(EDA!$A$1:$DW$133, EDAPlots_2019!$A82+1, EDAPlots_2019!G$20)</f>
        <v>47</v>
      </c>
      <c r="H82">
        <f>INDEX(EDA!$A$1:$DW$133, EDAPlots_2019!$A82+1, EDAPlots_2019!H$20)</f>
        <v>52.7</v>
      </c>
      <c r="I82">
        <f>INDEX(EDA!$A$1:$DW$133, EDAPlots_2019!$A82+1, EDAPlots_2019!I$20)</f>
        <v>92.601134102561105</v>
      </c>
      <c r="J82">
        <f>INDEX(EDA!$A$1:$DW$133, EDAPlots_2019!$A82+1, EDAPlots_2019!J$20)</f>
        <v>140.872476693723</v>
      </c>
      <c r="K82">
        <f>INDEX(EDA!$A$1:$DW$133, EDAPlots_2019!$A82+1, EDAPlots_2019!K$20)</f>
        <v>183.35877230303899</v>
      </c>
      <c r="L82">
        <f>INDEX(EDA!$A$1:$DW$133, EDAPlots_2019!$A82+1, EDAPlots_2019!L$20)</f>
        <v>266.94098441789498</v>
      </c>
      <c r="N82">
        <f>IFERROR(INDEX(StratReturns!$CF$3:$ET$98, _xlfn.IFNA(MATCH($B82, StratReturns!$P$3:$P$98, 0), ""), EDAPlots_2019!N$20), "")</f>
        <v>158.92775526581701</v>
      </c>
      <c r="O82">
        <f>IFERROR(INDEX(StratReturns!$EV$3:$HJ$98, MATCH($B82, StratReturns!$EV$3:$EV$98, 0), EDAPlots_2019!O$20), "")</f>
        <v>130.56809173501401</v>
      </c>
      <c r="Q82">
        <f t="shared" si="1"/>
        <v>141.54402433466262</v>
      </c>
      <c r="R82">
        <f t="shared" si="2"/>
        <v>133.10432248440361</v>
      </c>
      <c r="S82">
        <f t="shared" si="3"/>
        <v>115.91527114030383</v>
      </c>
      <c r="T82">
        <v>60</v>
      </c>
      <c r="U82" t="s">
        <v>418</v>
      </c>
    </row>
    <row r="83" spans="1:21" x14ac:dyDescent="0.35">
      <c r="N83" t="str">
        <f>IFERROR(INDEX(StratReturns!$CF$3:$ET$98, _xlfn.IFNA(MATCH($B83, StratReturns!$P$3:$P$98, 0), ""), EDAPlots_2019!N$20), "")</f>
        <v/>
      </c>
      <c r="O83" t="str">
        <f>IFERROR(INDEX(StratReturns!$EV$3:$HJ$98, MATCH($B83, StratReturns!$EV$3:$EV$98, 0), EDAPlots_2019!O$20), "")</f>
        <v/>
      </c>
      <c r="T83">
        <v>61</v>
      </c>
      <c r="U83" t="s">
        <v>419</v>
      </c>
    </row>
    <row r="84" spans="1:21" x14ac:dyDescent="0.35">
      <c r="N84" t="str">
        <f>IFERROR(INDEX(StratReturns!$CF$3:$ET$98, _xlfn.IFNA(MATCH($B84, StratReturns!$P$3:$P$98, 0), ""), EDAPlots_2019!N$20), "")</f>
        <v/>
      </c>
      <c r="O84" t="str">
        <f>IFERROR(INDEX(StratReturns!$EV$3:$HJ$98, MATCH($B84, StratReturns!$EV$3:$EV$98, 0), EDAPlots_2019!O$20), "")</f>
        <v/>
      </c>
      <c r="T84">
        <v>62</v>
      </c>
      <c r="U84" t="s">
        <v>420</v>
      </c>
    </row>
    <row r="85" spans="1:21" x14ac:dyDescent="0.35">
      <c r="N85" t="str">
        <f>IFERROR(INDEX(StratReturns!$CF$3:$ET$98, _xlfn.IFNA(MATCH($B85, StratReturns!$P$3:$P$98, 0), ""), EDAPlots_2019!N$20), "")</f>
        <v/>
      </c>
      <c r="O85" t="str">
        <f>IFERROR(INDEX(StratReturns!$EV$3:$HJ$98, MATCH($B85, StratReturns!$EV$3:$EV$98, 0), EDAPlots_2019!O$20), "")</f>
        <v/>
      </c>
      <c r="T85">
        <v>63</v>
      </c>
      <c r="U85" t="s">
        <v>421</v>
      </c>
    </row>
    <row r="86" spans="1:21" x14ac:dyDescent="0.35">
      <c r="N86" t="str">
        <f>IFERROR(INDEX(StratReturns!$CF$3:$ET$98, _xlfn.IFNA(MATCH($B86, StratReturns!$P$3:$P$98, 0), ""), EDAPlots_2019!N$20), "")</f>
        <v/>
      </c>
      <c r="O86" t="str">
        <f>IFERROR(INDEX(StratReturns!$EV$3:$HJ$98, MATCH($B86, StratReturns!$EV$3:$EV$98, 0), EDAPlots_2019!O$20), "")</f>
        <v/>
      </c>
      <c r="T86">
        <v>64</v>
      </c>
      <c r="U86" t="s">
        <v>422</v>
      </c>
    </row>
    <row r="87" spans="1:21" x14ac:dyDescent="0.35">
      <c r="N87" t="str">
        <f>IFERROR(INDEX(StratReturns!$CF$3:$ET$98, _xlfn.IFNA(MATCH($B87, StratReturns!$P$3:$P$98, 0), ""), EDAPlots_2019!N$20), "")</f>
        <v/>
      </c>
      <c r="O87" t="str">
        <f>IFERROR(INDEX(StratReturns!$EV$3:$HJ$98, MATCH($B87, StratReturns!$EV$3:$EV$98, 0), EDAPlots_2019!O$20), "")</f>
        <v/>
      </c>
      <c r="T87">
        <v>65</v>
      </c>
      <c r="U87" t="s">
        <v>423</v>
      </c>
    </row>
    <row r="88" spans="1:21" x14ac:dyDescent="0.35">
      <c r="N88" t="str">
        <f>IFERROR(INDEX(StratReturns!$CF$3:$ET$98, _xlfn.IFNA(MATCH($B88, StratReturns!$P$3:$P$98, 0), ""), EDAPlots_2019!N$20), "")</f>
        <v/>
      </c>
      <c r="O88" t="str">
        <f>IFERROR(INDEX(StratReturns!$EV$3:$HJ$98, MATCH($B88, StratReturns!$EV$3:$EV$98, 0), EDAPlots_2019!O$20), "")</f>
        <v/>
      </c>
      <c r="T88">
        <v>66</v>
      </c>
      <c r="U88" t="s">
        <v>424</v>
      </c>
    </row>
    <row r="89" spans="1:21" x14ac:dyDescent="0.35">
      <c r="N89" t="str">
        <f>IFERROR(INDEX(StratReturns!$CF$3:$ET$98, _xlfn.IFNA(MATCH($B89, StratReturns!$P$3:$P$98, 0), ""), EDAPlots_2019!N$20), "")</f>
        <v/>
      </c>
      <c r="O89" t="str">
        <f>IFERROR(INDEX(StratReturns!$EV$3:$HJ$98, MATCH($B89, StratReturns!$EV$3:$EV$98, 0), EDAPlots_2019!O$20), "")</f>
        <v/>
      </c>
      <c r="T89">
        <v>67</v>
      </c>
      <c r="U89" t="s">
        <v>425</v>
      </c>
    </row>
    <row r="90" spans="1:21" x14ac:dyDescent="0.35">
      <c r="N90" t="str">
        <f>IFERROR(INDEX(StratReturns!$CF$3:$ET$98, _xlfn.IFNA(MATCH($B90, StratReturns!$P$3:$P$98, 0), ""), EDAPlots_2019!N$20), "")</f>
        <v/>
      </c>
      <c r="O90" t="str">
        <f>IFERROR(INDEX(StratReturns!$EV$3:$HJ$98, MATCH($B90, StratReturns!$EV$3:$EV$98, 0), EDAPlots_2019!O$20), "")</f>
        <v/>
      </c>
      <c r="T90">
        <v>68</v>
      </c>
      <c r="U90" t="s">
        <v>426</v>
      </c>
    </row>
    <row r="91" spans="1:21" x14ac:dyDescent="0.35">
      <c r="N91" t="str">
        <f>IFERROR(INDEX(StratReturns!$CF$3:$ET$98, _xlfn.IFNA(MATCH($B91, StratReturns!$P$3:$P$98, 0), ""), EDAPlots_2019!N$20), "")</f>
        <v/>
      </c>
      <c r="O91" t="str">
        <f>IFERROR(INDEX(StratReturns!$EV$3:$HJ$98, MATCH($B91, StratReturns!$EV$3:$EV$98, 0), EDAPlots_2019!O$20), "")</f>
        <v/>
      </c>
      <c r="T91">
        <v>69</v>
      </c>
      <c r="U91" t="s">
        <v>427</v>
      </c>
    </row>
    <row r="92" spans="1:21" x14ac:dyDescent="0.35">
      <c r="N92" t="str">
        <f>IFERROR(INDEX(StratReturns!$CF$3:$ET$98, _xlfn.IFNA(MATCH($B92, StratReturns!$P$3:$P$98, 0), ""), EDAPlots_2019!N$20), "")</f>
        <v/>
      </c>
      <c r="O92" t="str">
        <f>IFERROR(INDEX(StratReturns!$EV$3:$HJ$98, MATCH($B92, StratReturns!$EV$3:$EV$98, 0), EDAPlots_2019!O$20), "")</f>
        <v/>
      </c>
      <c r="T92">
        <v>70</v>
      </c>
      <c r="U92" t="s">
        <v>428</v>
      </c>
    </row>
    <row r="93" spans="1:21" x14ac:dyDescent="0.35">
      <c r="N93" t="str">
        <f>IFERROR(INDEX(StratReturns!$CF$3:$ET$98, _xlfn.IFNA(MATCH($B93, StratReturns!$P$3:$P$98, 0), ""), EDAPlots_2019!N$20), "")</f>
        <v/>
      </c>
      <c r="O93" t="str">
        <f>IFERROR(INDEX(StratReturns!$EV$3:$HJ$98, MATCH($B93, StratReturns!$EV$3:$EV$98, 0), EDAPlots_2019!O$20), "")</f>
        <v/>
      </c>
      <c r="T93">
        <v>71</v>
      </c>
      <c r="U93" t="s">
        <v>429</v>
      </c>
    </row>
    <row r="94" spans="1:21" x14ac:dyDescent="0.35">
      <c r="N94" t="str">
        <f>IFERROR(INDEX(StratReturns!$CF$3:$ET$98, _xlfn.IFNA(MATCH($B94, StratReturns!$P$3:$P$98, 0), ""), EDAPlots_2019!N$20), "")</f>
        <v/>
      </c>
      <c r="O94" t="str">
        <f>IFERROR(INDEX(StratReturns!$EV$3:$HJ$98, MATCH($B94, StratReturns!$EV$3:$EV$98, 0), EDAPlots_2019!O$20), "")</f>
        <v/>
      </c>
      <c r="T94">
        <v>72</v>
      </c>
      <c r="U94" t="s">
        <v>430</v>
      </c>
    </row>
    <row r="95" spans="1:21" x14ac:dyDescent="0.35">
      <c r="N95" t="str">
        <f>IFERROR(INDEX(StratReturns!$CF$3:$ET$98, _xlfn.IFNA(MATCH($B95, StratReturns!$P$3:$P$98, 0), ""), EDAPlots_2019!N$20), "")</f>
        <v/>
      </c>
      <c r="O95" t="str">
        <f>IFERROR(INDEX(StratReturns!$EV$3:$HJ$98, MATCH($B95, StratReturns!$EV$3:$EV$98, 0), EDAPlots_2019!O$20), "")</f>
        <v/>
      </c>
      <c r="T95">
        <v>73</v>
      </c>
      <c r="U95" t="s">
        <v>431</v>
      </c>
    </row>
    <row r="96" spans="1:21" x14ac:dyDescent="0.35">
      <c r="N96" t="str">
        <f>IFERROR(INDEX(StratReturns!$CF$3:$ET$98, _xlfn.IFNA(MATCH($B96, StratReturns!$P$3:$P$98, 0), ""), EDAPlots_2019!N$20), "")</f>
        <v/>
      </c>
      <c r="O96" t="str">
        <f>IFERROR(INDEX(StratReturns!$EV$3:$HJ$98, MATCH($B96, StratReturns!$EV$3:$EV$98, 0), EDAPlots_2019!O$20), "")</f>
        <v/>
      </c>
      <c r="T96">
        <v>74</v>
      </c>
      <c r="U96" t="s">
        <v>432</v>
      </c>
    </row>
    <row r="97" spans="14:21" x14ac:dyDescent="0.35">
      <c r="N97" t="str">
        <f>IFERROR(INDEX(StratReturns!$CF$3:$ET$98, _xlfn.IFNA(MATCH($B97, StratReturns!$P$3:$P$98, 0), ""), EDAPlots_2019!N$20), "")</f>
        <v/>
      </c>
      <c r="O97" t="str">
        <f>IFERROR(INDEX(StratReturns!$EV$3:$HJ$98, MATCH($B97, StratReturns!$EV$3:$EV$98, 0), EDAPlots_2019!O$20), "")</f>
        <v/>
      </c>
      <c r="T97">
        <v>75</v>
      </c>
      <c r="U97" t="s">
        <v>433</v>
      </c>
    </row>
    <row r="98" spans="14:21" x14ac:dyDescent="0.35">
      <c r="N98" t="str">
        <f>IFERROR(INDEX(StratReturns!$CF$3:$ET$98, _xlfn.IFNA(MATCH($B98, StratReturns!$P$3:$P$98, 0), ""), EDAPlots_2019!N$20), "")</f>
        <v/>
      </c>
      <c r="O98" t="str">
        <f>IFERROR(INDEX(StratReturns!$EV$3:$HJ$98, MATCH($B98, StratReturns!$EV$3:$EV$98, 0), EDAPlots_2019!O$20), "")</f>
        <v/>
      </c>
      <c r="T98">
        <v>76</v>
      </c>
      <c r="U98" t="s">
        <v>434</v>
      </c>
    </row>
    <row r="99" spans="14:21" x14ac:dyDescent="0.35">
      <c r="N99" t="str">
        <f>IFERROR(INDEX(StratReturns!$CF$3:$ET$98, _xlfn.IFNA(MATCH($B99, StratReturns!$P$3:$P$98, 0), ""), EDAPlots_2019!N$20), "")</f>
        <v/>
      </c>
      <c r="O99" t="str">
        <f>IFERROR(INDEX(StratReturns!$EV$3:$HJ$98, MATCH($B99, StratReturns!$EV$3:$EV$98, 0), EDAPlots_2019!O$20), "")</f>
        <v/>
      </c>
      <c r="T99">
        <v>77</v>
      </c>
      <c r="U99" t="s">
        <v>435</v>
      </c>
    </row>
    <row r="100" spans="14:21" x14ac:dyDescent="0.35">
      <c r="N100" t="str">
        <f>IFERROR(INDEX(StratReturns!$CF$3:$ET$98, _xlfn.IFNA(MATCH($B100, StratReturns!$P$3:$P$98, 0), ""), EDAPlots_2019!N$20), "")</f>
        <v/>
      </c>
      <c r="O100" t="str">
        <f>IFERROR(INDEX(StratReturns!$EV$3:$HJ$98, MATCH($B100, StratReturns!$EV$3:$EV$98, 0), EDAPlots_2019!O$20), "")</f>
        <v/>
      </c>
      <c r="T100">
        <v>78</v>
      </c>
      <c r="U100" t="s">
        <v>436</v>
      </c>
    </row>
    <row r="101" spans="14:21" x14ac:dyDescent="0.35">
      <c r="N101" t="str">
        <f>IFERROR(INDEX(StratReturns!$CF$3:$ET$98, _xlfn.IFNA(MATCH($B101, StratReturns!$P$3:$P$98, 0), ""), EDAPlots_2019!N$20), "")</f>
        <v/>
      </c>
      <c r="O101" t="str">
        <f>IFERROR(INDEX(StratReturns!$EV$3:$HJ$98, MATCH($B101, StratReturns!$EV$3:$EV$98, 0), EDAPlots_2019!O$20), "")</f>
        <v/>
      </c>
      <c r="T101">
        <v>79</v>
      </c>
      <c r="U101" t="s">
        <v>437</v>
      </c>
    </row>
    <row r="102" spans="14:21" x14ac:dyDescent="0.35">
      <c r="N102" t="str">
        <f>IFERROR(INDEX(StratReturns!$CF$3:$ET$98, _xlfn.IFNA(MATCH($B102, StratReturns!$P$3:$P$98, 0), ""), EDAPlots_2019!N$20), "")</f>
        <v/>
      </c>
      <c r="O102" t="str">
        <f>IFERROR(INDEX(StratReturns!$EV$3:$HJ$98, MATCH($B102, StratReturns!$EV$3:$EV$98, 0), EDAPlots_2019!O$20), "")</f>
        <v/>
      </c>
      <c r="T102">
        <v>80</v>
      </c>
      <c r="U102" t="s">
        <v>438</v>
      </c>
    </row>
    <row r="103" spans="14:21" x14ac:dyDescent="0.35">
      <c r="N103" t="str">
        <f>IFERROR(INDEX(StratReturns!$CF$3:$ET$98, _xlfn.IFNA(MATCH($B103, StratReturns!$P$3:$P$98, 0), ""), EDAPlots_2019!N$20), "")</f>
        <v/>
      </c>
      <c r="O103" t="str">
        <f>IFERROR(INDEX(StratReturns!$EV$3:$HJ$98, MATCH($B103, StratReturns!$EV$3:$EV$98, 0), EDAPlots_2019!O$20), "")</f>
        <v/>
      </c>
      <c r="T103">
        <v>81</v>
      </c>
      <c r="U103" t="s">
        <v>439</v>
      </c>
    </row>
    <row r="104" spans="14:21" x14ac:dyDescent="0.35">
      <c r="N104" t="str">
        <f>IFERROR(INDEX(StratReturns!$CF$3:$ET$98, _xlfn.IFNA(MATCH($B104, StratReturns!$P$3:$P$98, 0), ""), EDAPlots_2019!N$20), "")</f>
        <v/>
      </c>
      <c r="O104" t="str">
        <f>IFERROR(INDEX(StratReturns!$EV$3:$HJ$98, MATCH($B104, StratReturns!$EV$3:$EV$98, 0), EDAPlots_2019!O$20), "")</f>
        <v/>
      </c>
      <c r="T104">
        <v>82</v>
      </c>
      <c r="U104" t="s">
        <v>440</v>
      </c>
    </row>
    <row r="105" spans="14:21" x14ac:dyDescent="0.35">
      <c r="N105" t="str">
        <f>IFERROR(INDEX(StratReturns!$CF$3:$ET$98, _xlfn.IFNA(MATCH($B105, StratReturns!$P$3:$P$98, 0), ""), EDAPlots_2019!N$20), "")</f>
        <v/>
      </c>
      <c r="O105" t="str">
        <f>IFERROR(INDEX(StratReturns!$EV$3:$HJ$98, MATCH($B105, StratReturns!$EV$3:$EV$98, 0), EDAPlots_2019!O$20), "")</f>
        <v/>
      </c>
      <c r="T105">
        <v>83</v>
      </c>
      <c r="U105" t="s">
        <v>441</v>
      </c>
    </row>
    <row r="106" spans="14:21" x14ac:dyDescent="0.35">
      <c r="N106" t="str">
        <f>IFERROR(INDEX(StratReturns!$CF$3:$ET$98, _xlfn.IFNA(MATCH($B106, StratReturns!$P$3:$P$98, 0), ""), EDAPlots_2019!N$20), "")</f>
        <v/>
      </c>
      <c r="O106" t="str">
        <f>IFERROR(INDEX(StratReturns!$EV$3:$HJ$98, MATCH($B106, StratReturns!$EV$3:$EV$98, 0), EDAPlots_2019!O$20), "")</f>
        <v/>
      </c>
      <c r="T106">
        <v>84</v>
      </c>
      <c r="U106" t="s">
        <v>442</v>
      </c>
    </row>
    <row r="107" spans="14:21" x14ac:dyDescent="0.35">
      <c r="N107" t="str">
        <f>IFERROR(INDEX(StratReturns!$CF$3:$ET$98, _xlfn.IFNA(MATCH($B107, StratReturns!$P$3:$P$98, 0), ""), EDAPlots_2019!N$20), "")</f>
        <v/>
      </c>
      <c r="O107" t="str">
        <f>IFERROR(INDEX(StratReturns!$EV$3:$HJ$98, MATCH($B107, StratReturns!$EV$3:$EV$98, 0), EDAPlots_2019!O$20), "")</f>
        <v/>
      </c>
      <c r="T107">
        <v>85</v>
      </c>
      <c r="U107" t="s">
        <v>443</v>
      </c>
    </row>
    <row r="108" spans="14:21" x14ac:dyDescent="0.35">
      <c r="N108" t="str">
        <f>IFERROR(INDEX(StratReturns!$CF$3:$ET$98, _xlfn.IFNA(MATCH($B108, StratReturns!$P$3:$P$98, 0), ""), EDAPlots_2019!N$20), "")</f>
        <v/>
      </c>
      <c r="O108" t="str">
        <f>IFERROR(INDEX(StratReturns!$EV$3:$HJ$98, MATCH($B108, StratReturns!$EV$3:$EV$98, 0), EDAPlots_2019!O$20), "")</f>
        <v/>
      </c>
      <c r="T108">
        <v>86</v>
      </c>
      <c r="U108" t="s">
        <v>444</v>
      </c>
    </row>
    <row r="109" spans="14:21" x14ac:dyDescent="0.35">
      <c r="N109" t="str">
        <f>IFERROR(INDEX(StratReturns!$CF$3:$ET$98, _xlfn.IFNA(MATCH($B109, StratReturns!$P$3:$P$98, 0), ""), EDAPlots_2019!N$20), "")</f>
        <v/>
      </c>
      <c r="O109" t="str">
        <f>IFERROR(INDEX(StratReturns!$EV$3:$HJ$98, MATCH($B109, StratReturns!$EV$3:$EV$98, 0), EDAPlots_2019!O$20), "")</f>
        <v/>
      </c>
      <c r="T109">
        <v>87</v>
      </c>
      <c r="U109" t="s">
        <v>445</v>
      </c>
    </row>
    <row r="110" spans="14:21" x14ac:dyDescent="0.35">
      <c r="N110" t="str">
        <f>IFERROR(INDEX(StratReturns!$CF$3:$ET$98, _xlfn.IFNA(MATCH($B110, StratReturns!$P$3:$P$98, 0), ""), EDAPlots_2019!N$20), "")</f>
        <v/>
      </c>
      <c r="O110" t="str">
        <f>IFERROR(INDEX(StratReturns!$EV$3:$HJ$98, MATCH($B110, StratReturns!$EV$3:$EV$98, 0), EDAPlots_2019!O$20), "")</f>
        <v/>
      </c>
      <c r="T110">
        <v>88</v>
      </c>
      <c r="U110" t="s">
        <v>446</v>
      </c>
    </row>
    <row r="111" spans="14:21" x14ac:dyDescent="0.35">
      <c r="N111" t="str">
        <f>IFERROR(INDEX(StratReturns!$CF$3:$ET$98, _xlfn.IFNA(MATCH($B111, StratReturns!$P$3:$P$98, 0), ""), EDAPlots_2019!N$20), "")</f>
        <v/>
      </c>
      <c r="O111" t="str">
        <f>IFERROR(INDEX(StratReturns!$EV$3:$HJ$98, MATCH($B111, StratReturns!$EV$3:$EV$98, 0), EDAPlots_2019!O$20), "")</f>
        <v/>
      </c>
      <c r="T111">
        <v>89</v>
      </c>
      <c r="U111" t="s">
        <v>447</v>
      </c>
    </row>
    <row r="112" spans="14:21" x14ac:dyDescent="0.35">
      <c r="N112" t="str">
        <f>IFERROR(INDEX(StratReturns!$CF$3:$ET$98, _xlfn.IFNA(MATCH($B112, StratReturns!$P$3:$P$98, 0), ""), EDAPlots_2019!N$20), "")</f>
        <v/>
      </c>
      <c r="O112" t="str">
        <f>IFERROR(INDEX(StratReturns!$EV$3:$HJ$98, MATCH($B112, StratReturns!$EV$3:$EV$98, 0), EDAPlots_2019!O$20), "")</f>
        <v/>
      </c>
      <c r="T112">
        <v>90</v>
      </c>
      <c r="U112" t="s">
        <v>448</v>
      </c>
    </row>
    <row r="113" spans="14:21" x14ac:dyDescent="0.35">
      <c r="N113" t="str">
        <f>IFERROR(INDEX(StratReturns!$CF$3:$ET$98, _xlfn.IFNA(MATCH($B113, StratReturns!$P$3:$P$98, 0), ""), EDAPlots_2019!N$20), "")</f>
        <v/>
      </c>
      <c r="O113" t="str">
        <f>IFERROR(INDEX(StratReturns!$EV$3:$HJ$98, MATCH($B113, StratReturns!$EV$3:$EV$98, 0), EDAPlots_2019!O$20), "")</f>
        <v/>
      </c>
      <c r="T113">
        <v>91</v>
      </c>
      <c r="U113" t="s">
        <v>449</v>
      </c>
    </row>
    <row r="114" spans="14:21" x14ac:dyDescent="0.35">
      <c r="N114" t="str">
        <f>IFERROR(INDEX(StratReturns!$CF$3:$ET$98, _xlfn.IFNA(MATCH($B114, StratReturns!$P$3:$P$98, 0), ""), EDAPlots_2019!N$20), "")</f>
        <v/>
      </c>
      <c r="O114" t="str">
        <f>IFERROR(INDEX(StratReturns!$EV$3:$HJ$98, MATCH($B114, StratReturns!$EV$3:$EV$98, 0), EDAPlots_2019!O$20), "")</f>
        <v/>
      </c>
      <c r="T114">
        <v>92</v>
      </c>
      <c r="U114" t="s">
        <v>450</v>
      </c>
    </row>
    <row r="115" spans="14:21" x14ac:dyDescent="0.35">
      <c r="N115" t="str">
        <f>IFERROR(INDEX(StratReturns!$CF$3:$ET$98, _xlfn.IFNA(MATCH($B115, StratReturns!$P$3:$P$98, 0), ""), EDAPlots_2019!N$20), "")</f>
        <v/>
      </c>
      <c r="O115" t="str">
        <f>IFERROR(INDEX(StratReturns!$EV$3:$HJ$98, MATCH($B115, StratReturns!$EV$3:$EV$98, 0), EDAPlots_2019!O$20), "")</f>
        <v/>
      </c>
      <c r="T115">
        <v>93</v>
      </c>
      <c r="U115" t="s">
        <v>451</v>
      </c>
    </row>
    <row r="116" spans="14:21" x14ac:dyDescent="0.35">
      <c r="N116" t="str">
        <f>IFERROR(INDEX(StratReturns!$CF$3:$ET$98, _xlfn.IFNA(MATCH($B116, StratReturns!$P$3:$P$98, 0), ""), EDAPlots_2019!N$20), "")</f>
        <v/>
      </c>
      <c r="O116" t="str">
        <f>IFERROR(INDEX(StratReturns!$EV$3:$HJ$98, MATCH($B116, StratReturns!$EV$3:$EV$98, 0), EDAPlots_2019!O$20), "")</f>
        <v/>
      </c>
      <c r="T116">
        <v>94</v>
      </c>
      <c r="U116" t="s">
        <v>452</v>
      </c>
    </row>
    <row r="117" spans="14:21" x14ac:dyDescent="0.35">
      <c r="N117" t="str">
        <f>IFERROR(INDEX(StratReturns!$CF$3:$ET$98, _xlfn.IFNA(MATCH($B117, StratReturns!$P$3:$P$98, 0), ""), EDAPlots_2019!N$20), "")</f>
        <v/>
      </c>
      <c r="O117" t="str">
        <f>IFERROR(INDEX(StratReturns!$EV$3:$HJ$98, MATCH($B117, StratReturns!$EV$3:$EV$98, 0), EDAPlots_2019!O$20), "")</f>
        <v/>
      </c>
      <c r="T117">
        <v>95</v>
      </c>
      <c r="U117" t="s">
        <v>453</v>
      </c>
    </row>
    <row r="118" spans="14:21" x14ac:dyDescent="0.35">
      <c r="N118" t="str">
        <f>IFERROR(INDEX(StratReturns!$CF$3:$ET$98, _xlfn.IFNA(MATCH($B118, StratReturns!$P$3:$P$98, 0), ""), EDAPlots_2019!N$20), "")</f>
        <v/>
      </c>
      <c r="O118" t="str">
        <f>IFERROR(INDEX(StratReturns!$EV$3:$HJ$98, MATCH($B118, StratReturns!$EV$3:$EV$98, 0), EDAPlots_2019!O$20), "")</f>
        <v/>
      </c>
      <c r="T118">
        <v>96</v>
      </c>
      <c r="U118" t="s">
        <v>454</v>
      </c>
    </row>
    <row r="119" spans="14:21" x14ac:dyDescent="0.35">
      <c r="N119" t="str">
        <f>IFERROR(INDEX(StratReturns!$CF$3:$ET$98, _xlfn.IFNA(MATCH($B119, StratReturns!$P$3:$P$98, 0), ""), EDAPlots_2019!N$20), "")</f>
        <v/>
      </c>
      <c r="O119" t="str">
        <f>IFERROR(INDEX(StratReturns!$EV$3:$HJ$98, MATCH($B119, StratReturns!$EV$3:$EV$98, 0), EDAPlots_2019!O$20), "")</f>
        <v/>
      </c>
      <c r="T119">
        <v>97</v>
      </c>
      <c r="U119" t="s">
        <v>455</v>
      </c>
    </row>
    <row r="120" spans="14:21" x14ac:dyDescent="0.35">
      <c r="N120" t="str">
        <f>IFERROR(INDEX(StratReturns!$CF$3:$ET$98, _xlfn.IFNA(MATCH($B120, StratReturns!$P$3:$P$98, 0), ""), EDAPlots_2019!N$20), "")</f>
        <v/>
      </c>
      <c r="O120" t="str">
        <f>IFERROR(INDEX(StratReturns!$EV$3:$HJ$98, MATCH($B120, StratReturns!$EV$3:$EV$98, 0), EDAPlots_2019!O$20), "")</f>
        <v/>
      </c>
      <c r="T120">
        <v>98</v>
      </c>
      <c r="U120" t="s">
        <v>456</v>
      </c>
    </row>
    <row r="121" spans="14:21" x14ac:dyDescent="0.35">
      <c r="N121" t="str">
        <f>IFERROR(INDEX(StratReturns!$CF$3:$ET$98, _xlfn.IFNA(MATCH($B121, StratReturns!$P$3:$P$98, 0), ""), EDAPlots_2019!N$20), "")</f>
        <v/>
      </c>
      <c r="O121" t="str">
        <f>IFERROR(INDEX(StratReturns!$EV$3:$HJ$98, MATCH($B121, StratReturns!$EV$3:$EV$98, 0), EDAPlots_2019!O$20), "")</f>
        <v/>
      </c>
      <c r="T121">
        <v>99</v>
      </c>
      <c r="U121" t="s">
        <v>457</v>
      </c>
    </row>
    <row r="122" spans="14:21" x14ac:dyDescent="0.35">
      <c r="N122" t="str">
        <f>IFERROR(INDEX(StratReturns!$CF$3:$ET$98, _xlfn.IFNA(MATCH($B122, StratReturns!$P$3:$P$98, 0), ""), EDAPlots_2019!N$20), "")</f>
        <v/>
      </c>
      <c r="O122" t="str">
        <f>IFERROR(INDEX(StratReturns!$EV$3:$HJ$98, MATCH($B122, StratReturns!$EV$3:$EV$98, 0), EDAPlots_2019!O$20), "")</f>
        <v/>
      </c>
      <c r="T122">
        <v>100</v>
      </c>
      <c r="U122" t="s">
        <v>458</v>
      </c>
    </row>
    <row r="123" spans="14:21" x14ac:dyDescent="0.35">
      <c r="N123" t="str">
        <f>IFERROR(INDEX(StratReturns!$CF$3:$ET$98, _xlfn.IFNA(MATCH($B123, StratReturns!$P$3:$P$98, 0), ""), EDAPlots_2019!N$20), "")</f>
        <v/>
      </c>
      <c r="O123" t="str">
        <f>IFERROR(INDEX(StratReturns!$EV$3:$HJ$98, MATCH($B123, StratReturns!$EV$3:$EV$98, 0), EDAPlots_2019!O$20), "")</f>
        <v/>
      </c>
      <c r="T123">
        <v>101</v>
      </c>
      <c r="U123" t="s">
        <v>459</v>
      </c>
    </row>
    <row r="124" spans="14:21" x14ac:dyDescent="0.35">
      <c r="N124" t="str">
        <f>IFERROR(INDEX(StratReturns!$CF$3:$ET$98, _xlfn.IFNA(MATCH($B124, StratReturns!$P$3:$P$98, 0), ""), EDAPlots_2019!N$20), "")</f>
        <v/>
      </c>
      <c r="O124" t="str">
        <f>IFERROR(INDEX(StratReturns!$EV$3:$HJ$98, MATCH($B124, StratReturns!$EV$3:$EV$98, 0), EDAPlots_2019!O$20), "")</f>
        <v/>
      </c>
      <c r="T124">
        <v>102</v>
      </c>
      <c r="U124" t="s">
        <v>460</v>
      </c>
    </row>
    <row r="125" spans="14:21" x14ac:dyDescent="0.35">
      <c r="N125" t="str">
        <f>IFERROR(INDEX(StratReturns!$CF$3:$ET$98, _xlfn.IFNA(MATCH($B125, StratReturns!$P$3:$P$98, 0), ""), EDAPlots_2019!N$20), "")</f>
        <v/>
      </c>
      <c r="O125" t="str">
        <f>IFERROR(INDEX(StratReturns!$EV$3:$HJ$98, MATCH($B125, StratReturns!$EV$3:$EV$98, 0), EDAPlots_2019!O$20), "")</f>
        <v/>
      </c>
      <c r="T125">
        <v>103</v>
      </c>
      <c r="U125" t="s">
        <v>461</v>
      </c>
    </row>
    <row r="126" spans="14:21" x14ac:dyDescent="0.35">
      <c r="N126" t="str">
        <f>IFERROR(INDEX(StratReturns!$CF$3:$ET$98, _xlfn.IFNA(MATCH($B126, StratReturns!$P$3:$P$98, 0), ""), EDAPlots_2019!N$20), "")</f>
        <v/>
      </c>
      <c r="O126" t="str">
        <f>IFERROR(INDEX(StratReturns!$EV$3:$HJ$98, MATCH($B126, StratReturns!$EV$3:$EV$98, 0), EDAPlots_2019!O$20), "")</f>
        <v/>
      </c>
      <c r="T126">
        <v>104</v>
      </c>
      <c r="U126" t="s">
        <v>462</v>
      </c>
    </row>
    <row r="127" spans="14:21" x14ac:dyDescent="0.35">
      <c r="N127" t="str">
        <f>IFERROR(INDEX(StratReturns!$CF$3:$ET$98, _xlfn.IFNA(MATCH($B127, StratReturns!$P$3:$P$98, 0), ""), EDAPlots_2019!N$20), "")</f>
        <v/>
      </c>
      <c r="O127" t="str">
        <f>IFERROR(INDEX(StratReturns!$EV$3:$HJ$98, MATCH($B127, StratReturns!$EV$3:$EV$98, 0), EDAPlots_2019!O$20), "")</f>
        <v/>
      </c>
      <c r="T127">
        <v>105</v>
      </c>
      <c r="U127" t="s">
        <v>463</v>
      </c>
    </row>
    <row r="128" spans="14:21" x14ac:dyDescent="0.35">
      <c r="N128" t="str">
        <f>IFERROR(INDEX(StratReturns!$CF$3:$ET$98, _xlfn.IFNA(MATCH($B128, StratReturns!$P$3:$P$98, 0), ""), EDAPlots_2019!N$20), "")</f>
        <v/>
      </c>
      <c r="O128" t="str">
        <f>IFERROR(INDEX(StratReturns!$EV$3:$HJ$98, MATCH($B128, StratReturns!$EV$3:$EV$98, 0), EDAPlots_2019!O$20), "")</f>
        <v/>
      </c>
      <c r="T128">
        <v>106</v>
      </c>
      <c r="U128" t="s">
        <v>464</v>
      </c>
    </row>
    <row r="129" spans="14:21" x14ac:dyDescent="0.35">
      <c r="N129" t="str">
        <f>IFERROR(INDEX(StratReturns!$CF$3:$ET$98, _xlfn.IFNA(MATCH($B129, StratReturns!$P$3:$P$98, 0), ""), EDAPlots_2019!N$20), "")</f>
        <v/>
      </c>
      <c r="O129" t="str">
        <f>IFERROR(INDEX(StratReturns!$EV$3:$HJ$98, MATCH($B129, StratReturns!$EV$3:$EV$98, 0), EDAPlots_2019!O$20), "")</f>
        <v/>
      </c>
      <c r="T129">
        <v>107</v>
      </c>
      <c r="U129" t="s">
        <v>465</v>
      </c>
    </row>
    <row r="130" spans="14:21" x14ac:dyDescent="0.35">
      <c r="N130" t="str">
        <f>IFERROR(INDEX(StratReturns!$CF$3:$ET$98, _xlfn.IFNA(MATCH($B130, StratReturns!$P$3:$P$98, 0), ""), EDAPlots_2019!N$20), "")</f>
        <v/>
      </c>
      <c r="O130" t="str">
        <f>IFERROR(INDEX(StratReturns!$EV$3:$HJ$98, MATCH($B130, StratReturns!$EV$3:$EV$98, 0), EDAPlots_2019!O$20), "")</f>
        <v/>
      </c>
      <c r="T130">
        <v>108</v>
      </c>
      <c r="U130" t="s">
        <v>466</v>
      </c>
    </row>
    <row r="131" spans="14:21" x14ac:dyDescent="0.35">
      <c r="N131" t="str">
        <f>IFERROR(INDEX(StratReturns!$CF$3:$ET$98, _xlfn.IFNA(MATCH($B131, StratReturns!$P$3:$P$98, 0), ""), EDAPlots_2019!N$20), "")</f>
        <v/>
      </c>
      <c r="O131" t="str">
        <f>IFERROR(INDEX(StratReturns!$EV$3:$HJ$98, MATCH($B131, StratReturns!$EV$3:$EV$98, 0), EDAPlots_2019!O$20), "")</f>
        <v/>
      </c>
      <c r="T131">
        <v>109</v>
      </c>
      <c r="U131" t="s">
        <v>467</v>
      </c>
    </row>
    <row r="132" spans="14:21" x14ac:dyDescent="0.35">
      <c r="N132" t="str">
        <f>IFERROR(INDEX(StratReturns!$CF$3:$ET$98, _xlfn.IFNA(MATCH($B132, StratReturns!$P$3:$P$98, 0), ""), EDAPlots_2019!N$20), "")</f>
        <v/>
      </c>
      <c r="O132" t="str">
        <f>IFERROR(INDEX(StratReturns!$EV$3:$HJ$98, MATCH($B132, StratReturns!$EV$3:$EV$98, 0), EDAPlots_2019!O$20), "")</f>
        <v/>
      </c>
      <c r="T132">
        <v>110</v>
      </c>
      <c r="U132" t="s">
        <v>468</v>
      </c>
    </row>
    <row r="133" spans="14:21" x14ac:dyDescent="0.35">
      <c r="N133" t="str">
        <f>IFERROR(INDEX(StratReturns!$CF$3:$ET$98, _xlfn.IFNA(MATCH($B133, StratReturns!$P$3:$P$98, 0), ""), EDAPlots_2019!N$20), "")</f>
        <v/>
      </c>
      <c r="O133" t="str">
        <f>IFERROR(INDEX(StratReturns!$EV$3:$HJ$98, MATCH($B133, StratReturns!$EV$3:$EV$98, 0), EDAPlots_2019!O$20), "")</f>
        <v/>
      </c>
      <c r="T133">
        <v>111</v>
      </c>
      <c r="U133" t="s">
        <v>469</v>
      </c>
    </row>
    <row r="134" spans="14:21" x14ac:dyDescent="0.35">
      <c r="N134" t="str">
        <f>IFERROR(INDEX(StratReturns!$CF$3:$ET$98, _xlfn.IFNA(MATCH($B134, StratReturns!$P$3:$P$98, 0), ""), EDAPlots_2019!N$20), "")</f>
        <v/>
      </c>
      <c r="O134" t="str">
        <f>IFERROR(INDEX(StratReturns!$EV$3:$HJ$98, MATCH($B134, StratReturns!$EV$3:$EV$98, 0), EDAPlots_2019!O$20), "")</f>
        <v/>
      </c>
      <c r="T134">
        <v>112</v>
      </c>
      <c r="U134" t="s">
        <v>470</v>
      </c>
    </row>
    <row r="135" spans="14:21" x14ac:dyDescent="0.35">
      <c r="N135" t="str">
        <f>IFERROR(INDEX(StratReturns!$CF$3:$ET$98, _xlfn.IFNA(MATCH($B135, StratReturns!$P$3:$P$98, 0), ""), EDAPlots_2019!N$20), "")</f>
        <v/>
      </c>
      <c r="O135" t="str">
        <f>IFERROR(INDEX(StratReturns!$EV$3:$HJ$98, MATCH($B135, StratReturns!$EV$3:$EV$98, 0), EDAPlots_2019!O$20), "")</f>
        <v/>
      </c>
      <c r="T135">
        <v>113</v>
      </c>
      <c r="U135" t="s">
        <v>471</v>
      </c>
    </row>
    <row r="136" spans="14:21" x14ac:dyDescent="0.35">
      <c r="N136" t="str">
        <f>IFERROR(INDEX(StratReturns!$CF$3:$ET$98, _xlfn.IFNA(MATCH($B136, StratReturns!$P$3:$P$98, 0), ""), EDAPlots_2019!N$20), "")</f>
        <v/>
      </c>
      <c r="O136" t="str">
        <f>IFERROR(INDEX(StratReturns!$EV$3:$HJ$98, MATCH($B136, StratReturns!$EV$3:$EV$98, 0), EDAPlots_2019!O$20), "")</f>
        <v/>
      </c>
      <c r="T136">
        <v>114</v>
      </c>
      <c r="U136" t="s">
        <v>472</v>
      </c>
    </row>
    <row r="137" spans="14:21" x14ac:dyDescent="0.35">
      <c r="N137" t="str">
        <f>IFERROR(INDEX(StratReturns!$CF$3:$ET$98, _xlfn.IFNA(MATCH($B137, StratReturns!$P$3:$P$98, 0), ""), EDAPlots_2019!N$20), "")</f>
        <v/>
      </c>
      <c r="O137" t="str">
        <f>IFERROR(INDEX(StratReturns!$EV$3:$HJ$98, MATCH($B137, StratReturns!$EV$3:$EV$98, 0), EDAPlots_2019!O$20), "")</f>
        <v/>
      </c>
      <c r="T137">
        <v>115</v>
      </c>
      <c r="U137" t="s">
        <v>473</v>
      </c>
    </row>
    <row r="138" spans="14:21" x14ac:dyDescent="0.35">
      <c r="N138" t="str">
        <f>IFERROR(INDEX(StratReturns!$CF$3:$ET$98, _xlfn.IFNA(MATCH($B138, StratReturns!$P$3:$P$98, 0), ""), EDAPlots_2019!N$20), "")</f>
        <v/>
      </c>
      <c r="O138" t="str">
        <f>IFERROR(INDEX(StratReturns!$EV$3:$HJ$98, MATCH($B138, StratReturns!$EV$3:$EV$98, 0), EDAPlots_2019!O$20), "")</f>
        <v/>
      </c>
      <c r="T138">
        <v>116</v>
      </c>
      <c r="U138" t="s">
        <v>474</v>
      </c>
    </row>
    <row r="139" spans="14:21" x14ac:dyDescent="0.35">
      <c r="N139" t="str">
        <f>IFERROR(INDEX(StratReturns!$CF$3:$ET$98, _xlfn.IFNA(MATCH($B139, StratReturns!$P$3:$P$98, 0), ""), EDAPlots_2019!N$20), "")</f>
        <v/>
      </c>
      <c r="O139" t="str">
        <f>IFERROR(INDEX(StratReturns!$EV$3:$HJ$98, MATCH($B139, StratReturns!$EV$3:$EV$98, 0), EDAPlots_2019!O$20), "")</f>
        <v/>
      </c>
      <c r="T139">
        <v>117</v>
      </c>
      <c r="U139" t="s">
        <v>475</v>
      </c>
    </row>
    <row r="140" spans="14:21" x14ac:dyDescent="0.35">
      <c r="N140" t="str">
        <f>IFERROR(INDEX(StratReturns!$CF$3:$ET$98, _xlfn.IFNA(MATCH($B140, StratReturns!$P$3:$P$98, 0), ""), EDAPlots_2019!N$20), "")</f>
        <v/>
      </c>
      <c r="O140" t="str">
        <f>IFERROR(INDEX(StratReturns!$EV$3:$HJ$98, MATCH($B140, StratReturns!$EV$3:$EV$98, 0), EDAPlots_2019!O$20), "")</f>
        <v/>
      </c>
      <c r="T140">
        <v>118</v>
      </c>
      <c r="U140" t="s">
        <v>476</v>
      </c>
    </row>
    <row r="141" spans="14:21" x14ac:dyDescent="0.35">
      <c r="N141" t="str">
        <f>IFERROR(INDEX(StratReturns!$CF$3:$ET$98, _xlfn.IFNA(MATCH($B141, StratReturns!$P$3:$P$98, 0), ""), EDAPlots_2019!N$20), "")</f>
        <v/>
      </c>
      <c r="O141" t="str">
        <f>IFERROR(INDEX(StratReturns!$EV$3:$HJ$98, MATCH($B141, StratReturns!$EV$3:$EV$98, 0), EDAPlots_2019!O$20), "")</f>
        <v/>
      </c>
      <c r="T141">
        <v>119</v>
      </c>
      <c r="U141" t="s">
        <v>477</v>
      </c>
    </row>
    <row r="142" spans="14:21" x14ac:dyDescent="0.35">
      <c r="N142" t="str">
        <f>IFERROR(INDEX(StratReturns!$CF$3:$ET$98, _xlfn.IFNA(MATCH($B142, StratReturns!$P$3:$P$98, 0), ""), EDAPlots_2019!N$20), "")</f>
        <v/>
      </c>
      <c r="O142" t="str">
        <f>IFERROR(INDEX(StratReturns!$EV$3:$HJ$98, MATCH($B142, StratReturns!$EV$3:$EV$98, 0), EDAPlots_2019!O$20), "")</f>
        <v/>
      </c>
      <c r="T142">
        <v>120</v>
      </c>
      <c r="U142" t="s">
        <v>478</v>
      </c>
    </row>
    <row r="143" spans="14:21" x14ac:dyDescent="0.35">
      <c r="N143" t="str">
        <f>IFERROR(INDEX(StratReturns!$CF$3:$ET$98, _xlfn.IFNA(MATCH($B143, StratReturns!$P$3:$P$98, 0), ""), EDAPlots_2019!N$20), "")</f>
        <v/>
      </c>
      <c r="O143" t="str">
        <f>IFERROR(INDEX(StratReturns!$EV$3:$HJ$98, MATCH($B143, StratReturns!$EV$3:$EV$98, 0), EDAPlots_2019!O$20), "")</f>
        <v/>
      </c>
      <c r="T143">
        <v>121</v>
      </c>
      <c r="U143" t="s">
        <v>479</v>
      </c>
    </row>
    <row r="144" spans="14:21" x14ac:dyDescent="0.35">
      <c r="N144" t="str">
        <f>IFERROR(INDEX(StratReturns!$CF$3:$ET$98, _xlfn.IFNA(MATCH($B144, StratReturns!$P$3:$P$98, 0), ""), EDAPlots_2019!N$20), "")</f>
        <v/>
      </c>
      <c r="O144" t="str">
        <f>IFERROR(INDEX(StratReturns!$EV$3:$HJ$98, MATCH($B144, StratReturns!$EV$3:$EV$98, 0), EDAPlots_2019!O$20), "")</f>
        <v/>
      </c>
      <c r="T144">
        <v>122</v>
      </c>
      <c r="U144" t="s">
        <v>480</v>
      </c>
    </row>
    <row r="145" spans="14:21" x14ac:dyDescent="0.35">
      <c r="N145" t="str">
        <f>IFERROR(INDEX(StratReturns!$CF$3:$ET$98, _xlfn.IFNA(MATCH($B145, StratReturns!$P$3:$P$98, 0), ""), EDAPlots_2019!N$20), "")</f>
        <v/>
      </c>
      <c r="O145" t="str">
        <f>IFERROR(INDEX(StratReturns!$EV$3:$HJ$98, MATCH($B145, StratReturns!$EV$3:$EV$98, 0), EDAPlots_2019!O$20), "")</f>
        <v/>
      </c>
      <c r="T145">
        <v>123</v>
      </c>
      <c r="U145" t="s">
        <v>481</v>
      </c>
    </row>
    <row r="146" spans="14:21" x14ac:dyDescent="0.35">
      <c r="N146" t="str">
        <f>IFERROR(INDEX(StratReturns!$CF$3:$ET$98, _xlfn.IFNA(MATCH($B146, StratReturns!$P$3:$P$98, 0), ""), EDAPlots_2019!N$20), "")</f>
        <v/>
      </c>
      <c r="O146" t="str">
        <f>IFERROR(INDEX(StratReturns!$EV$3:$HJ$98, MATCH($B146, StratReturns!$EV$3:$EV$98, 0), EDAPlots_2019!O$20), "")</f>
        <v/>
      </c>
      <c r="T146">
        <v>124</v>
      </c>
      <c r="U146" t="s">
        <v>482</v>
      </c>
    </row>
    <row r="147" spans="14:21" x14ac:dyDescent="0.35">
      <c r="N147" t="str">
        <f>IFERROR(INDEX(StratReturns!$CF$3:$ET$98, _xlfn.IFNA(MATCH($B147, StratReturns!$P$3:$P$98, 0), ""), EDAPlots_2019!N$20), "")</f>
        <v/>
      </c>
      <c r="O147" t="str">
        <f>IFERROR(INDEX(StratReturns!$EV$3:$HJ$98, MATCH($B147, StratReturns!$EV$3:$EV$98, 0), EDAPlots_2019!O$20), "")</f>
        <v/>
      </c>
      <c r="T147">
        <v>125</v>
      </c>
      <c r="U147" t="s">
        <v>483</v>
      </c>
    </row>
    <row r="148" spans="14:21" x14ac:dyDescent="0.35">
      <c r="N148" t="str">
        <f>IFERROR(INDEX(StratReturns!$CF$3:$ET$98, _xlfn.IFNA(MATCH($B148, StratReturns!$P$3:$P$98, 0), ""), EDAPlots_2019!N$20), "")</f>
        <v/>
      </c>
      <c r="O148" t="str">
        <f>IFERROR(INDEX(StratReturns!$EV$3:$HJ$98, MATCH($B148, StratReturns!$EV$3:$EV$98, 0), EDAPlots_2019!O$20), "")</f>
        <v/>
      </c>
      <c r="T148">
        <v>126</v>
      </c>
      <c r="U148" t="s">
        <v>484</v>
      </c>
    </row>
    <row r="149" spans="14:21" x14ac:dyDescent="0.35">
      <c r="N149" t="str">
        <f>IFERROR(INDEX(StratReturns!$CF$3:$ET$98, _xlfn.IFNA(MATCH($B149, StratReturns!$P$3:$P$98, 0), ""), EDAPlots_2019!N$20), "")</f>
        <v/>
      </c>
      <c r="O149" t="str">
        <f>IFERROR(INDEX(StratReturns!$EV$3:$HJ$98, MATCH($B149, StratReturns!$EV$3:$EV$98, 0), EDAPlots_2019!O$20), "")</f>
        <v/>
      </c>
      <c r="T149">
        <v>127</v>
      </c>
      <c r="U149" t="s">
        <v>485</v>
      </c>
    </row>
    <row r="150" spans="14:21" x14ac:dyDescent="0.35">
      <c r="T150">
        <v>128</v>
      </c>
      <c r="U150" t="s">
        <v>486</v>
      </c>
    </row>
    <row r="151" spans="14:21" x14ac:dyDescent="0.35">
      <c r="T151">
        <v>129</v>
      </c>
      <c r="U151" t="s">
        <v>487</v>
      </c>
    </row>
    <row r="152" spans="14:21" x14ac:dyDescent="0.35">
      <c r="T152">
        <v>130</v>
      </c>
      <c r="U152" t="s">
        <v>488</v>
      </c>
    </row>
    <row r="153" spans="14:21" x14ac:dyDescent="0.35">
      <c r="T153">
        <v>131</v>
      </c>
      <c r="U153" t="s">
        <v>489</v>
      </c>
    </row>
    <row r="154" spans="14:21" x14ac:dyDescent="0.35">
      <c r="T154">
        <v>132</v>
      </c>
      <c r="U154" t="s">
        <v>490</v>
      </c>
    </row>
  </sheetData>
  <mergeCells count="3">
    <mergeCell ref="V22:AA22"/>
    <mergeCell ref="AC22:AH22"/>
    <mergeCell ref="AJ22:AO2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7BD5C-B601-427F-9766-502A016E14A4}">
  <sheetPr codeName="Sheet18"/>
  <dimension ref="A1:BK104"/>
  <sheetViews>
    <sheetView topLeftCell="P1" workbookViewId="0">
      <pane ySplit="8" topLeftCell="A9" activePane="bottomLeft" state="frozen"/>
      <selection pane="bottomLeft" activeCell="AO6" sqref="AO6"/>
    </sheetView>
  </sheetViews>
  <sheetFormatPr defaultRowHeight="14.5" x14ac:dyDescent="0.35"/>
  <cols>
    <col min="25" max="25" width="11.453125" customWidth="1"/>
  </cols>
  <sheetData>
    <row r="1" spans="1:63" x14ac:dyDescent="0.35">
      <c r="Y1">
        <f>MATCH(Y8, $B$8:$V$8, 0)</f>
        <v>13</v>
      </c>
      <c r="Z1">
        <f>MATCH(Z8, $B$8:$V$8, 0)</f>
        <v>2</v>
      </c>
      <c r="AA1">
        <f>MATCH(AA8, $B$8:$V$8, 0)</f>
        <v>14</v>
      </c>
      <c r="AB1">
        <f>MATCH(AB8, $B$8:$V$8, 0)</f>
        <v>3</v>
      </c>
    </row>
    <row r="2" spans="1:63" x14ac:dyDescent="0.35">
      <c r="X2" s="5" t="s">
        <v>636</v>
      </c>
      <c r="Y2" s="132">
        <f>AVERAGE(Y9:Y104)</f>
        <v>5.390615163888733E-3</v>
      </c>
      <c r="Z2" s="132">
        <f>AVERAGE(Z9:Z104)</f>
        <v>1.6983102113817103E-3</v>
      </c>
      <c r="AA2" s="132">
        <f>AVERAGE(AA9:AA104)</f>
        <v>0</v>
      </c>
      <c r="AB2" s="132">
        <f>AVERAGE(AB9:AB104)</f>
        <v>0</v>
      </c>
      <c r="AC2" s="5" t="s">
        <v>642</v>
      </c>
      <c r="AD2" s="136">
        <f>AVERAGE(AC9:AC104)</f>
        <v>7.08892537527044E-3</v>
      </c>
      <c r="AS2" s="1" t="s">
        <v>636</v>
      </c>
      <c r="AT2" s="133">
        <f>AVERAGE(AT9:AT104)</f>
        <v>1.0647223984588972E-2</v>
      </c>
      <c r="AU2" s="133">
        <f>AVERAGE(AU9:AU104)</f>
        <v>2.3529583967568843E-3</v>
      </c>
      <c r="AV2" s="133">
        <f>AVERAGE(AV9:AV104)</f>
        <v>7.9055483509395952E-3</v>
      </c>
      <c r="AW2" s="133">
        <f>AVERAGE(AW9:AW104)</f>
        <v>7.6901207634828975E-3</v>
      </c>
      <c r="AX2" s="133">
        <f>AVERAGE(AX9:AX104)</f>
        <v>6.8732555510052293E-3</v>
      </c>
    </row>
    <row r="3" spans="1:63" x14ac:dyDescent="0.35">
      <c r="X3" s="5" t="s">
        <v>637</v>
      </c>
      <c r="Y3" s="132">
        <f>Y2 * SQRT(12)</f>
        <v>1.8673638695813032E-2</v>
      </c>
      <c r="Z3" s="132">
        <f t="shared" ref="Z3:AB3" si="0">Z2 * SQRT(12)</f>
        <v>5.8831191462523236E-3</v>
      </c>
      <c r="AA3" s="132">
        <f t="shared" si="0"/>
        <v>0</v>
      </c>
      <c r="AB3" s="132">
        <f t="shared" si="0"/>
        <v>0</v>
      </c>
      <c r="AC3" s="5" t="s">
        <v>643</v>
      </c>
      <c r="AD3" s="136">
        <f>AD2 * SQRT(12)</f>
        <v>2.4556757842065343E-2</v>
      </c>
      <c r="AS3" s="1" t="s">
        <v>637</v>
      </c>
      <c r="AT3" s="133">
        <f>AT2 * SQRT(12)</f>
        <v>3.6883065801748091E-2</v>
      </c>
      <c r="AU3" s="133">
        <f t="shared" ref="AU3:AX3" si="1">AU2 * SQRT(12)</f>
        <v>8.1508869825574638E-3</v>
      </c>
      <c r="AV3" s="133">
        <f t="shared" si="1"/>
        <v>2.7385622811039463E-2</v>
      </c>
      <c r="AW3" s="133">
        <f t="shared" si="1"/>
        <v>2.6639359757385486E-2</v>
      </c>
      <c r="AX3" s="133">
        <f t="shared" si="1"/>
        <v>2.380965565549175E-2</v>
      </c>
    </row>
    <row r="4" spans="1:63" x14ac:dyDescent="0.35">
      <c r="X4" s="5" t="s">
        <v>638</v>
      </c>
      <c r="Y4" s="132">
        <f>STDEV(Y9:Y104)</f>
        <v>3.1921431784473847E-2</v>
      </c>
      <c r="Z4" s="132">
        <f>STDEV(Z9:Z104)</f>
        <v>7.9672225420203586E-3</v>
      </c>
      <c r="AA4" s="132">
        <f>STDEV(AA9:AA104)</f>
        <v>0</v>
      </c>
      <c r="AB4" s="132">
        <f>STDEV(AB9:AB104)</f>
        <v>0</v>
      </c>
      <c r="AC4" s="5" t="s">
        <v>644</v>
      </c>
      <c r="AD4" s="136">
        <f>STDEV(AC9:AC104)</f>
        <v>3.4372554689480264E-2</v>
      </c>
      <c r="AS4" s="1" t="s">
        <v>638</v>
      </c>
      <c r="AT4" s="133">
        <f>STDEV(AT9:AT104)</f>
        <v>5.2787590673747171E-2</v>
      </c>
      <c r="AU4" s="133">
        <f>STDEV(AU9:AU104)</f>
        <v>2.0229540701377044E-2</v>
      </c>
      <c r="AV4" s="133">
        <f>STDEV(AV9:AV104)</f>
        <v>6.6465126179254944E-2</v>
      </c>
      <c r="AW4" s="133">
        <f>STDEV(AW9:AW104)</f>
        <v>3.8848245432523604E-2</v>
      </c>
      <c r="AX4" s="133">
        <f>STDEV(AX9:AX104)</f>
        <v>3.4351173743356313E-2</v>
      </c>
    </row>
    <row r="5" spans="1:63" x14ac:dyDescent="0.35">
      <c r="X5" s="5" t="s">
        <v>639</v>
      </c>
      <c r="Y5" s="132">
        <f>Y4 * SQRT(12)</f>
        <v>0.1105790834021055</v>
      </c>
      <c r="Z5" s="132">
        <f t="shared" ref="Z5:AB5" si="2">Z4 * SQRT(12)</f>
        <v>2.7599268475974648E-2</v>
      </c>
      <c r="AA5" s="132">
        <f t="shared" si="2"/>
        <v>0</v>
      </c>
      <c r="AB5" s="132">
        <f t="shared" si="2"/>
        <v>0</v>
      </c>
      <c r="AC5" s="5" t="s">
        <v>645</v>
      </c>
      <c r="AD5" s="136">
        <f>AD4 * SQRT(12)</f>
        <v>0.11907002221623937</v>
      </c>
      <c r="AS5" s="1" t="s">
        <v>639</v>
      </c>
      <c r="AT5" s="133">
        <f>AT4 * SQRT(12)</f>
        <v>0.18286157811215822</v>
      </c>
      <c r="AU5" s="133">
        <f t="shared" ref="AU5:AX5" si="3">AU4 * SQRT(12)</f>
        <v>7.0077184617135163E-2</v>
      </c>
      <c r="AV5" s="133">
        <f t="shared" si="3"/>
        <v>0.23024195094789168</v>
      </c>
      <c r="AW5" s="133">
        <f t="shared" si="3"/>
        <v>0.13457426974807291</v>
      </c>
      <c r="AX5" s="133">
        <f t="shared" si="3"/>
        <v>0.11899595644623823</v>
      </c>
    </row>
    <row r="6" spans="1:63" x14ac:dyDescent="0.35">
      <c r="X6" s="5" t="s">
        <v>640</v>
      </c>
      <c r="Y6" s="32">
        <f>Y3/Y5</f>
        <v>0.16887134638210857</v>
      </c>
      <c r="Z6" s="32">
        <f t="shared" ref="Z6:AB6" si="4">Z3/Z5</f>
        <v>0.21316214056084926</v>
      </c>
      <c r="AA6" s="32" t="e">
        <f t="shared" si="4"/>
        <v>#DIV/0!</v>
      </c>
      <c r="AB6" s="32" t="e">
        <f t="shared" si="4"/>
        <v>#DIV/0!</v>
      </c>
      <c r="AC6" s="5" t="s">
        <v>646</v>
      </c>
      <c r="AD6" s="137">
        <f>AD3/AD5</f>
        <v>0.20623795465048775</v>
      </c>
      <c r="AS6" s="1" t="s">
        <v>640</v>
      </c>
      <c r="AT6" s="134">
        <f>AT3/AT5</f>
        <v>0.20169937382431344</v>
      </c>
      <c r="AU6" s="134">
        <f t="shared" ref="AU6:AX6" si="5">AU3/AU5</f>
        <v>0.11631299155480658</v>
      </c>
      <c r="AV6" s="134">
        <f t="shared" si="5"/>
        <v>0.11894280211879099</v>
      </c>
      <c r="AW6" s="134">
        <f t="shared" si="5"/>
        <v>0.19795284646355629</v>
      </c>
      <c r="AX6" s="134">
        <f t="shared" si="5"/>
        <v>0.20008793883890361</v>
      </c>
    </row>
    <row r="7" spans="1:63" x14ac:dyDescent="0.35">
      <c r="X7">
        <f>SUM(Y7:AB7)</f>
        <v>1</v>
      </c>
      <c r="Y7" s="131">
        <v>0.6</v>
      </c>
      <c r="Z7" s="131">
        <v>0.4</v>
      </c>
      <c r="AA7" s="131">
        <v>0</v>
      </c>
      <c r="AB7" s="131">
        <v>0</v>
      </c>
      <c r="BA7">
        <v>2</v>
      </c>
      <c r="BB7">
        <v>3</v>
      </c>
      <c r="BC7">
        <v>4</v>
      </c>
      <c r="BD7">
        <v>5</v>
      </c>
      <c r="BE7">
        <v>6</v>
      </c>
    </row>
    <row r="8" spans="1:63" s="1" customFormat="1" x14ac:dyDescent="0.35">
      <c r="A8" s="1" t="s">
        <v>387</v>
      </c>
      <c r="B8" s="1" t="s">
        <v>79</v>
      </c>
      <c r="C8" s="1" t="s">
        <v>67</v>
      </c>
      <c r="D8" s="1" t="s">
        <v>47</v>
      </c>
      <c r="E8" s="1" t="s">
        <v>113</v>
      </c>
      <c r="F8" s="1" t="s">
        <v>87</v>
      </c>
      <c r="G8" s="1" t="s">
        <v>77</v>
      </c>
      <c r="H8" s="1" t="s">
        <v>105</v>
      </c>
      <c r="I8" s="1" t="s">
        <v>5</v>
      </c>
      <c r="J8" s="1" t="s">
        <v>23</v>
      </c>
      <c r="K8" s="1" t="s">
        <v>35</v>
      </c>
      <c r="L8" s="1" t="s">
        <v>97</v>
      </c>
      <c r="M8" s="1" t="s">
        <v>109</v>
      </c>
      <c r="N8" s="1" t="s">
        <v>107</v>
      </c>
      <c r="O8" s="1" t="s">
        <v>117</v>
      </c>
      <c r="P8" s="1" t="s">
        <v>99</v>
      </c>
      <c r="Q8" s="1" t="s">
        <v>115</v>
      </c>
      <c r="R8" s="1" t="s">
        <v>17</v>
      </c>
      <c r="S8" s="1" t="s">
        <v>27</v>
      </c>
      <c r="T8" s="1" t="s">
        <v>123</v>
      </c>
      <c r="U8" s="1" t="s">
        <v>131</v>
      </c>
      <c r="V8" s="1">
        <v>6040</v>
      </c>
      <c r="Y8" s="1" t="s">
        <v>107</v>
      </c>
      <c r="Z8" s="1" t="s">
        <v>67</v>
      </c>
      <c r="AA8" s="1" t="s">
        <v>117</v>
      </c>
      <c r="AB8" s="1" t="s">
        <v>47</v>
      </c>
      <c r="AC8" s="1" t="s">
        <v>627</v>
      </c>
      <c r="AD8" s="1" t="s">
        <v>628</v>
      </c>
      <c r="AE8" s="1" t="s">
        <v>629</v>
      </c>
      <c r="AH8" s="1" t="s">
        <v>107</v>
      </c>
      <c r="AI8" s="1" t="s">
        <v>67</v>
      </c>
      <c r="AJ8" s="1" t="s">
        <v>131</v>
      </c>
      <c r="AK8" s="1">
        <v>6040</v>
      </c>
      <c r="AN8" s="1" t="s">
        <v>641</v>
      </c>
      <c r="AO8" s="1" t="s">
        <v>631</v>
      </c>
      <c r="AP8" s="1" t="s">
        <v>632</v>
      </c>
      <c r="AQ8" s="1" t="s">
        <v>633</v>
      </c>
      <c r="AR8" s="1" t="s">
        <v>634</v>
      </c>
      <c r="AT8" s="1" t="str">
        <f>AH8 &amp; " Pct Chg"</f>
        <v>SPYG Pct Chg</v>
      </c>
      <c r="AU8" s="1" t="str">
        <f>AI8 &amp; " Pct Chg"</f>
        <v>VCIT Pct Chg</v>
      </c>
      <c r="AV8" s="1" t="str">
        <f>AJ8 &amp; " Pct Chg"</f>
        <v>NAIVEVOL Pct Chg</v>
      </c>
      <c r="AW8" s="1" t="str">
        <f>AK8 &amp; " Pct Chg"</f>
        <v>6040 Pct Chg</v>
      </c>
      <c r="AX8" s="1" t="s">
        <v>635</v>
      </c>
      <c r="BA8" s="1" t="s">
        <v>630</v>
      </c>
      <c r="BB8" s="1" t="s">
        <v>631</v>
      </c>
      <c r="BC8" s="1" t="s">
        <v>632</v>
      </c>
      <c r="BD8" s="1" t="s">
        <v>633</v>
      </c>
      <c r="BE8" s="1" t="s">
        <v>634</v>
      </c>
      <c r="BG8" s="1" t="s">
        <v>630</v>
      </c>
      <c r="BH8" s="1" t="s">
        <v>631</v>
      </c>
      <c r="BI8" s="1" t="s">
        <v>632</v>
      </c>
      <c r="BJ8" s="1" t="s">
        <v>633</v>
      </c>
      <c r="BK8" s="1" t="s">
        <v>634</v>
      </c>
    </row>
    <row r="9" spans="1:63" x14ac:dyDescent="0.35">
      <c r="A9" t="s">
        <v>396</v>
      </c>
      <c r="B9">
        <v>-1.2781863340260701E-2</v>
      </c>
      <c r="C9">
        <v>3.32427634081811E-3</v>
      </c>
      <c r="D9">
        <v>-7.5382655933136002E-3</v>
      </c>
      <c r="E9">
        <v>1.7548257925858999E-3</v>
      </c>
      <c r="F9">
        <v>1.5708069754042701E-2</v>
      </c>
      <c r="G9">
        <v>-3.8777724973451098E-3</v>
      </c>
      <c r="H9">
        <v>-2.1423204708704798E-3</v>
      </c>
      <c r="I9">
        <v>-0.14353013562776701</v>
      </c>
      <c r="J9">
        <v>-9.2332455019912094E-2</v>
      </c>
      <c r="K9">
        <v>-0.138523403829791</v>
      </c>
      <c r="L9">
        <v>3.6314882574762002E-2</v>
      </c>
      <c r="M9">
        <v>3.8836138161342203E-2</v>
      </c>
      <c r="N9">
        <v>3.2290987655222897E-2</v>
      </c>
      <c r="O9">
        <v>6.1903089720404703E-2</v>
      </c>
      <c r="P9">
        <v>-0.105597458533226</v>
      </c>
      <c r="Q9">
        <v>4.4915081043307201E-2</v>
      </c>
      <c r="R9">
        <v>-3.61991724443501E-2</v>
      </c>
      <c r="S9">
        <v>-4.5325803718833199E-2</v>
      </c>
      <c r="T9">
        <v>4.6893274449254499E-3</v>
      </c>
      <c r="U9">
        <v>-1.7930421351865101E-2</v>
      </c>
      <c r="V9">
        <v>2.1725623407209699E-2</v>
      </c>
      <c r="X9">
        <v>1</v>
      </c>
      <c r="Y9" s="135">
        <f t="shared" ref="Y9:AB28" si="6">INDEX($B$9:$V$104, $X9, Y$1) * Y$7</f>
        <v>1.9374592593133736E-2</v>
      </c>
      <c r="Z9" s="135">
        <f t="shared" si="6"/>
        <v>1.3297105363272441E-3</v>
      </c>
      <c r="AA9" s="135">
        <f t="shared" si="6"/>
        <v>0</v>
      </c>
      <c r="AB9" s="135">
        <f t="shared" si="6"/>
        <v>0</v>
      </c>
      <c r="AC9" s="135">
        <f>SUM(Y9:AB9)</f>
        <v>2.070430312946098E-2</v>
      </c>
      <c r="AD9" s="135">
        <f xml:space="preserve"> 1 + AC9</f>
        <v>1.0207043031294609</v>
      </c>
      <c r="AE9" s="135">
        <v>100</v>
      </c>
      <c r="AH9">
        <v>162.032548670425</v>
      </c>
      <c r="AI9">
        <v>114.629991739977</v>
      </c>
      <c r="AJ9">
        <v>105.983606353875</v>
      </c>
      <c r="AK9">
        <v>137.44497456834799</v>
      </c>
      <c r="AM9" t="s">
        <v>396</v>
      </c>
      <c r="AN9">
        <v>100</v>
      </c>
      <c r="AO9">
        <v>100</v>
      </c>
      <c r="AP9">
        <v>100</v>
      </c>
      <c r="AQ9">
        <v>100</v>
      </c>
      <c r="AR9">
        <f>AE9</f>
        <v>100</v>
      </c>
      <c r="AT9">
        <v>0</v>
      </c>
      <c r="AU9">
        <v>0</v>
      </c>
      <c r="AV9">
        <v>0</v>
      </c>
      <c r="AW9">
        <v>0</v>
      </c>
      <c r="AX9">
        <v>0</v>
      </c>
      <c r="AZ9" t="s">
        <v>431</v>
      </c>
      <c r="BA9">
        <f>VLOOKUP($AZ9, $AM$9:$AR$104, BA$7, FALSE)</f>
        <v>141.51073642272587</v>
      </c>
      <c r="BB9">
        <f t="shared" ref="BB9:BE9" si="7">VLOOKUP($AZ9, $AM$9:$AR$104, BB$7, FALSE)</f>
        <v>113.27346039926805</v>
      </c>
      <c r="BC9">
        <f t="shared" si="7"/>
        <v>107.35707407057765</v>
      </c>
      <c r="BD9">
        <f t="shared" si="7"/>
        <v>128.47123782309293</v>
      </c>
      <c r="BE9">
        <f t="shared" si="7"/>
        <v>119.63266343915413</v>
      </c>
      <c r="BG9">
        <v>100</v>
      </c>
      <c r="BH9">
        <v>100</v>
      </c>
      <c r="BI9">
        <v>100</v>
      </c>
      <c r="BJ9">
        <v>100</v>
      </c>
      <c r="BK9">
        <v>100</v>
      </c>
    </row>
    <row r="10" spans="1:63" x14ac:dyDescent="0.35">
      <c r="A10" t="s">
        <v>397</v>
      </c>
      <c r="B10">
        <v>-1.00929060488736E-2</v>
      </c>
      <c r="C10">
        <v>-1.3925092025489401E-2</v>
      </c>
      <c r="D10">
        <v>-3.9981948682867802E-3</v>
      </c>
      <c r="E10">
        <v>-1.37506189830252E-2</v>
      </c>
      <c r="F10">
        <v>-1.8586141606224901E-2</v>
      </c>
      <c r="G10">
        <v>-1.10549461504891E-2</v>
      </c>
      <c r="H10">
        <v>-1.3444769409662201E-2</v>
      </c>
      <c r="I10">
        <v>-9.4963698876420199E-2</v>
      </c>
      <c r="J10">
        <v>-6.8078820182428501E-2</v>
      </c>
      <c r="K10">
        <v>-0.10400005469203701</v>
      </c>
      <c r="L10">
        <v>4.6479544237221199E-4</v>
      </c>
      <c r="M10">
        <v>-4.8432397395445897E-3</v>
      </c>
      <c r="N10">
        <v>9.8719435640836004E-3</v>
      </c>
      <c r="O10">
        <v>0.10610475279553901</v>
      </c>
      <c r="P10">
        <v>-3.5750721630920898E-2</v>
      </c>
      <c r="Q10">
        <v>-5.0181618439012698E-2</v>
      </c>
      <c r="R10">
        <v>1.6746484808690201E-2</v>
      </c>
      <c r="S10">
        <v>9.1743032308060305E-3</v>
      </c>
      <c r="T10">
        <v>0.23506987694207901</v>
      </c>
      <c r="U10">
        <v>-2.80588062974815E-2</v>
      </c>
      <c r="V10">
        <v>-2.78121352689009E-3</v>
      </c>
      <c r="X10">
        <f>X9 + 1</f>
        <v>2</v>
      </c>
      <c r="Y10" s="135">
        <f t="shared" si="6"/>
        <v>5.9231661384501599E-3</v>
      </c>
      <c r="Z10" s="135">
        <f t="shared" si="6"/>
        <v>-5.5700368101957607E-3</v>
      </c>
      <c r="AA10" s="135">
        <f t="shared" si="6"/>
        <v>0</v>
      </c>
      <c r="AB10" s="135">
        <f t="shared" si="6"/>
        <v>0</v>
      </c>
      <c r="AC10" s="135">
        <f t="shared" ref="AC10:AC73" si="8">SUM(Y10:AB10)</f>
        <v>3.5312932825439913E-4</v>
      </c>
      <c r="AD10" s="135">
        <f t="shared" ref="AD10:AD73" si="9" xml:space="preserve"> 1 + AC10</f>
        <v>1.0003531293282544</v>
      </c>
      <c r="AE10" s="135">
        <f>AD10 * AE9</f>
        <v>100.03531293282543</v>
      </c>
      <c r="AH10">
        <v>160.43297249440599</v>
      </c>
      <c r="AI10">
        <v>116.226224923838</v>
      </c>
      <c r="AJ10">
        <v>108.957379835266</v>
      </c>
      <c r="AK10">
        <v>137.82723839082001</v>
      </c>
      <c r="AM10" t="s">
        <v>397</v>
      </c>
      <c r="AN10">
        <f>(AH10/AH9) * AN9</f>
        <v>99.012805643591676</v>
      </c>
      <c r="AO10">
        <f>(AI10/AI9) * AO9</f>
        <v>101.39250920254959</v>
      </c>
      <c r="AP10">
        <f>(AJ10/AJ9) * AP9</f>
        <v>102.80588062974729</v>
      </c>
      <c r="AQ10">
        <f>(AK10/AK9) * AQ9</f>
        <v>100.27812135268863</v>
      </c>
      <c r="AR10">
        <f t="shared" ref="AR10:AR73" si="10">AE10</f>
        <v>100.03531293282543</v>
      </c>
      <c r="AT10">
        <f>AN10/AN9 - 1</f>
        <v>-9.8719435640832742E-3</v>
      </c>
      <c r="AU10">
        <f t="shared" ref="AU10:AX25" si="11">AO10/AO9 - 1</f>
        <v>1.3925092025495855E-2</v>
      </c>
      <c r="AV10">
        <f t="shared" si="11"/>
        <v>2.8058806297472927E-2</v>
      </c>
      <c r="AW10">
        <f t="shared" si="11"/>
        <v>2.781213526886317E-3</v>
      </c>
      <c r="AX10">
        <f t="shared" si="11"/>
        <v>3.5312932825437571E-4</v>
      </c>
      <c r="AZ10" t="s">
        <v>432</v>
      </c>
      <c r="BA10">
        <f t="shared" ref="BA10:BE68" si="12">VLOOKUP($AZ10, $AM$9:$AR$104, BA$7, FALSE)</f>
        <v>147.26523374042802</v>
      </c>
      <c r="BB10">
        <f t="shared" si="12"/>
        <v>113.84912166358521</v>
      </c>
      <c r="BC10">
        <f t="shared" si="12"/>
        <v>118.48759765931821</v>
      </c>
      <c r="BD10">
        <f t="shared" si="12"/>
        <v>131.61160042633284</v>
      </c>
      <c r="BE10">
        <f t="shared" si="12"/>
        <v>116.95695635760634</v>
      </c>
      <c r="BG10">
        <f>(BA10/BA9) * BG9</f>
        <v>104.06647400979676</v>
      </c>
      <c r="BH10">
        <f t="shared" ref="BH10:BK25" si="13">(BB10/BB9) * BH9</f>
        <v>100.50820488955495</v>
      </c>
      <c r="BI10">
        <f t="shared" si="13"/>
        <v>110.36775981936992</v>
      </c>
      <c r="BJ10">
        <f t="shared" si="13"/>
        <v>102.44440908054786</v>
      </c>
      <c r="BK10">
        <f t="shared" si="13"/>
        <v>97.763397549943647</v>
      </c>
    </row>
    <row r="11" spans="1:63" x14ac:dyDescent="0.35">
      <c r="A11" t="s">
        <v>398</v>
      </c>
      <c r="B11">
        <v>-1.17768579323433E-2</v>
      </c>
      <c r="C11">
        <v>-2.46345582870999E-2</v>
      </c>
      <c r="D11">
        <v>-6.2395655004872097E-3</v>
      </c>
      <c r="E11">
        <v>-4.1823853453198202E-2</v>
      </c>
      <c r="F11">
        <v>-1.18165986022058E-2</v>
      </c>
      <c r="G11">
        <v>-2.0547391257780701E-2</v>
      </c>
      <c r="H11">
        <v>-6.5388588565866407E-2</v>
      </c>
      <c r="I11">
        <v>-4.4478591878938101E-2</v>
      </c>
      <c r="J11">
        <v>-3.3560227383995299E-2</v>
      </c>
      <c r="K11">
        <v>-5.1994631182391803E-2</v>
      </c>
      <c r="L11">
        <v>4.27540849271099E-2</v>
      </c>
      <c r="M11">
        <v>4.9341225819706701E-2</v>
      </c>
      <c r="N11">
        <v>4.3226210232266402E-2</v>
      </c>
      <c r="O11">
        <v>-0.20771956312629999</v>
      </c>
      <c r="P11">
        <v>3.2363948689340102E-2</v>
      </c>
      <c r="Q11">
        <v>-5.2803124903096202E-2</v>
      </c>
      <c r="R11">
        <v>4.15362074469669E-2</v>
      </c>
      <c r="S11">
        <v>-4.1540800622562997E-2</v>
      </c>
      <c r="T11">
        <v>-7.7669908156374895E-2</v>
      </c>
      <c r="U11">
        <v>5.0419588246688601E-2</v>
      </c>
      <c r="V11">
        <v>3.3333425749722999E-2</v>
      </c>
      <c r="X11">
        <f t="shared" ref="X11:X74" si="14">X10 + 1</f>
        <v>3</v>
      </c>
      <c r="Y11" s="135">
        <f t="shared" si="6"/>
        <v>2.5935726139359839E-2</v>
      </c>
      <c r="Z11" s="135">
        <f t="shared" si="6"/>
        <v>-9.8538233148399608E-3</v>
      </c>
      <c r="AA11" s="135">
        <f t="shared" si="6"/>
        <v>0</v>
      </c>
      <c r="AB11" s="135">
        <f t="shared" si="6"/>
        <v>0</v>
      </c>
      <c r="AC11" s="135">
        <f t="shared" si="8"/>
        <v>1.6081902824519878E-2</v>
      </c>
      <c r="AD11" s="135">
        <f t="shared" si="9"/>
        <v>1.0160819028245198</v>
      </c>
      <c r="AE11" s="135">
        <f t="shared" ref="AE11:AE74" si="15">AD11 * AE10</f>
        <v>101.64407111443157</v>
      </c>
      <c r="AH11">
        <v>167.36788189163599</v>
      </c>
      <c r="AI11">
        <v>119.089406636213</v>
      </c>
      <c r="AJ11">
        <v>114.450966062999</v>
      </c>
      <c r="AK11">
        <v>142.42149240801001</v>
      </c>
      <c r="AM11" t="s">
        <v>398</v>
      </c>
      <c r="AN11">
        <f t="shared" ref="AN11:AN74" si="16">(AH11/AH10) * AN10</f>
        <v>103.29275399602774</v>
      </c>
      <c r="AO11">
        <f t="shared" ref="AO11:AO25" si="17">(AI11/AI10) * AO10</f>
        <v>103.89026888037435</v>
      </c>
      <c r="AP11">
        <f t="shared" ref="AP11:AP25" si="18">(AJ11/AJ10) * AP10</f>
        <v>107.98931080043816</v>
      </c>
      <c r="AQ11">
        <f t="shared" ref="AQ11:AQ25" si="19">(AK11/AK10) * AQ10</f>
        <v>103.62073466512035</v>
      </c>
      <c r="AR11">
        <f t="shared" si="10"/>
        <v>101.64407111443157</v>
      </c>
      <c r="AT11">
        <f t="shared" ref="AT11:AT74" si="20">AN11/AN10 - 1</f>
        <v>4.3226210232262696E-2</v>
      </c>
      <c r="AU11">
        <f t="shared" si="11"/>
        <v>2.4634558287092378E-2</v>
      </c>
      <c r="AV11">
        <f t="shared" si="11"/>
        <v>5.0419588246696234E-2</v>
      </c>
      <c r="AW11">
        <f t="shared" si="11"/>
        <v>3.3333425749724643E-2</v>
      </c>
      <c r="AX11">
        <f t="shared" si="11"/>
        <v>1.6081902824519823E-2</v>
      </c>
      <c r="AZ11" t="s">
        <v>433</v>
      </c>
      <c r="BA11">
        <f t="shared" si="12"/>
        <v>150.05180881137309</v>
      </c>
      <c r="BB11">
        <f t="shared" si="12"/>
        <v>116.75211049530775</v>
      </c>
      <c r="BC11">
        <f t="shared" si="12"/>
        <v>122.20846457076371</v>
      </c>
      <c r="BD11">
        <f t="shared" si="12"/>
        <v>133.50466439556811</v>
      </c>
      <c r="BE11">
        <f t="shared" si="12"/>
        <v>119.47769636778486</v>
      </c>
      <c r="BG11">
        <f t="shared" ref="BG11:BG68" si="21">(BA11/BA10) * BG10</f>
        <v>106.03563560232845</v>
      </c>
      <c r="BH11">
        <f t="shared" si="13"/>
        <v>103.07101953430053</v>
      </c>
      <c r="BI11">
        <f t="shared" si="13"/>
        <v>113.83363940267466</v>
      </c>
      <c r="BJ11">
        <f t="shared" si="13"/>
        <v>103.91794043380068</v>
      </c>
      <c r="BK11">
        <f t="shared" si="13"/>
        <v>99.870464247042278</v>
      </c>
    </row>
    <row r="12" spans="1:63" x14ac:dyDescent="0.35">
      <c r="A12" t="s">
        <v>354</v>
      </c>
      <c r="B12">
        <v>3.4385208657550198E-3</v>
      </c>
      <c r="C12">
        <v>8.4064232507854407E-3</v>
      </c>
      <c r="D12">
        <v>1.36641003033743E-3</v>
      </c>
      <c r="E12">
        <v>1.2282321835656401E-2</v>
      </c>
      <c r="F12">
        <v>3.3978075474936302E-2</v>
      </c>
      <c r="G12">
        <v>6.7179130640220297E-3</v>
      </c>
      <c r="H12">
        <v>1.7515272867252199E-2</v>
      </c>
      <c r="I12">
        <v>-3.3158667097588503E-2</v>
      </c>
      <c r="J12">
        <v>-1.6388939785827599E-2</v>
      </c>
      <c r="K12">
        <v>-2.1500381015119901E-2</v>
      </c>
      <c r="L12">
        <v>2.8513045601126202E-3</v>
      </c>
      <c r="M12">
        <v>4.96978259562486E-3</v>
      </c>
      <c r="N12">
        <v>2.3196039020704901E-2</v>
      </c>
      <c r="O12">
        <v>-0.19732012638476301</v>
      </c>
      <c r="P12">
        <v>-6.4632861433948197E-2</v>
      </c>
      <c r="Q12">
        <v>4.1630410338311101E-2</v>
      </c>
      <c r="R12">
        <v>0.11638591348725399</v>
      </c>
      <c r="S12">
        <v>0.12657290963558501</v>
      </c>
      <c r="T12">
        <v>-4.8411450584054203E-2</v>
      </c>
      <c r="U12">
        <v>-2.19074319094636E-2</v>
      </c>
      <c r="V12">
        <v>9.8845303506656101E-4</v>
      </c>
      <c r="X12">
        <f t="shared" si="14"/>
        <v>4</v>
      </c>
      <c r="Y12" s="135">
        <f t="shared" si="6"/>
        <v>1.391762341242294E-2</v>
      </c>
      <c r="Z12" s="135">
        <f t="shared" si="6"/>
        <v>3.3625693003141765E-3</v>
      </c>
      <c r="AA12" s="135">
        <f t="shared" si="6"/>
        <v>0</v>
      </c>
      <c r="AB12" s="135">
        <f t="shared" si="6"/>
        <v>0</v>
      </c>
      <c r="AC12" s="135">
        <f t="shared" si="8"/>
        <v>1.7280192712737116E-2</v>
      </c>
      <c r="AD12" s="135">
        <f t="shared" si="9"/>
        <v>1.0172801927127371</v>
      </c>
      <c r="AE12" s="135">
        <f t="shared" si="15"/>
        <v>103.4005002513961</v>
      </c>
      <c r="AH12">
        <v>163.485609972465</v>
      </c>
      <c r="AI12">
        <v>120.090522593082</v>
      </c>
      <c r="AJ12">
        <v>116.95829280899601</v>
      </c>
      <c r="AK12">
        <v>142.28071545158099</v>
      </c>
      <c r="AM12" t="s">
        <v>354</v>
      </c>
      <c r="AN12">
        <f t="shared" si="16"/>
        <v>100.8967712437799</v>
      </c>
      <c r="AO12">
        <f t="shared" si="17"/>
        <v>104.76361445222078</v>
      </c>
      <c r="AP12">
        <f t="shared" si="18"/>
        <v>110.35507927374822</v>
      </c>
      <c r="AQ12">
        <f t="shared" si="19"/>
        <v>103.51831043544506</v>
      </c>
      <c r="AR12">
        <f t="shared" si="10"/>
        <v>103.4005002513961</v>
      </c>
      <c r="AT12">
        <f t="shared" si="20"/>
        <v>-2.3196039020704107E-2</v>
      </c>
      <c r="AU12">
        <f t="shared" si="11"/>
        <v>8.4064232507863323E-3</v>
      </c>
      <c r="AV12">
        <f t="shared" si="11"/>
        <v>2.1907431909459429E-2</v>
      </c>
      <c r="AW12">
        <f t="shared" si="11"/>
        <v>-9.8845303506389648E-4</v>
      </c>
      <c r="AX12">
        <f t="shared" si="11"/>
        <v>1.7280192712737064E-2</v>
      </c>
      <c r="AZ12" t="s">
        <v>434</v>
      </c>
      <c r="BA12">
        <f t="shared" si="12"/>
        <v>154.48507019666732</v>
      </c>
      <c r="BB12">
        <f t="shared" si="12"/>
        <v>117.74018876207866</v>
      </c>
      <c r="BC12">
        <f t="shared" si="12"/>
        <v>122.83468901006042</v>
      </c>
      <c r="BD12">
        <f t="shared" si="12"/>
        <v>136.51804734072661</v>
      </c>
      <c r="BE12">
        <f t="shared" si="12"/>
        <v>122.00012627606613</v>
      </c>
      <c r="BG12">
        <f t="shared" si="21"/>
        <v>109.16844481339145</v>
      </c>
      <c r="BH12">
        <f t="shared" si="13"/>
        <v>103.943314124126</v>
      </c>
      <c r="BI12">
        <f t="shared" si="13"/>
        <v>114.41694930071176</v>
      </c>
      <c r="BJ12">
        <f t="shared" si="13"/>
        <v>106.26351053666524</v>
      </c>
      <c r="BK12">
        <f t="shared" si="13"/>
        <v>101.97894351663925</v>
      </c>
    </row>
    <row r="13" spans="1:63" x14ac:dyDescent="0.35">
      <c r="A13" t="s">
        <v>399</v>
      </c>
      <c r="B13">
        <v>8.1386254745496802E-4</v>
      </c>
      <c r="C13">
        <v>-1.3718194270974E-3</v>
      </c>
      <c r="D13">
        <v>-1.49167961880192E-3</v>
      </c>
      <c r="E13">
        <v>-3.8381290470634799E-3</v>
      </c>
      <c r="F13">
        <v>-7.4644213568297799E-3</v>
      </c>
      <c r="G13">
        <v>1.37197397284705E-3</v>
      </c>
      <c r="H13">
        <v>6.6267472573300302E-4</v>
      </c>
      <c r="I13">
        <v>5.0246251031035701E-2</v>
      </c>
      <c r="J13">
        <v>3.8724837751352097E-2</v>
      </c>
      <c r="K13">
        <v>5.7220768028824101E-2</v>
      </c>
      <c r="L13">
        <v>-8.99155684718588E-3</v>
      </c>
      <c r="M13">
        <v>7.8035552551758399E-3</v>
      </c>
      <c r="N13">
        <v>-1.7217239587399201E-2</v>
      </c>
      <c r="O13">
        <v>-1.40975578856572E-3</v>
      </c>
      <c r="P13">
        <v>2.3882439503977101E-2</v>
      </c>
      <c r="Q13">
        <v>5.1345155394857497E-2</v>
      </c>
      <c r="R13">
        <v>2.2948495851079199E-2</v>
      </c>
      <c r="S13">
        <v>3.0060106963138499E-2</v>
      </c>
      <c r="T13">
        <v>-4.2360019261048203E-2</v>
      </c>
      <c r="U13">
        <v>-1.2264989184256499E-2</v>
      </c>
      <c r="V13">
        <v>6.5735083540376903E-3</v>
      </c>
      <c r="X13">
        <f t="shared" si="14"/>
        <v>5</v>
      </c>
      <c r="Y13" s="135">
        <f t="shared" si="6"/>
        <v>-1.0330343752439521E-2</v>
      </c>
      <c r="Z13" s="135">
        <f t="shared" si="6"/>
        <v>-5.4872777083895998E-4</v>
      </c>
      <c r="AA13" s="135">
        <f t="shared" si="6"/>
        <v>0</v>
      </c>
      <c r="AB13" s="135">
        <f t="shared" si="6"/>
        <v>0</v>
      </c>
      <c r="AC13" s="135">
        <f t="shared" si="8"/>
        <v>-1.087907152327848E-2</v>
      </c>
      <c r="AD13" s="135">
        <f t="shared" si="9"/>
        <v>0.98912092847672151</v>
      </c>
      <c r="AE13" s="135">
        <f t="shared" si="15"/>
        <v>102.27559881361839</v>
      </c>
      <c r="AH13">
        <v>166.30038088845299</v>
      </c>
      <c r="AI13">
        <v>119.925780081179</v>
      </c>
      <c r="AJ13">
        <v>115.52380061268499</v>
      </c>
      <c r="AK13">
        <v>143.21599892322001</v>
      </c>
      <c r="AM13" t="s">
        <v>399</v>
      </c>
      <c r="AN13">
        <f t="shared" si="16"/>
        <v>102.63393512787906</v>
      </c>
      <c r="AO13">
        <f t="shared" si="17"/>
        <v>104.61989769066268</v>
      </c>
      <c r="AP13">
        <f t="shared" si="18"/>
        <v>109.00157542002833</v>
      </c>
      <c r="AQ13">
        <f t="shared" si="19"/>
        <v>104.19878891388802</v>
      </c>
      <c r="AR13">
        <f t="shared" si="10"/>
        <v>102.27559881361839</v>
      </c>
      <c r="AT13">
        <f t="shared" si="20"/>
        <v>1.7217239587399069E-2</v>
      </c>
      <c r="AU13">
        <f t="shared" si="11"/>
        <v>-1.3718194270935236E-3</v>
      </c>
      <c r="AV13">
        <f t="shared" si="11"/>
        <v>-1.2264989184252784E-2</v>
      </c>
      <c r="AW13">
        <f t="shared" si="11"/>
        <v>6.5735083540348072E-3</v>
      </c>
      <c r="AX13">
        <f t="shared" si="11"/>
        <v>-1.0879071523278494E-2</v>
      </c>
      <c r="AZ13" t="s">
        <v>435</v>
      </c>
      <c r="BA13">
        <f t="shared" si="12"/>
        <v>147.82792615742906</v>
      </c>
      <c r="BB13">
        <f t="shared" si="12"/>
        <v>119.71115441535636</v>
      </c>
      <c r="BC13">
        <f t="shared" si="12"/>
        <v>114.28418530690948</v>
      </c>
      <c r="BD13">
        <f t="shared" si="12"/>
        <v>131.14116381747056</v>
      </c>
      <c r="BE13">
        <f t="shared" si="12"/>
        <v>119.66266456354413</v>
      </c>
      <c r="BG13">
        <f t="shared" si="21"/>
        <v>104.46410632464823</v>
      </c>
      <c r="BH13">
        <f t="shared" si="13"/>
        <v>105.68332069435915</v>
      </c>
      <c r="BI13">
        <f t="shared" si="13"/>
        <v>106.45240315675692</v>
      </c>
      <c r="BJ13">
        <f t="shared" si="13"/>
        <v>102.07822859000873</v>
      </c>
      <c r="BK13">
        <f t="shared" si="13"/>
        <v>100.02507770330237</v>
      </c>
    </row>
    <row r="14" spans="1:63" x14ac:dyDescent="0.35">
      <c r="A14" t="s">
        <v>400</v>
      </c>
      <c r="B14">
        <v>1.99237580080815E-2</v>
      </c>
      <c r="C14">
        <v>2.4991112794466998E-2</v>
      </c>
      <c r="D14">
        <v>9.7164718853171E-3</v>
      </c>
      <c r="E14">
        <v>3.0216312294559101E-2</v>
      </c>
      <c r="F14">
        <v>1.7969268670276799E-2</v>
      </c>
      <c r="G14">
        <v>1.9579028697311401E-2</v>
      </c>
      <c r="H14">
        <v>4.6954916511592101E-2</v>
      </c>
      <c r="I14">
        <v>-0.19682294013763801</v>
      </c>
      <c r="J14">
        <v>0.12555191374470001</v>
      </c>
      <c r="K14">
        <v>0.183633743743778</v>
      </c>
      <c r="L14">
        <v>-1.4236373510407799E-3</v>
      </c>
      <c r="M14">
        <v>1.50438775314243E-3</v>
      </c>
      <c r="N14">
        <v>3.7260065785436002E-3</v>
      </c>
      <c r="O14">
        <v>-2.85552894697291E-2</v>
      </c>
      <c r="P14">
        <v>-8.63698505101895E-2</v>
      </c>
      <c r="Q14">
        <v>8.1303524888328704E-3</v>
      </c>
      <c r="R14">
        <v>3.2974455862462497E-2</v>
      </c>
      <c r="S14">
        <v>-3.2112548516697302E-3</v>
      </c>
      <c r="T14">
        <v>-0.200000079472859</v>
      </c>
      <c r="U14">
        <v>2.33766365648202E-3</v>
      </c>
      <c r="V14">
        <v>-6.8525953082969604E-3</v>
      </c>
      <c r="X14">
        <f>X13 + 1</f>
        <v>6</v>
      </c>
      <c r="Y14" s="135">
        <f t="shared" si="6"/>
        <v>2.2356039471261601E-3</v>
      </c>
      <c r="Z14" s="135">
        <f t="shared" si="6"/>
        <v>9.9964451177868008E-3</v>
      </c>
      <c r="AA14" s="135">
        <f t="shared" si="6"/>
        <v>0</v>
      </c>
      <c r="AB14" s="135">
        <f t="shared" si="6"/>
        <v>0</v>
      </c>
      <c r="AC14" s="135">
        <f t="shared" si="8"/>
        <v>1.223204906491296E-2</v>
      </c>
      <c r="AD14" s="135">
        <f t="shared" si="9"/>
        <v>1.012232049064913</v>
      </c>
      <c r="AE14" s="135">
        <f>AD14 * AE13</f>
        <v>103.52663895644993</v>
      </c>
      <c r="AH14">
        <v>165.68074457524801</v>
      </c>
      <c r="AI14">
        <v>122.922858778152</v>
      </c>
      <c r="AJ14">
        <v>115.793856402836</v>
      </c>
      <c r="AK14">
        <v>144.19740020551399</v>
      </c>
      <c r="AM14" t="s">
        <v>400</v>
      </c>
      <c r="AN14">
        <f>(AH14/AH13) * AN13</f>
        <v>102.25152041041058</v>
      </c>
      <c r="AO14">
        <f t="shared" si="17"/>
        <v>107.23446535439548</v>
      </c>
      <c r="AP14">
        <f t="shared" si="18"/>
        <v>109.25638444138707</v>
      </c>
      <c r="AQ14">
        <f t="shared" si="19"/>
        <v>104.91282104592931</v>
      </c>
      <c r="AR14">
        <f t="shared" si="10"/>
        <v>103.52663895644993</v>
      </c>
      <c r="AT14">
        <f>AN14/AN13 - 1</f>
        <v>-3.7260065785453822E-3</v>
      </c>
      <c r="AU14">
        <f>AO14/AO13 - 1</f>
        <v>2.4991112794465531E-2</v>
      </c>
      <c r="AV14">
        <f>AP14/AP13 - 1</f>
        <v>2.3376636564824693E-3</v>
      </c>
      <c r="AW14">
        <f>AQ14/AQ13 - 1</f>
        <v>6.8525953082945179E-3</v>
      </c>
      <c r="AX14">
        <f>AR14/AR13 - 1</f>
        <v>1.2232049064913042E-2</v>
      </c>
      <c r="AZ14" t="s">
        <v>436</v>
      </c>
      <c r="BA14">
        <f t="shared" si="12"/>
        <v>158.67124361962172</v>
      </c>
      <c r="BB14">
        <f t="shared" si="12"/>
        <v>122.14457765665561</v>
      </c>
      <c r="BC14">
        <f t="shared" si="12"/>
        <v>122.96190482933707</v>
      </c>
      <c r="BD14">
        <f t="shared" si="12"/>
        <v>138.57777516066321</v>
      </c>
      <c r="BE14">
        <f t="shared" si="12"/>
        <v>125.90206100553903</v>
      </c>
      <c r="BG14">
        <f t="shared" si="21"/>
        <v>112.12664680482855</v>
      </c>
      <c r="BH14">
        <f t="shared" si="13"/>
        <v>107.83159376090262</v>
      </c>
      <c r="BI14">
        <f t="shared" si="13"/>
        <v>114.53544714575644</v>
      </c>
      <c r="BJ14">
        <f t="shared" si="13"/>
        <v>107.86677042178667</v>
      </c>
      <c r="BK14">
        <f t="shared" si="13"/>
        <v>105.24053998812252</v>
      </c>
    </row>
    <row r="15" spans="1:63" x14ac:dyDescent="0.35">
      <c r="A15" t="s">
        <v>401</v>
      </c>
      <c r="B15">
        <v>3.28451769545168E-3</v>
      </c>
      <c r="C15">
        <v>7.9467414537184294E-3</v>
      </c>
      <c r="D15">
        <v>7.4034658475086103E-4</v>
      </c>
      <c r="E15">
        <v>7.6388780978040496E-3</v>
      </c>
      <c r="F15">
        <v>1.49168343920205E-2</v>
      </c>
      <c r="G15">
        <v>4.30144785058428E-3</v>
      </c>
      <c r="H15">
        <v>1.4808980919194199E-2</v>
      </c>
      <c r="I15">
        <v>1.65096254824568E-2</v>
      </c>
      <c r="J15">
        <v>1.72190929751877E-2</v>
      </c>
      <c r="K15">
        <v>2.87139148034001E-2</v>
      </c>
      <c r="L15">
        <v>3.42986962005793E-2</v>
      </c>
      <c r="M15">
        <v>3.5590772407739502E-2</v>
      </c>
      <c r="N15">
        <v>4.1958655881319099E-2</v>
      </c>
      <c r="O15">
        <v>-3.2486372831873299E-2</v>
      </c>
      <c r="P15">
        <v>5.4672013612024402E-2</v>
      </c>
      <c r="Q15">
        <v>-6.4950349819175204E-2</v>
      </c>
      <c r="R15">
        <v>-8.1081099098884904E-2</v>
      </c>
      <c r="S15">
        <v>-0.11139401627948101</v>
      </c>
      <c r="T15">
        <v>-3.3898325175555098E-2</v>
      </c>
      <c r="U15">
        <v>1.6071588509807E-2</v>
      </c>
      <c r="V15">
        <v>2.5078930528508601E-2</v>
      </c>
      <c r="X15">
        <f t="shared" si="14"/>
        <v>7</v>
      </c>
      <c r="Y15" s="135">
        <f t="shared" si="6"/>
        <v>2.5175193528791457E-2</v>
      </c>
      <c r="Z15" s="135">
        <f t="shared" si="6"/>
        <v>3.1786965814873721E-3</v>
      </c>
      <c r="AA15" s="135">
        <f t="shared" si="6"/>
        <v>0</v>
      </c>
      <c r="AB15" s="135">
        <f t="shared" si="6"/>
        <v>0</v>
      </c>
      <c r="AC15" s="135">
        <f t="shared" si="8"/>
        <v>2.8353890110278827E-2</v>
      </c>
      <c r="AD15" s="135">
        <f t="shared" si="9"/>
        <v>1.0283538901102789</v>
      </c>
      <c r="AE15" s="135">
        <f t="shared" si="15"/>
        <v>106.46202190090763</v>
      </c>
      <c r="AH15">
        <v>172.632485923042</v>
      </c>
      <c r="AI15">
        <v>123.899694955614</v>
      </c>
      <c r="AJ15">
        <v>117.654847614906</v>
      </c>
      <c r="AK15">
        <v>147.81371678766001</v>
      </c>
      <c r="AM15" t="s">
        <v>401</v>
      </c>
      <c r="AN15">
        <f t="shared" si="16"/>
        <v>106.54185676865293</v>
      </c>
      <c r="AO15">
        <f t="shared" si="17"/>
        <v>108.08662992549466</v>
      </c>
      <c r="AP15">
        <f t="shared" si="18"/>
        <v>111.01230809419827</v>
      </c>
      <c r="AQ15">
        <f t="shared" si="19"/>
        <v>107.5439223964903</v>
      </c>
      <c r="AR15">
        <f t="shared" si="10"/>
        <v>106.46202190090763</v>
      </c>
      <c r="AT15">
        <f t="shared" si="20"/>
        <v>4.1958655881321638E-2</v>
      </c>
      <c r="AU15">
        <f t="shared" si="11"/>
        <v>7.9467414537190972E-3</v>
      </c>
      <c r="AV15">
        <f t="shared" si="11"/>
        <v>1.6071588509806611E-2</v>
      </c>
      <c r="AW15">
        <f t="shared" si="11"/>
        <v>2.507893052851129E-2</v>
      </c>
      <c r="AX15">
        <f t="shared" si="11"/>
        <v>2.835389011027889E-2</v>
      </c>
      <c r="AZ15" t="s">
        <v>437</v>
      </c>
      <c r="BA15">
        <f t="shared" si="12"/>
        <v>159.07734954179628</v>
      </c>
      <c r="BB15">
        <f t="shared" si="12"/>
        <v>122.37615330640367</v>
      </c>
      <c r="BC15">
        <f t="shared" si="12"/>
        <v>133.11079356435673</v>
      </c>
      <c r="BD15">
        <f t="shared" si="12"/>
        <v>139.24939234365155</v>
      </c>
      <c r="BE15">
        <f t="shared" si="12"/>
        <v>126.19088235801934</v>
      </c>
      <c r="BG15">
        <f t="shared" si="21"/>
        <v>112.41362568179618</v>
      </c>
      <c r="BH15">
        <f t="shared" si="13"/>
        <v>108.0360332200061</v>
      </c>
      <c r="BI15">
        <f t="shared" si="13"/>
        <v>123.98884257673444</v>
      </c>
      <c r="BJ15">
        <f t="shared" si="13"/>
        <v>108.38954672126717</v>
      </c>
      <c r="BK15">
        <f t="shared" si="13"/>
        <v>105.48196347914694</v>
      </c>
    </row>
    <row r="16" spans="1:63" x14ac:dyDescent="0.35">
      <c r="A16" t="s">
        <v>402</v>
      </c>
      <c r="B16">
        <v>1.7739352925105699E-4</v>
      </c>
      <c r="C16">
        <v>1.00450940081708E-3</v>
      </c>
      <c r="D16">
        <v>1.9766507922333002E-3</v>
      </c>
      <c r="E16">
        <v>7.4812091989511203E-3</v>
      </c>
      <c r="F16">
        <v>2.49651946981626E-2</v>
      </c>
      <c r="G16">
        <v>1.1473317231731599E-3</v>
      </c>
      <c r="H16">
        <v>8.8910896300158308E-3</v>
      </c>
      <c r="I16">
        <v>-2.4002546131184298E-3</v>
      </c>
      <c r="J16">
        <v>2.2698320209671901E-3</v>
      </c>
      <c r="K16">
        <v>9.34585416239774E-3</v>
      </c>
      <c r="L16">
        <v>2.02807190733822E-3</v>
      </c>
      <c r="M16">
        <v>2.6563658720284399E-3</v>
      </c>
      <c r="N16">
        <v>-3.7857766472603098E-3</v>
      </c>
      <c r="O16">
        <v>0.123016006160884</v>
      </c>
      <c r="P16">
        <v>8.3095782488167694E-2</v>
      </c>
      <c r="Q16">
        <v>1.02381496797495E-2</v>
      </c>
      <c r="R16">
        <v>-2.5659340075105699E-2</v>
      </c>
      <c r="S16">
        <v>-4.1697124480107199E-2</v>
      </c>
      <c r="T16">
        <v>-2.05314108425633E-2</v>
      </c>
      <c r="U16">
        <v>8.6286432368273394E-2</v>
      </c>
      <c r="V16">
        <v>1.4901812408267801E-3</v>
      </c>
      <c r="X16">
        <f t="shared" si="14"/>
        <v>8</v>
      </c>
      <c r="Y16" s="135">
        <f t="shared" si="6"/>
        <v>-2.2714659883561858E-3</v>
      </c>
      <c r="Z16" s="135">
        <f t="shared" si="6"/>
        <v>4.0180376032683204E-4</v>
      </c>
      <c r="AA16" s="135">
        <f t="shared" si="6"/>
        <v>0</v>
      </c>
      <c r="AB16" s="135">
        <f t="shared" si="6"/>
        <v>0</v>
      </c>
      <c r="AC16" s="135">
        <f t="shared" si="8"/>
        <v>-1.8696622280293539E-3</v>
      </c>
      <c r="AD16" s="135">
        <f t="shared" si="9"/>
        <v>0.99813033777197069</v>
      </c>
      <c r="AE16" s="135">
        <f t="shared" si="15"/>
        <v>106.26297387983988</v>
      </c>
      <c r="AH16">
        <v>171.97893788927601</v>
      </c>
      <c r="AI16">
        <v>124.02415336395499</v>
      </c>
      <c r="AJ16">
        <v>127.80686466642899</v>
      </c>
      <c r="AK16">
        <v>148.03398601555401</v>
      </c>
      <c r="AM16" t="s">
        <v>402</v>
      </c>
      <c r="AN16">
        <f t="shared" si="16"/>
        <v>106.13851309534239</v>
      </c>
      <c r="AO16">
        <f t="shared" si="17"/>
        <v>108.19520396135722</v>
      </c>
      <c r="AP16">
        <f t="shared" si="18"/>
        <v>120.59116410861414</v>
      </c>
      <c r="AQ16">
        <f t="shared" si="19"/>
        <v>107.70418233221058</v>
      </c>
      <c r="AR16">
        <f t="shared" si="10"/>
        <v>106.26297387983988</v>
      </c>
      <c r="AT16">
        <f t="shared" si="20"/>
        <v>-3.7857766472605414E-3</v>
      </c>
      <c r="AU16">
        <f t="shared" si="11"/>
        <v>1.0045094008148681E-3</v>
      </c>
      <c r="AV16">
        <f t="shared" si="11"/>
        <v>8.6286432368272381E-2</v>
      </c>
      <c r="AW16">
        <f t="shared" si="11"/>
        <v>1.4901812408276705E-3</v>
      </c>
      <c r="AX16">
        <f t="shared" si="11"/>
        <v>-1.8696622280293118E-3</v>
      </c>
      <c r="AZ16" t="s">
        <v>438</v>
      </c>
      <c r="BA16">
        <f t="shared" si="12"/>
        <v>158.66950604978831</v>
      </c>
      <c r="BB16">
        <f t="shared" si="12"/>
        <v>124.6551770467054</v>
      </c>
      <c r="BC16">
        <f t="shared" si="12"/>
        <v>118.05903651417709</v>
      </c>
      <c r="BD16">
        <f t="shared" si="12"/>
        <v>139.03271268605235</v>
      </c>
      <c r="BE16">
        <f t="shared" si="12"/>
        <v>126.93679131286079</v>
      </c>
      <c r="BG16">
        <f t="shared" si="21"/>
        <v>112.12541893344766</v>
      </c>
      <c r="BH16">
        <f t="shared" si="13"/>
        <v>110.04799942309428</v>
      </c>
      <c r="BI16">
        <f t="shared" si="13"/>
        <v>109.96856754550133</v>
      </c>
      <c r="BJ16">
        <f t="shared" si="13"/>
        <v>108.22088666842517</v>
      </c>
      <c r="BK16">
        <f t="shared" si="13"/>
        <v>106.10546289260004</v>
      </c>
    </row>
    <row r="17" spans="1:63" x14ac:dyDescent="0.35">
      <c r="A17" t="s">
        <v>403</v>
      </c>
      <c r="B17">
        <v>-3.55717371233521E-4</v>
      </c>
      <c r="C17">
        <v>6.7043581355674599E-4</v>
      </c>
      <c r="D17">
        <v>1.3630404360001E-3</v>
      </c>
      <c r="E17">
        <v>-3.15576718680454E-3</v>
      </c>
      <c r="F17">
        <v>7.6842252614421902E-3</v>
      </c>
      <c r="G17">
        <v>2.0095173859142599E-3</v>
      </c>
      <c r="H17">
        <v>-2.5015459980985899E-3</v>
      </c>
      <c r="I17">
        <v>-5.0394278878696498E-2</v>
      </c>
      <c r="J17">
        <v>-2.9987102955342199E-2</v>
      </c>
      <c r="K17">
        <v>-4.0983469594236099E-2</v>
      </c>
      <c r="L17" s="129">
        <v>1.20782926149587E-5</v>
      </c>
      <c r="M17">
        <v>6.62761349586404E-3</v>
      </c>
      <c r="N17">
        <v>2.4429815341924198E-3</v>
      </c>
      <c r="O17">
        <v>5.1447095689320897E-2</v>
      </c>
      <c r="P17">
        <v>-1.27118769621968E-2</v>
      </c>
      <c r="Q17">
        <v>-1.16339278163983E-2</v>
      </c>
      <c r="R17">
        <v>5.4813870208424598E-2</v>
      </c>
      <c r="S17">
        <v>5.4804234422507002E-2</v>
      </c>
      <c r="T17">
        <v>1.4563093312171999E-2</v>
      </c>
      <c r="U17">
        <v>-9.6935077541811396E-2</v>
      </c>
      <c r="V17" s="129">
        <v>-9.4742187752627703E-5</v>
      </c>
      <c r="X17">
        <f t="shared" si="14"/>
        <v>9</v>
      </c>
      <c r="Y17" s="135">
        <f t="shared" si="6"/>
        <v>1.4657889205154518E-3</v>
      </c>
      <c r="Z17" s="135">
        <f t="shared" si="6"/>
        <v>2.6817432542269843E-4</v>
      </c>
      <c r="AA17" s="135">
        <f t="shared" si="6"/>
        <v>0</v>
      </c>
      <c r="AB17" s="135">
        <f t="shared" si="6"/>
        <v>0</v>
      </c>
      <c r="AC17" s="135">
        <f t="shared" si="8"/>
        <v>1.7339632459381503E-3</v>
      </c>
      <c r="AD17" s="135">
        <f t="shared" si="9"/>
        <v>1.0017339632459381</v>
      </c>
      <c r="AE17" s="135">
        <f t="shared" si="15"/>
        <v>106.4472299709516</v>
      </c>
      <c r="AH17">
        <v>172.39907925880999</v>
      </c>
      <c r="AI17">
        <v>124.107303598117</v>
      </c>
      <c r="AJ17">
        <v>115.417896329613</v>
      </c>
      <c r="AK17">
        <v>148.019960951857</v>
      </c>
      <c r="AM17" t="s">
        <v>403</v>
      </c>
      <c r="AN17">
        <f t="shared" si="16"/>
        <v>106.39780752290123</v>
      </c>
      <c r="AO17">
        <f t="shared" si="17"/>
        <v>108.26774190094864</v>
      </c>
      <c r="AP17">
        <f t="shared" si="18"/>
        <v>108.90165026488842</v>
      </c>
      <c r="AQ17">
        <f t="shared" si="19"/>
        <v>107.69397820234622</v>
      </c>
      <c r="AR17">
        <f t="shared" si="10"/>
        <v>106.4472299709516</v>
      </c>
      <c r="AT17">
        <f t="shared" si="20"/>
        <v>2.4429815341950878E-3</v>
      </c>
      <c r="AU17">
        <f t="shared" si="11"/>
        <v>6.7043581356274196E-4</v>
      </c>
      <c r="AV17">
        <f t="shared" si="11"/>
        <v>-9.6935077541810633E-2</v>
      </c>
      <c r="AW17">
        <f t="shared" si="11"/>
        <v>-9.474218775351595E-5</v>
      </c>
      <c r="AX17">
        <f t="shared" si="11"/>
        <v>1.7339632459381082E-3</v>
      </c>
      <c r="AZ17" t="s">
        <v>439</v>
      </c>
      <c r="BA17">
        <f t="shared" si="12"/>
        <v>160.31642671934577</v>
      </c>
      <c r="BB17">
        <f t="shared" si="12"/>
        <v>124.05687768022572</v>
      </c>
      <c r="BC17">
        <f t="shared" si="12"/>
        <v>128.09336351106188</v>
      </c>
      <c r="BD17">
        <f t="shared" si="12"/>
        <v>141.52390467043466</v>
      </c>
      <c r="BE17">
        <f t="shared" si="12"/>
        <v>127.48362051031073</v>
      </c>
      <c r="BG17">
        <f t="shared" si="21"/>
        <v>113.28923216146855</v>
      </c>
      <c r="BH17">
        <f t="shared" si="13"/>
        <v>109.51980917943899</v>
      </c>
      <c r="BI17">
        <f t="shared" si="13"/>
        <v>119.31525204091531</v>
      </c>
      <c r="BJ17">
        <f t="shared" si="13"/>
        <v>110.15999150355778</v>
      </c>
      <c r="BK17">
        <f t="shared" si="13"/>
        <v>106.56255310670203</v>
      </c>
    </row>
    <row r="18" spans="1:63" x14ac:dyDescent="0.35">
      <c r="A18" t="s">
        <v>404</v>
      </c>
      <c r="B18">
        <v>-7.04790488381368E-3</v>
      </c>
      <c r="C18">
        <v>-7.5089325199122403E-3</v>
      </c>
      <c r="D18">
        <v>-1.3630327071516501E-3</v>
      </c>
      <c r="E18">
        <v>-1.24886427935916E-2</v>
      </c>
      <c r="F18">
        <v>-7.6625305323849702E-3</v>
      </c>
      <c r="G18">
        <v>-2.3027512141383598E-3</v>
      </c>
      <c r="H18">
        <v>-2.04343325664555E-2</v>
      </c>
      <c r="I18">
        <v>-0.122441333266671</v>
      </c>
      <c r="J18">
        <v>-8.2338051927912395E-2</v>
      </c>
      <c r="K18">
        <v>-0.12694574401603501</v>
      </c>
      <c r="L18">
        <v>-1.49688166024293E-2</v>
      </c>
      <c r="M18">
        <v>-1.65826088797573E-2</v>
      </c>
      <c r="N18">
        <v>-1.9144685062438601E-2</v>
      </c>
      <c r="O18">
        <v>-8.2771197696712998E-2</v>
      </c>
      <c r="P18">
        <v>4.3334418425008597E-2</v>
      </c>
      <c r="Q18">
        <v>2.7630762748101001E-2</v>
      </c>
      <c r="R18">
        <v>-1.18890871908845E-2</v>
      </c>
      <c r="S18">
        <v>-2.4128663192783499E-2</v>
      </c>
      <c r="T18">
        <v>3.1175086825529E-2</v>
      </c>
      <c r="U18">
        <v>2.6492158592096499E-2</v>
      </c>
      <c r="V18">
        <v>-1.2666831413046401E-2</v>
      </c>
      <c r="X18">
        <f t="shared" si="14"/>
        <v>10</v>
      </c>
      <c r="Y18" s="135">
        <f t="shared" si="6"/>
        <v>-1.1486811037463161E-2</v>
      </c>
      <c r="Z18" s="135">
        <f t="shared" si="6"/>
        <v>-3.0035730079648964E-3</v>
      </c>
      <c r="AA18" s="135">
        <f t="shared" si="6"/>
        <v>0</v>
      </c>
      <c r="AB18" s="135">
        <f t="shared" si="6"/>
        <v>0</v>
      </c>
      <c r="AC18" s="135">
        <f t="shared" si="8"/>
        <v>-1.4490384045428057E-2</v>
      </c>
      <c r="AD18" s="135">
        <f t="shared" si="9"/>
        <v>0.98550961595457198</v>
      </c>
      <c r="AE18" s="135">
        <f t="shared" si="15"/>
        <v>104.90476872810051</v>
      </c>
      <c r="AH18">
        <v>169.09855318134501</v>
      </c>
      <c r="AI18">
        <v>123.17539023017</v>
      </c>
      <c r="AJ18">
        <v>118.475565543543</v>
      </c>
      <c r="AK18">
        <v>146.145017060714</v>
      </c>
      <c r="AM18" t="s">
        <v>404</v>
      </c>
      <c r="AN18">
        <f t="shared" si="16"/>
        <v>104.36085500654092</v>
      </c>
      <c r="AO18">
        <f t="shared" si="17"/>
        <v>107.45476673293072</v>
      </c>
      <c r="AP18">
        <f t="shared" si="18"/>
        <v>111.78669005464663</v>
      </c>
      <c r="AQ18">
        <f t="shared" si="19"/>
        <v>106.32983673625671</v>
      </c>
      <c r="AR18">
        <f t="shared" si="10"/>
        <v>104.90476872810051</v>
      </c>
      <c r="AT18">
        <f t="shared" si="20"/>
        <v>-1.914468506244249E-2</v>
      </c>
      <c r="AU18">
        <f t="shared" si="11"/>
        <v>-7.5089325199161339E-3</v>
      </c>
      <c r="AV18">
        <f t="shared" si="11"/>
        <v>2.6492158592094306E-2</v>
      </c>
      <c r="AW18">
        <f t="shared" si="11"/>
        <v>-1.2666831413047253E-2</v>
      </c>
      <c r="AX18">
        <f t="shared" si="11"/>
        <v>-1.4490384045428018E-2</v>
      </c>
      <c r="AZ18" t="s">
        <v>440</v>
      </c>
      <c r="BA18">
        <f t="shared" si="12"/>
        <v>165.07207159190128</v>
      </c>
      <c r="BB18">
        <f t="shared" si="12"/>
        <v>124.60104693879636</v>
      </c>
      <c r="BC18">
        <f t="shared" si="12"/>
        <v>127.13245000176445</v>
      </c>
      <c r="BD18">
        <f t="shared" si="12"/>
        <v>145.246765535588</v>
      </c>
      <c r="BE18">
        <f t="shared" si="12"/>
        <v>129.97631395351019</v>
      </c>
      <c r="BG18">
        <f t="shared" si="21"/>
        <v>116.64985694003607</v>
      </c>
      <c r="BH18">
        <f t="shared" si="13"/>
        <v>110.00021231769621</v>
      </c>
      <c r="BI18">
        <f t="shared" si="13"/>
        <v>118.42018898371452</v>
      </c>
      <c r="BJ18">
        <f t="shared" si="13"/>
        <v>113.05780811078918</v>
      </c>
      <c r="BK18">
        <f t="shared" si="13"/>
        <v>108.64617589962533</v>
      </c>
    </row>
    <row r="19" spans="1:63" x14ac:dyDescent="0.35">
      <c r="A19" t="s">
        <v>405</v>
      </c>
      <c r="B19">
        <v>-2.5128284407771401E-2</v>
      </c>
      <c r="C19">
        <v>-2.9227906323207299E-2</v>
      </c>
      <c r="D19">
        <v>-1.0318583318404399E-2</v>
      </c>
      <c r="E19">
        <v>-3.04539186851903E-2</v>
      </c>
      <c r="F19">
        <v>4.4487576268916699E-3</v>
      </c>
      <c r="G19">
        <v>-2.0219255898390898E-2</v>
      </c>
      <c r="H19">
        <v>-4.7026924617970298E-2</v>
      </c>
      <c r="I19">
        <v>-0.24127918067132001</v>
      </c>
      <c r="J19">
        <v>-0.17691426478974301</v>
      </c>
      <c r="K19">
        <v>-0.26968104548639599</v>
      </c>
      <c r="L19">
        <v>4.4405366573960499E-2</v>
      </c>
      <c r="M19">
        <v>5.2083194280411603E-2</v>
      </c>
      <c r="N19">
        <v>2.1649470887145899E-2</v>
      </c>
      <c r="O19">
        <v>0.18279236045379901</v>
      </c>
      <c r="P19">
        <v>0.18965001206219601</v>
      </c>
      <c r="Q19">
        <v>0.100649795476056</v>
      </c>
      <c r="R19">
        <v>1.1976099909734601E-2</v>
      </c>
      <c r="S19">
        <v>2.2618226199775798E-2</v>
      </c>
      <c r="T19">
        <v>9.0556311044641194E-2</v>
      </c>
      <c r="U19">
        <v>2.2895465014963898E-2</v>
      </c>
      <c r="V19">
        <v>2.3985452170344999E-2</v>
      </c>
      <c r="X19">
        <f t="shared" si="14"/>
        <v>11</v>
      </c>
      <c r="Y19" s="135">
        <f t="shared" si="6"/>
        <v>1.2989682532287539E-2</v>
      </c>
      <c r="Z19" s="135">
        <f t="shared" si="6"/>
        <v>-1.1691162529282921E-2</v>
      </c>
      <c r="AA19" s="135">
        <f t="shared" si="6"/>
        <v>0</v>
      </c>
      <c r="AB19" s="135">
        <f t="shared" si="6"/>
        <v>0</v>
      </c>
      <c r="AC19" s="135">
        <f t="shared" si="8"/>
        <v>1.2985200030046183E-3</v>
      </c>
      <c r="AD19" s="135">
        <f t="shared" si="9"/>
        <v>1.0012985200030047</v>
      </c>
      <c r="AE19" s="135">
        <f t="shared" si="15"/>
        <v>105.04098966870453</v>
      </c>
      <c r="AH19">
        <v>172.75944738550299</v>
      </c>
      <c r="AI19">
        <v>119.57523146319799</v>
      </c>
      <c r="AJ19">
        <v>121.188118709573</v>
      </c>
      <c r="AK19">
        <v>149.650371377358</v>
      </c>
      <c r="AM19" t="s">
        <v>405</v>
      </c>
      <c r="AN19">
        <f t="shared" si="16"/>
        <v>106.62021229876267</v>
      </c>
      <c r="AO19">
        <f t="shared" si="17"/>
        <v>104.31408887687846</v>
      </c>
      <c r="AP19">
        <f t="shared" si="18"/>
        <v>114.34609830593116</v>
      </c>
      <c r="AQ19">
        <f t="shared" si="19"/>
        <v>108.88020594957477</v>
      </c>
      <c r="AR19">
        <f t="shared" si="10"/>
        <v>105.04098966870453</v>
      </c>
      <c r="AT19">
        <f t="shared" si="20"/>
        <v>2.164947088714575E-2</v>
      </c>
      <c r="AU19">
        <f t="shared" si="11"/>
        <v>-2.9227906323207931E-2</v>
      </c>
      <c r="AV19">
        <f t="shared" si="11"/>
        <v>2.2895465014961758E-2</v>
      </c>
      <c r="AW19">
        <f t="shared" si="11"/>
        <v>2.3985452170344868E-2</v>
      </c>
      <c r="AX19">
        <f t="shared" si="11"/>
        <v>1.2985200030046773E-3</v>
      </c>
      <c r="AZ19" t="s">
        <v>441</v>
      </c>
      <c r="BA19">
        <f t="shared" si="12"/>
        <v>169.80147226714888</v>
      </c>
      <c r="BB19">
        <f t="shared" si="12"/>
        <v>124.6419935498146</v>
      </c>
      <c r="BC19">
        <f t="shared" si="12"/>
        <v>144.32420893942569</v>
      </c>
      <c r="BD19">
        <f t="shared" si="12"/>
        <v>148.21187102463404</v>
      </c>
      <c r="BE19">
        <f t="shared" si="12"/>
        <v>132.22773255289511</v>
      </c>
      <c r="BG19">
        <f t="shared" si="21"/>
        <v>119.99193598986857</v>
      </c>
      <c r="BH19">
        <f t="shared" si="13"/>
        <v>110.03636077725056</v>
      </c>
      <c r="BI19">
        <f t="shared" si="13"/>
        <v>134.43381369032602</v>
      </c>
      <c r="BJ19">
        <f t="shared" si="13"/>
        <v>115.36579979771372</v>
      </c>
      <c r="BK19">
        <f t="shared" si="13"/>
        <v>110.5281189531878</v>
      </c>
    </row>
    <row r="20" spans="1:63" x14ac:dyDescent="0.35">
      <c r="A20" t="s">
        <v>406</v>
      </c>
      <c r="B20">
        <v>5.8553240155616504E-3</v>
      </c>
      <c r="C20">
        <v>8.4734630124336796E-3</v>
      </c>
      <c r="D20">
        <v>1.6022312130734499E-3</v>
      </c>
      <c r="E20">
        <v>1.40748449410916E-2</v>
      </c>
      <c r="F20">
        <v>2.3220535420061798E-2</v>
      </c>
      <c r="G20">
        <v>5.48613827141108E-3</v>
      </c>
      <c r="H20">
        <v>3.0280151419368E-2</v>
      </c>
      <c r="I20">
        <v>-1.45819307575969E-2</v>
      </c>
      <c r="J20">
        <v>1.2578564471505E-2</v>
      </c>
      <c r="K20">
        <v>2.44100960522926E-2</v>
      </c>
      <c r="L20">
        <v>-2.4035846100987499E-2</v>
      </c>
      <c r="M20">
        <v>2.6098105057592799E-2</v>
      </c>
      <c r="N20">
        <v>-2.5833130215980799E-2</v>
      </c>
      <c r="O20">
        <v>-1.3217008451645799E-2</v>
      </c>
      <c r="P20">
        <v>3.9857432138383102E-2</v>
      </c>
      <c r="Q20">
        <v>-2.8531881976062899E-2</v>
      </c>
      <c r="R20">
        <v>2.25952312733688E-2</v>
      </c>
      <c r="S20">
        <v>2.8890383931882299E-2</v>
      </c>
      <c r="T20">
        <v>-5.41761303059307E-2</v>
      </c>
      <c r="U20">
        <v>3.1138372144445099E-2</v>
      </c>
      <c r="V20">
        <v>1.8951462322849701E-2</v>
      </c>
      <c r="X20">
        <f t="shared" si="14"/>
        <v>12</v>
      </c>
      <c r="Y20" s="135">
        <f t="shared" si="6"/>
        <v>-1.5499878129588479E-2</v>
      </c>
      <c r="Z20" s="135">
        <f t="shared" si="6"/>
        <v>3.3893852049734722E-3</v>
      </c>
      <c r="AA20" s="135">
        <f t="shared" si="6"/>
        <v>0</v>
      </c>
      <c r="AB20" s="135">
        <f t="shared" si="6"/>
        <v>0</v>
      </c>
      <c r="AC20" s="135">
        <f t="shared" si="8"/>
        <v>-1.2110492924615007E-2</v>
      </c>
      <c r="AD20" s="135">
        <f t="shared" si="9"/>
        <v>0.98788950707538503</v>
      </c>
      <c r="AE20" s="135">
        <f t="shared" si="15"/>
        <v>103.76889150652713</v>
      </c>
      <c r="AH20">
        <v>177.22236468585399</v>
      </c>
      <c r="AI20">
        <v>120.588447764205</v>
      </c>
      <c r="AJ20">
        <v>124.961719449437</v>
      </c>
      <c r="AK20">
        <v>152.486464752117</v>
      </c>
      <c r="AM20" t="s">
        <v>406</v>
      </c>
      <c r="AN20">
        <f t="shared" si="16"/>
        <v>109.37454612673237</v>
      </c>
      <c r="AO20">
        <f t="shared" si="17"/>
        <v>105.19799045065275</v>
      </c>
      <c r="AP20">
        <f t="shared" si="18"/>
        <v>117.90664966824666</v>
      </c>
      <c r="AQ20">
        <f t="shared" si="19"/>
        <v>110.94364507033265</v>
      </c>
      <c r="AR20">
        <f t="shared" si="10"/>
        <v>103.76889150652713</v>
      </c>
      <c r="AT20">
        <f t="shared" si="20"/>
        <v>2.5833130215983102E-2</v>
      </c>
      <c r="AU20">
        <f t="shared" si="11"/>
        <v>8.4734630124370103E-3</v>
      </c>
      <c r="AV20">
        <f t="shared" si="11"/>
        <v>3.1138372144446036E-2</v>
      </c>
      <c r="AW20">
        <f t="shared" si="11"/>
        <v>1.8951462322853274E-2</v>
      </c>
      <c r="AX20">
        <f t="shared" si="11"/>
        <v>-1.2110492924614968E-2</v>
      </c>
      <c r="AZ20" t="s">
        <v>442</v>
      </c>
      <c r="BA20">
        <f t="shared" si="12"/>
        <v>176.29962317262178</v>
      </c>
      <c r="BB20">
        <f t="shared" si="12"/>
        <v>125.55473245844537</v>
      </c>
      <c r="BC20">
        <f t="shared" si="12"/>
        <v>139.14985604030065</v>
      </c>
      <c r="BD20">
        <f t="shared" si="12"/>
        <v>152.57607176501187</v>
      </c>
      <c r="BE20">
        <f t="shared" si="12"/>
        <v>135.65119035038211</v>
      </c>
      <c r="BG20">
        <f t="shared" si="21"/>
        <v>124.58392036486424</v>
      </c>
      <c r="BH20">
        <f t="shared" si="13"/>
        <v>110.84214432567713</v>
      </c>
      <c r="BI20">
        <f t="shared" si="13"/>
        <v>129.61405407604727</v>
      </c>
      <c r="BJ20">
        <f t="shared" si="13"/>
        <v>118.76282532212521</v>
      </c>
      <c r="BK20">
        <f t="shared" si="13"/>
        <v>113.38976033027558</v>
      </c>
    </row>
    <row r="21" spans="1:63" x14ac:dyDescent="0.35">
      <c r="A21" t="s">
        <v>407</v>
      </c>
      <c r="B21">
        <v>1.1090588843172199E-3</v>
      </c>
      <c r="C21">
        <v>4.5552256109759803E-3</v>
      </c>
      <c r="D21">
        <v>-2.7684377946173202E-3</v>
      </c>
      <c r="E21">
        <v>5.97144280272798E-4</v>
      </c>
      <c r="F21">
        <v>7.6436749259112197E-3</v>
      </c>
      <c r="G21">
        <v>4.1275544255363599E-3</v>
      </c>
      <c r="H21">
        <v>-5.5884219614632503E-4</v>
      </c>
      <c r="I21">
        <v>-4.9262147126494203E-3</v>
      </c>
      <c r="J21">
        <v>-8.65056580051193E-3</v>
      </c>
      <c r="K21">
        <v>-1.7736740830821902E-2</v>
      </c>
      <c r="L21">
        <v>-1.0166874220907099E-2</v>
      </c>
      <c r="M21">
        <v>1.57346192971052E-2</v>
      </c>
      <c r="N21">
        <v>-2.2163402506584801E-2</v>
      </c>
      <c r="O21">
        <v>-4.5941283495167497E-2</v>
      </c>
      <c r="P21">
        <v>-5.2666266062455502E-3</v>
      </c>
      <c r="Q21">
        <v>-2.48308154193621E-2</v>
      </c>
      <c r="R21">
        <v>6.3898931019456999E-3</v>
      </c>
      <c r="S21">
        <v>6.4852327058506599E-4</v>
      </c>
      <c r="T21">
        <v>-5.75539580685209E-2</v>
      </c>
      <c r="U21">
        <v>1.52905630159834E-2</v>
      </c>
      <c r="V21">
        <v>-7.67824824990492E-3</v>
      </c>
      <c r="X21">
        <f t="shared" si="14"/>
        <v>13</v>
      </c>
      <c r="Y21" s="135">
        <f t="shared" si="6"/>
        <v>-1.3298041503950879E-2</v>
      </c>
      <c r="Z21" s="135">
        <f t="shared" si="6"/>
        <v>1.8220902443903922E-3</v>
      </c>
      <c r="AA21" s="135">
        <f t="shared" si="6"/>
        <v>0</v>
      </c>
      <c r="AB21" s="135">
        <f t="shared" si="6"/>
        <v>0</v>
      </c>
      <c r="AC21" s="135">
        <f t="shared" si="8"/>
        <v>-1.1475951259560488E-2</v>
      </c>
      <c r="AD21" s="135">
        <f t="shared" si="9"/>
        <v>0.98852404874043953</v>
      </c>
      <c r="AE21" s="135">
        <f t="shared" si="15"/>
        <v>102.5780447653396</v>
      </c>
      <c r="AH21">
        <v>181.150215287555</v>
      </c>
      <c r="AI21">
        <v>121.13775534984801</v>
      </c>
      <c r="AJ21">
        <v>126.87245449526399</v>
      </c>
      <c r="AK21">
        <v>153.657293683234</v>
      </c>
      <c r="AM21" t="s">
        <v>407</v>
      </c>
      <c r="AN21">
        <f t="shared" si="16"/>
        <v>111.79865821651396</v>
      </c>
      <c r="AO21">
        <f t="shared" si="17"/>
        <v>105.67719103097647</v>
      </c>
      <c r="AP21">
        <f t="shared" si="18"/>
        <v>119.70950872500222</v>
      </c>
      <c r="AQ21">
        <f t="shared" si="19"/>
        <v>111.7954979189319</v>
      </c>
      <c r="AR21">
        <f t="shared" si="10"/>
        <v>102.5780447653396</v>
      </c>
      <c r="AT21">
        <f t="shared" si="20"/>
        <v>2.2163402506582885E-2</v>
      </c>
      <c r="AU21">
        <f t="shared" si="11"/>
        <v>4.5552256109731015E-3</v>
      </c>
      <c r="AV21">
        <f t="shared" si="11"/>
        <v>1.5290563015981418E-2</v>
      </c>
      <c r="AW21">
        <f t="shared" si="11"/>
        <v>7.6782482499040405E-3</v>
      </c>
      <c r="AX21">
        <f t="shared" si="11"/>
        <v>-1.1475951259560468E-2</v>
      </c>
      <c r="AZ21" t="s">
        <v>443</v>
      </c>
      <c r="BA21">
        <f t="shared" si="12"/>
        <v>177.91742112716352</v>
      </c>
      <c r="BB21">
        <f t="shared" si="12"/>
        <v>128.14959550798588</v>
      </c>
      <c r="BC21">
        <f t="shared" si="12"/>
        <v>130.16123320412774</v>
      </c>
      <c r="BD21">
        <f t="shared" si="12"/>
        <v>152.00778159528028</v>
      </c>
      <c r="BE21">
        <f t="shared" si="12"/>
        <v>137.51947643666955</v>
      </c>
      <c r="BG21">
        <f t="shared" si="21"/>
        <v>125.72715373035886</v>
      </c>
      <c r="BH21">
        <f t="shared" si="13"/>
        <v>113.1329395749739</v>
      </c>
      <c r="BI21">
        <f t="shared" si="13"/>
        <v>121.24141266979612</v>
      </c>
      <c r="BJ21">
        <f t="shared" si="13"/>
        <v>118.32047715193467</v>
      </c>
      <c r="BK21">
        <f t="shared" si="13"/>
        <v>114.95144593734865</v>
      </c>
    </row>
    <row r="22" spans="1:63" x14ac:dyDescent="0.35">
      <c r="A22" t="s">
        <v>408</v>
      </c>
      <c r="B22">
        <v>7.8763442508351603E-3</v>
      </c>
      <c r="C22">
        <v>1.17972331720339E-2</v>
      </c>
      <c r="D22">
        <v>2.2632858681543798E-3</v>
      </c>
      <c r="E22">
        <v>1.4458007104095101E-2</v>
      </c>
      <c r="F22">
        <v>1.08632137120177E-2</v>
      </c>
      <c r="G22">
        <v>8.2449229220489199E-3</v>
      </c>
      <c r="H22">
        <v>2.3551649754448099E-2</v>
      </c>
      <c r="I22">
        <v>6.0287453678740999E-2</v>
      </c>
      <c r="J22">
        <v>4.53536084442989E-2</v>
      </c>
      <c r="K22">
        <v>6.8718402640496598E-2</v>
      </c>
      <c r="L22">
        <v>3.88805255896576E-2</v>
      </c>
      <c r="M22">
        <v>3.7667084044711897E-2</v>
      </c>
      <c r="N22">
        <v>3.7824340094136197E-2</v>
      </c>
      <c r="O22">
        <v>-4.82655972406155E-2</v>
      </c>
      <c r="P22">
        <v>3.7471518193644401E-2</v>
      </c>
      <c r="Q22">
        <v>3.5063643269992398E-3</v>
      </c>
      <c r="R22">
        <v>-1.25627823505726E-2</v>
      </c>
      <c r="S22">
        <v>-1.0883487678586099E-2</v>
      </c>
      <c r="T22">
        <v>-0.15316455994177999</v>
      </c>
      <c r="U22">
        <v>3.46340519570707E-2</v>
      </c>
      <c r="V22">
        <v>3.0428778083343402E-2</v>
      </c>
      <c r="X22">
        <f t="shared" si="14"/>
        <v>14</v>
      </c>
      <c r="Y22" s="135">
        <f t="shared" si="6"/>
        <v>2.2694604056481719E-2</v>
      </c>
      <c r="Z22" s="135">
        <f t="shared" si="6"/>
        <v>4.71889326881356E-3</v>
      </c>
      <c r="AA22" s="135">
        <f t="shared" si="6"/>
        <v>0</v>
      </c>
      <c r="AB22" s="135">
        <f t="shared" si="6"/>
        <v>0</v>
      </c>
      <c r="AC22" s="135">
        <f t="shared" si="8"/>
        <v>2.7413497325295279E-2</v>
      </c>
      <c r="AD22" s="135">
        <f t="shared" si="9"/>
        <v>1.0274134973252953</v>
      </c>
      <c r="AE22" s="135">
        <f t="shared" si="15"/>
        <v>105.39006772114826</v>
      </c>
      <c r="AH22">
        <v>188.00210263871799</v>
      </c>
      <c r="AI22">
        <v>122.566845695647</v>
      </c>
      <c r="AJ22">
        <v>131.266561676175</v>
      </c>
      <c r="AK22">
        <v>158.33289737360801</v>
      </c>
      <c r="AM22" t="s">
        <v>408</v>
      </c>
      <c r="AN22">
        <f t="shared" si="16"/>
        <v>116.02736868696381</v>
      </c>
      <c r="AO22">
        <f t="shared" si="17"/>
        <v>106.92388949453451</v>
      </c>
      <c r="AP22">
        <f t="shared" si="18"/>
        <v>123.85553406994026</v>
      </c>
      <c r="AQ22">
        <f t="shared" si="19"/>
        <v>115.19729831582379</v>
      </c>
      <c r="AR22">
        <f t="shared" si="10"/>
        <v>105.39006772114826</v>
      </c>
      <c r="AT22">
        <f t="shared" si="20"/>
        <v>3.7824340094139153E-2</v>
      </c>
      <c r="AU22">
        <f t="shared" si="11"/>
        <v>1.1797233172034183E-2</v>
      </c>
      <c r="AV22">
        <f t="shared" si="11"/>
        <v>3.4634051957078249E-2</v>
      </c>
      <c r="AW22">
        <f t="shared" si="11"/>
        <v>3.0428778083341879E-2</v>
      </c>
      <c r="AX22">
        <f t="shared" si="11"/>
        <v>2.74134973252953E-2</v>
      </c>
      <c r="AZ22" t="s">
        <v>444</v>
      </c>
      <c r="BA22">
        <f t="shared" si="12"/>
        <v>163.75789776509552</v>
      </c>
      <c r="BB22">
        <f t="shared" si="12"/>
        <v>129.73405477891728</v>
      </c>
      <c r="BC22">
        <f t="shared" si="12"/>
        <v>124.34805460565599</v>
      </c>
      <c r="BD22">
        <f t="shared" si="12"/>
        <v>142.39056451690334</v>
      </c>
      <c r="BE22">
        <f t="shared" si="12"/>
        <v>131.63292387114726</v>
      </c>
      <c r="BG22">
        <f t="shared" si="21"/>
        <v>115.72118264999493</v>
      </c>
      <c r="BH22">
        <f t="shared" si="13"/>
        <v>114.53173084112441</v>
      </c>
      <c r="BI22">
        <f t="shared" si="13"/>
        <v>115.82660544931421</v>
      </c>
      <c r="BJ22">
        <f t="shared" si="13"/>
        <v>110.83458595843655</v>
      </c>
      <c r="BK22">
        <f t="shared" si="13"/>
        <v>110.03092306650558</v>
      </c>
    </row>
    <row r="23" spans="1:63" x14ac:dyDescent="0.35">
      <c r="A23" t="s">
        <v>409</v>
      </c>
      <c r="B23">
        <v>4.1652953286472798E-3</v>
      </c>
      <c r="C23">
        <v>4.06855295247754E-3</v>
      </c>
      <c r="D23">
        <v>2.8923648751262299E-3</v>
      </c>
      <c r="E23">
        <v>2.97685245053647E-3</v>
      </c>
      <c r="F23">
        <v>-6.7242996277242497E-3</v>
      </c>
      <c r="G23">
        <v>2.3495965917674699E-3</v>
      </c>
      <c r="H23">
        <v>4.4510174009038101E-4</v>
      </c>
      <c r="I23">
        <v>2.6878739704303298E-2</v>
      </c>
      <c r="J23">
        <v>2.34590324207762E-2</v>
      </c>
      <c r="K23">
        <v>3.5760270913214799E-2</v>
      </c>
      <c r="L23">
        <v>-1.2571301912668999E-2</v>
      </c>
      <c r="M23">
        <v>-1.21036795443071E-2</v>
      </c>
      <c r="N23">
        <v>-3.0190526227169502E-4</v>
      </c>
      <c r="O23">
        <v>3.5332872279072197E-2</v>
      </c>
      <c r="P23">
        <v>-7.4622737413006804E-2</v>
      </c>
      <c r="Q23">
        <v>-1.2641897605025199E-2</v>
      </c>
      <c r="R23">
        <v>3.6732029025504299E-2</v>
      </c>
      <c r="S23">
        <v>4.26356503184206E-2</v>
      </c>
      <c r="T23">
        <v>-0.118168418462147</v>
      </c>
      <c r="U23">
        <v>-2.1379060208882299E-2</v>
      </c>
      <c r="V23">
        <v>-8.1693962655479107E-3</v>
      </c>
      <c r="X23">
        <f t="shared" si="14"/>
        <v>15</v>
      </c>
      <c r="Y23" s="135">
        <f t="shared" si="6"/>
        <v>-1.81143157363017E-4</v>
      </c>
      <c r="Z23" s="135">
        <f t="shared" si="6"/>
        <v>1.627421180991016E-3</v>
      </c>
      <c r="AA23" s="135">
        <f t="shared" si="6"/>
        <v>0</v>
      </c>
      <c r="AB23" s="135">
        <f t="shared" si="6"/>
        <v>0</v>
      </c>
      <c r="AC23" s="135">
        <f t="shared" si="8"/>
        <v>1.4462780236279989E-3</v>
      </c>
      <c r="AD23" s="135">
        <f t="shared" si="9"/>
        <v>1.001446278023628</v>
      </c>
      <c r="AE23" s="135">
        <f t="shared" si="15"/>
        <v>105.54249106000202</v>
      </c>
      <c r="AH23">
        <v>187.94534381461301</v>
      </c>
      <c r="AI23">
        <v>123.065515397578</v>
      </c>
      <c r="AJ23">
        <v>128.460205950687</v>
      </c>
      <c r="AK23">
        <v>157.03941319309101</v>
      </c>
      <c r="AM23" t="s">
        <v>409</v>
      </c>
      <c r="AN23">
        <f t="shared" si="16"/>
        <v>115.99233941378955</v>
      </c>
      <c r="AO23">
        <f t="shared" si="17"/>
        <v>107.35891500082798</v>
      </c>
      <c r="AP23">
        <f t="shared" si="18"/>
        <v>121.20761914985565</v>
      </c>
      <c r="AQ23">
        <f t="shared" si="19"/>
        <v>114.25620593716152</v>
      </c>
      <c r="AR23">
        <f t="shared" si="10"/>
        <v>105.54249106000202</v>
      </c>
      <c r="AT23">
        <f t="shared" si="20"/>
        <v>-3.0190526227280579E-4</v>
      </c>
      <c r="AU23">
        <f t="shared" si="11"/>
        <v>4.0685529524784325E-3</v>
      </c>
      <c r="AV23">
        <f t="shared" si="11"/>
        <v>-2.1379060208883027E-2</v>
      </c>
      <c r="AW23">
        <f t="shared" si="11"/>
        <v>-8.169396265545803E-3</v>
      </c>
      <c r="AX23">
        <f t="shared" si="11"/>
        <v>1.446278023627956E-3</v>
      </c>
      <c r="AZ23" t="s">
        <v>445</v>
      </c>
      <c r="BA23">
        <f t="shared" si="12"/>
        <v>140.75073109260745</v>
      </c>
      <c r="BB23">
        <f t="shared" si="12"/>
        <v>120.50489937493022</v>
      </c>
      <c r="BC23">
        <f t="shared" si="12"/>
        <v>119.54959578460827</v>
      </c>
      <c r="BD23">
        <f t="shared" si="12"/>
        <v>124.62818405417443</v>
      </c>
      <c r="BE23">
        <f t="shared" si="12"/>
        <v>146.47488050025152</v>
      </c>
      <c r="BG23">
        <f t="shared" si="21"/>
        <v>99.462934509896044</v>
      </c>
      <c r="BH23">
        <f t="shared" si="13"/>
        <v>106.38405408484276</v>
      </c>
      <c r="BI23">
        <f t="shared" si="13"/>
        <v>111.35698026383911</v>
      </c>
      <c r="BJ23">
        <f t="shared" si="13"/>
        <v>97.008627118382392</v>
      </c>
      <c r="BK23">
        <f t="shared" si="13"/>
        <v>122.43719757585224</v>
      </c>
    </row>
    <row r="24" spans="1:63" x14ac:dyDescent="0.35">
      <c r="A24" t="s">
        <v>410</v>
      </c>
      <c r="B24">
        <v>5.3378354411894799E-3</v>
      </c>
      <c r="C24">
        <v>7.5149197297412701E-3</v>
      </c>
      <c r="D24">
        <v>2.5082020860085399E-3</v>
      </c>
      <c r="E24">
        <v>7.3656151281382698E-3</v>
      </c>
      <c r="F24">
        <v>1.06121284422335E-2</v>
      </c>
      <c r="G24">
        <v>5.2739924648974503E-3</v>
      </c>
      <c r="H24">
        <v>4.87780043550789E-3</v>
      </c>
      <c r="I24">
        <v>1.3478431669713801E-2</v>
      </c>
      <c r="J24">
        <v>1.3277801459219999E-2</v>
      </c>
      <c r="K24">
        <v>2.0708745990658299E-2</v>
      </c>
      <c r="L24">
        <v>1.1685528957991499E-2</v>
      </c>
      <c r="M24">
        <v>1.0665290356432299E-2</v>
      </c>
      <c r="N24">
        <v>1.97943517713032E-2</v>
      </c>
      <c r="O24">
        <v>6.2751553472402799E-2</v>
      </c>
      <c r="P24">
        <v>2.3406167580733899E-3</v>
      </c>
      <c r="Q24">
        <v>3.1490434648403003E-2</v>
      </c>
      <c r="R24">
        <v>2.3102318581301101E-2</v>
      </c>
      <c r="S24">
        <v>1.6359902513288001E-2</v>
      </c>
      <c r="T24">
        <v>-1.74731335270303E-2</v>
      </c>
      <c r="U24">
        <v>-1.6094577583023299E-2</v>
      </c>
      <c r="V24">
        <v>9.9884909100535994E-3</v>
      </c>
      <c r="X24">
        <f t="shared" si="14"/>
        <v>16</v>
      </c>
      <c r="Y24" s="135">
        <f t="shared" si="6"/>
        <v>1.1876611062781919E-2</v>
      </c>
      <c r="Z24" s="135">
        <f t="shared" si="6"/>
        <v>3.0059678918965081E-3</v>
      </c>
      <c r="AA24" s="135">
        <f t="shared" si="6"/>
        <v>0</v>
      </c>
      <c r="AB24" s="135">
        <f t="shared" si="6"/>
        <v>0</v>
      </c>
      <c r="AC24" s="135">
        <f t="shared" si="8"/>
        <v>1.4882578954678427E-2</v>
      </c>
      <c r="AD24" s="135">
        <f t="shared" si="9"/>
        <v>1.0148825789546785</v>
      </c>
      <c r="AE24" s="135">
        <f t="shared" si="15"/>
        <v>107.11323551627595</v>
      </c>
      <c r="AH24">
        <v>191.66560006385799</v>
      </c>
      <c r="AI24">
        <v>123.99034286729</v>
      </c>
      <c r="AJ24">
        <v>126.392693199682</v>
      </c>
      <c r="AK24">
        <v>158.60799994428999</v>
      </c>
      <c r="AM24" t="s">
        <v>410</v>
      </c>
      <c r="AN24">
        <f t="shared" si="16"/>
        <v>118.28833258292251</v>
      </c>
      <c r="AO24">
        <f t="shared" si="17"/>
        <v>108.16570862933129</v>
      </c>
      <c r="AP24">
        <f t="shared" si="18"/>
        <v>119.25683371979426</v>
      </c>
      <c r="AQ24">
        <f t="shared" si="19"/>
        <v>115.39745301158182</v>
      </c>
      <c r="AR24">
        <f t="shared" si="10"/>
        <v>107.11323551627595</v>
      </c>
      <c r="AT24">
        <f t="shared" si="20"/>
        <v>1.9794351771303287E-2</v>
      </c>
      <c r="AU24">
        <f t="shared" si="11"/>
        <v>7.5149197297410542E-3</v>
      </c>
      <c r="AV24">
        <f t="shared" si="11"/>
        <v>-1.6094577583027347E-2</v>
      </c>
      <c r="AW24">
        <f t="shared" si="11"/>
        <v>9.9884909100513841E-3</v>
      </c>
      <c r="AX24">
        <f t="shared" si="11"/>
        <v>1.4882578954678483E-2</v>
      </c>
      <c r="AZ24" t="s">
        <v>446</v>
      </c>
      <c r="BA24">
        <f t="shared" si="12"/>
        <v>168.27456208061142</v>
      </c>
      <c r="BB24">
        <f t="shared" si="12"/>
        <v>127.6304157826379</v>
      </c>
      <c r="BC24">
        <f t="shared" si="12"/>
        <v>129.28848799864986</v>
      </c>
      <c r="BD24">
        <f t="shared" si="12"/>
        <v>141.63677106329416</v>
      </c>
      <c r="BE24">
        <f t="shared" si="12"/>
        <v>132.75342071076264</v>
      </c>
      <c r="BG24">
        <f t="shared" si="21"/>
        <v>118.91292938928372</v>
      </c>
      <c r="BH24">
        <f t="shared" si="13"/>
        <v>112.67459767960145</v>
      </c>
      <c r="BI24">
        <f t="shared" si="13"/>
        <v>120.42847582978489</v>
      </c>
      <c r="BJ24">
        <f t="shared" si="13"/>
        <v>110.24784493656895</v>
      </c>
      <c r="BK24">
        <f t="shared" si="13"/>
        <v>110.96753753901147</v>
      </c>
    </row>
    <row r="25" spans="1:63" x14ac:dyDescent="0.35">
      <c r="A25" t="s">
        <v>411</v>
      </c>
      <c r="B25">
        <v>9.4728195217839099E-3</v>
      </c>
      <c r="C25">
        <v>1.1750846043450299E-2</v>
      </c>
      <c r="D25">
        <v>3.2599527509748999E-3</v>
      </c>
      <c r="E25">
        <v>1.6483730676768601E-2</v>
      </c>
      <c r="F25">
        <v>1.16343102751697E-2</v>
      </c>
      <c r="G25">
        <v>7.5938343253934004E-3</v>
      </c>
      <c r="H25">
        <v>2.8901817845625899E-2</v>
      </c>
      <c r="I25">
        <v>7.9831722790581802E-2</v>
      </c>
      <c r="J25">
        <v>5.2713674549118898E-2</v>
      </c>
      <c r="K25">
        <v>8.0623085089521804E-2</v>
      </c>
      <c r="L25">
        <v>1.1563635006896601E-2</v>
      </c>
      <c r="M25">
        <v>8.6351584324371108E-3</v>
      </c>
      <c r="N25">
        <v>2.5870123811155998E-2</v>
      </c>
      <c r="O25">
        <v>-6.64944513399707E-2</v>
      </c>
      <c r="P25">
        <v>4.1928801139073997E-2</v>
      </c>
      <c r="Q25">
        <v>4.9906723095449801E-2</v>
      </c>
      <c r="R25">
        <v>-1.6183412991912199E-2</v>
      </c>
      <c r="S25">
        <v>-1.38312454175363E-2</v>
      </c>
      <c r="T25">
        <v>7.3627808479977297E-2</v>
      </c>
      <c r="U25">
        <v>1.28989710179048E-2</v>
      </c>
      <c r="V25">
        <v>1.1009314502057299E-2</v>
      </c>
      <c r="X25">
        <f t="shared" si="14"/>
        <v>17</v>
      </c>
      <c r="Y25" s="135">
        <f t="shared" si="6"/>
        <v>1.5522074286693598E-2</v>
      </c>
      <c r="Z25" s="135">
        <f t="shared" si="6"/>
        <v>4.7003384173801201E-3</v>
      </c>
      <c r="AA25" s="135">
        <f t="shared" si="6"/>
        <v>0</v>
      </c>
      <c r="AB25" s="135">
        <f t="shared" si="6"/>
        <v>0</v>
      </c>
      <c r="AC25" s="135">
        <f t="shared" si="8"/>
        <v>2.0222412704073718E-2</v>
      </c>
      <c r="AD25" s="135">
        <f t="shared" si="9"/>
        <v>1.0202224127040738</v>
      </c>
      <c r="AE25" s="135">
        <f t="shared" si="15"/>
        <v>109.27932357095473</v>
      </c>
      <c r="AH25">
        <v>196.62401286785001</v>
      </c>
      <c r="AI25">
        <v>125.447334297198</v>
      </c>
      <c r="AJ25">
        <v>128.02302888614</v>
      </c>
      <c r="AK25">
        <v>160.35416529821899</v>
      </c>
      <c r="AM25" t="s">
        <v>411</v>
      </c>
      <c r="AN25">
        <f t="shared" si="16"/>
        <v>121.34846639225823</v>
      </c>
      <c r="AO25">
        <f t="shared" si="17"/>
        <v>109.43674721861515</v>
      </c>
      <c r="AP25">
        <f t="shared" si="18"/>
        <v>120.79512416163332</v>
      </c>
      <c r="AQ25">
        <f t="shared" si="19"/>
        <v>116.66789986452272</v>
      </c>
      <c r="AR25">
        <f t="shared" si="10"/>
        <v>109.27932357095473</v>
      </c>
      <c r="AT25">
        <f t="shared" si="20"/>
        <v>2.5870123811158718E-2</v>
      </c>
      <c r="AU25">
        <f t="shared" si="11"/>
        <v>1.1750846043449226E-2</v>
      </c>
      <c r="AV25">
        <f t="shared" si="11"/>
        <v>1.2898971017907712E-2</v>
      </c>
      <c r="AW25">
        <f t="shared" si="11"/>
        <v>1.1009314502057554E-2</v>
      </c>
      <c r="AX25">
        <f t="shared" si="11"/>
        <v>2.0222412704073767E-2</v>
      </c>
      <c r="AZ25" t="s">
        <v>447</v>
      </c>
      <c r="BA25">
        <f t="shared" si="12"/>
        <v>182.95311275058503</v>
      </c>
      <c r="BB25">
        <f t="shared" si="12"/>
        <v>131.55295249259206</v>
      </c>
      <c r="BC25">
        <f t="shared" si="12"/>
        <v>131.29402252822223</v>
      </c>
      <c r="BD25">
        <f t="shared" si="12"/>
        <v>149.95361984541941</v>
      </c>
      <c r="BE25">
        <f t="shared" si="12"/>
        <v>141.33344455381297</v>
      </c>
      <c r="BG25">
        <f t="shared" si="21"/>
        <v>129.28567639140894</v>
      </c>
      <c r="BH25">
        <f t="shared" si="13"/>
        <v>116.13748889536191</v>
      </c>
      <c r="BI25">
        <f t="shared" si="13"/>
        <v>122.29657306225408</v>
      </c>
      <c r="BJ25">
        <f t="shared" si="13"/>
        <v>116.72154980861018</v>
      </c>
      <c r="BK25">
        <f t="shared" si="13"/>
        <v>118.13951181125042</v>
      </c>
    </row>
    <row r="26" spans="1:63" x14ac:dyDescent="0.35">
      <c r="A26" t="s">
        <v>412</v>
      </c>
      <c r="B26">
        <v>2.7446496368144203E-4</v>
      </c>
      <c r="C26">
        <v>-5.7041440547234102E-4</v>
      </c>
      <c r="D26">
        <v>-7.50421963632952E-4</v>
      </c>
      <c r="E26">
        <v>4.5845436552680498E-3</v>
      </c>
      <c r="F26">
        <v>-1.6107811685908101E-3</v>
      </c>
      <c r="G26">
        <v>-2.9103947040987001E-4</v>
      </c>
      <c r="H26">
        <v>-1.2699246595951799E-2</v>
      </c>
      <c r="I26">
        <v>1.7075499936945099E-2</v>
      </c>
      <c r="J26">
        <v>1.7260387223324201E-2</v>
      </c>
      <c r="K26">
        <v>2.8372303962735799E-2</v>
      </c>
      <c r="L26">
        <v>1.5648380737067701E-3</v>
      </c>
      <c r="M26">
        <v>-2.6950630064246301E-3</v>
      </c>
      <c r="N26">
        <v>1.0758560036448501E-2</v>
      </c>
      <c r="O26">
        <v>3.0736589878161701E-2</v>
      </c>
      <c r="P26">
        <v>-4.6303401711610799E-2</v>
      </c>
      <c r="Q26">
        <v>1.7260235207781801E-2</v>
      </c>
      <c r="R26">
        <v>2.7605603713723999E-3</v>
      </c>
      <c r="S26">
        <v>-1.1980206317596701E-2</v>
      </c>
      <c r="T26">
        <v>-1.31003897015936E-2</v>
      </c>
      <c r="U26">
        <v>7.9787534567967704E-3</v>
      </c>
      <c r="V26">
        <v>1.08093326478275E-3</v>
      </c>
      <c r="X26">
        <f t="shared" si="14"/>
        <v>18</v>
      </c>
      <c r="Y26" s="135">
        <f t="shared" si="6"/>
        <v>6.4551360218691005E-3</v>
      </c>
      <c r="Z26" s="135">
        <f t="shared" si="6"/>
        <v>-2.2816576218893643E-4</v>
      </c>
      <c r="AA26" s="135">
        <f t="shared" si="6"/>
        <v>0</v>
      </c>
      <c r="AB26" s="135">
        <f t="shared" si="6"/>
        <v>0</v>
      </c>
      <c r="AC26" s="135">
        <f t="shared" si="8"/>
        <v>6.2269702596801637E-3</v>
      </c>
      <c r="AD26" s="135">
        <f t="shared" si="9"/>
        <v>1.0062269702596802</v>
      </c>
      <c r="AE26" s="135">
        <f t="shared" si="15"/>
        <v>109.95980266882904</v>
      </c>
      <c r="AH26">
        <v>194.50862162080301</v>
      </c>
      <c r="AI26">
        <v>125.375777330587</v>
      </c>
      <c r="AJ26">
        <v>127.00156470186499</v>
      </c>
      <c r="AK26">
        <v>160.180833146802</v>
      </c>
      <c r="AM26" t="s">
        <v>412</v>
      </c>
      <c r="AN26">
        <f t="shared" si="16"/>
        <v>120.04293163124566</v>
      </c>
      <c r="AO26">
        <f t="shared" ref="AO26:AO89" si="22">(AI26/AI25) * AO25</f>
        <v>109.37432292151381</v>
      </c>
      <c r="AP26">
        <f t="shared" ref="AP26:AP89" si="23">(AJ26/AJ25) * AP25</f>
        <v>119.83132964716438</v>
      </c>
      <c r="AQ26">
        <f t="shared" ref="AQ26:AQ89" si="24">(AK26/AK25) * AQ25</f>
        <v>116.54178965062707</v>
      </c>
      <c r="AR26">
        <f t="shared" si="10"/>
        <v>109.95980266882904</v>
      </c>
      <c r="AT26">
        <f t="shared" si="20"/>
        <v>-1.0758560036452591E-2</v>
      </c>
      <c r="AU26">
        <f t="shared" ref="AU26:AU89" si="25">AO26/AO25 - 1</f>
        <v>-5.704144054705651E-4</v>
      </c>
      <c r="AV26">
        <f t="shared" ref="AV26:AV89" si="26">AP26/AP25 - 1</f>
        <v>-7.9787534567977714E-3</v>
      </c>
      <c r="AW26">
        <f t="shared" ref="AW26:AW89" si="27">AQ26/AQ25 - 1</f>
        <v>-1.080933264780648E-3</v>
      </c>
      <c r="AX26">
        <f t="shared" ref="AX26:AX89" si="28">AR26/AR25 - 1</f>
        <v>6.2269702596802201E-3</v>
      </c>
      <c r="AZ26" t="s">
        <v>448</v>
      </c>
      <c r="BA26">
        <f t="shared" si="12"/>
        <v>189.49448977154134</v>
      </c>
      <c r="BB26">
        <f t="shared" si="12"/>
        <v>134.04675979368344</v>
      </c>
      <c r="BC26">
        <f t="shared" si="12"/>
        <v>129.73417510954496</v>
      </c>
      <c r="BD26">
        <f t="shared" si="12"/>
        <v>151.76775452285725</v>
      </c>
      <c r="BE26">
        <f t="shared" si="12"/>
        <v>145.43710443303604</v>
      </c>
      <c r="BG26">
        <f t="shared" si="21"/>
        <v>133.9082069401976</v>
      </c>
      <c r="BH26">
        <f t="shared" ref="BH26:BH68" si="29">(BB26/BB25) * BH25</f>
        <v>118.33907017689172</v>
      </c>
      <c r="BI26">
        <f t="shared" ref="BI26:BI68" si="30">(BC26/BC25) * BI25</f>
        <v>120.84362044391818</v>
      </c>
      <c r="BJ26">
        <f t="shared" ref="BJ26:BJ68" si="31">(BD26/BD25) * BJ25</f>
        <v>118.13364383695286</v>
      </c>
      <c r="BK26">
        <f t="shared" ref="BK26:BK68" si="32">(BE26/BE25) * BK25</f>
        <v>121.56972874469704</v>
      </c>
    </row>
    <row r="27" spans="1:63" x14ac:dyDescent="0.35">
      <c r="A27" t="s">
        <v>413</v>
      </c>
      <c r="B27">
        <v>5.1335936487588701E-3</v>
      </c>
      <c r="C27">
        <v>1.1361373924133999E-2</v>
      </c>
      <c r="D27">
        <v>4.2664962884673098E-3</v>
      </c>
      <c r="E27">
        <v>9.8390628517392997E-3</v>
      </c>
      <c r="F27">
        <v>1.0537749258715E-2</v>
      </c>
      <c r="G27">
        <v>8.7493328766687899E-3</v>
      </c>
      <c r="H27">
        <v>9.5884980602869395E-3</v>
      </c>
      <c r="I27">
        <v>-1.4939727124766501E-2</v>
      </c>
      <c r="J27">
        <v>-3.5861348661567699E-3</v>
      </c>
      <c r="K27">
        <v>-5.5666547379160597E-3</v>
      </c>
      <c r="L27">
        <v>1.8826663248016001E-2</v>
      </c>
      <c r="M27">
        <v>1.7020675278246598E-2</v>
      </c>
      <c r="N27">
        <v>2.5439541012273598E-2</v>
      </c>
      <c r="O27">
        <v>2.7600489643785299E-3</v>
      </c>
      <c r="P27">
        <v>2.4093433460428498E-2</v>
      </c>
      <c r="Q27">
        <v>-3.41289869075867E-3</v>
      </c>
      <c r="R27">
        <v>-3.0136951891573199E-2</v>
      </c>
      <c r="S27">
        <v>-3.3238988821972799E-2</v>
      </c>
      <c r="T27">
        <v>5.1051003534608098E-2</v>
      </c>
      <c r="U27">
        <v>3.43393876538922E-3</v>
      </c>
      <c r="V27">
        <v>1.52284874309127E-2</v>
      </c>
      <c r="X27">
        <f t="shared" si="14"/>
        <v>19</v>
      </c>
      <c r="Y27" s="135">
        <f t="shared" si="6"/>
        <v>1.5263724607364158E-2</v>
      </c>
      <c r="Z27" s="135">
        <f t="shared" si="6"/>
        <v>4.5445495696535996E-3</v>
      </c>
      <c r="AA27" s="135">
        <f t="shared" si="6"/>
        <v>0</v>
      </c>
      <c r="AB27" s="135">
        <f t="shared" si="6"/>
        <v>0</v>
      </c>
      <c r="AC27" s="135">
        <f t="shared" si="8"/>
        <v>1.9808274177017759E-2</v>
      </c>
      <c r="AD27" s="135">
        <f t="shared" si="9"/>
        <v>1.0198082741770178</v>
      </c>
      <c r="AE27" s="135">
        <f t="shared" si="15"/>
        <v>112.13791658854399</v>
      </c>
      <c r="AH27">
        <v>199.45683167776701</v>
      </c>
      <c r="AI27">
        <v>126.800218417869</v>
      </c>
      <c r="AJ27">
        <v>127.43768029816</v>
      </c>
      <c r="AK27">
        <v>162.620144951051</v>
      </c>
      <c r="AM27" t="s">
        <v>413</v>
      </c>
      <c r="AN27">
        <f t="shared" si="16"/>
        <v>123.09676871371278</v>
      </c>
      <c r="AO27">
        <f t="shared" si="22"/>
        <v>110.61696550192433</v>
      </c>
      <c r="AP27">
        <f t="shared" si="23"/>
        <v>120.2428230953481</v>
      </c>
      <c r="AQ27">
        <f t="shared" si="24"/>
        <v>118.31654482949756</v>
      </c>
      <c r="AR27">
        <f t="shared" si="10"/>
        <v>112.13791658854399</v>
      </c>
      <c r="AT27">
        <f t="shared" si="20"/>
        <v>2.5439541012277633E-2</v>
      </c>
      <c r="AU27">
        <f t="shared" si="25"/>
        <v>1.1361373924136053E-2</v>
      </c>
      <c r="AV27">
        <f t="shared" si="26"/>
        <v>3.433938765390776E-3</v>
      </c>
      <c r="AW27">
        <f t="shared" si="27"/>
        <v>1.522848743091143E-2</v>
      </c>
      <c r="AX27">
        <f t="shared" si="28"/>
        <v>1.9808274177017804E-2</v>
      </c>
      <c r="AZ27" t="s">
        <v>449</v>
      </c>
      <c r="BA27">
        <f t="shared" si="12"/>
        <v>200.89925156949911</v>
      </c>
      <c r="BB27">
        <f t="shared" si="12"/>
        <v>136.45653850299712</v>
      </c>
      <c r="BC27">
        <f t="shared" si="12"/>
        <v>131.72609528889902</v>
      </c>
      <c r="BD27">
        <f t="shared" si="12"/>
        <v>158.20493608084672</v>
      </c>
      <c r="BE27">
        <f t="shared" si="12"/>
        <v>151.73481811490856</v>
      </c>
      <c r="BG27">
        <f t="shared" si="21"/>
        <v>141.96749776594038</v>
      </c>
      <c r="BH27">
        <f t="shared" si="29"/>
        <v>120.46646939363647</v>
      </c>
      <c r="BI27">
        <f t="shared" si="30"/>
        <v>122.69903630411996</v>
      </c>
      <c r="BJ27">
        <f t="shared" si="31"/>
        <v>123.14424517236894</v>
      </c>
      <c r="BK27">
        <f t="shared" si="32"/>
        <v>126.83393795046766</v>
      </c>
    </row>
    <row r="28" spans="1:63" x14ac:dyDescent="0.35">
      <c r="A28" t="s">
        <v>414</v>
      </c>
      <c r="B28">
        <v>-6.6533394291416999E-3</v>
      </c>
      <c r="C28">
        <v>5.4489979193486004E-3</v>
      </c>
      <c r="D28">
        <v>-3.00291363490945E-3</v>
      </c>
      <c r="E28">
        <v>3.1341957179398198E-3</v>
      </c>
      <c r="F28">
        <v>-1.0724554679172301E-3</v>
      </c>
      <c r="G28">
        <v>-2.6042698546433398E-3</v>
      </c>
      <c r="H28">
        <v>7.0346693484997199E-3</v>
      </c>
      <c r="I28">
        <v>7.9098601363087606E-2</v>
      </c>
      <c r="J28">
        <v>5.08096265860776E-2</v>
      </c>
      <c r="K28">
        <v>7.8149076725134603E-2</v>
      </c>
      <c r="L28">
        <v>-6.8749635217413198E-4</v>
      </c>
      <c r="M28">
        <v>-1.89162725715341E-3</v>
      </c>
      <c r="N28">
        <v>-1.15917720639731E-2</v>
      </c>
      <c r="O28">
        <v>6.5675567992211997E-2</v>
      </c>
      <c r="P28">
        <v>-4.5090399526722301E-2</v>
      </c>
      <c r="Q28">
        <v>5.1573551378080597E-2</v>
      </c>
      <c r="R28">
        <v>-1.5467358272609E-2</v>
      </c>
      <c r="S28">
        <v>-3.46982590314737E-3</v>
      </c>
      <c r="T28">
        <v>-6.0031614379301101E-2</v>
      </c>
      <c r="U28">
        <v>2.0398681835029499E-2</v>
      </c>
      <c r="V28">
        <v>-2.2401614957310301E-3</v>
      </c>
      <c r="X28">
        <f t="shared" si="14"/>
        <v>20</v>
      </c>
      <c r="Y28" s="135">
        <f t="shared" si="6"/>
        <v>-6.9550632383838596E-3</v>
      </c>
      <c r="Z28" s="135">
        <f t="shared" si="6"/>
        <v>2.1795991677394403E-3</v>
      </c>
      <c r="AA28" s="135">
        <f t="shared" si="6"/>
        <v>0</v>
      </c>
      <c r="AB28" s="135">
        <f t="shared" si="6"/>
        <v>0</v>
      </c>
      <c r="AC28" s="135">
        <f t="shared" si="8"/>
        <v>-4.7754640706444192E-3</v>
      </c>
      <c r="AD28" s="135">
        <f t="shared" si="9"/>
        <v>0.99522453592935556</v>
      </c>
      <c r="AE28" s="135">
        <f t="shared" si="15"/>
        <v>111.60240599691848</v>
      </c>
      <c r="AH28">
        <v>201.768889807178</v>
      </c>
      <c r="AI28">
        <v>127.491152544201</v>
      </c>
      <c r="AJ28">
        <v>124.83811960396299</v>
      </c>
      <c r="AK28">
        <v>162.98444033820101</v>
      </c>
      <c r="AM28" t="s">
        <v>414</v>
      </c>
      <c r="AN28">
        <f t="shared" si="16"/>
        <v>124.52367839845378</v>
      </c>
      <c r="AO28">
        <f t="shared" si="22"/>
        <v>111.21971711678904</v>
      </c>
      <c r="AP28">
        <f t="shared" si="23"/>
        <v>117.79002800407976</v>
      </c>
      <c r="AQ28">
        <f t="shared" si="24"/>
        <v>118.58159299753288</v>
      </c>
      <c r="AR28">
        <f t="shared" si="10"/>
        <v>111.60240599691848</v>
      </c>
      <c r="AT28">
        <f t="shared" si="20"/>
        <v>1.1591772063973327E-2</v>
      </c>
      <c r="AU28">
        <f t="shared" si="25"/>
        <v>5.4489979193492744E-3</v>
      </c>
      <c r="AV28">
        <f t="shared" si="26"/>
        <v>-2.039868183503446E-2</v>
      </c>
      <c r="AW28">
        <f t="shared" si="27"/>
        <v>2.2401614957339167E-3</v>
      </c>
      <c r="AX28">
        <f t="shared" si="28"/>
        <v>-4.7754640706444418E-3</v>
      </c>
      <c r="AZ28" t="s">
        <v>450</v>
      </c>
      <c r="BA28">
        <f t="shared" si="12"/>
        <v>217.6925747244108</v>
      </c>
      <c r="BB28">
        <f t="shared" si="12"/>
        <v>135.89263315830311</v>
      </c>
      <c r="BC28">
        <f t="shared" si="12"/>
        <v>155.28076114541926</v>
      </c>
      <c r="BD28">
        <f t="shared" si="12"/>
        <v>165.52298643447043</v>
      </c>
      <c r="BE28">
        <f t="shared" si="12"/>
        <v>159.09417921908772</v>
      </c>
      <c r="BG28">
        <f t="shared" si="21"/>
        <v>153.83467023598257</v>
      </c>
      <c r="BH28">
        <f t="shared" si="29"/>
        <v>119.96864285712356</v>
      </c>
      <c r="BI28">
        <f t="shared" si="30"/>
        <v>144.63952421368722</v>
      </c>
      <c r="BJ28">
        <f t="shared" si="31"/>
        <v>128.8405009862195</v>
      </c>
      <c r="BK28">
        <f t="shared" si="32"/>
        <v>132.98556986487552</v>
      </c>
    </row>
    <row r="29" spans="1:63" x14ac:dyDescent="0.35">
      <c r="A29" t="s">
        <v>415</v>
      </c>
      <c r="B29">
        <v>-3.4555616493898698E-3</v>
      </c>
      <c r="C29">
        <v>1.58785488801294E-3</v>
      </c>
      <c r="D29">
        <v>2.6240401571274701E-3</v>
      </c>
      <c r="E29">
        <v>3.4766134738197698E-3</v>
      </c>
      <c r="F29">
        <v>5.6591679462640798E-3</v>
      </c>
      <c r="G29">
        <v>1.1583174976714701E-3</v>
      </c>
      <c r="H29">
        <v>5.0156759510961903E-3</v>
      </c>
      <c r="I29">
        <v>5.2655514021356403E-2</v>
      </c>
      <c r="J29">
        <v>2.98118080865468E-2</v>
      </c>
      <c r="K29">
        <v>4.3075218510316399E-2</v>
      </c>
      <c r="L29">
        <v>-1.8708631858751702E-2</v>
      </c>
      <c r="M29">
        <v>1.79215826757557E-2</v>
      </c>
      <c r="N29">
        <v>-9.9845640650213507E-3</v>
      </c>
      <c r="O29">
        <v>-0.116176600047227</v>
      </c>
      <c r="P29">
        <v>7.7562564949680904E-2</v>
      </c>
      <c r="Q29">
        <v>5.6824317573587399E-2</v>
      </c>
      <c r="R29">
        <v>1.8518484259671501E-2</v>
      </c>
      <c r="S29">
        <v>-2.9005531047767701E-2</v>
      </c>
      <c r="T29">
        <v>-3.2400558384039803E-2</v>
      </c>
      <c r="U29">
        <v>7.1039992066536994E-2</v>
      </c>
      <c r="V29">
        <v>1.29305499006573E-2</v>
      </c>
      <c r="X29">
        <f t="shared" si="14"/>
        <v>21</v>
      </c>
      <c r="Y29" s="135">
        <f t="shared" ref="Y29:AB48" si="33">INDEX($B$9:$V$104, $X29, Y$1) * Y$7</f>
        <v>-5.9907384390128103E-3</v>
      </c>
      <c r="Z29" s="135">
        <f t="shared" si="33"/>
        <v>6.3514195520517601E-4</v>
      </c>
      <c r="AA29" s="135">
        <f t="shared" si="33"/>
        <v>0</v>
      </c>
      <c r="AB29" s="135">
        <f t="shared" si="33"/>
        <v>0</v>
      </c>
      <c r="AC29" s="135">
        <f t="shared" si="8"/>
        <v>-5.3555964838076344E-3</v>
      </c>
      <c r="AD29" s="135">
        <f t="shared" si="9"/>
        <v>0.99464440351619232</v>
      </c>
      <c r="AE29" s="135">
        <f t="shared" si="15"/>
        <v>111.0047085437769</v>
      </c>
      <c r="AH29">
        <v>203.783464213786</v>
      </c>
      <c r="AI29">
        <v>127.288715094455</v>
      </c>
      <c r="AJ29">
        <v>133.70661863023</v>
      </c>
      <c r="AK29">
        <v>165.09191877702401</v>
      </c>
      <c r="AM29" t="s">
        <v>415</v>
      </c>
      <c r="AN29">
        <f t="shared" si="16"/>
        <v>125.76699304303526</v>
      </c>
      <c r="AO29">
        <f t="shared" si="22"/>
        <v>111.04311634532148</v>
      </c>
      <c r="AP29">
        <f t="shared" si="23"/>
        <v>126.15783065900683</v>
      </c>
      <c r="AQ29">
        <f t="shared" si="24"/>
        <v>120.11491820308632</v>
      </c>
      <c r="AR29">
        <f t="shared" si="10"/>
        <v>111.0047085437769</v>
      </c>
      <c r="AT29">
        <f t="shared" si="20"/>
        <v>9.9845640650213507E-3</v>
      </c>
      <c r="AU29">
        <f t="shared" si="25"/>
        <v>-1.5878548880151611E-3</v>
      </c>
      <c r="AV29">
        <f t="shared" si="26"/>
        <v>7.1039992066537661E-2</v>
      </c>
      <c r="AW29">
        <f t="shared" si="27"/>
        <v>1.2930549900652233E-2</v>
      </c>
      <c r="AX29">
        <f t="shared" si="28"/>
        <v>-5.3555964838076786E-3</v>
      </c>
      <c r="AZ29" t="s">
        <v>451</v>
      </c>
      <c r="BA29">
        <f t="shared" si="12"/>
        <v>204.79762805761823</v>
      </c>
      <c r="BB29">
        <f t="shared" si="12"/>
        <v>135.04684570140421</v>
      </c>
      <c r="BC29">
        <f t="shared" si="12"/>
        <v>135.00472625904806</v>
      </c>
      <c r="BD29">
        <f t="shared" si="12"/>
        <v>159.37706416876665</v>
      </c>
      <c r="BE29">
        <f t="shared" si="12"/>
        <v>153.04376801853556</v>
      </c>
      <c r="BG29">
        <f t="shared" si="21"/>
        <v>144.72232512863161</v>
      </c>
      <c r="BH29">
        <f t="shared" si="29"/>
        <v>119.2219653442113</v>
      </c>
      <c r="BI29">
        <f t="shared" si="30"/>
        <v>125.75298593765193</v>
      </c>
      <c r="BJ29">
        <f t="shared" si="31"/>
        <v>124.05661132356455</v>
      </c>
      <c r="BK29">
        <f t="shared" si="32"/>
        <v>127.92807885312567</v>
      </c>
    </row>
    <row r="30" spans="1:63" x14ac:dyDescent="0.35">
      <c r="A30" t="s">
        <v>416</v>
      </c>
      <c r="B30">
        <v>3.6583154544866898E-4</v>
      </c>
      <c r="C30">
        <v>2.27901968062127E-3</v>
      </c>
      <c r="D30">
        <v>-1.25319337832108E-4</v>
      </c>
      <c r="E30">
        <v>9.9133032923614996E-4</v>
      </c>
      <c r="F30">
        <v>-1.88291864360712E-3</v>
      </c>
      <c r="G30">
        <v>2.03141168875875E-3</v>
      </c>
      <c r="H30">
        <v>6.1746139812086601E-3</v>
      </c>
      <c r="I30">
        <v>4.8206535137662598E-4</v>
      </c>
      <c r="J30">
        <v>3.9181343520959802E-3</v>
      </c>
      <c r="K30">
        <v>5.7112663206887399E-3</v>
      </c>
      <c r="L30">
        <v>1.9142287190696699E-2</v>
      </c>
      <c r="M30">
        <v>-2.1586548399631499E-2</v>
      </c>
      <c r="N30">
        <v>-3.0668746691019801E-2</v>
      </c>
      <c r="O30">
        <v>2.9167515682049201E-4</v>
      </c>
      <c r="P30">
        <v>6.17708271015238E-3</v>
      </c>
      <c r="Q30">
        <v>-5.43582770962334E-2</v>
      </c>
      <c r="R30">
        <v>-4.84609478478992E-2</v>
      </c>
      <c r="S30">
        <v>-5.0916498527340197E-2</v>
      </c>
      <c r="T30">
        <v>6.2695938588157293E-2</v>
      </c>
      <c r="U30">
        <v>2.3634222433148E-2</v>
      </c>
      <c r="V30">
        <v>1.4339851687109301E-2</v>
      </c>
      <c r="X30">
        <f t="shared" si="14"/>
        <v>22</v>
      </c>
      <c r="Y30" s="135">
        <f t="shared" si="33"/>
        <v>-1.840124801461188E-2</v>
      </c>
      <c r="Z30" s="135">
        <f t="shared" si="33"/>
        <v>9.1160787224850806E-4</v>
      </c>
      <c r="AA30" s="135">
        <f t="shared" si="33"/>
        <v>0</v>
      </c>
      <c r="AB30" s="135">
        <f t="shared" si="33"/>
        <v>0</v>
      </c>
      <c r="AC30" s="135">
        <f t="shared" si="8"/>
        <v>-1.7489640142363372E-2</v>
      </c>
      <c r="AD30" s="135">
        <f t="shared" si="9"/>
        <v>0.98251035985763657</v>
      </c>
      <c r="AE30" s="135">
        <f t="shared" si="15"/>
        <v>109.0632761372383</v>
      </c>
      <c r="AH30">
        <v>210.03324765757699</v>
      </c>
      <c r="AI30">
        <v>127.57880858127599</v>
      </c>
      <c r="AJ30">
        <v>136.86667059572099</v>
      </c>
      <c r="AK30">
        <v>167.459312407027</v>
      </c>
      <c r="AM30" t="s">
        <v>416</v>
      </c>
      <c r="AN30">
        <f t="shared" si="16"/>
        <v>129.62410909476327</v>
      </c>
      <c r="AO30">
        <f t="shared" si="22"/>
        <v>111.29618579286976</v>
      </c>
      <c r="AP30">
        <f t="shared" si="23"/>
        <v>129.13947289048525</v>
      </c>
      <c r="AQ30">
        <f t="shared" si="24"/>
        <v>121.83734831552796</v>
      </c>
      <c r="AR30">
        <f t="shared" si="10"/>
        <v>109.0632761372383</v>
      </c>
      <c r="AT30">
        <f t="shared" si="20"/>
        <v>3.0668746691019155E-2</v>
      </c>
      <c r="AU30">
        <f t="shared" si="25"/>
        <v>2.2790196806192764E-3</v>
      </c>
      <c r="AV30">
        <f t="shared" si="26"/>
        <v>2.3634222433148278E-2</v>
      </c>
      <c r="AW30">
        <f t="shared" si="27"/>
        <v>1.4339851687110272E-2</v>
      </c>
      <c r="AX30">
        <f t="shared" si="28"/>
        <v>-1.7489640142363427E-2</v>
      </c>
      <c r="AZ30" t="s">
        <v>452</v>
      </c>
      <c r="BA30">
        <f t="shared" si="12"/>
        <v>196.77907517572157</v>
      </c>
      <c r="BB30">
        <f t="shared" si="12"/>
        <v>134.49738356468632</v>
      </c>
      <c r="BC30">
        <f t="shared" si="12"/>
        <v>132.42222667098235</v>
      </c>
      <c r="BD30">
        <f t="shared" si="12"/>
        <v>155.26432475648571</v>
      </c>
      <c r="BE30">
        <f t="shared" si="12"/>
        <v>149.19937017432312</v>
      </c>
      <c r="BG30">
        <f t="shared" si="21"/>
        <v>139.05593324586778</v>
      </c>
      <c r="BH30">
        <f t="shared" si="29"/>
        <v>118.73688955083381</v>
      </c>
      <c r="BI30">
        <f t="shared" si="30"/>
        <v>123.34746249131811</v>
      </c>
      <c r="BJ30">
        <f t="shared" si="31"/>
        <v>120.85531935972105</v>
      </c>
      <c r="BK30">
        <f t="shared" si="32"/>
        <v>124.7145770103219</v>
      </c>
    </row>
    <row r="31" spans="1:63" x14ac:dyDescent="0.35">
      <c r="A31" t="s">
        <v>417</v>
      </c>
      <c r="B31">
        <v>-1.92161294048176E-3</v>
      </c>
      <c r="C31">
        <v>-2.7360041353032801E-3</v>
      </c>
      <c r="D31">
        <v>-2.3881866009507402E-3</v>
      </c>
      <c r="E31">
        <v>-2.8094762925888698E-3</v>
      </c>
      <c r="F31">
        <v>2.6999383576601301E-3</v>
      </c>
      <c r="G31">
        <v>3.1933655071904E-3</v>
      </c>
      <c r="H31">
        <v>8.4831032711507603E-4</v>
      </c>
      <c r="I31">
        <v>3.3255477269964399E-3</v>
      </c>
      <c r="J31">
        <v>-6.5189802840404099E-3</v>
      </c>
      <c r="K31">
        <v>-1.42706856287506E-2</v>
      </c>
      <c r="L31">
        <v>-2.92050584412018E-2</v>
      </c>
      <c r="M31">
        <v>-2.8798550969491198E-2</v>
      </c>
      <c r="N31">
        <v>2.74827913165482E-2</v>
      </c>
      <c r="O31">
        <v>-1.1898262653398901E-2</v>
      </c>
      <c r="P31">
        <v>-4.2628149886559198E-2</v>
      </c>
      <c r="Q31">
        <v>-0.104851094415708</v>
      </c>
      <c r="R31">
        <v>-8.7390277947996201E-3</v>
      </c>
      <c r="S31">
        <v>-1.29199463083837E-2</v>
      </c>
      <c r="T31">
        <v>-1.34004025719831E-2</v>
      </c>
      <c r="U31">
        <v>4.1122950859742602E-2</v>
      </c>
      <c r="V31">
        <v>-2.1358673016718999E-2</v>
      </c>
      <c r="X31">
        <f t="shared" si="14"/>
        <v>23</v>
      </c>
      <c r="Y31" s="135">
        <f t="shared" si="33"/>
        <v>1.648967478992892E-2</v>
      </c>
      <c r="Z31" s="135">
        <f t="shared" si="33"/>
        <v>-1.0944016541213121E-3</v>
      </c>
      <c r="AA31" s="135">
        <f t="shared" si="33"/>
        <v>0</v>
      </c>
      <c r="AB31" s="135">
        <f t="shared" si="33"/>
        <v>0</v>
      </c>
      <c r="AC31" s="135">
        <f t="shared" si="8"/>
        <v>1.5395273135807607E-2</v>
      </c>
      <c r="AD31" s="135">
        <f t="shared" si="9"/>
        <v>1.0153952731358076</v>
      </c>
      <c r="AE31" s="135">
        <f t="shared" si="15"/>
        <v>110.74233506245709</v>
      </c>
      <c r="AH31">
        <v>215.805547572487</v>
      </c>
      <c r="AI31">
        <v>127.229752433421</v>
      </c>
      <c r="AJ31">
        <v>131.23830922647701</v>
      </c>
      <c r="AK31">
        <v>171.036021104334</v>
      </c>
      <c r="AM31" t="s">
        <v>417</v>
      </c>
      <c r="AN31">
        <f t="shared" si="16"/>
        <v>133.18654143460807</v>
      </c>
      <c r="AO31">
        <f t="shared" si="22"/>
        <v>110.99167896829738</v>
      </c>
      <c r="AP31">
        <f t="shared" si="23"/>
        <v>123.82887669275718</v>
      </c>
      <c r="AQ31">
        <f t="shared" si="24"/>
        <v>124.43963239942394</v>
      </c>
      <c r="AR31">
        <f t="shared" si="10"/>
        <v>110.74233506245709</v>
      </c>
      <c r="AT31">
        <f t="shared" si="20"/>
        <v>2.748279131654785E-2</v>
      </c>
      <c r="AU31">
        <f t="shared" si="25"/>
        <v>-2.736004135299841E-3</v>
      </c>
      <c r="AV31">
        <f t="shared" si="26"/>
        <v>-4.1122950859739382E-2</v>
      </c>
      <c r="AW31">
        <f t="shared" si="27"/>
        <v>2.1358673016723229E-2</v>
      </c>
      <c r="AX31">
        <f t="shared" si="28"/>
        <v>1.5395273135807575E-2</v>
      </c>
      <c r="AZ31" t="s">
        <v>453</v>
      </c>
      <c r="BA31">
        <f t="shared" si="12"/>
        <v>214.39747078250292</v>
      </c>
      <c r="BB31">
        <f t="shared" si="12"/>
        <v>136.92102221480769</v>
      </c>
      <c r="BC31">
        <f t="shared" si="12"/>
        <v>142.36762113677619</v>
      </c>
      <c r="BD31">
        <f t="shared" si="12"/>
        <v>167.25084598787524</v>
      </c>
      <c r="BE31">
        <f t="shared" si="12"/>
        <v>156.13898276564043</v>
      </c>
      <c r="BG31">
        <f t="shared" si="21"/>
        <v>151.50615154884591</v>
      </c>
      <c r="BH31">
        <f t="shared" si="29"/>
        <v>120.87652459118527</v>
      </c>
      <c r="BI31">
        <f t="shared" si="30"/>
        <v>132.61130891400995</v>
      </c>
      <c r="BJ31">
        <f t="shared" si="31"/>
        <v>130.18543980885627</v>
      </c>
      <c r="BK31">
        <f t="shared" si="32"/>
        <v>130.51534445277446</v>
      </c>
    </row>
    <row r="32" spans="1:63" x14ac:dyDescent="0.35">
      <c r="A32" t="s">
        <v>418</v>
      </c>
      <c r="B32">
        <v>1.8885200683724701E-3</v>
      </c>
      <c r="C32">
        <v>2.8064188053449298E-3</v>
      </c>
      <c r="D32">
        <v>4.2753146920337899E-4</v>
      </c>
      <c r="E32">
        <v>9.0849844518572295E-3</v>
      </c>
      <c r="F32">
        <v>3.6090851801189299E-3</v>
      </c>
      <c r="G32">
        <v>-6.1463800739658403E-4</v>
      </c>
      <c r="H32">
        <v>1.34802782963079E-2</v>
      </c>
      <c r="I32">
        <v>6.2401014409847397E-3</v>
      </c>
      <c r="J32">
        <v>-9.3840705201701999E-3</v>
      </c>
      <c r="K32">
        <v>-1.67316345574345E-2</v>
      </c>
      <c r="L32">
        <v>1.42329339292688E-2</v>
      </c>
      <c r="M32">
        <v>1.38079288525192E-2</v>
      </c>
      <c r="N32">
        <v>9.9518884534499606E-3</v>
      </c>
      <c r="O32">
        <v>-2.2515113692682401E-2</v>
      </c>
      <c r="P32">
        <v>5.5714990147204204E-4</v>
      </c>
      <c r="Q32">
        <v>-4.2807518092867897E-2</v>
      </c>
      <c r="R32">
        <v>1.9018637419354101E-2</v>
      </c>
      <c r="S32">
        <v>2.5834959296973901E-2</v>
      </c>
      <c r="T32">
        <v>4.4262292647164997E-2</v>
      </c>
      <c r="U32">
        <v>6.3413347259644297E-3</v>
      </c>
      <c r="V32">
        <v>1.11807778533665E-2</v>
      </c>
      <c r="X32">
        <f t="shared" si="14"/>
        <v>24</v>
      </c>
      <c r="Y32" s="135">
        <f t="shared" si="33"/>
        <v>5.9711330720699759E-3</v>
      </c>
      <c r="Z32" s="135">
        <f t="shared" si="33"/>
        <v>1.1225675221379721E-3</v>
      </c>
      <c r="AA32" s="135">
        <f t="shared" si="33"/>
        <v>0</v>
      </c>
      <c r="AB32" s="135">
        <f t="shared" si="33"/>
        <v>0</v>
      </c>
      <c r="AC32" s="135">
        <f t="shared" si="8"/>
        <v>7.0937005942079481E-3</v>
      </c>
      <c r="AD32" s="135">
        <f t="shared" si="9"/>
        <v>1.007093700594208</v>
      </c>
      <c r="AE32" s="135">
        <f t="shared" si="15"/>
        <v>111.52790803049362</v>
      </c>
      <c r="AH32">
        <v>217.95322030956399</v>
      </c>
      <c r="AI32">
        <v>127.586812403249</v>
      </c>
      <c r="AJ32">
        <v>132.07053527415201</v>
      </c>
      <c r="AK32">
        <v>172.94833686122499</v>
      </c>
      <c r="AM32" t="s">
        <v>418</v>
      </c>
      <c r="AN32">
        <f t="shared" si="16"/>
        <v>134.51199903846603</v>
      </c>
      <c r="AO32">
        <f t="shared" si="22"/>
        <v>111.30316810339035</v>
      </c>
      <c r="AP32">
        <f t="shared" si="23"/>
        <v>124.61411704860637</v>
      </c>
      <c r="AQ32">
        <f t="shared" si="24"/>
        <v>125.83096428543628</v>
      </c>
      <c r="AR32">
        <f t="shared" si="10"/>
        <v>111.52790803049362</v>
      </c>
      <c r="AT32">
        <f t="shared" si="20"/>
        <v>9.95188845344952E-3</v>
      </c>
      <c r="AU32">
        <f t="shared" si="25"/>
        <v>2.8064188053407157E-3</v>
      </c>
      <c r="AV32">
        <f t="shared" si="26"/>
        <v>6.3413347259664299E-3</v>
      </c>
      <c r="AW32">
        <f t="shared" si="27"/>
        <v>1.1180777853364798E-2</v>
      </c>
      <c r="AX32">
        <f t="shared" si="28"/>
        <v>7.0937005942079967E-3</v>
      </c>
      <c r="AZ32" t="s">
        <v>454</v>
      </c>
      <c r="BA32">
        <f t="shared" si="12"/>
        <v>220.20868340541813</v>
      </c>
      <c r="BB32">
        <f t="shared" si="12"/>
        <v>138.06754543855982</v>
      </c>
      <c r="BC32">
        <f t="shared" si="12"/>
        <v>148.28424687779179</v>
      </c>
      <c r="BD32">
        <f t="shared" si="12"/>
        <v>170.81468341199812</v>
      </c>
      <c r="BE32">
        <f t="shared" si="12"/>
        <v>153.07672918602304</v>
      </c>
      <c r="BG32">
        <f t="shared" si="21"/>
        <v>155.61270400544237</v>
      </c>
      <c r="BH32">
        <f t="shared" si="29"/>
        <v>121.88869745119224</v>
      </c>
      <c r="BI32">
        <f t="shared" si="30"/>
        <v>138.12247414670429</v>
      </c>
      <c r="BJ32">
        <f t="shared" si="31"/>
        <v>132.95947505947817</v>
      </c>
      <c r="BK32">
        <f t="shared" si="32"/>
        <v>127.95563083311166</v>
      </c>
    </row>
    <row r="33" spans="1:63" x14ac:dyDescent="0.35">
      <c r="A33" t="s">
        <v>419</v>
      </c>
      <c r="B33">
        <v>9.8011364213668097E-3</v>
      </c>
      <c r="C33">
        <v>9.0623481126889099E-3</v>
      </c>
      <c r="D33">
        <v>4.1741786869815504E-3</v>
      </c>
      <c r="E33">
        <v>-5.6317841084517701E-3</v>
      </c>
      <c r="F33">
        <v>1.6323769594662699E-3</v>
      </c>
      <c r="G33">
        <v>6.4343872124882299E-3</v>
      </c>
      <c r="H33">
        <v>-1.4759667127865999E-3</v>
      </c>
      <c r="I33">
        <v>-6.6885096728766705E-2</v>
      </c>
      <c r="J33">
        <v>4.6073749355057099E-2</v>
      </c>
      <c r="K33">
        <v>6.8206945585923107E-2</v>
      </c>
      <c r="L33">
        <v>-4.8852280633316703E-2</v>
      </c>
      <c r="M33">
        <v>-4.1377180091041597E-2</v>
      </c>
      <c r="N33">
        <v>-6.2800616379925497E-2</v>
      </c>
      <c r="O33">
        <v>3.4275578709341503E-2</v>
      </c>
      <c r="P33">
        <v>-5.7299568167041799E-2</v>
      </c>
      <c r="Q33">
        <v>2.6298753814084998E-2</v>
      </c>
      <c r="R33">
        <v>2.4565820883119802E-2</v>
      </c>
      <c r="S33">
        <v>3.1765334377304298E-2</v>
      </c>
      <c r="T33">
        <v>-4.3261188376539597E-2</v>
      </c>
      <c r="U33">
        <v>3.0495341938328702E-2</v>
      </c>
      <c r="V33">
        <v>-3.4576545070880101E-2</v>
      </c>
      <c r="X33">
        <f t="shared" si="14"/>
        <v>25</v>
      </c>
      <c r="Y33" s="135">
        <f t="shared" si="33"/>
        <v>-3.76803698279553E-2</v>
      </c>
      <c r="Z33" s="135">
        <f t="shared" si="33"/>
        <v>3.6249392450755642E-3</v>
      </c>
      <c r="AA33" s="135">
        <f t="shared" si="33"/>
        <v>0</v>
      </c>
      <c r="AB33" s="135">
        <f t="shared" si="33"/>
        <v>0</v>
      </c>
      <c r="AC33" s="135">
        <f t="shared" si="8"/>
        <v>-3.4055430582879735E-2</v>
      </c>
      <c r="AD33" s="135">
        <f t="shared" si="9"/>
        <v>0.96594456941712026</v>
      </c>
      <c r="AE33" s="135">
        <f t="shared" si="15"/>
        <v>107.72977710050735</v>
      </c>
      <c r="AH33">
        <v>231.640816886994</v>
      </c>
      <c r="AI33">
        <v>126.430576294663</v>
      </c>
      <c r="AJ33">
        <v>128.042999140988</v>
      </c>
      <c r="AK33">
        <v>178.92829282564099</v>
      </c>
      <c r="AM33" t="s">
        <v>419</v>
      </c>
      <c r="AN33">
        <f t="shared" si="16"/>
        <v>142.95943548857747</v>
      </c>
      <c r="AO33">
        <f t="shared" si="22"/>
        <v>110.2945000479928</v>
      </c>
      <c r="AP33">
        <f t="shared" si="23"/>
        <v>120.81396693886562</v>
      </c>
      <c r="AQ33">
        <f t="shared" si="24"/>
        <v>130.18176429336407</v>
      </c>
      <c r="AR33">
        <f t="shared" si="10"/>
        <v>107.72977710050735</v>
      </c>
      <c r="AT33">
        <f t="shared" si="20"/>
        <v>6.2800616379924179E-2</v>
      </c>
      <c r="AU33">
        <f t="shared" si="25"/>
        <v>-9.0623481126843597E-3</v>
      </c>
      <c r="AV33">
        <f t="shared" si="26"/>
        <v>-3.0495341938333365E-2</v>
      </c>
      <c r="AW33">
        <f t="shared" si="27"/>
        <v>3.4576545070880815E-2</v>
      </c>
      <c r="AX33">
        <f t="shared" si="28"/>
        <v>-3.4055430582879742E-2</v>
      </c>
      <c r="AZ33" t="s">
        <v>455</v>
      </c>
      <c r="BA33">
        <f t="shared" si="12"/>
        <v>222.39054494547506</v>
      </c>
      <c r="BB33">
        <f t="shared" si="12"/>
        <v>137.02870460305735</v>
      </c>
      <c r="BC33">
        <f t="shared" si="12"/>
        <v>142.50404766472545</v>
      </c>
      <c r="BD33">
        <f t="shared" si="12"/>
        <v>171.06793282823625</v>
      </c>
      <c r="BE33">
        <f t="shared" si="12"/>
        <v>153.52604499655283</v>
      </c>
      <c r="BG33">
        <f t="shared" si="21"/>
        <v>157.15453863595351</v>
      </c>
      <c r="BH33">
        <f t="shared" si="29"/>
        <v>120.97158868463673</v>
      </c>
      <c r="BI33">
        <f t="shared" si="30"/>
        <v>132.73838626697466</v>
      </c>
      <c r="BJ33">
        <f t="shared" si="31"/>
        <v>133.15660043985852</v>
      </c>
      <c r="BK33">
        <f t="shared" si="32"/>
        <v>128.33121037603331</v>
      </c>
    </row>
    <row r="34" spans="1:63" x14ac:dyDescent="0.35">
      <c r="A34" t="s">
        <v>420</v>
      </c>
      <c r="B34">
        <v>-6.9749438751003298E-3</v>
      </c>
      <c r="C34">
        <v>-1.13045939810486E-2</v>
      </c>
      <c r="D34">
        <v>2.03758187218061E-3</v>
      </c>
      <c r="E34">
        <v>-1.80340283182891E-2</v>
      </c>
      <c r="F34">
        <v>6.58418576981179E-3</v>
      </c>
      <c r="G34">
        <v>-7.3900661510339898E-3</v>
      </c>
      <c r="H34">
        <v>-2.8669511279451901E-2</v>
      </c>
      <c r="I34">
        <v>-5.2521146666158001E-2</v>
      </c>
      <c r="J34">
        <v>-3.1998096315221103E-2</v>
      </c>
      <c r="K34">
        <v>-4.8418718122587599E-2</v>
      </c>
      <c r="L34">
        <v>-3.5265191635827302E-2</v>
      </c>
      <c r="M34">
        <v>-3.6093319212049099E-2</v>
      </c>
      <c r="N34">
        <v>-1.73146767107543E-2</v>
      </c>
      <c r="O34">
        <v>0.108654431082745</v>
      </c>
      <c r="P34">
        <v>-3.1047227161436201E-2</v>
      </c>
      <c r="Q34">
        <v>-3.10293033187348E-2</v>
      </c>
      <c r="R34">
        <v>-3.8795725324479897E-2</v>
      </c>
      <c r="S34">
        <v>-4.8538006151475001E-2</v>
      </c>
      <c r="T34">
        <v>8.5831627098387805E-2</v>
      </c>
      <c r="U34">
        <v>0.11893759339306</v>
      </c>
      <c r="V34">
        <v>-2.8685064481098602E-2</v>
      </c>
      <c r="X34">
        <f t="shared" si="14"/>
        <v>26</v>
      </c>
      <c r="Y34" s="135">
        <f t="shared" si="33"/>
        <v>-1.038880602645258E-2</v>
      </c>
      <c r="Z34" s="135">
        <f t="shared" si="33"/>
        <v>-4.5218375924194398E-3</v>
      </c>
      <c r="AA34" s="135">
        <f t="shared" si="33"/>
        <v>0</v>
      </c>
      <c r="AB34" s="135">
        <f t="shared" si="33"/>
        <v>0</v>
      </c>
      <c r="AC34" s="135">
        <f t="shared" si="8"/>
        <v>-1.4910643618872021E-2</v>
      </c>
      <c r="AD34" s="135">
        <f t="shared" si="9"/>
        <v>0.98508935638112793</v>
      </c>
      <c r="AE34" s="135">
        <f t="shared" si="15"/>
        <v>106.12345678702115</v>
      </c>
      <c r="AH34">
        <v>227.630031029581</v>
      </c>
      <c r="AI34">
        <v>125.00132996286101</v>
      </c>
      <c r="AJ34">
        <v>112.81387297232899</v>
      </c>
      <c r="AK34">
        <v>173.795723208444</v>
      </c>
      <c r="AM34" t="s">
        <v>420</v>
      </c>
      <c r="AN34">
        <f t="shared" si="16"/>
        <v>140.48413908034104</v>
      </c>
      <c r="AO34">
        <f t="shared" si="22"/>
        <v>109.04766550660676</v>
      </c>
      <c r="AP34">
        <f t="shared" si="23"/>
        <v>106.44464446288801</v>
      </c>
      <c r="AQ34">
        <f t="shared" si="24"/>
        <v>126.44749199034531</v>
      </c>
      <c r="AR34">
        <f t="shared" si="10"/>
        <v>106.12345678702115</v>
      </c>
      <c r="AT34">
        <f t="shared" si="20"/>
        <v>-1.7314676710752708E-2</v>
      </c>
      <c r="AU34">
        <f t="shared" si="25"/>
        <v>-1.1304593981055211E-2</v>
      </c>
      <c r="AV34">
        <f t="shared" si="26"/>
        <v>-0.11893759339306176</v>
      </c>
      <c r="AW34">
        <f t="shared" si="27"/>
        <v>-2.8685064481101863E-2</v>
      </c>
      <c r="AX34">
        <f t="shared" si="28"/>
        <v>-1.4910643618872066E-2</v>
      </c>
      <c r="AZ34" t="s">
        <v>456</v>
      </c>
      <c r="BA34">
        <f t="shared" si="12"/>
        <v>217.56626941636972</v>
      </c>
      <c r="BB34">
        <f t="shared" si="12"/>
        <v>134.6092527473204</v>
      </c>
      <c r="BC34">
        <f t="shared" si="12"/>
        <v>149.68851122639364</v>
      </c>
      <c r="BD34">
        <f t="shared" si="12"/>
        <v>172.01018727651365</v>
      </c>
      <c r="BE34">
        <f t="shared" si="12"/>
        <v>150.44350325286069</v>
      </c>
      <c r="BG34">
        <f t="shared" si="21"/>
        <v>153.74541530647406</v>
      </c>
      <c r="BH34">
        <f t="shared" si="29"/>
        <v>118.83564982728318</v>
      </c>
      <c r="BI34">
        <f t="shared" si="30"/>
        <v>139.43050564882839</v>
      </c>
      <c r="BJ34">
        <f t="shared" si="31"/>
        <v>133.89003654917266</v>
      </c>
      <c r="BK34">
        <f t="shared" si="32"/>
        <v>125.75453804000368</v>
      </c>
    </row>
    <row r="35" spans="1:63" x14ac:dyDescent="0.35">
      <c r="A35" t="s">
        <v>421</v>
      </c>
      <c r="B35">
        <v>-5.81477524912688E-3</v>
      </c>
      <c r="C35">
        <v>-1.7711990660487201E-3</v>
      </c>
      <c r="D35">
        <v>-1.1489849797618999E-3</v>
      </c>
      <c r="E35">
        <v>6.6026403930441397E-3</v>
      </c>
      <c r="F35">
        <v>1.1147486169512601E-3</v>
      </c>
      <c r="G35">
        <v>-5.9707397025610099E-4</v>
      </c>
      <c r="H35">
        <v>-1.17380158182955E-2</v>
      </c>
      <c r="I35">
        <v>6.0432982626714003E-2</v>
      </c>
      <c r="J35">
        <v>-4.1317301138594498E-2</v>
      </c>
      <c r="K35">
        <v>-6.5447322959779397E-2</v>
      </c>
      <c r="L35">
        <v>-1.30596013100228E-2</v>
      </c>
      <c r="M35">
        <v>1.0066317777294101E-2</v>
      </c>
      <c r="N35">
        <v>-1.42169103225984E-2</v>
      </c>
      <c r="O35">
        <v>-5.6507359223618402E-2</v>
      </c>
      <c r="P35">
        <v>-2.3358598707596299E-2</v>
      </c>
      <c r="Q35">
        <v>-9.4678992794388003E-3</v>
      </c>
      <c r="R35">
        <v>2.1046499653969999E-2</v>
      </c>
      <c r="S35">
        <v>-2.08461167210864E-2</v>
      </c>
      <c r="T35">
        <v>-4.4542748651561397E-3</v>
      </c>
      <c r="U35">
        <v>-1.1291825621123099E-2</v>
      </c>
      <c r="V35">
        <v>8.5180481830454593E-3</v>
      </c>
      <c r="X35">
        <f t="shared" si="14"/>
        <v>27</v>
      </c>
      <c r="Y35" s="135">
        <f t="shared" si="33"/>
        <v>-8.5301461935590392E-3</v>
      </c>
      <c r="Z35" s="135">
        <f t="shared" si="33"/>
        <v>-7.0847962641948804E-4</v>
      </c>
      <c r="AA35" s="135">
        <f t="shared" si="33"/>
        <v>0</v>
      </c>
      <c r="AB35" s="135">
        <f t="shared" si="33"/>
        <v>0</v>
      </c>
      <c r="AC35" s="135">
        <f t="shared" si="8"/>
        <v>-9.2386258199785264E-3</v>
      </c>
      <c r="AD35" s="135">
        <f t="shared" si="9"/>
        <v>0.99076137418002153</v>
      </c>
      <c r="AE35" s="135">
        <f t="shared" si="15"/>
        <v>105.14302187904322</v>
      </c>
      <c r="AH35">
        <v>224.393835291703</v>
      </c>
      <c r="AI35">
        <v>125.22273220174699</v>
      </c>
      <c r="AJ35">
        <v>114.08774755357599</v>
      </c>
      <c r="AK35">
        <v>172.31532286414799</v>
      </c>
      <c r="AM35" t="s">
        <v>421</v>
      </c>
      <c r="AN35">
        <f t="shared" si="16"/>
        <v>138.48688867328829</v>
      </c>
      <c r="AO35">
        <f t="shared" si="22"/>
        <v>109.24081062990766</v>
      </c>
      <c r="AP35">
        <f t="shared" si="23"/>
        <v>107.64659882646532</v>
      </c>
      <c r="AQ35">
        <f t="shared" si="24"/>
        <v>125.37040616094684</v>
      </c>
      <c r="AR35">
        <f t="shared" si="10"/>
        <v>105.14302187904322</v>
      </c>
      <c r="AT35">
        <f t="shared" si="20"/>
        <v>-1.4216910322599086E-2</v>
      </c>
      <c r="AU35">
        <f t="shared" si="25"/>
        <v>1.7711990660560506E-3</v>
      </c>
      <c r="AV35">
        <f t="shared" si="26"/>
        <v>1.129182562112252E-2</v>
      </c>
      <c r="AW35">
        <f t="shared" si="27"/>
        <v>-8.5180481830411381E-3</v>
      </c>
      <c r="AX35">
        <f t="shared" si="28"/>
        <v>-9.2386258199783633E-3</v>
      </c>
      <c r="AZ35" t="s">
        <v>457</v>
      </c>
      <c r="BA35">
        <f t="shared" si="12"/>
        <v>217.82720849643073</v>
      </c>
      <c r="BB35">
        <f t="shared" si="12"/>
        <v>132.29134952554918</v>
      </c>
      <c r="BC35">
        <f t="shared" si="12"/>
        <v>153.45052211340027</v>
      </c>
      <c r="BD35">
        <f t="shared" si="12"/>
        <v>174.51095323861273</v>
      </c>
      <c r="BE35">
        <f t="shared" si="12"/>
        <v>151.58798870810722</v>
      </c>
      <c r="BG35">
        <f t="shared" si="21"/>
        <v>153.92981055920001</v>
      </c>
      <c r="BH35">
        <f t="shared" si="29"/>
        <v>116.78936006655631</v>
      </c>
      <c r="BI35">
        <f t="shared" si="30"/>
        <v>142.9347096517555</v>
      </c>
      <c r="BJ35">
        <f t="shared" si="31"/>
        <v>135.83659361865671</v>
      </c>
      <c r="BK35">
        <f t="shared" si="32"/>
        <v>126.71120440715234</v>
      </c>
    </row>
    <row r="36" spans="1:63" x14ac:dyDescent="0.35">
      <c r="A36" t="s">
        <v>422</v>
      </c>
      <c r="B36">
        <v>8.4194502485122006E-3</v>
      </c>
      <c r="C36">
        <v>1.05249630422189E-2</v>
      </c>
      <c r="D36">
        <v>2.8073006997531001E-3</v>
      </c>
      <c r="E36">
        <v>1.51292151939808E-2</v>
      </c>
      <c r="F36">
        <v>-7.3012325588976898E-3</v>
      </c>
      <c r="G36">
        <v>5.0777664311503204E-3</v>
      </c>
      <c r="H36">
        <v>2.4939193806948801E-2</v>
      </c>
      <c r="I36">
        <v>7.1828832728182301E-2</v>
      </c>
      <c r="J36">
        <v>4.6421655669008403E-2</v>
      </c>
      <c r="K36">
        <v>7.0320530511965407E-2</v>
      </c>
      <c r="L36">
        <v>2.7342885448823299E-2</v>
      </c>
      <c r="M36">
        <v>-2.91389918968121E-2</v>
      </c>
      <c r="N36">
        <v>2.7217383930887701E-2</v>
      </c>
      <c r="O36">
        <v>0.15721446317042601</v>
      </c>
      <c r="P36">
        <v>2.26010228033681E-2</v>
      </c>
      <c r="Q36">
        <v>4.7530568308113703E-2</v>
      </c>
      <c r="R36">
        <v>-4.8358237757025503E-2</v>
      </c>
      <c r="S36">
        <v>-6.3492122638095297E-2</v>
      </c>
      <c r="T36">
        <v>-2.3593399673988099E-2</v>
      </c>
      <c r="U36">
        <v>7.6028472569996597E-3</v>
      </c>
      <c r="V36">
        <v>-1.8475236089108501E-2</v>
      </c>
      <c r="X36">
        <f t="shared" si="14"/>
        <v>28</v>
      </c>
      <c r="Y36" s="135">
        <f t="shared" si="33"/>
        <v>1.633043035853262E-2</v>
      </c>
      <c r="Z36" s="135">
        <f t="shared" si="33"/>
        <v>4.2099852168875603E-3</v>
      </c>
      <c r="AA36" s="135">
        <f t="shared" si="33"/>
        <v>0</v>
      </c>
      <c r="AB36" s="135">
        <f t="shared" si="33"/>
        <v>0</v>
      </c>
      <c r="AC36" s="135">
        <f t="shared" si="8"/>
        <v>2.054041557542018E-2</v>
      </c>
      <c r="AD36" s="135">
        <f t="shared" si="9"/>
        <v>1.0205404155754201</v>
      </c>
      <c r="AE36" s="135">
        <f t="shared" si="15"/>
        <v>107.30270324329425</v>
      </c>
      <c r="AH36">
        <v>230.501248458562</v>
      </c>
      <c r="AI36">
        <v>123.904767573277</v>
      </c>
      <c r="AJ36">
        <v>113.220355835031</v>
      </c>
      <c r="AK36">
        <v>175.49888913583399</v>
      </c>
      <c r="AM36" t="s">
        <v>422</v>
      </c>
      <c r="AN36">
        <f t="shared" si="16"/>
        <v>142.25613949170352</v>
      </c>
      <c r="AO36">
        <f t="shared" si="22"/>
        <v>108.09105513532502</v>
      </c>
      <c r="AP36">
        <f t="shared" si="23"/>
        <v>106.82817817785218</v>
      </c>
      <c r="AQ36">
        <f t="shared" si="24"/>
        <v>127.6866540133577</v>
      </c>
      <c r="AR36">
        <f t="shared" si="10"/>
        <v>107.30270324329425</v>
      </c>
      <c r="AT36">
        <f t="shared" si="20"/>
        <v>2.7217383930889349E-2</v>
      </c>
      <c r="AU36">
        <f t="shared" si="25"/>
        <v>-1.0524963042226387E-2</v>
      </c>
      <c r="AV36">
        <f t="shared" si="26"/>
        <v>-7.6028472569997785E-3</v>
      </c>
      <c r="AW36">
        <f t="shared" si="27"/>
        <v>1.847523608910806E-2</v>
      </c>
      <c r="AX36">
        <f t="shared" si="28"/>
        <v>2.0540415575420079E-2</v>
      </c>
      <c r="AZ36" t="s">
        <v>458</v>
      </c>
      <c r="BA36">
        <f t="shared" si="12"/>
        <v>229.20171537331728</v>
      </c>
      <c r="BB36">
        <f t="shared" si="12"/>
        <v>133.25717530819108</v>
      </c>
      <c r="BC36">
        <f t="shared" si="12"/>
        <v>156.19812653564261</v>
      </c>
      <c r="BD36">
        <f t="shared" si="12"/>
        <v>180.54637418852235</v>
      </c>
      <c r="BE36">
        <f t="shared" si="12"/>
        <v>155.89468177455183</v>
      </c>
      <c r="BG36">
        <f t="shared" si="21"/>
        <v>161.9677214375013</v>
      </c>
      <c r="BH36">
        <f t="shared" si="29"/>
        <v>117.64200973333399</v>
      </c>
      <c r="BI36">
        <f t="shared" si="30"/>
        <v>145.49402346132899</v>
      </c>
      <c r="BJ36">
        <f t="shared" si="31"/>
        <v>140.53447078725728</v>
      </c>
      <c r="BK36">
        <f t="shared" si="32"/>
        <v>130.31113518077007</v>
      </c>
    </row>
    <row r="37" spans="1:63" x14ac:dyDescent="0.35">
      <c r="A37" t="s">
        <v>423</v>
      </c>
      <c r="B37">
        <v>7.4760845191204003E-3</v>
      </c>
      <c r="C37">
        <v>7.4430400531952899E-3</v>
      </c>
      <c r="D37">
        <v>-4.2323891838580404E-3</v>
      </c>
      <c r="E37">
        <v>7.9420056396277694E-3</v>
      </c>
      <c r="F37">
        <v>2.24142653133818E-3</v>
      </c>
      <c r="G37">
        <v>5.4249380346220698E-3</v>
      </c>
      <c r="H37">
        <v>8.5092582566321795E-3</v>
      </c>
      <c r="I37">
        <v>6.5555691693802196E-2</v>
      </c>
      <c r="J37">
        <v>4.4333640837146901E-2</v>
      </c>
      <c r="K37">
        <v>7.0678020302070405E-2</v>
      </c>
      <c r="L37">
        <v>2.2491705963443499E-2</v>
      </c>
      <c r="M37">
        <v>2.3771367159385701E-2</v>
      </c>
      <c r="N37">
        <v>3.6675465353189503E-2</v>
      </c>
      <c r="O37">
        <v>7.7805986472984298E-2</v>
      </c>
      <c r="P37">
        <v>-7.2330482854179303E-3</v>
      </c>
      <c r="Q37">
        <v>2.9072316469551399E-2</v>
      </c>
      <c r="R37">
        <v>3.2646072781878401E-2</v>
      </c>
      <c r="S37">
        <v>2.19526909208092E-2</v>
      </c>
      <c r="T37">
        <v>4.6430112548604401E-2</v>
      </c>
      <c r="U37">
        <v>7.7132103562605095E-2</v>
      </c>
      <c r="V37">
        <v>1.88739618924052E-2</v>
      </c>
      <c r="X37">
        <f t="shared" si="14"/>
        <v>29</v>
      </c>
      <c r="Y37" s="135">
        <f t="shared" si="33"/>
        <v>2.2005279211913701E-2</v>
      </c>
      <c r="Z37" s="135">
        <f t="shared" si="33"/>
        <v>2.977216021278116E-3</v>
      </c>
      <c r="AA37" s="135">
        <f t="shared" si="33"/>
        <v>0</v>
      </c>
      <c r="AB37" s="135">
        <f t="shared" si="33"/>
        <v>0</v>
      </c>
      <c r="AC37" s="135">
        <f t="shared" si="8"/>
        <v>2.4982495233191817E-2</v>
      </c>
      <c r="AD37" s="135">
        <f t="shared" si="9"/>
        <v>1.0249824952331918</v>
      </c>
      <c r="AE37" s="135">
        <f t="shared" si="15"/>
        <v>109.98339251557844</v>
      </c>
      <c r="AH37">
        <v>238.95498901027099</v>
      </c>
      <c r="AI37">
        <v>124.826995721107</v>
      </c>
      <c r="AJ37">
        <v>121.953280046694</v>
      </c>
      <c r="AK37">
        <v>178.811248481543</v>
      </c>
      <c r="AM37" t="s">
        <v>423</v>
      </c>
      <c r="AN37">
        <f t="shared" si="16"/>
        <v>147.47344960691004</v>
      </c>
      <c r="AO37">
        <f t="shared" si="22"/>
        <v>108.89558118808961</v>
      </c>
      <c r="AP37">
        <f t="shared" si="23"/>
        <v>115.06806028047106</v>
      </c>
      <c r="AQ37">
        <f t="shared" si="24"/>
        <v>130.09660705537442</v>
      </c>
      <c r="AR37">
        <f t="shared" si="10"/>
        <v>109.98339251557844</v>
      </c>
      <c r="AT37">
        <f t="shared" si="20"/>
        <v>3.6675465353189773E-2</v>
      </c>
      <c r="AU37">
        <f t="shared" si="25"/>
        <v>7.4430400531972918E-3</v>
      </c>
      <c r="AV37">
        <f t="shared" si="26"/>
        <v>7.7132103562608467E-2</v>
      </c>
      <c r="AW37">
        <f t="shared" si="27"/>
        <v>1.8873961892404312E-2</v>
      </c>
      <c r="AX37">
        <f t="shared" si="28"/>
        <v>2.4982495233191848E-2</v>
      </c>
      <c r="AZ37" t="s">
        <v>459</v>
      </c>
      <c r="BA37">
        <f t="shared" si="12"/>
        <v>227.67700263819447</v>
      </c>
      <c r="BB37">
        <f t="shared" si="12"/>
        <v>133.78272896855387</v>
      </c>
      <c r="BC37">
        <f t="shared" si="12"/>
        <v>145.37599130778091</v>
      </c>
      <c r="BD37">
        <f t="shared" si="12"/>
        <v>181.24220414232715</v>
      </c>
      <c r="BE37">
        <f t="shared" si="12"/>
        <v>155.02651570578811</v>
      </c>
      <c r="BG37">
        <f t="shared" si="21"/>
        <v>160.89026768829027</v>
      </c>
      <c r="BH37">
        <f t="shared" si="29"/>
        <v>118.10597866172225</v>
      </c>
      <c r="BI37">
        <f t="shared" si="30"/>
        <v>135.41351845357596</v>
      </c>
      <c r="BJ37">
        <f t="shared" si="31"/>
        <v>141.07609392843304</v>
      </c>
      <c r="BK37">
        <f t="shared" si="32"/>
        <v>129.58544200985335</v>
      </c>
    </row>
    <row r="38" spans="1:63" x14ac:dyDescent="0.35">
      <c r="A38" t="s">
        <v>424</v>
      </c>
      <c r="B38">
        <v>-2.2622634246625101E-3</v>
      </c>
      <c r="C38">
        <v>-2.3982264289212901E-4</v>
      </c>
      <c r="D38">
        <v>-1.9216730294508899E-3</v>
      </c>
      <c r="E38">
        <v>2.95885993522626E-3</v>
      </c>
      <c r="F38">
        <v>8.4459253601687403E-4</v>
      </c>
      <c r="G38">
        <v>-1.5046013719164301E-3</v>
      </c>
      <c r="H38">
        <v>7.14243673319592E-3</v>
      </c>
      <c r="I38">
        <v>-2.5447312119637199E-2</v>
      </c>
      <c r="J38">
        <v>-2.1749514219463199E-2</v>
      </c>
      <c r="K38">
        <v>-3.3748062759005097E-2</v>
      </c>
      <c r="L38">
        <v>-4.0273426902560604E-3</v>
      </c>
      <c r="M38">
        <v>5.3256188049465303E-3</v>
      </c>
      <c r="N38">
        <v>-7.4428543098262702E-3</v>
      </c>
      <c r="O38">
        <v>2.3331903632371798E-2</v>
      </c>
      <c r="P38">
        <v>-4.1285183743645398E-2</v>
      </c>
      <c r="Q38">
        <v>4.5159689524268902E-2</v>
      </c>
      <c r="R38">
        <v>-1.28418528436896E-2</v>
      </c>
      <c r="S38">
        <v>2.2844067007522499E-2</v>
      </c>
      <c r="T38">
        <v>-1.3732830390195599E-2</v>
      </c>
      <c r="U38">
        <v>-2.4855760534152598E-3</v>
      </c>
      <c r="V38">
        <v>-2.5414517949013901E-3</v>
      </c>
      <c r="X38">
        <f t="shared" si="14"/>
        <v>30</v>
      </c>
      <c r="Y38" s="135">
        <f t="shared" si="33"/>
        <v>-4.4657125858957617E-3</v>
      </c>
      <c r="Z38" s="135">
        <f t="shared" si="33"/>
        <v>-9.5929057156851608E-5</v>
      </c>
      <c r="AA38" s="135">
        <f t="shared" si="33"/>
        <v>0</v>
      </c>
      <c r="AB38" s="135">
        <f t="shared" si="33"/>
        <v>0</v>
      </c>
      <c r="AC38" s="135">
        <f t="shared" si="8"/>
        <v>-4.5616416430526137E-3</v>
      </c>
      <c r="AD38" s="135">
        <f t="shared" si="9"/>
        <v>0.99543835835694738</v>
      </c>
      <c r="AE38" s="135">
        <f t="shared" si="15"/>
        <v>109.48168769223518</v>
      </c>
      <c r="AH38">
        <v>237.17648184046101</v>
      </c>
      <c r="AI38">
        <v>124.85693206112499</v>
      </c>
      <c r="AJ38">
        <v>122.256404199214</v>
      </c>
      <c r="AK38">
        <v>178.35680831314099</v>
      </c>
      <c r="AM38" t="s">
        <v>424</v>
      </c>
      <c r="AN38">
        <f t="shared" si="16"/>
        <v>146.37582620691805</v>
      </c>
      <c r="AO38">
        <f t="shared" si="22"/>
        <v>108.92169681416931</v>
      </c>
      <c r="AP38">
        <f t="shared" si="23"/>
        <v>115.35407069561761</v>
      </c>
      <c r="AQ38">
        <f t="shared" si="24"/>
        <v>129.76597279986294</v>
      </c>
      <c r="AR38">
        <f t="shared" si="10"/>
        <v>109.48168769223518</v>
      </c>
      <c r="AT38">
        <f t="shared" si="20"/>
        <v>-7.4428543098279398E-3</v>
      </c>
      <c r="AU38">
        <f t="shared" si="25"/>
        <v>2.3982264289124089E-4</v>
      </c>
      <c r="AV38">
        <f t="shared" si="26"/>
        <v>2.4855760534192584E-3</v>
      </c>
      <c r="AW38">
        <f t="shared" si="27"/>
        <v>-2.5414517949015059E-3</v>
      </c>
      <c r="AX38">
        <f t="shared" si="28"/>
        <v>-4.5616416430526163E-3</v>
      </c>
      <c r="AZ38" t="s">
        <v>460</v>
      </c>
      <c r="BA38">
        <f t="shared" si="12"/>
        <v>241.53728620309235</v>
      </c>
      <c r="BB38">
        <f t="shared" si="12"/>
        <v>135.20489518931655</v>
      </c>
      <c r="BC38">
        <f t="shared" si="12"/>
        <v>170.78228591701838</v>
      </c>
      <c r="BD38">
        <f t="shared" si="12"/>
        <v>184.99075930087531</v>
      </c>
      <c r="BE38">
        <f t="shared" si="12"/>
        <v>161.34824002874129</v>
      </c>
      <c r="BG38">
        <f t="shared" si="21"/>
        <v>170.68477792495099</v>
      </c>
      <c r="BH38">
        <f t="shared" si="29"/>
        <v>119.36149448665581</v>
      </c>
      <c r="BI38">
        <f t="shared" si="30"/>
        <v>159.07874482937595</v>
      </c>
      <c r="BJ38">
        <f t="shared" si="31"/>
        <v>143.99391057133795</v>
      </c>
      <c r="BK38">
        <f t="shared" si="32"/>
        <v>134.86972152116627</v>
      </c>
    </row>
    <row r="39" spans="1:63" x14ac:dyDescent="0.35">
      <c r="A39" t="s">
        <v>425</v>
      </c>
      <c r="B39">
        <v>6.5998351445450899E-4</v>
      </c>
      <c r="C39">
        <v>8.4092827059662999E-3</v>
      </c>
      <c r="D39">
        <v>8.9636531035841495E-4</v>
      </c>
      <c r="E39">
        <v>1.33054075093128E-2</v>
      </c>
      <c r="F39">
        <v>-1.7842257243204599E-2</v>
      </c>
      <c r="G39">
        <v>-5.4266718213011799E-3</v>
      </c>
      <c r="H39">
        <v>2.2242185785700402E-2</v>
      </c>
      <c r="I39">
        <v>-4.5525180777717097E-2</v>
      </c>
      <c r="J39">
        <v>-2.9747032203996899E-2</v>
      </c>
      <c r="K39">
        <v>-4.28872076480417E-2</v>
      </c>
      <c r="L39">
        <v>3.4833801303952097E-2</v>
      </c>
      <c r="M39">
        <v>3.09763515655299E-2</v>
      </c>
      <c r="N39">
        <v>2.8587652031047499E-2</v>
      </c>
      <c r="O39">
        <v>-1.8465786986397101E-2</v>
      </c>
      <c r="P39">
        <v>1.4705879609411001E-2</v>
      </c>
      <c r="Q39">
        <v>2.3932277626697199E-2</v>
      </c>
      <c r="R39">
        <v>-3.4662196498564898E-3</v>
      </c>
      <c r="S39">
        <v>-2.2650035220068799E-2</v>
      </c>
      <c r="T39">
        <v>1.80800725170168E-2</v>
      </c>
      <c r="U39">
        <v>-7.6551521584531301E-3</v>
      </c>
      <c r="V39">
        <v>2.6740600599288698E-2</v>
      </c>
      <c r="X39">
        <f t="shared" si="14"/>
        <v>31</v>
      </c>
      <c r="Y39" s="135">
        <f t="shared" si="33"/>
        <v>1.7152591218628499E-2</v>
      </c>
      <c r="Z39" s="135">
        <f t="shared" si="33"/>
        <v>3.3637130823865203E-3</v>
      </c>
      <c r="AA39" s="135">
        <f t="shared" si="33"/>
        <v>0</v>
      </c>
      <c r="AB39" s="135">
        <f t="shared" si="33"/>
        <v>0</v>
      </c>
      <c r="AC39" s="135">
        <f t="shared" si="8"/>
        <v>2.0516304301015018E-2</v>
      </c>
      <c r="AD39" s="135">
        <f t="shared" si="9"/>
        <v>1.020516304301015</v>
      </c>
      <c r="AE39" s="135">
        <f t="shared" si="15"/>
        <v>111.72784731231778</v>
      </c>
      <c r="AH39">
        <v>243.95680057326399</v>
      </c>
      <c r="AI39">
        <v>125.906889300627</v>
      </c>
      <c r="AJ39">
        <v>121.320512822723</v>
      </c>
      <c r="AK39">
        <v>183.126176488407</v>
      </c>
      <c r="AM39" t="s">
        <v>425</v>
      </c>
      <c r="AN39">
        <f t="shared" si="16"/>
        <v>150.56036739227841</v>
      </c>
      <c r="AO39">
        <f t="shared" si="22"/>
        <v>109.83765015549355</v>
      </c>
      <c r="AP39">
        <f t="shared" si="23"/>
        <v>114.47101773234506</v>
      </c>
      <c r="AQ39">
        <f t="shared" si="24"/>
        <v>133.23599284988254</v>
      </c>
      <c r="AR39">
        <f t="shared" si="10"/>
        <v>111.72784731231778</v>
      </c>
      <c r="AT39">
        <f t="shared" si="20"/>
        <v>2.8587652031046851E-2</v>
      </c>
      <c r="AU39">
        <f t="shared" si="25"/>
        <v>8.409282705969412E-3</v>
      </c>
      <c r="AV39">
        <f t="shared" si="26"/>
        <v>-7.655152158458689E-3</v>
      </c>
      <c r="AW39">
        <f t="shared" si="27"/>
        <v>2.6740600599290953E-2</v>
      </c>
      <c r="AX39">
        <f t="shared" si="28"/>
        <v>2.0516304301015031E-2</v>
      </c>
      <c r="AZ39" t="s">
        <v>461</v>
      </c>
      <c r="BA39">
        <f t="shared" si="12"/>
        <v>249.71205041635855</v>
      </c>
      <c r="BB39">
        <f t="shared" si="12"/>
        <v>137.00136171989277</v>
      </c>
      <c r="BC39">
        <f t="shared" si="12"/>
        <v>158.42576775196144</v>
      </c>
      <c r="BD39">
        <f t="shared" si="12"/>
        <v>188.23084917868709</v>
      </c>
      <c r="BE39">
        <f t="shared" si="12"/>
        <v>165.48224578214723</v>
      </c>
      <c r="BG39">
        <f t="shared" si="21"/>
        <v>176.46155813252921</v>
      </c>
      <c r="BH39">
        <f t="shared" si="29"/>
        <v>120.94744985894162</v>
      </c>
      <c r="BI39">
        <f t="shared" si="30"/>
        <v>147.56900662904678</v>
      </c>
      <c r="BJ39">
        <f t="shared" si="31"/>
        <v>146.51594580094587</v>
      </c>
      <c r="BK39">
        <f t="shared" si="32"/>
        <v>138.32530433154861</v>
      </c>
    </row>
    <row r="40" spans="1:63" x14ac:dyDescent="0.35">
      <c r="A40" t="s">
        <v>426</v>
      </c>
      <c r="B40">
        <v>6.7168902682883599E-3</v>
      </c>
      <c r="C40">
        <v>7.42147005503546E-3</v>
      </c>
      <c r="D40">
        <v>3.5894186801894699E-3</v>
      </c>
      <c r="E40">
        <v>-3.7390129819656602E-3</v>
      </c>
      <c r="F40">
        <v>-5.3058417137188396E-3</v>
      </c>
      <c r="G40">
        <v>5.7196188598200798E-3</v>
      </c>
      <c r="H40">
        <v>-3.1726468537631699E-3</v>
      </c>
      <c r="I40">
        <v>5.8856406391781503E-2</v>
      </c>
      <c r="J40">
        <v>3.87987396808201E-2</v>
      </c>
      <c r="K40">
        <v>5.8333384350359202E-2</v>
      </c>
      <c r="L40">
        <v>3.3646579749650102E-2</v>
      </c>
      <c r="M40">
        <v>-3.5519116975143802E-2</v>
      </c>
      <c r="N40">
        <v>4.4980807420423603E-2</v>
      </c>
      <c r="O40">
        <v>0</v>
      </c>
      <c r="P40">
        <v>1.7291099997075E-2</v>
      </c>
      <c r="Q40">
        <v>6.1977494604678003E-2</v>
      </c>
      <c r="R40">
        <v>2.23530193953329E-2</v>
      </c>
      <c r="S40">
        <v>2.4075151549090599E-2</v>
      </c>
      <c r="T40">
        <v>5.6928549170962302E-2</v>
      </c>
      <c r="U40">
        <v>6.9532673337419901E-2</v>
      </c>
      <c r="V40">
        <v>2.74278974994266E-2</v>
      </c>
      <c r="X40">
        <f t="shared" si="14"/>
        <v>32</v>
      </c>
      <c r="Y40" s="135">
        <f t="shared" si="33"/>
        <v>2.6988484452254161E-2</v>
      </c>
      <c r="Z40" s="135">
        <f t="shared" si="33"/>
        <v>2.9685880220141842E-3</v>
      </c>
      <c r="AA40" s="135">
        <f t="shared" si="33"/>
        <v>0</v>
      </c>
      <c r="AB40" s="135">
        <f t="shared" si="33"/>
        <v>0</v>
      </c>
      <c r="AC40" s="135">
        <f t="shared" si="8"/>
        <v>2.9957072474268345E-2</v>
      </c>
      <c r="AD40" s="135">
        <f t="shared" si="9"/>
        <v>1.0299570724742684</v>
      </c>
      <c r="AE40" s="135">
        <f t="shared" si="15"/>
        <v>115.07488653164687</v>
      </c>
      <c r="AH40">
        <v>254.930174438753</v>
      </c>
      <c r="AI40">
        <v>126.84130350929399</v>
      </c>
      <c r="AJ40">
        <v>129.75625240995399</v>
      </c>
      <c r="AK40">
        <v>188.14894248659201</v>
      </c>
      <c r="AM40" t="s">
        <v>426</v>
      </c>
      <c r="AN40">
        <f t="shared" si="16"/>
        <v>157.3326942830989</v>
      </c>
      <c r="AO40">
        <f t="shared" si="22"/>
        <v>110.65280698703776</v>
      </c>
      <c r="AP40">
        <f t="shared" si="23"/>
        <v>122.43049361493053</v>
      </c>
      <c r="AQ40">
        <f t="shared" si="24"/>
        <v>136.89037600500276</v>
      </c>
      <c r="AR40">
        <f t="shared" si="10"/>
        <v>115.07488653164687</v>
      </c>
      <c r="AT40">
        <f t="shared" si="20"/>
        <v>4.4980807420424984E-2</v>
      </c>
      <c r="AU40">
        <f t="shared" si="25"/>
        <v>7.4214700550332413E-3</v>
      </c>
      <c r="AV40">
        <f t="shared" si="26"/>
        <v>6.9532673337422635E-2</v>
      </c>
      <c r="AW40">
        <f t="shared" si="27"/>
        <v>2.7427897499421539E-2</v>
      </c>
      <c r="AX40">
        <f t="shared" si="28"/>
        <v>2.9957072474268376E-2</v>
      </c>
      <c r="AZ40" t="s">
        <v>462</v>
      </c>
      <c r="BA40">
        <f t="shared" si="12"/>
        <v>260.34298379565007</v>
      </c>
      <c r="BB40">
        <f t="shared" si="12"/>
        <v>136.21752444691961</v>
      </c>
      <c r="BC40">
        <f t="shared" si="12"/>
        <v>171.7313239889468</v>
      </c>
      <c r="BD40">
        <f t="shared" si="12"/>
        <v>193.03209123697599</v>
      </c>
      <c r="BE40">
        <f t="shared" si="12"/>
        <v>169.33055328395218</v>
      </c>
      <c r="BG40">
        <f t="shared" si="21"/>
        <v>183.97401524216818</v>
      </c>
      <c r="BH40">
        <f t="shared" si="29"/>
        <v>120.2554631656683</v>
      </c>
      <c r="BI40">
        <f t="shared" si="30"/>
        <v>159.96274626118145</v>
      </c>
      <c r="BJ40">
        <f t="shared" si="31"/>
        <v>150.25315744430242</v>
      </c>
      <c r="BK40">
        <f t="shared" si="32"/>
        <v>141.54207422630418</v>
      </c>
    </row>
    <row r="41" spans="1:63" x14ac:dyDescent="0.35">
      <c r="A41" t="s">
        <v>427</v>
      </c>
      <c r="B41">
        <v>-5.0915278593563996E-3</v>
      </c>
      <c r="C41">
        <v>-3.3407679507645401E-3</v>
      </c>
      <c r="D41">
        <v>-1.53597955890827E-3</v>
      </c>
      <c r="E41">
        <v>4.3492810382650399E-4</v>
      </c>
      <c r="F41">
        <v>-6.9832534098714901E-3</v>
      </c>
      <c r="G41">
        <v>-2.9986415074745299E-4</v>
      </c>
      <c r="H41">
        <v>1.7076233183863599E-3</v>
      </c>
      <c r="I41">
        <v>7.4400169374536904E-2</v>
      </c>
      <c r="J41">
        <v>4.86514706316718E-2</v>
      </c>
      <c r="K41">
        <v>8.0117159134008603E-2</v>
      </c>
      <c r="L41">
        <v>7.6806550636936404E-3</v>
      </c>
      <c r="M41">
        <v>-5.81142098863129E-3</v>
      </c>
      <c r="N41">
        <v>8.3494294252204303E-3</v>
      </c>
      <c r="O41">
        <v>3.5661401245515999E-2</v>
      </c>
      <c r="P41">
        <v>5.8301013990521698E-2</v>
      </c>
      <c r="Q41">
        <v>-2.2019657685274401E-2</v>
      </c>
      <c r="R41">
        <v>3.9930368202469597E-2</v>
      </c>
      <c r="S41">
        <v>4.3202763458014298E-2</v>
      </c>
      <c r="T41">
        <v>-7.4426623449938806E-2</v>
      </c>
      <c r="U41">
        <v>6.6382809233645798E-2</v>
      </c>
      <c r="V41">
        <v>4.7893520804229697E-3</v>
      </c>
      <c r="X41">
        <f t="shared" si="14"/>
        <v>33</v>
      </c>
      <c r="Y41" s="135">
        <f t="shared" si="33"/>
        <v>5.0096576551322582E-3</v>
      </c>
      <c r="Z41" s="135">
        <f t="shared" si="33"/>
        <v>-1.3363071803058162E-3</v>
      </c>
      <c r="AA41" s="135">
        <f t="shared" si="33"/>
        <v>0</v>
      </c>
      <c r="AB41" s="135">
        <f t="shared" si="33"/>
        <v>0</v>
      </c>
      <c r="AC41" s="135">
        <f t="shared" si="8"/>
        <v>3.6733504748264418E-3</v>
      </c>
      <c r="AD41" s="135">
        <f t="shared" si="9"/>
        <v>1.0036733504748265</v>
      </c>
      <c r="AE41" s="135">
        <f t="shared" si="15"/>
        <v>115.4975969207285</v>
      </c>
      <c r="AH41">
        <v>257.05869593858898</v>
      </c>
      <c r="AI41">
        <v>126.417556147697</v>
      </c>
      <c r="AJ41">
        <v>138.369836960557</v>
      </c>
      <c r="AK41">
        <v>189.05005401572001</v>
      </c>
      <c r="AM41" t="s">
        <v>427</v>
      </c>
      <c r="AN41">
        <f t="shared" si="16"/>
        <v>158.64633251029571</v>
      </c>
      <c r="AO41">
        <f t="shared" si="22"/>
        <v>110.28314163579338</v>
      </c>
      <c r="AP41">
        <f t="shared" si="23"/>
        <v>130.55777371695177</v>
      </c>
      <c r="AQ41">
        <f t="shared" si="24"/>
        <v>137.54599221211254</v>
      </c>
      <c r="AR41">
        <f t="shared" si="10"/>
        <v>115.4975969207285</v>
      </c>
      <c r="AT41">
        <f t="shared" si="20"/>
        <v>8.3494294252222101E-3</v>
      </c>
      <c r="AU41">
        <f t="shared" si="25"/>
        <v>-3.3407679507641008E-3</v>
      </c>
      <c r="AV41">
        <f t="shared" si="26"/>
        <v>6.6382809233647588E-2</v>
      </c>
      <c r="AW41">
        <f t="shared" si="27"/>
        <v>4.789352080425413E-3</v>
      </c>
      <c r="AX41">
        <f t="shared" si="28"/>
        <v>3.6733504748265311E-3</v>
      </c>
      <c r="AZ41" t="s">
        <v>463</v>
      </c>
      <c r="BA41">
        <f t="shared" si="12"/>
        <v>244.62739471840811</v>
      </c>
      <c r="BB41">
        <f t="shared" si="12"/>
        <v>134.6768967516407</v>
      </c>
      <c r="BC41">
        <f t="shared" si="12"/>
        <v>154.53690402234625</v>
      </c>
      <c r="BD41">
        <f t="shared" si="12"/>
        <v>185.19354486053317</v>
      </c>
      <c r="BE41">
        <f t="shared" si="12"/>
        <v>162.43152073351877</v>
      </c>
      <c r="BG41">
        <f t="shared" si="21"/>
        <v>172.86843451061449</v>
      </c>
      <c r="BH41">
        <f t="shared" si="29"/>
        <v>118.89536726160702</v>
      </c>
      <c r="BI41">
        <f t="shared" si="30"/>
        <v>143.94664288331111</v>
      </c>
      <c r="BJ41">
        <f t="shared" si="31"/>
        <v>144.15175567588742</v>
      </c>
      <c r="BK41">
        <f t="shared" si="32"/>
        <v>135.77522732003072</v>
      </c>
    </row>
    <row r="42" spans="1:63" x14ac:dyDescent="0.35">
      <c r="A42" t="s">
        <v>428</v>
      </c>
      <c r="B42">
        <v>-6.1760788021325503E-3</v>
      </c>
      <c r="C42">
        <v>-8.52727658910701E-3</v>
      </c>
      <c r="D42">
        <v>1.02768409341935E-3</v>
      </c>
      <c r="E42">
        <v>-1.9140113205537199E-2</v>
      </c>
      <c r="F42">
        <v>2.30622344817842E-2</v>
      </c>
      <c r="G42">
        <v>-5.1250623972544096E-3</v>
      </c>
      <c r="H42">
        <v>-3.3280246208780603E-2</v>
      </c>
      <c r="I42">
        <v>-7.0754519219509204E-2</v>
      </c>
      <c r="J42">
        <v>-4.6553226151722901E-2</v>
      </c>
      <c r="K42">
        <v>-6.8755879131275593E-2</v>
      </c>
      <c r="L42">
        <v>-7.2327528371348399E-2</v>
      </c>
      <c r="M42">
        <v>7.3705794286974199E-2</v>
      </c>
      <c r="N42">
        <v>-8.4180441240183507E-2</v>
      </c>
      <c r="O42">
        <v>0.17535434502804001</v>
      </c>
      <c r="P42">
        <v>-7.6293210651818405E-2</v>
      </c>
      <c r="Q42">
        <v>-7.0583635141267004E-2</v>
      </c>
      <c r="R42">
        <v>7.3730295582942501E-2</v>
      </c>
      <c r="S42">
        <v>-8.1621633993610707E-2</v>
      </c>
      <c r="T42">
        <v>-3.85064843920861E-2</v>
      </c>
      <c r="U42">
        <v>-0.169711572242664</v>
      </c>
      <c r="V42">
        <v>-5.7542674254656201E-2</v>
      </c>
      <c r="X42">
        <f t="shared" si="14"/>
        <v>34</v>
      </c>
      <c r="Y42" s="135">
        <f t="shared" si="33"/>
        <v>-5.0508264744110104E-2</v>
      </c>
      <c r="Z42" s="135">
        <f t="shared" si="33"/>
        <v>-3.4109106356428041E-3</v>
      </c>
      <c r="AA42" s="135">
        <f t="shared" si="33"/>
        <v>0</v>
      </c>
      <c r="AB42" s="135">
        <f t="shared" si="33"/>
        <v>0</v>
      </c>
      <c r="AC42" s="135">
        <f t="shared" si="8"/>
        <v>-5.3919175379752909E-2</v>
      </c>
      <c r="AD42" s="135">
        <f t="shared" si="9"/>
        <v>0.94608082462024712</v>
      </c>
      <c r="AE42" s="135">
        <f t="shared" si="15"/>
        <v>109.27006173641973</v>
      </c>
      <c r="AH42">
        <v>235.41938148985199</v>
      </c>
      <c r="AI42">
        <v>125.339558680707</v>
      </c>
      <c r="AJ42">
        <v>114.88687437901901</v>
      </c>
      <c r="AK42">
        <v>178.17160833966801</v>
      </c>
      <c r="AM42" t="s">
        <v>428</v>
      </c>
      <c r="AN42">
        <f t="shared" si="16"/>
        <v>145.29141423844189</v>
      </c>
      <c r="AO42">
        <f t="shared" si="22"/>
        <v>109.34272678394964</v>
      </c>
      <c r="AP42">
        <f t="shared" si="23"/>
        <v>108.40060867094519</v>
      </c>
      <c r="AQ42">
        <f t="shared" si="24"/>
        <v>129.63122798721727</v>
      </c>
      <c r="AR42">
        <f t="shared" si="10"/>
        <v>109.27006173641973</v>
      </c>
      <c r="AT42">
        <f t="shared" si="20"/>
        <v>-8.4180441240185089E-2</v>
      </c>
      <c r="AU42">
        <f t="shared" si="25"/>
        <v>-8.5272765891040159E-3</v>
      </c>
      <c r="AV42">
        <f t="shared" si="26"/>
        <v>-0.16971157224266964</v>
      </c>
      <c r="AW42">
        <f t="shared" si="27"/>
        <v>-5.7542674254657644E-2</v>
      </c>
      <c r="AX42">
        <f t="shared" si="28"/>
        <v>-5.3919175379752882E-2</v>
      </c>
      <c r="AZ42" t="s">
        <v>464</v>
      </c>
      <c r="BA42">
        <f t="shared" si="12"/>
        <v>264.10227611545906</v>
      </c>
      <c r="BB42">
        <f t="shared" si="12"/>
        <v>133.56725347492886</v>
      </c>
      <c r="BC42">
        <f t="shared" si="12"/>
        <v>155.45259868709525</v>
      </c>
      <c r="BD42">
        <f t="shared" si="12"/>
        <v>193.86687606296795</v>
      </c>
      <c r="BE42">
        <f t="shared" si="12"/>
        <v>169.65493362928254</v>
      </c>
      <c r="BG42">
        <f t="shared" si="21"/>
        <v>186.63055736387625</v>
      </c>
      <c r="BH42">
        <f t="shared" si="29"/>
        <v>117.915752731601</v>
      </c>
      <c r="BI42">
        <f t="shared" si="30"/>
        <v>144.79958589864236</v>
      </c>
      <c r="BJ42">
        <f t="shared" si="31"/>
        <v>150.90294088232102</v>
      </c>
      <c r="BK42">
        <f t="shared" si="32"/>
        <v>141.81322119904993</v>
      </c>
    </row>
    <row r="43" spans="1:63" x14ac:dyDescent="0.35">
      <c r="A43" t="s">
        <v>429</v>
      </c>
      <c r="B43">
        <v>5.1753370872047403E-3</v>
      </c>
      <c r="C43">
        <v>3.7615211331052298E-3</v>
      </c>
      <c r="D43">
        <v>-2.9550003509477502E-3</v>
      </c>
      <c r="E43">
        <v>-6.5950326700232598E-3</v>
      </c>
      <c r="F43">
        <v>1.1104604859803901E-2</v>
      </c>
      <c r="G43">
        <v>-2.12528122159016E-3</v>
      </c>
      <c r="H43">
        <v>-8.6668298808806297E-3</v>
      </c>
      <c r="I43">
        <v>4.5598558024431302E-2</v>
      </c>
      <c r="J43">
        <v>3.00419085663505E-2</v>
      </c>
      <c r="K43">
        <v>4.8224499955332997E-2</v>
      </c>
      <c r="L43">
        <v>7.82393170043604E-3</v>
      </c>
      <c r="M43">
        <v>7.79796074777516E-3</v>
      </c>
      <c r="N43">
        <v>2.8114189559578198E-3</v>
      </c>
      <c r="O43">
        <v>-0.107939089415137</v>
      </c>
      <c r="P43">
        <v>2.28373590233623E-2</v>
      </c>
      <c r="Q43">
        <v>3.2561099718863798E-2</v>
      </c>
      <c r="R43">
        <v>-9.2042765865559095E-2</v>
      </c>
      <c r="S43">
        <v>-0.10166468901145</v>
      </c>
      <c r="T43">
        <v>0.41363637250316798</v>
      </c>
      <c r="U43">
        <v>-3.3307162021997398E-2</v>
      </c>
      <c r="V43">
        <v>7.2035453929313303E-3</v>
      </c>
      <c r="X43">
        <f t="shared" si="14"/>
        <v>35</v>
      </c>
      <c r="Y43" s="135">
        <f t="shared" si="33"/>
        <v>1.6868513735746919E-3</v>
      </c>
      <c r="Z43" s="135">
        <f t="shared" si="33"/>
        <v>1.504608453242092E-3</v>
      </c>
      <c r="AA43" s="135">
        <f t="shared" si="33"/>
        <v>0</v>
      </c>
      <c r="AB43" s="135">
        <f t="shared" si="33"/>
        <v>0</v>
      </c>
      <c r="AC43" s="135">
        <f t="shared" si="8"/>
        <v>3.1914598268167841E-3</v>
      </c>
      <c r="AD43" s="135">
        <f t="shared" si="9"/>
        <v>1.0031914598268168</v>
      </c>
      <c r="AE43" s="135">
        <f t="shared" si="15"/>
        <v>109.61879274872531</v>
      </c>
      <c r="AH43">
        <v>236.081244001572</v>
      </c>
      <c r="AI43">
        <v>124.868091281915</v>
      </c>
      <c r="AJ43">
        <v>111.060318639877</v>
      </c>
      <c r="AK43">
        <v>179.45507560807499</v>
      </c>
      <c r="AM43" t="s">
        <v>429</v>
      </c>
      <c r="AN43">
        <f t="shared" si="16"/>
        <v>145.6998892745695</v>
      </c>
      <c r="AO43">
        <f t="shared" si="22"/>
        <v>108.93143180640008</v>
      </c>
      <c r="AP43">
        <f t="shared" si="23"/>
        <v>104.79009203465966</v>
      </c>
      <c r="AQ43">
        <f t="shared" si="24"/>
        <v>130.56503242236505</v>
      </c>
      <c r="AR43">
        <f t="shared" si="10"/>
        <v>109.61879274872531</v>
      </c>
      <c r="AT43">
        <f t="shared" si="20"/>
        <v>2.8114189559560465E-3</v>
      </c>
      <c r="AU43">
        <f t="shared" si="25"/>
        <v>-3.7615211331086806E-3</v>
      </c>
      <c r="AV43">
        <f t="shared" si="26"/>
        <v>-3.3307162021990133E-2</v>
      </c>
      <c r="AW43">
        <f t="shared" si="27"/>
        <v>7.2035453929346627E-3</v>
      </c>
      <c r="AX43">
        <f t="shared" si="28"/>
        <v>3.1914598268167893E-3</v>
      </c>
      <c r="AZ43" t="s">
        <v>465</v>
      </c>
      <c r="BA43">
        <f t="shared" si="12"/>
        <v>268.22706352727738</v>
      </c>
      <c r="BB43">
        <f t="shared" si="12"/>
        <v>133.23915443574884</v>
      </c>
      <c r="BC43">
        <f t="shared" si="12"/>
        <v>167.96853267245169</v>
      </c>
      <c r="BD43">
        <f t="shared" si="12"/>
        <v>192.40541451371271</v>
      </c>
      <c r="BE43">
        <f t="shared" si="12"/>
        <v>171.41144915841969</v>
      </c>
      <c r="BG43">
        <f t="shared" si="21"/>
        <v>189.54538030670696</v>
      </c>
      <c r="BH43">
        <f t="shared" si="29"/>
        <v>117.62610055886475</v>
      </c>
      <c r="BI43">
        <f t="shared" si="30"/>
        <v>156.45781531082653</v>
      </c>
      <c r="BJ43">
        <f t="shared" si="31"/>
        <v>149.76536209502257</v>
      </c>
      <c r="BK43">
        <f t="shared" si="32"/>
        <v>143.28147867877286</v>
      </c>
    </row>
    <row r="44" spans="1:63" x14ac:dyDescent="0.35">
      <c r="A44" t="s">
        <v>430</v>
      </c>
      <c r="B44">
        <v>-1.8147777939837701E-2</v>
      </c>
      <c r="C44">
        <v>-1.3119115156179299E-2</v>
      </c>
      <c r="D44">
        <v>-1.03122810166695E-2</v>
      </c>
      <c r="E44">
        <v>-1.48227030734016E-2</v>
      </c>
      <c r="F44">
        <v>3.01443737768953E-2</v>
      </c>
      <c r="G44">
        <v>-8.9608560072165205E-3</v>
      </c>
      <c r="H44">
        <v>2.31453238805765E-2</v>
      </c>
      <c r="I44">
        <v>-0.149467359212309</v>
      </c>
      <c r="J44">
        <v>-9.2674379361955994E-2</v>
      </c>
      <c r="K44">
        <v>-0.132470702344992</v>
      </c>
      <c r="L44">
        <v>9.99662325797116E-2</v>
      </c>
      <c r="M44">
        <v>0.10082606142289</v>
      </c>
      <c r="N44">
        <v>9.8285508255141193E-2</v>
      </c>
      <c r="O44">
        <v>0.214719040777377</v>
      </c>
      <c r="P44">
        <v>-0.15121418439263801</v>
      </c>
      <c r="Q44">
        <v>0.12384025391234001</v>
      </c>
      <c r="R44">
        <v>6.1495799149827897E-2</v>
      </c>
      <c r="S44">
        <v>9.3143569005831206E-2</v>
      </c>
      <c r="T44">
        <v>-0.29681276284393399</v>
      </c>
      <c r="U44">
        <v>1.23202801302645E-2</v>
      </c>
      <c r="V44">
        <v>7.2598833978657698E-2</v>
      </c>
      <c r="X44">
        <f t="shared" si="14"/>
        <v>36</v>
      </c>
      <c r="Y44" s="135">
        <f t="shared" si="33"/>
        <v>5.8971304953084711E-2</v>
      </c>
      <c r="Z44" s="135">
        <f t="shared" si="33"/>
        <v>-5.2476460624717204E-3</v>
      </c>
      <c r="AA44" s="135">
        <f t="shared" si="33"/>
        <v>0</v>
      </c>
      <c r="AB44" s="135">
        <f t="shared" si="33"/>
        <v>0</v>
      </c>
      <c r="AC44" s="135">
        <f t="shared" si="8"/>
        <v>5.3723658890612994E-2</v>
      </c>
      <c r="AD44" s="135">
        <f t="shared" si="9"/>
        <v>1.0537236588906129</v>
      </c>
      <c r="AE44" s="135">
        <f t="shared" si="15"/>
        <v>115.50791537835862</v>
      </c>
      <c r="AH44">
        <v>212.877878945372</v>
      </c>
      <c r="AI44">
        <v>126.506250150775</v>
      </c>
      <c r="AJ44">
        <v>109.692024402877</v>
      </c>
      <c r="AK44">
        <v>166.42684636737701</v>
      </c>
      <c r="AM44" t="s">
        <v>430</v>
      </c>
      <c r="AN44">
        <f t="shared" si="16"/>
        <v>131.37970160450095</v>
      </c>
      <c r="AO44">
        <f t="shared" si="22"/>
        <v>110.36051580439596</v>
      </c>
      <c r="AP44">
        <f t="shared" si="23"/>
        <v>103.4990487459162</v>
      </c>
      <c r="AQ44">
        <f t="shared" si="24"/>
        <v>121.08616331011579</v>
      </c>
      <c r="AR44">
        <f t="shared" si="10"/>
        <v>115.50791537835862</v>
      </c>
      <c r="AT44">
        <f t="shared" si="20"/>
        <v>-9.8285508255139042E-2</v>
      </c>
      <c r="AU44">
        <f t="shared" si="25"/>
        <v>1.311911515618136E-2</v>
      </c>
      <c r="AV44">
        <f t="shared" si="26"/>
        <v>-1.2320280130266981E-2</v>
      </c>
      <c r="AW44">
        <f t="shared" si="27"/>
        <v>-7.2598833978657074E-2</v>
      </c>
      <c r="AX44">
        <f t="shared" si="28"/>
        <v>5.3723658890612924E-2</v>
      </c>
      <c r="AZ44" t="s">
        <v>466</v>
      </c>
      <c r="BA44">
        <f t="shared" si="12"/>
        <v>278.89535814693863</v>
      </c>
      <c r="BB44">
        <f t="shared" si="12"/>
        <v>133.63646795646173</v>
      </c>
      <c r="BC44">
        <f t="shared" si="12"/>
        <v>150.85527340865247</v>
      </c>
      <c r="BD44">
        <f t="shared" si="12"/>
        <v>201.52179633435262</v>
      </c>
      <c r="BE44">
        <f t="shared" si="12"/>
        <v>175.2975592217673</v>
      </c>
      <c r="BG44">
        <f t="shared" si="21"/>
        <v>197.08423911653784</v>
      </c>
      <c r="BH44">
        <f t="shared" si="29"/>
        <v>117.97685661355968</v>
      </c>
      <c r="BI44">
        <f t="shared" si="30"/>
        <v>140.51731077309222</v>
      </c>
      <c r="BJ44">
        <f t="shared" si="31"/>
        <v>156.8614109656603</v>
      </c>
      <c r="BK44">
        <f t="shared" si="32"/>
        <v>146.5298474366281</v>
      </c>
    </row>
    <row r="45" spans="1:63" x14ac:dyDescent="0.35">
      <c r="A45" t="s">
        <v>431</v>
      </c>
      <c r="B45">
        <v>8.3513869309437203E-3</v>
      </c>
      <c r="C45">
        <v>-2.63948077230362E-2</v>
      </c>
      <c r="D45">
        <v>5.3405933741357201E-3</v>
      </c>
      <c r="E45">
        <v>-3.0485132230064899E-2</v>
      </c>
      <c r="F45">
        <v>-5.3651530314686502E-2</v>
      </c>
      <c r="G45">
        <v>-1.9654906237629E-2</v>
      </c>
      <c r="H45">
        <v>-3.5405778369164302E-2</v>
      </c>
      <c r="I45">
        <v>-1.16871797224308E-2</v>
      </c>
      <c r="J45">
        <v>-5.7588057799404704E-3</v>
      </c>
      <c r="K45">
        <v>-6.1179328844658204E-3</v>
      </c>
      <c r="L45">
        <v>-7.8943205911496506E-2</v>
      </c>
      <c r="M45">
        <v>8.4902630210826002E-2</v>
      </c>
      <c r="N45">
        <v>7.7112633797287999E-2</v>
      </c>
      <c r="O45">
        <v>-0.119090971108887</v>
      </c>
      <c r="P45">
        <v>-0.124801583602819</v>
      </c>
      <c r="Q45">
        <v>-6.2304610808227898E-2</v>
      </c>
      <c r="R45">
        <v>-6.8134958914122898E-2</v>
      </c>
      <c r="S45">
        <v>-7.8069511418235704E-2</v>
      </c>
      <c r="T45">
        <v>3.2258102201331199E-2</v>
      </c>
      <c r="U45">
        <v>-3.7275949599620203E-2</v>
      </c>
      <c r="V45">
        <v>-6.09902429071396E-2</v>
      </c>
      <c r="X45">
        <f t="shared" si="14"/>
        <v>37</v>
      </c>
      <c r="Y45" s="135">
        <f t="shared" si="33"/>
        <v>4.62675802783728E-2</v>
      </c>
      <c r="Z45" s="135">
        <f t="shared" si="33"/>
        <v>-1.055792308921448E-2</v>
      </c>
      <c r="AA45" s="135">
        <f t="shared" si="33"/>
        <v>0</v>
      </c>
      <c r="AB45" s="135">
        <f t="shared" si="33"/>
        <v>0</v>
      </c>
      <c r="AC45" s="135">
        <f t="shared" si="8"/>
        <v>3.570965718915832E-2</v>
      </c>
      <c r="AD45" s="135">
        <f t="shared" si="9"/>
        <v>1.0357096571891584</v>
      </c>
      <c r="AE45" s="135">
        <f t="shared" si="15"/>
        <v>119.63266343915413</v>
      </c>
      <c r="AH45">
        <v>229.29345286802999</v>
      </c>
      <c r="AI45">
        <v>129.84535829926699</v>
      </c>
      <c r="AJ45">
        <v>113.78089877599901</v>
      </c>
      <c r="AK45">
        <v>176.57726015359199</v>
      </c>
      <c r="AM45" t="s">
        <v>431</v>
      </c>
      <c r="AN45">
        <f t="shared" si="16"/>
        <v>141.51073642272587</v>
      </c>
      <c r="AO45">
        <f t="shared" si="22"/>
        <v>113.27346039926805</v>
      </c>
      <c r="AP45">
        <f t="shared" si="23"/>
        <v>107.35707407057765</v>
      </c>
      <c r="AQ45">
        <f t="shared" si="24"/>
        <v>128.47123782309293</v>
      </c>
      <c r="AR45">
        <f t="shared" si="10"/>
        <v>119.63266343915413</v>
      </c>
      <c r="AT45">
        <f t="shared" si="20"/>
        <v>7.7112633797288499E-2</v>
      </c>
      <c r="AU45">
        <f t="shared" si="25"/>
        <v>2.6394807723035818E-2</v>
      </c>
      <c r="AV45">
        <f t="shared" si="26"/>
        <v>3.7275949599620661E-2</v>
      </c>
      <c r="AW45">
        <f t="shared" si="27"/>
        <v>6.0990242907136283E-2</v>
      </c>
      <c r="AX45">
        <f t="shared" si="28"/>
        <v>3.5709657189158417E-2</v>
      </c>
      <c r="AZ45" t="s">
        <v>467</v>
      </c>
      <c r="BA45">
        <f t="shared" si="12"/>
        <v>253.42320398214437</v>
      </c>
      <c r="BB45">
        <f t="shared" si="12"/>
        <v>131.15718237708236</v>
      </c>
      <c r="BC45">
        <f t="shared" si="12"/>
        <v>145.74024172906121</v>
      </c>
      <c r="BD45">
        <f t="shared" si="12"/>
        <v>191.25983748169253</v>
      </c>
      <c r="BE45">
        <f t="shared" si="12"/>
        <v>166.99224236191998</v>
      </c>
      <c r="BG45">
        <f t="shared" si="21"/>
        <v>179.08408251449532</v>
      </c>
      <c r="BH45">
        <f t="shared" si="29"/>
        <v>115.78809538860871</v>
      </c>
      <c r="BI45">
        <f t="shared" si="30"/>
        <v>135.75280715386302</v>
      </c>
      <c r="BJ45">
        <f t="shared" si="31"/>
        <v>148.87366287001964</v>
      </c>
      <c r="BK45">
        <f t="shared" si="32"/>
        <v>139.5874985654342</v>
      </c>
    </row>
    <row r="46" spans="1:63" x14ac:dyDescent="0.35">
      <c r="A46" t="s">
        <v>432</v>
      </c>
      <c r="B46">
        <v>9.3482093937846602E-4</v>
      </c>
      <c r="C46">
        <v>5.0820488955460796E-3</v>
      </c>
      <c r="D46">
        <v>2.92127568183619E-3</v>
      </c>
      <c r="E46">
        <v>3.4469803232051101E-4</v>
      </c>
      <c r="F46">
        <v>-1.47854817877062E-2</v>
      </c>
      <c r="G46">
        <v>3.2770128736365699E-3</v>
      </c>
      <c r="H46">
        <v>-2.1576621212189202E-3</v>
      </c>
      <c r="I46">
        <v>-2.9273333036669999E-2</v>
      </c>
      <c r="J46">
        <v>-1.6977859425886001E-2</v>
      </c>
      <c r="K46">
        <v>-2.5529694283635801E-2</v>
      </c>
      <c r="L46">
        <v>-3.1918425479071602E-2</v>
      </c>
      <c r="M46">
        <v>-3.3386018082878798E-2</v>
      </c>
      <c r="N46">
        <v>-4.0664740097969797E-2</v>
      </c>
      <c r="O46">
        <v>2.99674502052782E-2</v>
      </c>
      <c r="P46">
        <v>5.3293161100090601E-2</v>
      </c>
      <c r="Q46">
        <v>4.6532939436130599E-2</v>
      </c>
      <c r="R46">
        <v>1.9157086871517601E-2</v>
      </c>
      <c r="S46">
        <v>-2.0779263404230301E-2</v>
      </c>
      <c r="T46">
        <v>1.2279952243674201E-2</v>
      </c>
      <c r="U46">
        <v>0.103677598193698</v>
      </c>
      <c r="V46">
        <v>2.4444090805477901E-2</v>
      </c>
      <c r="X46">
        <f t="shared" si="14"/>
        <v>38</v>
      </c>
      <c r="Y46" s="135">
        <f t="shared" si="33"/>
        <v>-2.4398844058781878E-2</v>
      </c>
      <c r="Z46" s="135">
        <f t="shared" si="33"/>
        <v>2.0328195582184319E-3</v>
      </c>
      <c r="AA46" s="135">
        <f t="shared" si="33"/>
        <v>0</v>
      </c>
      <c r="AB46" s="135">
        <f t="shared" si="33"/>
        <v>0</v>
      </c>
      <c r="AC46" s="135">
        <f t="shared" si="8"/>
        <v>-2.2366024500563447E-2</v>
      </c>
      <c r="AD46" s="135">
        <f t="shared" si="9"/>
        <v>0.97763397549943654</v>
      </c>
      <c r="AE46" s="135">
        <f t="shared" si="15"/>
        <v>116.95695635760634</v>
      </c>
      <c r="AH46">
        <v>238.61761153507399</v>
      </c>
      <c r="AI46">
        <v>130.50523875900399</v>
      </c>
      <c r="AJ46">
        <v>125.577429081415</v>
      </c>
      <c r="AK46">
        <v>180.893530734969</v>
      </c>
      <c r="AM46" t="s">
        <v>432</v>
      </c>
      <c r="AN46">
        <f t="shared" si="16"/>
        <v>147.26523374042802</v>
      </c>
      <c r="AO46">
        <f t="shared" si="22"/>
        <v>113.84912166358521</v>
      </c>
      <c r="AP46">
        <f t="shared" si="23"/>
        <v>118.48759765931821</v>
      </c>
      <c r="AQ46">
        <f t="shared" si="24"/>
        <v>131.61160042633284</v>
      </c>
      <c r="AR46">
        <f t="shared" si="10"/>
        <v>116.95695635760634</v>
      </c>
      <c r="AT46">
        <f t="shared" si="20"/>
        <v>4.0664740097967611E-2</v>
      </c>
      <c r="AU46">
        <f t="shared" si="25"/>
        <v>5.0820488955494181E-3</v>
      </c>
      <c r="AV46">
        <f t="shared" si="26"/>
        <v>0.10367759819369926</v>
      </c>
      <c r="AW46">
        <f t="shared" si="27"/>
        <v>2.4444090805478602E-2</v>
      </c>
      <c r="AX46">
        <f t="shared" si="28"/>
        <v>-2.2366024500563464E-2</v>
      </c>
      <c r="AZ46" t="s">
        <v>468</v>
      </c>
      <c r="BA46">
        <f t="shared" si="12"/>
        <v>240.49613951139878</v>
      </c>
      <c r="BB46">
        <f t="shared" si="12"/>
        <v>129.15394155607203</v>
      </c>
      <c r="BC46">
        <f t="shared" si="12"/>
        <v>145.22784482333813</v>
      </c>
      <c r="BD46">
        <f t="shared" si="12"/>
        <v>185.16551187709675</v>
      </c>
      <c r="BE46">
        <f t="shared" si="12"/>
        <v>160.86107050048372</v>
      </c>
      <c r="BG46">
        <f t="shared" si="21"/>
        <v>169.94904103458288</v>
      </c>
      <c r="BH46">
        <f t="shared" si="29"/>
        <v>114.01959567654086</v>
      </c>
      <c r="BI46">
        <f t="shared" si="30"/>
        <v>135.27552430114088</v>
      </c>
      <c r="BJ46">
        <f t="shared" si="31"/>
        <v>144.12993524050324</v>
      </c>
      <c r="BK46">
        <f t="shared" si="32"/>
        <v>134.46250035409318</v>
      </c>
    </row>
    <row r="47" spans="1:63" x14ac:dyDescent="0.35">
      <c r="A47" t="s">
        <v>433</v>
      </c>
      <c r="B47">
        <v>2.2882506660891699E-2</v>
      </c>
      <c r="C47">
        <v>2.5498561511089601E-2</v>
      </c>
      <c r="D47">
        <v>1.05378409352188E-2</v>
      </c>
      <c r="E47">
        <v>3.1090283192194802E-2</v>
      </c>
      <c r="F47">
        <v>1.06775046032967E-2</v>
      </c>
      <c r="G47">
        <v>1.787349458112E-2</v>
      </c>
      <c r="H47">
        <v>4.8814016163984203E-2</v>
      </c>
      <c r="I47">
        <v>0.19986633844617999</v>
      </c>
      <c r="J47">
        <v>0.116453410538589</v>
      </c>
      <c r="K47">
        <v>0.16680275780870599</v>
      </c>
      <c r="L47">
        <v>1.1783294698096899E-2</v>
      </c>
      <c r="M47">
        <v>1.08880186408564E-2</v>
      </c>
      <c r="N47">
        <v>1.8922151550421599E-2</v>
      </c>
      <c r="O47">
        <v>1.3309185293961001E-2</v>
      </c>
      <c r="P47">
        <v>7.6766932593201595E-2</v>
      </c>
      <c r="Q47">
        <v>-2.21461713977259E-2</v>
      </c>
      <c r="R47">
        <v>7.6045622447866697E-3</v>
      </c>
      <c r="S47">
        <v>2.6383516629249999E-2</v>
      </c>
      <c r="T47">
        <v>-6.3795868673725706E-2</v>
      </c>
      <c r="U47">
        <v>3.1403007445085E-2</v>
      </c>
      <c r="V47">
        <v>1.4383716656457501E-2</v>
      </c>
      <c r="X47">
        <f t="shared" si="14"/>
        <v>39</v>
      </c>
      <c r="Y47" s="135">
        <f t="shared" si="33"/>
        <v>1.1353290930252958E-2</v>
      </c>
      <c r="Z47" s="135">
        <f t="shared" si="33"/>
        <v>1.019942460443584E-2</v>
      </c>
      <c r="AA47" s="135">
        <f t="shared" si="33"/>
        <v>0</v>
      </c>
      <c r="AB47" s="135">
        <f t="shared" si="33"/>
        <v>0</v>
      </c>
      <c r="AC47" s="135">
        <f t="shared" si="8"/>
        <v>2.15527155346888E-2</v>
      </c>
      <c r="AD47" s="135">
        <f t="shared" si="9"/>
        <v>1.0215527155346888</v>
      </c>
      <c r="AE47" s="135">
        <f t="shared" si="15"/>
        <v>119.47769636778486</v>
      </c>
      <c r="AH47">
        <v>243.13277014314099</v>
      </c>
      <c r="AI47">
        <v>133.83293461701999</v>
      </c>
      <c r="AJ47">
        <v>129.520938021793</v>
      </c>
      <c r="AK47">
        <v>183.49545202604699</v>
      </c>
      <c r="AM47" t="s">
        <v>433</v>
      </c>
      <c r="AN47">
        <f t="shared" si="16"/>
        <v>150.05180881137309</v>
      </c>
      <c r="AO47">
        <f t="shared" si="22"/>
        <v>116.75211049530775</v>
      </c>
      <c r="AP47">
        <f t="shared" si="23"/>
        <v>122.20846457076371</v>
      </c>
      <c r="AQ47">
        <f t="shared" si="24"/>
        <v>133.50466439556811</v>
      </c>
      <c r="AR47">
        <f t="shared" si="10"/>
        <v>119.47769636778486</v>
      </c>
      <c r="AT47">
        <f t="shared" si="20"/>
        <v>1.8922151550424537E-2</v>
      </c>
      <c r="AU47">
        <f t="shared" si="25"/>
        <v>2.5498561511090312E-2</v>
      </c>
      <c r="AV47">
        <f t="shared" si="26"/>
        <v>3.1403007445082398E-2</v>
      </c>
      <c r="AW47">
        <f t="shared" si="27"/>
        <v>1.4383716656457546E-2</v>
      </c>
      <c r="AX47">
        <f t="shared" si="28"/>
        <v>2.1552715534688849E-2</v>
      </c>
      <c r="AZ47" t="s">
        <v>469</v>
      </c>
      <c r="BA47">
        <f t="shared" si="12"/>
        <v>255.34682746788161</v>
      </c>
      <c r="BB47">
        <f t="shared" si="12"/>
        <v>124.59247774724801</v>
      </c>
      <c r="BC47">
        <f t="shared" si="12"/>
        <v>154.11592183330353</v>
      </c>
      <c r="BD47">
        <f t="shared" si="12"/>
        <v>192.29142088982505</v>
      </c>
      <c r="BE47">
        <f t="shared" si="12"/>
        <v>152.62862827702847</v>
      </c>
      <c r="BG47">
        <f t="shared" si="21"/>
        <v>180.44343059956989</v>
      </c>
      <c r="BH47">
        <f t="shared" si="29"/>
        <v>109.99264726978635</v>
      </c>
      <c r="BI47">
        <f t="shared" si="30"/>
        <v>143.55451018717787</v>
      </c>
      <c r="BJ47">
        <f t="shared" si="31"/>
        <v>149.67663124302857</v>
      </c>
      <c r="BK47">
        <f t="shared" si="32"/>
        <v>127.58106681680316</v>
      </c>
    </row>
    <row r="48" spans="1:63" x14ac:dyDescent="0.35">
      <c r="A48" t="s">
        <v>434</v>
      </c>
      <c r="B48">
        <v>2.58531136743611E-3</v>
      </c>
      <c r="C48">
        <v>8.4630441589366098E-3</v>
      </c>
      <c r="D48">
        <v>3.2784954113582701E-3</v>
      </c>
      <c r="E48">
        <v>8.1177235267759704E-3</v>
      </c>
      <c r="F48">
        <v>1.2279905114849599E-2</v>
      </c>
      <c r="G48">
        <v>6.1767243970562904E-3</v>
      </c>
      <c r="H48">
        <v>-1.14035916205721E-2</v>
      </c>
      <c r="I48">
        <v>2.22327808469189E-2</v>
      </c>
      <c r="J48">
        <v>1.50555900278044E-2</v>
      </c>
      <c r="K48">
        <v>2.03471359221012E-2</v>
      </c>
      <c r="L48">
        <v>2.8653272323914299E-2</v>
      </c>
      <c r="M48">
        <v>2.8554575252098102E-2</v>
      </c>
      <c r="N48">
        <v>2.9544871337522101E-2</v>
      </c>
      <c r="O48">
        <v>7.0578176962018402E-3</v>
      </c>
      <c r="P48">
        <v>5.98786973210816E-2</v>
      </c>
      <c r="Q48">
        <v>-8.3886963802068896E-3</v>
      </c>
      <c r="R48">
        <v>2.4922755578833302E-3</v>
      </c>
      <c r="S48">
        <v>1.29789295742737E-2</v>
      </c>
      <c r="T48">
        <v>-6.0975640078668999E-2</v>
      </c>
      <c r="U48">
        <v>5.1242313001444899E-3</v>
      </c>
      <c r="V48">
        <v>-2.2571368264929299E-2</v>
      </c>
      <c r="X48">
        <f t="shared" si="14"/>
        <v>40</v>
      </c>
      <c r="Y48" s="135">
        <f t="shared" si="33"/>
        <v>1.772692280251326E-2</v>
      </c>
      <c r="Z48" s="135">
        <f t="shared" si="33"/>
        <v>3.3852176635746443E-3</v>
      </c>
      <c r="AA48" s="135">
        <f t="shared" si="33"/>
        <v>0</v>
      </c>
      <c r="AB48" s="135">
        <f t="shared" si="33"/>
        <v>0</v>
      </c>
      <c r="AC48" s="135">
        <f t="shared" si="8"/>
        <v>2.1112140466087906E-2</v>
      </c>
      <c r="AD48" s="135">
        <f t="shared" si="9"/>
        <v>1.0211121404660879</v>
      </c>
      <c r="AE48" s="135">
        <f t="shared" si="15"/>
        <v>122.00012627606613</v>
      </c>
      <c r="AH48">
        <v>250.31609655495501</v>
      </c>
      <c r="AI48">
        <v>134.96556865260399</v>
      </c>
      <c r="AJ48">
        <v>130.18463326642899</v>
      </c>
      <c r="AK48">
        <v>187.637195448667</v>
      </c>
      <c r="AM48" t="s">
        <v>434</v>
      </c>
      <c r="AN48">
        <f t="shared" si="16"/>
        <v>154.48507019666732</v>
      </c>
      <c r="AO48">
        <f t="shared" si="22"/>
        <v>117.74018876207866</v>
      </c>
      <c r="AP48">
        <f t="shared" si="23"/>
        <v>122.83468901006042</v>
      </c>
      <c r="AQ48">
        <f t="shared" si="24"/>
        <v>136.51804734072661</v>
      </c>
      <c r="AR48">
        <f t="shared" si="10"/>
        <v>122.00012627606613</v>
      </c>
      <c r="AT48">
        <f t="shared" si="20"/>
        <v>2.9544871337520373E-2</v>
      </c>
      <c r="AU48">
        <f t="shared" si="25"/>
        <v>8.4630441589372829E-3</v>
      </c>
      <c r="AV48">
        <f t="shared" si="26"/>
        <v>5.1242313001493844E-3</v>
      </c>
      <c r="AW48">
        <f t="shared" si="27"/>
        <v>2.2571368264931779E-2</v>
      </c>
      <c r="AX48">
        <f t="shared" si="28"/>
        <v>2.1112140466087892E-2</v>
      </c>
      <c r="AZ48" t="s">
        <v>470</v>
      </c>
      <c r="BA48">
        <f t="shared" si="12"/>
        <v>222.97077082074932</v>
      </c>
      <c r="BB48">
        <f t="shared" si="12"/>
        <v>118.57441369713595</v>
      </c>
      <c r="BC48">
        <f t="shared" si="12"/>
        <v>138.5520982620688</v>
      </c>
      <c r="BD48">
        <f t="shared" si="12"/>
        <v>176.59117015818615</v>
      </c>
      <c r="BE48">
        <f t="shared" si="12"/>
        <v>167.18883165908167</v>
      </c>
      <c r="BG48">
        <f t="shared" si="21"/>
        <v>157.56456114727803</v>
      </c>
      <c r="BH48">
        <f t="shared" si="29"/>
        <v>104.67978401929545</v>
      </c>
      <c r="BI48">
        <f t="shared" si="30"/>
        <v>129.05726004695617</v>
      </c>
      <c r="BJ48">
        <f t="shared" si="31"/>
        <v>137.45580189813003</v>
      </c>
      <c r="BK48">
        <f t="shared" si="32"/>
        <v>139.75182600871784</v>
      </c>
    </row>
    <row r="49" spans="1:63" x14ac:dyDescent="0.35">
      <c r="A49" t="s">
        <v>435</v>
      </c>
      <c r="B49">
        <v>1.8449760569769501E-2</v>
      </c>
      <c r="C49">
        <v>1.6739956628237702E-2</v>
      </c>
      <c r="D49">
        <v>1.02118635307648E-2</v>
      </c>
      <c r="E49">
        <v>1.68306152437105E-2</v>
      </c>
      <c r="F49">
        <v>-1.6582720668466399E-2</v>
      </c>
      <c r="G49">
        <v>1.1741137940754501E-2</v>
      </c>
      <c r="H49">
        <v>1.8910801406389E-2</v>
      </c>
      <c r="I49">
        <v>-0.198044113014265</v>
      </c>
      <c r="J49">
        <v>0.11460186877489301</v>
      </c>
      <c r="K49">
        <v>0.16903914857733501</v>
      </c>
      <c r="L49">
        <v>-5.6680769629251997E-2</v>
      </c>
      <c r="M49">
        <v>-5.6202753302472201E-2</v>
      </c>
      <c r="N49">
        <v>-4.3092475090073801E-2</v>
      </c>
      <c r="O49">
        <v>-0.14490809403552701</v>
      </c>
      <c r="P49">
        <v>8.9209988883728802E-2</v>
      </c>
      <c r="Q49">
        <v>-0.11157941899386201</v>
      </c>
      <c r="R49">
        <v>-5.6733283749620299E-2</v>
      </c>
      <c r="S49">
        <v>-8.4756062315876193E-2</v>
      </c>
      <c r="T49">
        <v>-6.9407672145166494E-2</v>
      </c>
      <c r="U49">
        <v>-6.9609845330013798E-2</v>
      </c>
      <c r="V49">
        <v>-3.9385880680200901E-2</v>
      </c>
      <c r="X49">
        <f t="shared" si="14"/>
        <v>41</v>
      </c>
      <c r="Y49" s="135">
        <f t="shared" ref="Y49:AB68" si="34">INDEX($B$9:$V$104, $X49, Y$1) * Y$7</f>
        <v>-2.585548505404428E-2</v>
      </c>
      <c r="Z49" s="135">
        <f t="shared" si="34"/>
        <v>6.6959826512950809E-3</v>
      </c>
      <c r="AA49" s="135">
        <f t="shared" si="34"/>
        <v>0</v>
      </c>
      <c r="AB49" s="135">
        <f t="shared" si="34"/>
        <v>0</v>
      </c>
      <c r="AC49" s="135">
        <f t="shared" si="8"/>
        <v>-1.91595024027492E-2</v>
      </c>
      <c r="AD49" s="135">
        <f t="shared" si="9"/>
        <v>0.98084049759725078</v>
      </c>
      <c r="AE49" s="135">
        <f t="shared" si="15"/>
        <v>119.66266456354413</v>
      </c>
      <c r="AH49">
        <v>239.52935639951599</v>
      </c>
      <c r="AI49">
        <v>137.224886418154</v>
      </c>
      <c r="AJ49">
        <v>121.122501080408</v>
      </c>
      <c r="AK49">
        <v>180.24693925755801</v>
      </c>
      <c r="AM49" t="s">
        <v>435</v>
      </c>
      <c r="AN49">
        <f t="shared" si="16"/>
        <v>147.82792615742906</v>
      </c>
      <c r="AO49">
        <f t="shared" si="22"/>
        <v>119.71115441535636</v>
      </c>
      <c r="AP49">
        <f t="shared" si="23"/>
        <v>114.28418530690948</v>
      </c>
      <c r="AQ49">
        <f t="shared" si="24"/>
        <v>131.14116381747056</v>
      </c>
      <c r="AR49">
        <f t="shared" si="10"/>
        <v>119.66266456354413</v>
      </c>
      <c r="AT49">
        <f t="shared" si="20"/>
        <v>-4.30924750900743E-2</v>
      </c>
      <c r="AU49">
        <f t="shared" si="25"/>
        <v>1.6739956628237573E-2</v>
      </c>
      <c r="AV49">
        <f t="shared" si="26"/>
        <v>-6.9609845330016129E-2</v>
      </c>
      <c r="AW49">
        <f t="shared" si="27"/>
        <v>-3.9385880680202212E-2</v>
      </c>
      <c r="AX49">
        <f t="shared" si="28"/>
        <v>-1.9159502402749218E-2</v>
      </c>
      <c r="AZ49" t="s">
        <v>471</v>
      </c>
      <c r="BA49">
        <f t="shared" si="12"/>
        <v>217.29945821247009</v>
      </c>
      <c r="BB49">
        <f t="shared" si="12"/>
        <v>120.66725792100267</v>
      </c>
      <c r="BC49">
        <f t="shared" si="12"/>
        <v>129.54429766756493</v>
      </c>
      <c r="BD49">
        <f t="shared" si="12"/>
        <v>176.42928016923906</v>
      </c>
      <c r="BE49">
        <f t="shared" si="12"/>
        <v>168.55996695207989</v>
      </c>
      <c r="BG49">
        <f t="shared" si="21"/>
        <v>153.55687045776193</v>
      </c>
      <c r="BH49">
        <f t="shared" si="29"/>
        <v>106.52738734710925</v>
      </c>
      <c r="BI49">
        <f t="shared" si="30"/>
        <v>120.66675511517866</v>
      </c>
      <c r="BJ49">
        <f t="shared" si="31"/>
        <v>137.32978926550481</v>
      </c>
      <c r="BK49">
        <f t="shared" si="32"/>
        <v>140.89794718798558</v>
      </c>
    </row>
    <row r="50" spans="1:63" x14ac:dyDescent="0.35">
      <c r="A50" t="s">
        <v>436</v>
      </c>
      <c r="B50">
        <v>8.6045843171789205E-3</v>
      </c>
      <c r="C50">
        <v>2.0327456143783101E-2</v>
      </c>
      <c r="D50">
        <v>4.2398491742938697E-3</v>
      </c>
      <c r="E50">
        <v>2.92974072771412E-2</v>
      </c>
      <c r="F50">
        <v>3.0067990150892399E-2</v>
      </c>
      <c r="G50">
        <v>1.36389035714157E-2</v>
      </c>
      <c r="H50">
        <v>4.0158905567312601E-2</v>
      </c>
      <c r="I50">
        <v>9.3383652361822501E-4</v>
      </c>
      <c r="J50">
        <v>-5.6041865818885397E-3</v>
      </c>
      <c r="K50">
        <v>6.6815772583110802E-3</v>
      </c>
      <c r="L50">
        <v>7.2313190933429805E-2</v>
      </c>
      <c r="M50">
        <v>7.4649213147052196E-2</v>
      </c>
      <c r="N50">
        <v>7.3350940813746393E-2</v>
      </c>
      <c r="O50">
        <v>-5.78007943243634E-2</v>
      </c>
      <c r="P50">
        <v>5.53086925966201E-2</v>
      </c>
      <c r="Q50">
        <v>5.6205390612864101E-2</v>
      </c>
      <c r="R50">
        <v>4.3103445352653903E-2</v>
      </c>
      <c r="S50">
        <v>5.03355717584896E-2</v>
      </c>
      <c r="T50">
        <v>3.3997122766001003E-2</v>
      </c>
      <c r="U50">
        <v>7.5931061669853597E-2</v>
      </c>
      <c r="V50">
        <v>5.6706918916349103E-2</v>
      </c>
      <c r="X50">
        <f t="shared" si="14"/>
        <v>42</v>
      </c>
      <c r="Y50" s="135">
        <f t="shared" si="34"/>
        <v>4.4010564488247833E-2</v>
      </c>
      <c r="Z50" s="135">
        <f t="shared" si="34"/>
        <v>8.130982457513241E-3</v>
      </c>
      <c r="AA50" s="135">
        <f t="shared" si="34"/>
        <v>0</v>
      </c>
      <c r="AB50" s="135">
        <f t="shared" si="34"/>
        <v>0</v>
      </c>
      <c r="AC50" s="135">
        <f t="shared" si="8"/>
        <v>5.2141546945761078E-2</v>
      </c>
      <c r="AD50" s="135">
        <f t="shared" si="9"/>
        <v>1.0521415469457611</v>
      </c>
      <c r="AE50" s="135">
        <f t="shared" si="15"/>
        <v>125.90206100553903</v>
      </c>
      <c r="AH50">
        <v>257.09906004393201</v>
      </c>
      <c r="AI50">
        <v>140.014319278654</v>
      </c>
      <c r="AJ50">
        <v>130.31946117955101</v>
      </c>
      <c r="AK50">
        <v>190.46818782695601</v>
      </c>
      <c r="AM50" t="s">
        <v>436</v>
      </c>
      <c r="AN50">
        <f t="shared" si="16"/>
        <v>158.67124361962172</v>
      </c>
      <c r="AO50">
        <f t="shared" si="22"/>
        <v>122.14457765665561</v>
      </c>
      <c r="AP50">
        <f t="shared" si="23"/>
        <v>122.96190482933707</v>
      </c>
      <c r="AQ50">
        <f t="shared" si="24"/>
        <v>138.57777516066321</v>
      </c>
      <c r="AR50">
        <f t="shared" si="10"/>
        <v>125.90206100553903</v>
      </c>
      <c r="AT50">
        <f t="shared" si="20"/>
        <v>7.3350940813747822E-2</v>
      </c>
      <c r="AU50">
        <f t="shared" si="25"/>
        <v>2.0327456143778511E-2</v>
      </c>
      <c r="AV50">
        <f t="shared" si="26"/>
        <v>7.5931061669850752E-2</v>
      </c>
      <c r="AW50">
        <f t="shared" si="27"/>
        <v>5.6706918916346716E-2</v>
      </c>
      <c r="AX50">
        <f t="shared" si="28"/>
        <v>5.2141546945761119E-2</v>
      </c>
      <c r="AZ50" t="s">
        <v>472</v>
      </c>
      <c r="BA50">
        <f t="shared" si="12"/>
        <v>200.94854574004734</v>
      </c>
      <c r="BB50">
        <f t="shared" si="12"/>
        <v>117.98376802269603</v>
      </c>
      <c r="BC50">
        <f t="shared" si="12"/>
        <v>129.0247011629977</v>
      </c>
      <c r="BD50">
        <f t="shared" si="12"/>
        <v>165.10956907511377</v>
      </c>
      <c r="BE50">
        <f t="shared" si="12"/>
        <v>177.66946942242336</v>
      </c>
      <c r="BG50">
        <f t="shared" si="21"/>
        <v>142.0023319925117</v>
      </c>
      <c r="BH50">
        <f t="shared" si="29"/>
        <v>104.15835060289059</v>
      </c>
      <c r="BI50">
        <f t="shared" si="30"/>
        <v>120.1827660449981</v>
      </c>
      <c r="BJ50">
        <f t="shared" si="31"/>
        <v>128.51870338672413</v>
      </c>
      <c r="BK50">
        <f t="shared" si="32"/>
        <v>148.51250846955114</v>
      </c>
    </row>
    <row r="51" spans="1:63" x14ac:dyDescent="0.35">
      <c r="A51" t="s">
        <v>437</v>
      </c>
      <c r="B51">
        <v>1.07960483881996E-3</v>
      </c>
      <c r="C51">
        <v>1.8959142860890299E-3</v>
      </c>
      <c r="D51">
        <v>4.9745447971538605E-4</v>
      </c>
      <c r="E51">
        <v>6.4387123450471097E-4</v>
      </c>
      <c r="F51">
        <v>1.56794451758379E-3</v>
      </c>
      <c r="G51">
        <v>5.7418456590108103E-4</v>
      </c>
      <c r="H51">
        <v>4.12415131775167E-3</v>
      </c>
      <c r="I51">
        <v>8.88512302674682E-3</v>
      </c>
      <c r="J51">
        <v>8.2588264239112901E-3</v>
      </c>
      <c r="K51">
        <v>1.17301639851904E-2</v>
      </c>
      <c r="L51">
        <v>5.9865168539350302E-3</v>
      </c>
      <c r="M51">
        <v>7.1820481992170802E-3</v>
      </c>
      <c r="N51">
        <v>2.5594172763174698E-3</v>
      </c>
      <c r="O51">
        <v>7.9779536099592901E-2</v>
      </c>
      <c r="P51">
        <v>-2.4485173715686301E-2</v>
      </c>
      <c r="Q51">
        <v>-3.0616289157230298E-3</v>
      </c>
      <c r="R51">
        <v>-1.0814183602813301E-2</v>
      </c>
      <c r="S51">
        <v>-8.9058741058892707E-3</v>
      </c>
      <c r="T51">
        <v>-5.14150565019466E-4</v>
      </c>
      <c r="U51">
        <v>8.2536853581648598E-2</v>
      </c>
      <c r="V51">
        <v>4.8464999687689502E-3</v>
      </c>
      <c r="X51">
        <f t="shared" si="14"/>
        <v>43</v>
      </c>
      <c r="Y51" s="135">
        <f t="shared" si="34"/>
        <v>1.5356503657904818E-3</v>
      </c>
      <c r="Z51" s="135">
        <f t="shared" si="34"/>
        <v>7.5836571443561201E-4</v>
      </c>
      <c r="AA51" s="135">
        <f t="shared" si="34"/>
        <v>0</v>
      </c>
      <c r="AB51" s="135">
        <f t="shared" si="34"/>
        <v>0</v>
      </c>
      <c r="AC51" s="135">
        <f t="shared" si="8"/>
        <v>2.2940160802260938E-3</v>
      </c>
      <c r="AD51" s="135">
        <f t="shared" si="9"/>
        <v>1.0022940160802261</v>
      </c>
      <c r="AE51" s="135">
        <f t="shared" si="15"/>
        <v>126.19088235801934</v>
      </c>
      <c r="AH51">
        <v>257.75708381993297</v>
      </c>
      <c r="AI51">
        <v>140.27977442683201</v>
      </c>
      <c r="AJ51">
        <v>141.07561946576701</v>
      </c>
      <c r="AK51">
        <v>191.39129189331101</v>
      </c>
      <c r="AM51" t="s">
        <v>437</v>
      </c>
      <c r="AN51">
        <f t="shared" si="16"/>
        <v>159.07734954179628</v>
      </c>
      <c r="AO51">
        <f t="shared" si="22"/>
        <v>122.37615330640367</v>
      </c>
      <c r="AP51">
        <f t="shared" si="23"/>
        <v>133.11079356435673</v>
      </c>
      <c r="AQ51">
        <f t="shared" si="24"/>
        <v>139.24939234365155</v>
      </c>
      <c r="AR51">
        <f t="shared" si="10"/>
        <v>126.19088235801934</v>
      </c>
      <c r="AT51">
        <f t="shared" si="20"/>
        <v>2.5594172763157008E-3</v>
      </c>
      <c r="AU51">
        <f t="shared" si="25"/>
        <v>1.8959142860930367E-3</v>
      </c>
      <c r="AV51">
        <f t="shared" si="26"/>
        <v>8.2536853581649083E-2</v>
      </c>
      <c r="AW51">
        <f t="shared" si="27"/>
        <v>4.8464999687698462E-3</v>
      </c>
      <c r="AX51">
        <f t="shared" si="28"/>
        <v>2.2940160802260579E-3</v>
      </c>
      <c r="AZ51" t="s">
        <v>473</v>
      </c>
      <c r="BA51">
        <f t="shared" si="12"/>
        <v>224.99366935127176</v>
      </c>
      <c r="BB51">
        <f t="shared" si="12"/>
        <v>121.287903692938</v>
      </c>
      <c r="BC51">
        <f t="shared" si="12"/>
        <v>132.47691947137972</v>
      </c>
      <c r="BD51">
        <f t="shared" si="12"/>
        <v>176.53629450656422</v>
      </c>
      <c r="BE51">
        <f t="shared" si="12"/>
        <v>162.92345990464958</v>
      </c>
      <c r="BG51">
        <f t="shared" si="21"/>
        <v>158.99406295163553</v>
      </c>
      <c r="BH51">
        <f t="shared" si="29"/>
        <v>107.07530542937467</v>
      </c>
      <c r="BI51">
        <f t="shared" si="30"/>
        <v>123.39840724821542</v>
      </c>
      <c r="BJ51">
        <f t="shared" si="31"/>
        <v>137.41308755011582</v>
      </c>
      <c r="BK51">
        <f t="shared" si="32"/>
        <v>136.18643539397033</v>
      </c>
    </row>
    <row r="52" spans="1:63" x14ac:dyDescent="0.35">
      <c r="A52" t="s">
        <v>438</v>
      </c>
      <c r="B52">
        <v>1.9837266879250502E-2</v>
      </c>
      <c r="C52">
        <v>1.8623103265847901E-2</v>
      </c>
      <c r="D52">
        <v>7.8230569300974297E-3</v>
      </c>
      <c r="E52">
        <v>3.0482213239611401E-2</v>
      </c>
      <c r="F52">
        <v>6.5677184366510401E-3</v>
      </c>
      <c r="G52">
        <v>1.20030897189755E-2</v>
      </c>
      <c r="H52">
        <v>4.4603040888007803E-2</v>
      </c>
      <c r="I52">
        <v>-0.27695806287308999</v>
      </c>
      <c r="J52">
        <v>0.15981239194739999</v>
      </c>
      <c r="K52">
        <v>-0.234227097408992</v>
      </c>
      <c r="L52">
        <v>-8.10648791671475E-3</v>
      </c>
      <c r="M52">
        <v>-9.5021684107693405E-3</v>
      </c>
      <c r="N52">
        <v>-2.5638061809749499E-3</v>
      </c>
      <c r="O52">
        <v>-8.0954149458438707E-2</v>
      </c>
      <c r="P52">
        <v>-4.8780455857495103E-2</v>
      </c>
      <c r="Q52">
        <v>-3.4943092908444398E-2</v>
      </c>
      <c r="R52">
        <v>-1.9179892882583E-2</v>
      </c>
      <c r="S52">
        <v>-1.20000203450535E-2</v>
      </c>
      <c r="T52">
        <v>-4.8806369107471798E-2</v>
      </c>
      <c r="U52">
        <v>-0.11307690869487901</v>
      </c>
      <c r="V52">
        <v>-1.5560546006860799E-3</v>
      </c>
      <c r="X52">
        <f t="shared" si="14"/>
        <v>44</v>
      </c>
      <c r="Y52" s="135">
        <f t="shared" si="34"/>
        <v>-1.5382837085849699E-3</v>
      </c>
      <c r="Z52" s="135">
        <f t="shared" si="34"/>
        <v>7.4492413063391612E-3</v>
      </c>
      <c r="AA52" s="135">
        <f t="shared" si="34"/>
        <v>0</v>
      </c>
      <c r="AB52" s="135">
        <f t="shared" si="34"/>
        <v>0</v>
      </c>
      <c r="AC52" s="135">
        <f t="shared" si="8"/>
        <v>5.9109575977541913E-3</v>
      </c>
      <c r="AD52" s="135">
        <f t="shared" si="9"/>
        <v>1.0059109575977543</v>
      </c>
      <c r="AE52" s="135">
        <f t="shared" si="15"/>
        <v>126.93679131286079</v>
      </c>
      <c r="AH52">
        <v>257.09624461524601</v>
      </c>
      <c r="AI52">
        <v>142.892219152092</v>
      </c>
      <c r="AJ52">
        <v>125.123224524363</v>
      </c>
      <c r="AK52">
        <v>191.09347659302901</v>
      </c>
      <c r="AM52" t="s">
        <v>438</v>
      </c>
      <c r="AN52">
        <f t="shared" si="16"/>
        <v>158.66950604978831</v>
      </c>
      <c r="AO52">
        <f t="shared" si="22"/>
        <v>124.6551770467054</v>
      </c>
      <c r="AP52">
        <f t="shared" si="23"/>
        <v>118.05903651417709</v>
      </c>
      <c r="AQ52">
        <f t="shared" si="24"/>
        <v>139.03271268605235</v>
      </c>
      <c r="AR52">
        <f t="shared" si="10"/>
        <v>126.93679131286079</v>
      </c>
      <c r="AT52">
        <f t="shared" si="20"/>
        <v>-2.5638061809724055E-3</v>
      </c>
      <c r="AU52">
        <f t="shared" si="25"/>
        <v>1.86231032658426E-2</v>
      </c>
      <c r="AV52">
        <f t="shared" si="26"/>
        <v>-0.11307690869487885</v>
      </c>
      <c r="AW52">
        <f t="shared" si="27"/>
        <v>-1.5560546006869735E-3</v>
      </c>
      <c r="AX52">
        <f t="shared" si="28"/>
        <v>5.910957597754285E-3</v>
      </c>
      <c r="AZ52" t="s">
        <v>474</v>
      </c>
      <c r="BA52">
        <f t="shared" si="12"/>
        <v>213.73057355791337</v>
      </c>
      <c r="BB52">
        <f t="shared" si="12"/>
        <v>116.77132580943599</v>
      </c>
      <c r="BC52">
        <f t="shared" si="12"/>
        <v>131.74065353507206</v>
      </c>
      <c r="BD52">
        <f t="shared" si="12"/>
        <v>169.96297275900167</v>
      </c>
      <c r="BE52">
        <f t="shared" si="12"/>
        <v>170.24380020061727</v>
      </c>
      <c r="BG52">
        <f t="shared" si="21"/>
        <v>151.03488184772772</v>
      </c>
      <c r="BH52">
        <f t="shared" si="29"/>
        <v>103.08798318497433</v>
      </c>
      <c r="BI52">
        <f t="shared" si="30"/>
        <v>122.71259688808617</v>
      </c>
      <c r="BJ52">
        <f t="shared" si="31"/>
        <v>132.29651682273317</v>
      </c>
      <c r="BK52">
        <f t="shared" si="32"/>
        <v>142.30545012249459</v>
      </c>
    </row>
    <row r="53" spans="1:63" x14ac:dyDescent="0.35">
      <c r="A53" t="s">
        <v>439</v>
      </c>
      <c r="B53">
        <v>-5.88552636374539E-3</v>
      </c>
      <c r="C53">
        <v>-4.7996351267156597E-3</v>
      </c>
      <c r="D53">
        <v>-3.4542583568832799E-3</v>
      </c>
      <c r="E53">
        <v>-6.6238776445187702E-3</v>
      </c>
      <c r="F53">
        <v>6.8519082262494804E-3</v>
      </c>
      <c r="G53">
        <v>-2.2621083835435698E-3</v>
      </c>
      <c r="H53">
        <v>-1.44223839612556E-2</v>
      </c>
      <c r="I53">
        <v>9.4144844129658997E-2</v>
      </c>
      <c r="J53">
        <v>-5.5021017296549901E-2</v>
      </c>
      <c r="K53">
        <v>9.3555407512593197E-2</v>
      </c>
      <c r="L53">
        <v>2.54540702520407E-2</v>
      </c>
      <c r="M53">
        <v>2.42269159113652E-2</v>
      </c>
      <c r="N53">
        <v>1.03795663739001E-2</v>
      </c>
      <c r="O53">
        <v>-6.0422620626272301E-2</v>
      </c>
      <c r="P53">
        <v>-8.1760613461516904E-2</v>
      </c>
      <c r="Q53">
        <v>8.8078159103716705E-2</v>
      </c>
      <c r="R53">
        <v>-1.9661015585939499E-2</v>
      </c>
      <c r="S53">
        <v>2.87081389616279E-2</v>
      </c>
      <c r="T53">
        <v>1.87099542471094E-2</v>
      </c>
      <c r="U53">
        <v>8.4994146091306594E-2</v>
      </c>
      <c r="V53">
        <v>-1.7918027608419599E-2</v>
      </c>
      <c r="X53">
        <f t="shared" si="14"/>
        <v>45</v>
      </c>
      <c r="Y53" s="135">
        <f t="shared" si="34"/>
        <v>6.2277398243400601E-3</v>
      </c>
      <c r="Z53" s="135">
        <f t="shared" si="34"/>
        <v>-1.9198540506862639E-3</v>
      </c>
      <c r="AA53" s="135">
        <f t="shared" si="34"/>
        <v>0</v>
      </c>
      <c r="AB53" s="135">
        <f t="shared" si="34"/>
        <v>0</v>
      </c>
      <c r="AC53" s="135">
        <f t="shared" si="8"/>
        <v>4.3078857736537964E-3</v>
      </c>
      <c r="AD53" s="135">
        <f t="shared" si="9"/>
        <v>1.0043078857736538</v>
      </c>
      <c r="AE53" s="135">
        <f t="shared" si="15"/>
        <v>127.48362051031073</v>
      </c>
      <c r="AH53">
        <v>259.76479215070998</v>
      </c>
      <c r="AI53">
        <v>142.206388637716</v>
      </c>
      <c r="AJ53">
        <v>135.75796614900199</v>
      </c>
      <c r="AK53">
        <v>194.517494782412</v>
      </c>
      <c r="AM53" t="s">
        <v>439</v>
      </c>
      <c r="AN53">
        <f t="shared" si="16"/>
        <v>160.31642671934577</v>
      </c>
      <c r="AO53">
        <f t="shared" si="22"/>
        <v>124.05687768022572</v>
      </c>
      <c r="AP53">
        <f t="shared" si="23"/>
        <v>128.09336351106188</v>
      </c>
      <c r="AQ53">
        <f t="shared" si="24"/>
        <v>141.52390467043466</v>
      </c>
      <c r="AR53">
        <f t="shared" si="10"/>
        <v>127.48362051031073</v>
      </c>
      <c r="AT53">
        <f t="shared" si="20"/>
        <v>1.0379566373898363E-2</v>
      </c>
      <c r="AU53">
        <f t="shared" si="25"/>
        <v>-4.7996351267104442E-3</v>
      </c>
      <c r="AV53">
        <f t="shared" si="26"/>
        <v>8.4994146091305955E-2</v>
      </c>
      <c r="AW53">
        <f t="shared" si="27"/>
        <v>1.7918027608420761E-2</v>
      </c>
      <c r="AX53">
        <f t="shared" si="28"/>
        <v>4.307885773653819E-3</v>
      </c>
      <c r="AZ53" t="s">
        <v>475</v>
      </c>
      <c r="BA53">
        <f t="shared" si="12"/>
        <v>191.92642534100415</v>
      </c>
      <c r="BB53">
        <f t="shared" si="12"/>
        <v>111.66605583496204</v>
      </c>
      <c r="BC53">
        <f t="shared" si="12"/>
        <v>123.41885312843722</v>
      </c>
      <c r="BD53">
        <f t="shared" si="12"/>
        <v>155.456972858559</v>
      </c>
      <c r="BE53">
        <f t="shared" si="12"/>
        <v>183.64169516788141</v>
      </c>
      <c r="BG53">
        <f t="shared" si="21"/>
        <v>135.62675892497285</v>
      </c>
      <c r="BH53">
        <f t="shared" si="29"/>
        <v>98.580952185410254</v>
      </c>
      <c r="BI53">
        <f t="shared" si="30"/>
        <v>114.96108123000853</v>
      </c>
      <c r="BJ53">
        <f t="shared" si="31"/>
        <v>121.00527362601261</v>
      </c>
      <c r="BK53">
        <f t="shared" si="32"/>
        <v>153.50464487592276</v>
      </c>
    </row>
    <row r="54" spans="1:63" x14ac:dyDescent="0.35">
      <c r="A54" t="s">
        <v>440</v>
      </c>
      <c r="B54">
        <v>2.6491993440691498E-4</v>
      </c>
      <c r="C54">
        <v>4.3864497377836802E-3</v>
      </c>
      <c r="D54">
        <v>2.4765976627065798E-3</v>
      </c>
      <c r="E54">
        <v>3.29947906486749E-3</v>
      </c>
      <c r="F54">
        <v>1.7594866950856301E-3</v>
      </c>
      <c r="G54">
        <v>3.4040864744761998E-3</v>
      </c>
      <c r="H54">
        <v>1.980061693716E-4</v>
      </c>
      <c r="I54">
        <v>5.1662682582040403E-2</v>
      </c>
      <c r="J54">
        <v>-2.9338830331456098E-2</v>
      </c>
      <c r="K54">
        <v>3.98444415199843E-2</v>
      </c>
      <c r="L54">
        <v>3.4408748732984003E-2</v>
      </c>
      <c r="M54">
        <v>3.48837997843503E-2</v>
      </c>
      <c r="N54">
        <v>2.96641147128422E-2</v>
      </c>
      <c r="O54">
        <v>-1.9953680640099301E-2</v>
      </c>
      <c r="P54">
        <v>4.6478314522996701E-2</v>
      </c>
      <c r="Q54">
        <v>2.4454000064427099E-2</v>
      </c>
      <c r="R54">
        <v>-1.9960077123984701E-2</v>
      </c>
      <c r="S54">
        <v>1.2683614143104101E-2</v>
      </c>
      <c r="T54">
        <v>-5.90330722611416E-2</v>
      </c>
      <c r="U54">
        <v>-7.5016650586633401E-3</v>
      </c>
      <c r="V54">
        <v>-2.63055267859011E-2</v>
      </c>
      <c r="X54">
        <f t="shared" si="14"/>
        <v>46</v>
      </c>
      <c r="Y54" s="135">
        <f t="shared" si="34"/>
        <v>1.7798468827705319E-2</v>
      </c>
      <c r="Z54" s="135">
        <f t="shared" si="34"/>
        <v>1.7545798951134721E-3</v>
      </c>
      <c r="AA54" s="135">
        <f t="shared" si="34"/>
        <v>0</v>
      </c>
      <c r="AB54" s="135">
        <f t="shared" si="34"/>
        <v>0</v>
      </c>
      <c r="AC54" s="135">
        <f t="shared" si="8"/>
        <v>1.9553048722818791E-2</v>
      </c>
      <c r="AD54" s="135">
        <f t="shared" si="9"/>
        <v>1.0195530487228188</v>
      </c>
      <c r="AE54" s="135">
        <f t="shared" si="15"/>
        <v>129.97631395351019</v>
      </c>
      <c r="AH54">
        <v>267.47048474342603</v>
      </c>
      <c r="AI54">
        <v>142.830169813867</v>
      </c>
      <c r="AJ54">
        <v>134.73955535790699</v>
      </c>
      <c r="AK54">
        <v>199.634379951737</v>
      </c>
      <c r="AM54" t="s">
        <v>440</v>
      </c>
      <c r="AN54">
        <f t="shared" si="16"/>
        <v>165.07207159190128</v>
      </c>
      <c r="AO54">
        <f t="shared" si="22"/>
        <v>124.60104693879636</v>
      </c>
      <c r="AP54">
        <f t="shared" si="23"/>
        <v>127.13245000176445</v>
      </c>
      <c r="AQ54">
        <f t="shared" si="24"/>
        <v>145.246765535588</v>
      </c>
      <c r="AR54">
        <f t="shared" si="10"/>
        <v>129.97631395351019</v>
      </c>
      <c r="AT54">
        <f t="shared" si="20"/>
        <v>2.9664114712841361E-2</v>
      </c>
      <c r="AU54">
        <f t="shared" si="25"/>
        <v>4.3864497377832379E-3</v>
      </c>
      <c r="AV54">
        <f t="shared" si="26"/>
        <v>-7.5016650586620104E-3</v>
      </c>
      <c r="AW54">
        <f t="shared" si="27"/>
        <v>2.6305526785900479E-2</v>
      </c>
      <c r="AX54">
        <f t="shared" si="28"/>
        <v>1.9553048722818822E-2</v>
      </c>
      <c r="AZ54" t="s">
        <v>476</v>
      </c>
      <c r="BA54">
        <f t="shared" si="12"/>
        <v>195.9303458332362</v>
      </c>
      <c r="BB54">
        <f t="shared" si="12"/>
        <v>109.73876870663318</v>
      </c>
      <c r="BC54">
        <f t="shared" si="12"/>
        <v>123.07698310852849</v>
      </c>
      <c r="BD54">
        <f t="shared" si="12"/>
        <v>161.71879144610162</v>
      </c>
      <c r="BE54">
        <f t="shared" si="12"/>
        <v>182.61086011509406</v>
      </c>
      <c r="BG54">
        <f t="shared" si="21"/>
        <v>138.45617003076441</v>
      </c>
      <c r="BH54">
        <f t="shared" si="29"/>
        <v>96.879505861147251</v>
      </c>
      <c r="BI54">
        <f t="shared" si="30"/>
        <v>114.64263922432944</v>
      </c>
      <c r="BJ54">
        <f t="shared" si="31"/>
        <v>125.87937517095548</v>
      </c>
      <c r="BK54">
        <f t="shared" si="32"/>
        <v>152.64297798399434</v>
      </c>
    </row>
    <row r="55" spans="1:63" x14ac:dyDescent="0.35">
      <c r="A55" t="s">
        <v>441</v>
      </c>
      <c r="B55">
        <v>-6.1992414292444398E-4</v>
      </c>
      <c r="C55">
        <v>3.28621725291133E-4</v>
      </c>
      <c r="D55">
        <v>-4.9519814647969098E-4</v>
      </c>
      <c r="E55">
        <v>3.7652076090231002E-3</v>
      </c>
      <c r="F55">
        <v>9.2403395483642195E-4</v>
      </c>
      <c r="G55">
        <v>1.13284412382808E-3</v>
      </c>
      <c r="H55">
        <v>8.01955348850413E-3</v>
      </c>
      <c r="I55">
        <v>-1.13362717591364E-2</v>
      </c>
      <c r="J55">
        <v>3.9893880658781102E-4</v>
      </c>
      <c r="K55">
        <v>0</v>
      </c>
      <c r="L55">
        <v>2.6687179263970399E-2</v>
      </c>
      <c r="M55">
        <v>-2.7530585176303898E-2</v>
      </c>
      <c r="N55">
        <v>2.86505199192006E-2</v>
      </c>
      <c r="O55">
        <v>6.8192308694954296E-2</v>
      </c>
      <c r="P55">
        <v>-2.8031127110358999E-2</v>
      </c>
      <c r="Q55">
        <v>-2.2893866655154999E-2</v>
      </c>
      <c r="R55">
        <v>1.92184484526076E-2</v>
      </c>
      <c r="S55">
        <v>2.0578819586720198E-2</v>
      </c>
      <c r="T55">
        <v>0.164871212874484</v>
      </c>
      <c r="U55">
        <v>0.13522715040434299</v>
      </c>
      <c r="V55">
        <v>2.04142617435394E-2</v>
      </c>
      <c r="X55">
        <f t="shared" si="14"/>
        <v>47</v>
      </c>
      <c r="Y55" s="135">
        <f t="shared" si="34"/>
        <v>1.7190311951520359E-2</v>
      </c>
      <c r="Z55" s="135">
        <f t="shared" si="34"/>
        <v>1.3144869011645321E-4</v>
      </c>
      <c r="AA55" s="135">
        <f t="shared" si="34"/>
        <v>0</v>
      </c>
      <c r="AB55" s="135">
        <f t="shared" si="34"/>
        <v>0</v>
      </c>
      <c r="AC55" s="135">
        <f t="shared" si="8"/>
        <v>1.7321760641636812E-2</v>
      </c>
      <c r="AD55" s="135">
        <f t="shared" si="9"/>
        <v>1.0173217606416367</v>
      </c>
      <c r="AE55" s="135">
        <f t="shared" si="15"/>
        <v>132.22773255289511</v>
      </c>
      <c r="AH55">
        <v>275.13365319436599</v>
      </c>
      <c r="AI55">
        <v>142.87710691069501</v>
      </c>
      <c r="AJ55">
        <v>152.96000147570501</v>
      </c>
      <c r="AK55">
        <v>203.70976843708101</v>
      </c>
      <c r="AM55" t="s">
        <v>441</v>
      </c>
      <c r="AN55">
        <f t="shared" si="16"/>
        <v>169.80147226714888</v>
      </c>
      <c r="AO55">
        <f t="shared" si="22"/>
        <v>124.6419935498146</v>
      </c>
      <c r="AP55">
        <f t="shared" si="23"/>
        <v>144.32420893942569</v>
      </c>
      <c r="AQ55">
        <f t="shared" si="24"/>
        <v>148.21187102463404</v>
      </c>
      <c r="AR55">
        <f t="shared" si="10"/>
        <v>132.22773255289511</v>
      </c>
      <c r="AT55">
        <f t="shared" si="20"/>
        <v>2.8650519919201312E-2</v>
      </c>
      <c r="AU55">
        <f t="shared" si="25"/>
        <v>3.2862172529224409E-4</v>
      </c>
      <c r="AV55">
        <f t="shared" si="26"/>
        <v>0.13522715040434319</v>
      </c>
      <c r="AW55">
        <f t="shared" si="27"/>
        <v>2.0414261743539663E-2</v>
      </c>
      <c r="AX55">
        <f t="shared" si="28"/>
        <v>1.7321760641636708E-2</v>
      </c>
      <c r="AZ55" t="s">
        <v>477</v>
      </c>
      <c r="BA55">
        <f t="shared" si="12"/>
        <v>207.95848910338731</v>
      </c>
      <c r="BB55">
        <f t="shared" si="12"/>
        <v>114.74748066250491</v>
      </c>
      <c r="BC55">
        <f t="shared" si="12"/>
        <v>131.06467285011698</v>
      </c>
      <c r="BD55">
        <f t="shared" si="12"/>
        <v>170.80485193707784</v>
      </c>
      <c r="BE55">
        <f t="shared" si="12"/>
        <v>172.5506832623505</v>
      </c>
      <c r="BG55">
        <f t="shared" si="21"/>
        <v>146.95597970896452</v>
      </c>
      <c r="BH55">
        <f t="shared" si="29"/>
        <v>101.30129357577781</v>
      </c>
      <c r="BI55">
        <f t="shared" si="30"/>
        <v>122.0829404906785</v>
      </c>
      <c r="BJ55">
        <f t="shared" si="31"/>
        <v>132.95182239333525</v>
      </c>
      <c r="BK55">
        <f t="shared" si="32"/>
        <v>144.23375548276647</v>
      </c>
    </row>
    <row r="56" spans="1:63" x14ac:dyDescent="0.35">
      <c r="A56" t="s">
        <v>442</v>
      </c>
      <c r="B56">
        <v>6.3420191681906601E-4</v>
      </c>
      <c r="C56">
        <v>7.3228843878101399E-3</v>
      </c>
      <c r="D56">
        <v>2.1135667585627702E-3</v>
      </c>
      <c r="E56">
        <v>9.6560173607704806E-3</v>
      </c>
      <c r="F56">
        <v>2.0919143649657801E-2</v>
      </c>
      <c r="G56">
        <v>6.0035670898768096E-3</v>
      </c>
      <c r="H56">
        <v>1.0031328178625201E-2</v>
      </c>
      <c r="I56">
        <v>6.5961175420160806E-2</v>
      </c>
      <c r="J56">
        <v>3.554971417339E-2</v>
      </c>
      <c r="K56">
        <v>5.9298648966132003E-2</v>
      </c>
      <c r="L56">
        <v>3.78718275392382E-2</v>
      </c>
      <c r="M56">
        <v>3.7946696746621503E-2</v>
      </c>
      <c r="N56">
        <v>3.8269108145595199E-2</v>
      </c>
      <c r="O56">
        <v>-0.16846935270871699</v>
      </c>
      <c r="P56">
        <v>3.7069783818039603E-2</v>
      </c>
      <c r="Q56">
        <v>4.5811821925188997E-2</v>
      </c>
      <c r="R56">
        <v>5.9876139781493302E-2</v>
      </c>
      <c r="S56">
        <v>6.2254183574183802E-2</v>
      </c>
      <c r="T56">
        <v>-6.1247134197913097E-2</v>
      </c>
      <c r="U56">
        <v>-3.58522865785907E-2</v>
      </c>
      <c r="V56">
        <v>2.9445689540295899E-2</v>
      </c>
      <c r="X56">
        <f t="shared" si="14"/>
        <v>48</v>
      </c>
      <c r="Y56" s="135">
        <f t="shared" si="34"/>
        <v>2.2961464887357119E-2</v>
      </c>
      <c r="Z56" s="135">
        <f t="shared" si="34"/>
        <v>2.929153755124056E-3</v>
      </c>
      <c r="AA56" s="135">
        <f t="shared" si="34"/>
        <v>0</v>
      </c>
      <c r="AB56" s="135">
        <f t="shared" si="34"/>
        <v>0</v>
      </c>
      <c r="AC56" s="135">
        <f t="shared" si="8"/>
        <v>2.5890618642481177E-2</v>
      </c>
      <c r="AD56" s="135">
        <f t="shared" si="9"/>
        <v>1.0258906186424812</v>
      </c>
      <c r="AE56" s="135">
        <f t="shared" si="15"/>
        <v>135.65119035038211</v>
      </c>
      <c r="AH56">
        <v>285.662772722954</v>
      </c>
      <c r="AI56">
        <v>143.92337944626601</v>
      </c>
      <c r="AJ56">
        <v>147.476035667736</v>
      </c>
      <c r="AK56">
        <v>209.708143034805</v>
      </c>
      <c r="AM56" t="s">
        <v>442</v>
      </c>
      <c r="AN56">
        <f t="shared" si="16"/>
        <v>176.29962317262178</v>
      </c>
      <c r="AO56">
        <f t="shared" si="22"/>
        <v>125.55473245844537</v>
      </c>
      <c r="AP56">
        <f t="shared" si="23"/>
        <v>139.14985604030065</v>
      </c>
      <c r="AQ56">
        <f t="shared" si="24"/>
        <v>152.57607176501187</v>
      </c>
      <c r="AR56">
        <f t="shared" si="10"/>
        <v>135.65119035038211</v>
      </c>
      <c r="AT56">
        <f t="shared" si="20"/>
        <v>3.8269108145595698E-2</v>
      </c>
      <c r="AU56">
        <f t="shared" si="25"/>
        <v>7.3228843878045957E-3</v>
      </c>
      <c r="AV56">
        <f t="shared" si="26"/>
        <v>-3.5852286578593073E-2</v>
      </c>
      <c r="AW56">
        <f t="shared" si="27"/>
        <v>2.9445689540296582E-2</v>
      </c>
      <c r="AX56">
        <f t="shared" si="28"/>
        <v>2.5890618642481211E-2</v>
      </c>
      <c r="AZ56" t="s">
        <v>478</v>
      </c>
      <c r="BA56">
        <f t="shared" si="12"/>
        <v>191.86564568237316</v>
      </c>
      <c r="BB56">
        <f t="shared" si="12"/>
        <v>112.71362988931416</v>
      </c>
      <c r="BC56">
        <f t="shared" si="12"/>
        <v>131.4207815358111</v>
      </c>
      <c r="BD56">
        <f t="shared" si="12"/>
        <v>162.21685641569681</v>
      </c>
      <c r="BE56">
        <f t="shared" si="12"/>
        <v>179.33901668107771</v>
      </c>
      <c r="BG56">
        <f t="shared" si="21"/>
        <v>135.58380836152622</v>
      </c>
      <c r="BH56">
        <f t="shared" si="29"/>
        <v>99.505770806347257</v>
      </c>
      <c r="BI56">
        <f t="shared" si="30"/>
        <v>122.41464540046395</v>
      </c>
      <c r="BJ56">
        <f t="shared" si="31"/>
        <v>126.2670611449017</v>
      </c>
      <c r="BK56">
        <f t="shared" si="32"/>
        <v>149.90806985776973</v>
      </c>
    </row>
    <row r="57" spans="1:63" x14ac:dyDescent="0.35">
      <c r="A57" t="s">
        <v>443</v>
      </c>
      <c r="B57">
        <v>1.7483152288347101E-2</v>
      </c>
      <c r="C57">
        <v>2.0667186323690401E-2</v>
      </c>
      <c r="D57">
        <v>-8.1817829819350596E-3</v>
      </c>
      <c r="E57">
        <v>2.2303888086217801E-2</v>
      </c>
      <c r="F57">
        <v>-8.5470417868829199E-3</v>
      </c>
      <c r="G57">
        <v>1.4443949792732599E-2</v>
      </c>
      <c r="H57">
        <v>3.5211649604081498E-2</v>
      </c>
      <c r="I57">
        <v>-0.19678323952934601</v>
      </c>
      <c r="J57">
        <v>0.119322615379593</v>
      </c>
      <c r="K57">
        <v>0.173647450192457</v>
      </c>
      <c r="L57">
        <v>-9.6654163525870997E-3</v>
      </c>
      <c r="M57">
        <v>-7.3412662186740302E-3</v>
      </c>
      <c r="N57">
        <v>9.1764118687740395E-3</v>
      </c>
      <c r="O57">
        <v>0.19019449290261101</v>
      </c>
      <c r="P57">
        <v>-6.7524967187426899E-2</v>
      </c>
      <c r="Q57">
        <v>-5.6942582645622603E-2</v>
      </c>
      <c r="R57">
        <v>-8.7038290037918103E-2</v>
      </c>
      <c r="S57">
        <v>0.11049730161116</v>
      </c>
      <c r="T57">
        <v>0.127504524307578</v>
      </c>
      <c r="U57">
        <v>-6.4596709561596993E-2</v>
      </c>
      <c r="V57">
        <v>-3.7246349519773898E-3</v>
      </c>
      <c r="X57">
        <f t="shared" si="14"/>
        <v>49</v>
      </c>
      <c r="Y57" s="135">
        <f t="shared" si="34"/>
        <v>5.5058471212644233E-3</v>
      </c>
      <c r="Z57" s="135">
        <f t="shared" si="34"/>
        <v>8.2668745294761613E-3</v>
      </c>
      <c r="AA57" s="135">
        <f t="shared" si="34"/>
        <v>0</v>
      </c>
      <c r="AB57" s="135">
        <f t="shared" si="34"/>
        <v>0</v>
      </c>
      <c r="AC57" s="135">
        <f t="shared" si="8"/>
        <v>1.3772721650740585E-2</v>
      </c>
      <c r="AD57" s="135">
        <f t="shared" si="9"/>
        <v>1.0137727216507406</v>
      </c>
      <c r="AE57" s="135">
        <f t="shared" si="15"/>
        <v>137.51947643666955</v>
      </c>
      <c r="AH57">
        <v>288.28413198103601</v>
      </c>
      <c r="AI57">
        <v>146.89787074561801</v>
      </c>
      <c r="AJ57">
        <v>137.949569024412</v>
      </c>
      <c r="AK57">
        <v>208.92705675554299</v>
      </c>
      <c r="AM57" t="s">
        <v>443</v>
      </c>
      <c r="AN57">
        <f t="shared" si="16"/>
        <v>177.91742112716352</v>
      </c>
      <c r="AO57">
        <f t="shared" si="22"/>
        <v>128.14959550798588</v>
      </c>
      <c r="AP57">
        <f t="shared" si="23"/>
        <v>130.16123320412774</v>
      </c>
      <c r="AQ57">
        <f t="shared" si="24"/>
        <v>152.00778159528028</v>
      </c>
      <c r="AR57">
        <f t="shared" si="10"/>
        <v>137.51947643666955</v>
      </c>
      <c r="AT57">
        <f t="shared" si="20"/>
        <v>9.1764118687747143E-3</v>
      </c>
      <c r="AU57">
        <f t="shared" si="25"/>
        <v>2.0667186323696018E-2</v>
      </c>
      <c r="AV57">
        <f t="shared" si="26"/>
        <v>-6.4596709561593912E-2</v>
      </c>
      <c r="AW57">
        <f t="shared" si="27"/>
        <v>-3.7246349519788335E-3</v>
      </c>
      <c r="AX57">
        <f t="shared" si="28"/>
        <v>1.3772721650740616E-2</v>
      </c>
      <c r="AZ57" t="s">
        <v>479</v>
      </c>
      <c r="BA57">
        <f t="shared" si="12"/>
        <v>205.0885061821233</v>
      </c>
      <c r="BB57">
        <f t="shared" si="12"/>
        <v>116.92520308514327</v>
      </c>
      <c r="BC57">
        <f t="shared" si="12"/>
        <v>140.01320608815232</v>
      </c>
      <c r="BD57">
        <f t="shared" si="12"/>
        <v>172.01849665866965</v>
      </c>
      <c r="BE57">
        <f t="shared" si="12"/>
        <v>189.43517120848816</v>
      </c>
      <c r="BG57">
        <f t="shared" si="21"/>
        <v>144.92787711137029</v>
      </c>
      <c r="BH57">
        <f t="shared" si="29"/>
        <v>103.22382901785072</v>
      </c>
      <c r="BI57">
        <f t="shared" si="30"/>
        <v>130.41823959928914</v>
      </c>
      <c r="BJ57">
        <f t="shared" si="31"/>
        <v>133.89650444213984</v>
      </c>
      <c r="BK57">
        <f t="shared" si="32"/>
        <v>158.34736581354809</v>
      </c>
    </row>
    <row r="58" spans="1:63" x14ac:dyDescent="0.35">
      <c r="A58" t="s">
        <v>444</v>
      </c>
      <c r="B58">
        <v>1.6175327185714999E-2</v>
      </c>
      <c r="C58">
        <v>1.23641379018895E-2</v>
      </c>
      <c r="D58">
        <v>9.7336872367115301E-3</v>
      </c>
      <c r="E58">
        <v>1.17108785573305E-2</v>
      </c>
      <c r="F58">
        <v>-1.5190542886579599E-2</v>
      </c>
      <c r="G58">
        <v>6.99476723641168E-3</v>
      </c>
      <c r="H58">
        <v>1.44029999652357E-2</v>
      </c>
      <c r="I58">
        <v>-0.18133453094670501</v>
      </c>
      <c r="J58">
        <v>-0.124071525124524</v>
      </c>
      <c r="K58">
        <v>-0.18459911024651099</v>
      </c>
      <c r="L58">
        <v>-8.5955910502254707E-2</v>
      </c>
      <c r="M58">
        <v>-8.7070583248402403E-2</v>
      </c>
      <c r="N58">
        <v>-7.9584805537100706E-2</v>
      </c>
      <c r="O58">
        <v>0.183218149433795</v>
      </c>
      <c r="P58">
        <v>0.13272167215794001</v>
      </c>
      <c r="Q58">
        <v>7.3809969673895706E-2</v>
      </c>
      <c r="R58">
        <v>-4.8916872091619601E-2</v>
      </c>
      <c r="S58">
        <v>5.6497189220034202E-2</v>
      </c>
      <c r="T58">
        <v>7.81139798520398E-2</v>
      </c>
      <c r="U58">
        <v>4.4661366947524199E-2</v>
      </c>
      <c r="V58">
        <v>-6.3267926006463901E-2</v>
      </c>
      <c r="X58">
        <f t="shared" si="14"/>
        <v>50</v>
      </c>
      <c r="Y58" s="135">
        <f t="shared" si="34"/>
        <v>-4.7750883322260421E-2</v>
      </c>
      <c r="Z58" s="135">
        <f t="shared" si="34"/>
        <v>4.9456551607558004E-3</v>
      </c>
      <c r="AA58" s="135">
        <f t="shared" si="34"/>
        <v>0</v>
      </c>
      <c r="AB58" s="135">
        <f t="shared" si="34"/>
        <v>0</v>
      </c>
      <c r="AC58" s="135">
        <f t="shared" si="8"/>
        <v>-4.2805228161504623E-2</v>
      </c>
      <c r="AD58" s="135">
        <f t="shared" si="9"/>
        <v>0.95719477183849533</v>
      </c>
      <c r="AE58" s="135">
        <f t="shared" si="15"/>
        <v>131.63292387114726</v>
      </c>
      <c r="AH58">
        <v>265.34109539789301</v>
      </c>
      <c r="AI58">
        <v>148.71413627701</v>
      </c>
      <c r="AJ58">
        <v>131.78855270195999</v>
      </c>
      <c r="AK58">
        <v>195.70867518798499</v>
      </c>
      <c r="AM58" t="s">
        <v>444</v>
      </c>
      <c r="AN58">
        <f t="shared" si="16"/>
        <v>163.75789776509552</v>
      </c>
      <c r="AO58">
        <f t="shared" si="22"/>
        <v>129.73405477891728</v>
      </c>
      <c r="AP58">
        <f t="shared" si="23"/>
        <v>124.34805460565599</v>
      </c>
      <c r="AQ58">
        <f t="shared" si="24"/>
        <v>142.39056451690334</v>
      </c>
      <c r="AR58">
        <f t="shared" si="10"/>
        <v>131.63292387114726</v>
      </c>
      <c r="AT58">
        <f t="shared" si="20"/>
        <v>-7.958480553710201E-2</v>
      </c>
      <c r="AU58">
        <f t="shared" si="25"/>
        <v>1.2364137901884176E-2</v>
      </c>
      <c r="AV58">
        <f t="shared" si="26"/>
        <v>-4.4661366947523651E-2</v>
      </c>
      <c r="AW58">
        <f t="shared" si="27"/>
        <v>-6.3267926006464026E-2</v>
      </c>
      <c r="AX58">
        <f t="shared" si="28"/>
        <v>-4.280522816150456E-2</v>
      </c>
      <c r="AZ58" t="s">
        <v>480</v>
      </c>
      <c r="BA58">
        <f t="shared" si="12"/>
        <v>198.83580639474391</v>
      </c>
      <c r="BB58">
        <f t="shared" si="12"/>
        <v>112.23206650141286</v>
      </c>
      <c r="BC58">
        <f t="shared" si="12"/>
        <v>132.78736343211116</v>
      </c>
      <c r="BD58">
        <f t="shared" si="12"/>
        <v>165.9854123108156</v>
      </c>
      <c r="BE58">
        <f t="shared" si="12"/>
        <v>189.01130777819594</v>
      </c>
      <c r="BG58">
        <f t="shared" si="21"/>
        <v>140.50934326337935</v>
      </c>
      <c r="BH58">
        <f t="shared" si="29"/>
        <v>99.080637340658228</v>
      </c>
      <c r="BI58">
        <f t="shared" si="30"/>
        <v>123.68757679146074</v>
      </c>
      <c r="BJ58">
        <f t="shared" si="31"/>
        <v>129.20044604799429</v>
      </c>
      <c r="BK58">
        <f t="shared" si="32"/>
        <v>157.99306171456112</v>
      </c>
    </row>
    <row r="59" spans="1:63" x14ac:dyDescent="0.35">
      <c r="A59" t="s">
        <v>445</v>
      </c>
      <c r="B59">
        <v>-4.9162316482700402E-3</v>
      </c>
      <c r="C59">
        <v>7.11390345404284E-2</v>
      </c>
      <c r="D59">
        <v>3.78632309770798E-3</v>
      </c>
      <c r="E59">
        <v>-6.2186953704799999E-2</v>
      </c>
      <c r="F59">
        <v>0.117959112543077</v>
      </c>
      <c r="G59">
        <v>5.3173611986133303E-2</v>
      </c>
      <c r="H59">
        <v>-8.4110873678367004E-2</v>
      </c>
      <c r="I59">
        <v>0.120800148547813</v>
      </c>
      <c r="J59">
        <v>0.208105112267472</v>
      </c>
      <c r="K59">
        <v>0.31680424351460501</v>
      </c>
      <c r="L59">
        <v>0.16119703796044901</v>
      </c>
      <c r="M59">
        <v>0.1625371273822</v>
      </c>
      <c r="N59">
        <v>0.14049500504391699</v>
      </c>
      <c r="O59">
        <v>0.45863271998479999</v>
      </c>
      <c r="P59">
        <v>0.32954981360719199</v>
      </c>
      <c r="Q59">
        <v>0.26765477121591902</v>
      </c>
      <c r="R59">
        <v>0.19181034887953799</v>
      </c>
      <c r="S59">
        <v>0.32314407964666197</v>
      </c>
      <c r="T59">
        <v>7.5846814341521004E-2</v>
      </c>
      <c r="U59">
        <v>3.8588933588588503E-2</v>
      </c>
      <c r="V59">
        <v>0.12474408345098</v>
      </c>
      <c r="X59">
        <f t="shared" si="14"/>
        <v>51</v>
      </c>
      <c r="Y59" s="135">
        <f t="shared" si="34"/>
        <v>8.4297003026350195E-2</v>
      </c>
      <c r="Z59" s="135">
        <f t="shared" si="34"/>
        <v>2.8455613816171361E-2</v>
      </c>
      <c r="AA59" s="135">
        <f t="shared" si="34"/>
        <v>0</v>
      </c>
      <c r="AB59" s="135">
        <f t="shared" si="34"/>
        <v>0</v>
      </c>
      <c r="AC59" s="135">
        <f t="shared" si="8"/>
        <v>0.11275261684252155</v>
      </c>
      <c r="AD59" s="135">
        <f t="shared" si="9"/>
        <v>1.1127526168425215</v>
      </c>
      <c r="AE59" s="135">
        <f t="shared" si="15"/>
        <v>146.47488050025152</v>
      </c>
      <c r="AH59">
        <v>228.06199686160801</v>
      </c>
      <c r="AI59">
        <v>138.13475619975</v>
      </c>
      <c r="AJ59">
        <v>126.70297299400799</v>
      </c>
      <c r="AK59">
        <v>171.29517587825401</v>
      </c>
      <c r="AM59" t="s">
        <v>445</v>
      </c>
      <c r="AN59">
        <f t="shared" si="16"/>
        <v>140.75073109260745</v>
      </c>
      <c r="AO59">
        <f t="shared" si="22"/>
        <v>120.50489937493022</v>
      </c>
      <c r="AP59">
        <f t="shared" si="23"/>
        <v>119.54959578460827</v>
      </c>
      <c r="AQ59">
        <f t="shared" si="24"/>
        <v>124.62818405417443</v>
      </c>
      <c r="AR59">
        <f t="shared" si="10"/>
        <v>146.47488050025152</v>
      </c>
      <c r="AT59">
        <f t="shared" si="20"/>
        <v>-0.14049500504391532</v>
      </c>
      <c r="AU59">
        <f t="shared" si="25"/>
        <v>-7.1139034540427137E-2</v>
      </c>
      <c r="AV59">
        <f t="shared" si="26"/>
        <v>-3.8588933588587504E-2</v>
      </c>
      <c r="AW59">
        <f t="shared" si="27"/>
        <v>-0.1247440834509812</v>
      </c>
      <c r="AX59">
        <f t="shared" si="28"/>
        <v>0.11275261684252147</v>
      </c>
      <c r="AZ59" t="s">
        <v>481</v>
      </c>
      <c r="BA59">
        <f t="shared" si="12"/>
        <v>211.22453951198335</v>
      </c>
      <c r="BB59">
        <f t="shared" ref="BB59:BE68" si="35">VLOOKUP($AZ59, $AM$9:$AR$104, BB$7, FALSE)</f>
        <v>116.51683456411791</v>
      </c>
      <c r="BC59">
        <f t="shared" si="35"/>
        <v>145.83774533488392</v>
      </c>
      <c r="BD59">
        <f t="shared" si="35"/>
        <v>172.55941613644316</v>
      </c>
      <c r="BE59">
        <f t="shared" si="35"/>
        <v>179.0589343159439</v>
      </c>
      <c r="BG59">
        <f t="shared" si="21"/>
        <v>149.263967421529</v>
      </c>
      <c r="BH59">
        <f t="shared" si="29"/>
        <v>102.86331339522745</v>
      </c>
      <c r="BI59">
        <f t="shared" si="30"/>
        <v>135.84362893404548</v>
      </c>
      <c r="BJ59">
        <f t="shared" si="31"/>
        <v>134.3175476942632</v>
      </c>
      <c r="BK59">
        <f t="shared" si="32"/>
        <v>149.67395121735657</v>
      </c>
    </row>
    <row r="60" spans="1:63" x14ac:dyDescent="0.35">
      <c r="A60" t="s">
        <v>446</v>
      </c>
      <c r="B60">
        <v>2.06566959637304E-2</v>
      </c>
      <c r="C60">
        <v>5.9130512076010298E-2</v>
      </c>
      <c r="D60">
        <v>1.0140660908904E-2</v>
      </c>
      <c r="E60">
        <v>6.3915178007831697E-2</v>
      </c>
      <c r="F60">
        <v>-7.9581256388224497E-2</v>
      </c>
      <c r="G60">
        <v>4.8296627569458503E-2</v>
      </c>
      <c r="H60">
        <v>8.4465324601522299E-2</v>
      </c>
      <c r="I60">
        <v>-1.27852958163711E-2</v>
      </c>
      <c r="J60">
        <v>2.5444221160443301E-3</v>
      </c>
      <c r="K60">
        <v>2.9527045750938801E-3</v>
      </c>
      <c r="L60">
        <v>-0.18009324800858001</v>
      </c>
      <c r="M60">
        <v>-0.179868427266799</v>
      </c>
      <c r="N60">
        <v>-0.19555018133365501</v>
      </c>
      <c r="O60">
        <v>-0.75128866550453199</v>
      </c>
      <c r="P60">
        <v>-0.24443578757981699</v>
      </c>
      <c r="Q60">
        <v>-0.308597898637331</v>
      </c>
      <c r="R60">
        <v>2.7447477597648501E-3</v>
      </c>
      <c r="S60">
        <v>7.1193928155212499E-2</v>
      </c>
      <c r="T60">
        <v>-0.11656949141129599</v>
      </c>
      <c r="U60">
        <v>-8.1463196509573704E-2</v>
      </c>
      <c r="V60">
        <v>-0.13647464366267401</v>
      </c>
      <c r="X60">
        <f t="shared" si="14"/>
        <v>52</v>
      </c>
      <c r="Y60" s="135">
        <f t="shared" si="34"/>
        <v>-0.117330108800193</v>
      </c>
      <c r="Z60" s="135">
        <f t="shared" si="34"/>
        <v>2.365220483040412E-2</v>
      </c>
      <c r="AA60" s="135">
        <f t="shared" si="34"/>
        <v>0</v>
      </c>
      <c r="AB60" s="135">
        <f t="shared" si="34"/>
        <v>0</v>
      </c>
      <c r="AC60" s="135">
        <f t="shared" si="8"/>
        <v>-9.3677903969788881E-2</v>
      </c>
      <c r="AD60" s="135">
        <f t="shared" si="9"/>
        <v>0.90632209603021108</v>
      </c>
      <c r="AE60" s="135">
        <f t="shared" si="15"/>
        <v>132.75342071076264</v>
      </c>
      <c r="AH60">
        <v>272.65956170321101</v>
      </c>
      <c r="AI60">
        <v>146.30273506933599</v>
      </c>
      <c r="AJ60">
        <v>137.02460218136599</v>
      </c>
      <c r="AK60">
        <v>194.67262396737399</v>
      </c>
      <c r="AM60" t="s">
        <v>446</v>
      </c>
      <c r="AN60">
        <f t="shared" si="16"/>
        <v>168.27456208061142</v>
      </c>
      <c r="AO60">
        <f t="shared" si="22"/>
        <v>127.6304157826379</v>
      </c>
      <c r="AP60">
        <f t="shared" si="23"/>
        <v>129.28848799864986</v>
      </c>
      <c r="AQ60">
        <f t="shared" si="24"/>
        <v>141.63677106329416</v>
      </c>
      <c r="AR60">
        <f t="shared" si="10"/>
        <v>132.75342071076264</v>
      </c>
      <c r="AT60">
        <f t="shared" si="20"/>
        <v>0.19555018133365554</v>
      </c>
      <c r="AU60">
        <f t="shared" si="25"/>
        <v>5.9130512076009945E-2</v>
      </c>
      <c r="AV60">
        <f t="shared" si="26"/>
        <v>8.1463196509573121E-2</v>
      </c>
      <c r="AW60">
        <f t="shared" si="27"/>
        <v>0.13647464366267514</v>
      </c>
      <c r="AX60">
        <f t="shared" si="28"/>
        <v>-9.3677903969788923E-2</v>
      </c>
      <c r="AZ60" t="s">
        <v>482</v>
      </c>
      <c r="BA60">
        <f t="shared" si="12"/>
        <v>212.81641019471908</v>
      </c>
      <c r="BB60">
        <f t="shared" si="35"/>
        <v>116.63268230401503</v>
      </c>
      <c r="BC60">
        <f t="shared" si="35"/>
        <v>149.82356904316592</v>
      </c>
      <c r="BD60">
        <f t="shared" si="35"/>
        <v>174.34276097141571</v>
      </c>
      <c r="BE60">
        <f t="shared" si="35"/>
        <v>178.17804717217973</v>
      </c>
      <c r="BG60">
        <f t="shared" si="21"/>
        <v>150.38887901691527</v>
      </c>
      <c r="BH60">
        <f t="shared" si="29"/>
        <v>102.96558601891951</v>
      </c>
      <c r="BI60">
        <f t="shared" si="30"/>
        <v>139.55630808703887</v>
      </c>
      <c r="BJ60">
        <f t="shared" si="31"/>
        <v>135.70567539131883</v>
      </c>
      <c r="BK60">
        <f t="shared" si="32"/>
        <v>148.93762460015958</v>
      </c>
    </row>
    <row r="61" spans="1:63" x14ac:dyDescent="0.35">
      <c r="A61" t="s">
        <v>447</v>
      </c>
      <c r="B61">
        <v>6.6740127030264704E-3</v>
      </c>
      <c r="C61">
        <v>3.0733557404016398E-2</v>
      </c>
      <c r="D61">
        <v>5.4508176029193197E-3</v>
      </c>
      <c r="E61">
        <v>2.8674235403306901E-2</v>
      </c>
      <c r="F61">
        <v>5.1877173155073501E-2</v>
      </c>
      <c r="G61">
        <v>2.27269263249456E-2</v>
      </c>
      <c r="H61">
        <v>2.6557505406289601E-2</v>
      </c>
      <c r="I61">
        <v>-8.5067884738007596E-2</v>
      </c>
      <c r="J61">
        <v>-4.3955879597826097E-2</v>
      </c>
      <c r="K61">
        <v>-7.0214365893450398E-2</v>
      </c>
      <c r="L61">
        <v>-7.6134320461132401E-2</v>
      </c>
      <c r="M61">
        <v>7.5880497515483605E-2</v>
      </c>
      <c r="N61">
        <v>8.7229765975809795E-2</v>
      </c>
      <c r="O61">
        <v>-3.7392291496841999E-2</v>
      </c>
      <c r="P61">
        <v>-5.36012953934972E-2</v>
      </c>
      <c r="Q61">
        <v>-0.14413896808634599</v>
      </c>
      <c r="R61">
        <v>-9.4795451571046893E-2</v>
      </c>
      <c r="S61">
        <v>-0.15801889444848999</v>
      </c>
      <c r="T61">
        <v>0.12990011562842599</v>
      </c>
      <c r="U61">
        <v>-1.55120889772741E-2</v>
      </c>
      <c r="V61">
        <v>-5.8719559332569497E-2</v>
      </c>
      <c r="X61">
        <f t="shared" si="14"/>
        <v>53</v>
      </c>
      <c r="Y61" s="135">
        <f t="shared" si="34"/>
        <v>5.2337859585485876E-2</v>
      </c>
      <c r="Z61" s="135">
        <f t="shared" si="34"/>
        <v>1.229342296160656E-2</v>
      </c>
      <c r="AA61" s="135">
        <f t="shared" si="34"/>
        <v>0</v>
      </c>
      <c r="AB61" s="135">
        <f t="shared" si="34"/>
        <v>0</v>
      </c>
      <c r="AC61" s="135">
        <f t="shared" si="8"/>
        <v>6.4631282547092439E-2</v>
      </c>
      <c r="AD61" s="135">
        <f t="shared" si="9"/>
        <v>1.0646312825470925</v>
      </c>
      <c r="AE61" s="135">
        <f t="shared" si="15"/>
        <v>141.33344455381297</v>
      </c>
      <c r="AH61">
        <v>296.44359146164902</v>
      </c>
      <c r="AI61">
        <v>150.799138575954</v>
      </c>
      <c r="AJ61">
        <v>139.15014000247899</v>
      </c>
      <c r="AK61">
        <v>206.103714660854</v>
      </c>
      <c r="AM61" t="s">
        <v>447</v>
      </c>
      <c r="AN61">
        <f t="shared" si="16"/>
        <v>182.95311275058503</v>
      </c>
      <c r="AO61">
        <f t="shared" si="22"/>
        <v>131.55295249259206</v>
      </c>
      <c r="AP61">
        <f t="shared" si="23"/>
        <v>131.29402252822223</v>
      </c>
      <c r="AQ61">
        <f t="shared" si="24"/>
        <v>149.95361984541941</v>
      </c>
      <c r="AR61">
        <f t="shared" si="10"/>
        <v>141.33344455381297</v>
      </c>
      <c r="AT61">
        <f t="shared" si="20"/>
        <v>8.7229765975809892E-2</v>
      </c>
      <c r="AU61">
        <f t="shared" si="25"/>
        <v>3.0733557404016176E-2</v>
      </c>
      <c r="AV61">
        <f t="shared" si="26"/>
        <v>1.551208897727463E-2</v>
      </c>
      <c r="AW61">
        <f t="shared" si="27"/>
        <v>5.8719559332573557E-2</v>
      </c>
      <c r="AX61">
        <f t="shared" si="28"/>
        <v>6.4631282547092495E-2</v>
      </c>
      <c r="AZ61" t="s">
        <v>483</v>
      </c>
      <c r="BA61">
        <f t="shared" si="12"/>
        <v>218.15764284790987</v>
      </c>
      <c r="BB61">
        <f t="shared" si="35"/>
        <v>116.47104504388831</v>
      </c>
      <c r="BC61">
        <f t="shared" si="35"/>
        <v>144.30623670886737</v>
      </c>
      <c r="BD61">
        <f t="shared" si="35"/>
        <v>175.12918012643948</v>
      </c>
      <c r="BE61">
        <f t="shared" si="35"/>
        <v>180.76240551159984</v>
      </c>
      <c r="BG61">
        <f t="shared" si="21"/>
        <v>154.16331535172117</v>
      </c>
      <c r="BH61">
        <f t="shared" si="29"/>
        <v>102.82288952182567</v>
      </c>
      <c r="BI61">
        <f t="shared" si="30"/>
        <v>134.41707307894671</v>
      </c>
      <c r="BJ61">
        <f t="shared" si="31"/>
        <v>136.31781174833492</v>
      </c>
      <c r="BK61">
        <f t="shared" si="32"/>
        <v>151.09786935700606</v>
      </c>
    </row>
    <row r="62" spans="1:63" x14ac:dyDescent="0.35">
      <c r="A62" t="s">
        <v>448</v>
      </c>
      <c r="B62">
        <v>7.1569657535599501E-3</v>
      </c>
      <c r="C62">
        <v>1.8956680590131701E-2</v>
      </c>
      <c r="D62">
        <v>2.4118478151862102E-3</v>
      </c>
      <c r="E62">
        <v>2.1725775508845802E-2</v>
      </c>
      <c r="F62">
        <v>-9.9823076956619908E-3</v>
      </c>
      <c r="G62">
        <v>1.5567950221629901E-2</v>
      </c>
      <c r="H62">
        <v>2.89445798295631E-2</v>
      </c>
      <c r="I62">
        <v>-2.3150710679005398E-2</v>
      </c>
      <c r="J62">
        <v>-2.6331965395292801E-2</v>
      </c>
      <c r="K62">
        <v>-4.2647890941754502E-2</v>
      </c>
      <c r="L62">
        <v>1.36374575868283E-2</v>
      </c>
      <c r="M62">
        <v>1.4427393183144401E-2</v>
      </c>
      <c r="N62">
        <v>3.5754390415176002E-2</v>
      </c>
      <c r="O62">
        <v>1.7213049608003E-2</v>
      </c>
      <c r="P62">
        <v>-2.2008770148306202E-3</v>
      </c>
      <c r="Q62">
        <v>4.5613525551104303E-2</v>
      </c>
      <c r="R62">
        <v>3.8818539236848498E-2</v>
      </c>
      <c r="S62">
        <v>5.1724162945225603E-2</v>
      </c>
      <c r="T62">
        <v>6.6423981568666204E-2</v>
      </c>
      <c r="U62">
        <v>-1.1880566903504501E-2</v>
      </c>
      <c r="V62">
        <v>1.2097971888293599E-2</v>
      </c>
      <c r="X62">
        <f t="shared" si="14"/>
        <v>54</v>
      </c>
      <c r="Y62" s="135">
        <f t="shared" si="34"/>
        <v>2.1452634249105599E-2</v>
      </c>
      <c r="Z62" s="135">
        <f t="shared" si="34"/>
        <v>7.5826722360526804E-3</v>
      </c>
      <c r="AA62" s="135">
        <f t="shared" si="34"/>
        <v>0</v>
      </c>
      <c r="AB62" s="135">
        <f t="shared" si="34"/>
        <v>0</v>
      </c>
      <c r="AC62" s="135">
        <f t="shared" si="8"/>
        <v>2.9035306485158278E-2</v>
      </c>
      <c r="AD62" s="135">
        <f t="shared" si="9"/>
        <v>1.0290353064851583</v>
      </c>
      <c r="AE62" s="135">
        <f t="shared" si="15"/>
        <v>145.43710443303604</v>
      </c>
      <c r="AH62">
        <v>307.04275136684601</v>
      </c>
      <c r="AI62">
        <v>153.65778967920599</v>
      </c>
      <c r="AJ62">
        <v>137.49695745454699</v>
      </c>
      <c r="AK62">
        <v>208.59715160689399</v>
      </c>
      <c r="AM62" t="s">
        <v>448</v>
      </c>
      <c r="AN62">
        <f t="shared" si="16"/>
        <v>189.49448977154134</v>
      </c>
      <c r="AO62">
        <f t="shared" si="22"/>
        <v>134.04675979368344</v>
      </c>
      <c r="AP62">
        <f t="shared" si="23"/>
        <v>129.73417510954496</v>
      </c>
      <c r="AQ62">
        <f t="shared" si="24"/>
        <v>151.76775452285725</v>
      </c>
      <c r="AR62">
        <f t="shared" si="10"/>
        <v>145.43710443303604</v>
      </c>
      <c r="AT62">
        <f t="shared" si="20"/>
        <v>3.5754390415176918E-2</v>
      </c>
      <c r="AU62">
        <f t="shared" si="25"/>
        <v>1.8956680590135777E-2</v>
      </c>
      <c r="AV62">
        <f t="shared" si="26"/>
        <v>-1.188056690350825E-2</v>
      </c>
      <c r="AW62">
        <f t="shared" si="27"/>
        <v>1.209797188829409E-2</v>
      </c>
      <c r="AX62">
        <f t="shared" si="28"/>
        <v>2.9035306485158285E-2</v>
      </c>
      <c r="AZ62" t="s">
        <v>484</v>
      </c>
      <c r="BA62">
        <f t="shared" si="12"/>
        <v>229.39593612021636</v>
      </c>
      <c r="BB62">
        <f t="shared" si="35"/>
        <v>116.1477255124565</v>
      </c>
      <c r="BC62">
        <f t="shared" si="35"/>
        <v>149.98233846700413</v>
      </c>
      <c r="BD62">
        <f t="shared" si="35"/>
        <v>182.97966852926598</v>
      </c>
      <c r="BE62">
        <f t="shared" si="35"/>
        <v>186.55025816859154</v>
      </c>
      <c r="BG62">
        <f t="shared" si="21"/>
        <v>162.10496950207133</v>
      </c>
      <c r="BH62">
        <f t="shared" si="29"/>
        <v>102.53745679089985</v>
      </c>
      <c r="BI62">
        <f t="shared" si="30"/>
        <v>139.70419719934256</v>
      </c>
      <c r="BJ62">
        <f t="shared" si="31"/>
        <v>142.42850900310626</v>
      </c>
      <c r="BK62">
        <f t="shared" si="32"/>
        <v>155.93588975261102</v>
      </c>
    </row>
    <row r="63" spans="1:63" x14ac:dyDescent="0.35">
      <c r="A63" t="s">
        <v>449</v>
      </c>
      <c r="B63">
        <v>1.2790842689238901E-2</v>
      </c>
      <c r="C63">
        <v>1.7977150011106099E-2</v>
      </c>
      <c r="D63">
        <v>3.37279124652178E-3</v>
      </c>
      <c r="E63">
        <v>2.6944735606138699E-2</v>
      </c>
      <c r="F63">
        <v>5.1015090207468403E-2</v>
      </c>
      <c r="G63">
        <v>1.06704165243518E-2</v>
      </c>
      <c r="H63">
        <v>4.7085476715308099E-2</v>
      </c>
      <c r="I63">
        <v>-0.13692531336028099</v>
      </c>
      <c r="J63">
        <v>-8.9028303997314706E-2</v>
      </c>
      <c r="K63">
        <v>-0.13279434592676301</v>
      </c>
      <c r="L63">
        <v>-5.1526745234994502E-2</v>
      </c>
      <c r="M63">
        <v>5.1246539841647003E-2</v>
      </c>
      <c r="N63">
        <v>6.01851896153184E-2</v>
      </c>
      <c r="O63">
        <v>1.4015202221158801E-2</v>
      </c>
      <c r="P63">
        <v>2.30490813526373E-2</v>
      </c>
      <c r="Q63">
        <v>9.9164078193497901E-2</v>
      </c>
      <c r="R63">
        <v>-4.2707434022408501E-2</v>
      </c>
      <c r="S63">
        <v>-2.8708152747421101E-2</v>
      </c>
      <c r="T63">
        <v>-3.7411513924653798E-2</v>
      </c>
      <c r="U63">
        <v>-1.5353858593329901E-2</v>
      </c>
      <c r="V63">
        <v>-4.2414685373895797E-2</v>
      </c>
      <c r="X63">
        <f t="shared" si="14"/>
        <v>55</v>
      </c>
      <c r="Y63" s="135">
        <f t="shared" si="34"/>
        <v>3.6111113769191037E-2</v>
      </c>
      <c r="Z63" s="135">
        <f t="shared" si="34"/>
        <v>7.1908600044424398E-3</v>
      </c>
      <c r="AA63" s="135">
        <f t="shared" si="34"/>
        <v>0</v>
      </c>
      <c r="AB63" s="135">
        <f t="shared" si="34"/>
        <v>0</v>
      </c>
      <c r="AC63" s="135">
        <f t="shared" si="8"/>
        <v>4.3301973773633477E-2</v>
      </c>
      <c r="AD63" s="135">
        <f t="shared" si="9"/>
        <v>1.0433019737736335</v>
      </c>
      <c r="AE63" s="135">
        <f t="shared" si="15"/>
        <v>151.73481811490856</v>
      </c>
      <c r="AH63">
        <v>325.52217757786798</v>
      </c>
      <c r="AI63">
        <v>156.42011881464401</v>
      </c>
      <c r="AJ63">
        <v>139.60806629631699</v>
      </c>
      <c r="AK63">
        <v>217.444734162191</v>
      </c>
      <c r="AM63" t="s">
        <v>449</v>
      </c>
      <c r="AN63">
        <f t="shared" si="16"/>
        <v>200.89925156949911</v>
      </c>
      <c r="AO63">
        <f t="shared" si="22"/>
        <v>136.45653850299712</v>
      </c>
      <c r="AP63">
        <f t="shared" si="23"/>
        <v>131.72609528889902</v>
      </c>
      <c r="AQ63">
        <f t="shared" si="24"/>
        <v>158.20493608084672</v>
      </c>
      <c r="AR63">
        <f t="shared" si="10"/>
        <v>151.73481811490856</v>
      </c>
      <c r="AT63">
        <f t="shared" si="20"/>
        <v>6.0185189615316048E-2</v>
      </c>
      <c r="AU63">
        <f t="shared" si="25"/>
        <v>1.7977150011105669E-2</v>
      </c>
      <c r="AV63">
        <f t="shared" si="26"/>
        <v>1.5353858593328384E-2</v>
      </c>
      <c r="AW63">
        <f t="shared" si="27"/>
        <v>4.2414685373894701E-2</v>
      </c>
      <c r="AX63">
        <f t="shared" si="28"/>
        <v>4.330197377363354E-2</v>
      </c>
      <c r="AZ63" t="s">
        <v>485</v>
      </c>
      <c r="BA63">
        <f t="shared" si="12"/>
        <v>236.30976142972514</v>
      </c>
      <c r="BB63">
        <f t="shared" si="35"/>
        <v>116.82712671852622</v>
      </c>
      <c r="BC63">
        <f t="shared" si="35"/>
        <v>165.48652981499291</v>
      </c>
      <c r="BD63">
        <f t="shared" si="35"/>
        <v>187.89418632037228</v>
      </c>
      <c r="BE63">
        <f t="shared" si="35"/>
        <v>190.36023810105976</v>
      </c>
      <c r="BG63">
        <f t="shared" si="21"/>
        <v>166.99069441898192</v>
      </c>
      <c r="BH63">
        <f t="shared" si="29"/>
        <v>103.13724530594561</v>
      </c>
      <c r="BI63">
        <f t="shared" si="30"/>
        <v>154.14590165357922</v>
      </c>
      <c r="BJ63">
        <f t="shared" si="31"/>
        <v>146.25389270328799</v>
      </c>
      <c r="BK63">
        <f t="shared" si="32"/>
        <v>159.12062193439178</v>
      </c>
    </row>
    <row r="64" spans="1:63" x14ac:dyDescent="0.35">
      <c r="A64" t="s">
        <v>450</v>
      </c>
      <c r="B64">
        <v>8.6264911673793396E-3</v>
      </c>
      <c r="C64">
        <v>-4.1324904682453704E-3</v>
      </c>
      <c r="D64">
        <v>-1.20250811619482E-4</v>
      </c>
      <c r="E64">
        <v>-1.9097214445212798E-2</v>
      </c>
      <c r="F64">
        <v>-9.46584353721746E-4</v>
      </c>
      <c r="G64">
        <v>-1.35313386117974E-3</v>
      </c>
      <c r="H64">
        <v>-3.9749967029629102E-2</v>
      </c>
      <c r="I64">
        <v>-0.126895713862758</v>
      </c>
      <c r="J64">
        <v>-9.2643196856693796E-2</v>
      </c>
      <c r="K64">
        <v>-0.147375430091958</v>
      </c>
      <c r="L64">
        <v>-6.2410656133626598E-2</v>
      </c>
      <c r="M64">
        <v>-6.2920714740249906E-2</v>
      </c>
      <c r="N64">
        <v>8.3590770118434604E-2</v>
      </c>
      <c r="O64">
        <v>9.2413794424394107E-3</v>
      </c>
      <c r="P64">
        <v>-2.90416601930862E-2</v>
      </c>
      <c r="Q64">
        <v>-7.3367924462646603E-2</v>
      </c>
      <c r="R64">
        <v>-3.5960223246528998E-2</v>
      </c>
      <c r="S64">
        <v>-3.5911634958755601E-2</v>
      </c>
      <c r="T64">
        <v>-0.178333361943567</v>
      </c>
      <c r="U64">
        <v>-0.17881548682408299</v>
      </c>
      <c r="V64">
        <v>-4.6256776399722803E-2</v>
      </c>
      <c r="X64">
        <f t="shared" si="14"/>
        <v>56</v>
      </c>
      <c r="Y64" s="135">
        <f t="shared" si="34"/>
        <v>5.0154462071060758E-2</v>
      </c>
      <c r="Z64" s="135">
        <f t="shared" si="34"/>
        <v>-1.6529961872981482E-3</v>
      </c>
      <c r="AA64" s="135">
        <f t="shared" si="34"/>
        <v>0</v>
      </c>
      <c r="AB64" s="135">
        <f t="shared" si="34"/>
        <v>0</v>
      </c>
      <c r="AC64" s="135">
        <f t="shared" si="8"/>
        <v>4.8501465883762612E-2</v>
      </c>
      <c r="AD64" s="135">
        <f t="shared" si="9"/>
        <v>1.0485014658837626</v>
      </c>
      <c r="AE64" s="135">
        <f t="shared" si="15"/>
        <v>159.09417921908772</v>
      </c>
      <c r="AH64">
        <v>352.73282709223201</v>
      </c>
      <c r="AI64">
        <v>155.77371416459999</v>
      </c>
      <c r="AJ64">
        <v>164.57215063566201</v>
      </c>
      <c r="AK64">
        <v>227.50302660962799</v>
      </c>
      <c r="AM64" t="s">
        <v>450</v>
      </c>
      <c r="AN64">
        <f t="shared" si="16"/>
        <v>217.6925747244108</v>
      </c>
      <c r="AO64">
        <f t="shared" si="22"/>
        <v>135.89263315830311</v>
      </c>
      <c r="AP64">
        <f t="shared" si="23"/>
        <v>155.28076114541926</v>
      </c>
      <c r="AQ64">
        <f t="shared" si="24"/>
        <v>165.52298643447043</v>
      </c>
      <c r="AR64">
        <f t="shared" si="10"/>
        <v>159.09417921908772</v>
      </c>
      <c r="AT64">
        <f t="shared" si="20"/>
        <v>8.3590770118435298E-2</v>
      </c>
      <c r="AU64">
        <f t="shared" si="25"/>
        <v>-4.1324904682498165E-3</v>
      </c>
      <c r="AV64">
        <f t="shared" si="26"/>
        <v>0.17881548682408477</v>
      </c>
      <c r="AW64">
        <f t="shared" si="27"/>
        <v>4.6256776399719923E-2</v>
      </c>
      <c r="AX64">
        <f t="shared" si="28"/>
        <v>4.8501465883762584E-2</v>
      </c>
      <c r="AZ64" t="s">
        <v>486</v>
      </c>
      <c r="BA64">
        <f t="shared" si="12"/>
        <v>235.63115596169939</v>
      </c>
      <c r="BB64">
        <f t="shared" si="35"/>
        <v>116.78237796995057</v>
      </c>
      <c r="BC64">
        <f t="shared" si="35"/>
        <v>148.38678840530329</v>
      </c>
      <c r="BD64">
        <f t="shared" si="35"/>
        <v>185.75628173871021</v>
      </c>
      <c r="BE64">
        <f t="shared" si="35"/>
        <v>190.00308038378816</v>
      </c>
      <c r="BG64">
        <f t="shared" si="21"/>
        <v>166.51115096865416</v>
      </c>
      <c r="BH64">
        <f t="shared" si="29"/>
        <v>103.09774024587425</v>
      </c>
      <c r="BI64">
        <f t="shared" si="30"/>
        <v>138.21798860478648</v>
      </c>
      <c r="BJ64">
        <f t="shared" si="31"/>
        <v>144.58978125088183</v>
      </c>
      <c r="BK64">
        <f t="shared" si="32"/>
        <v>158.82207661490781</v>
      </c>
    </row>
    <row r="65" spans="1:63" x14ac:dyDescent="0.35">
      <c r="A65" t="s">
        <v>451</v>
      </c>
      <c r="B65">
        <v>-3.0400938376815502E-3</v>
      </c>
      <c r="C65">
        <v>-6.2239389821357998E-3</v>
      </c>
      <c r="D65">
        <v>-4.8147659315700398E-4</v>
      </c>
      <c r="E65">
        <v>-1.0649166283729E-2</v>
      </c>
      <c r="F65">
        <v>-1.4740786986497801E-2</v>
      </c>
      <c r="G65">
        <v>-4.8731875221992198E-3</v>
      </c>
      <c r="H65">
        <v>-1.4113236093262401E-2</v>
      </c>
      <c r="I65">
        <v>-1.4296394239514201E-2</v>
      </c>
      <c r="J65">
        <v>-3.1948822231873098E-3</v>
      </c>
      <c r="K65">
        <v>-5.1587468795983799E-3</v>
      </c>
      <c r="L65">
        <v>-4.64251199752308E-2</v>
      </c>
      <c r="M65">
        <v>-4.6308724179736402E-2</v>
      </c>
      <c r="N65">
        <v>-5.9234664678466699E-2</v>
      </c>
      <c r="O65">
        <v>0.17302378210355901</v>
      </c>
      <c r="P65">
        <v>6.95354456455482E-2</v>
      </c>
      <c r="Q65">
        <v>6.0064036512161703E-2</v>
      </c>
      <c r="R65">
        <v>3.6873095358474599E-2</v>
      </c>
      <c r="S65">
        <v>4.6985793042354902E-2</v>
      </c>
      <c r="T65">
        <v>0.15481482611762101</v>
      </c>
      <c r="U65">
        <v>0.13057660676574601</v>
      </c>
      <c r="V65">
        <v>-3.7130324905883999E-2</v>
      </c>
      <c r="X65">
        <f t="shared" si="14"/>
        <v>57</v>
      </c>
      <c r="Y65" s="135">
        <f t="shared" si="34"/>
        <v>-3.5540798807080019E-2</v>
      </c>
      <c r="Z65" s="135">
        <f t="shared" si="34"/>
        <v>-2.4895755928543203E-3</v>
      </c>
      <c r="AA65" s="135">
        <f t="shared" si="34"/>
        <v>0</v>
      </c>
      <c r="AB65" s="135">
        <f t="shared" si="34"/>
        <v>0</v>
      </c>
      <c r="AC65" s="135">
        <f t="shared" si="8"/>
        <v>-3.8030374399934341E-2</v>
      </c>
      <c r="AD65" s="135">
        <f t="shared" si="9"/>
        <v>0.9619696256000656</v>
      </c>
      <c r="AE65" s="135">
        <f t="shared" si="15"/>
        <v>153.04376801853556</v>
      </c>
      <c r="AH65">
        <v>331.83881635833598</v>
      </c>
      <c r="AI65">
        <v>154.80418807261901</v>
      </c>
      <c r="AJ65">
        <v>143.08287763751599</v>
      </c>
      <c r="AK65">
        <v>219.05576531454099</v>
      </c>
      <c r="AM65" t="s">
        <v>451</v>
      </c>
      <c r="AN65">
        <f t="shared" si="16"/>
        <v>204.79762805761823</v>
      </c>
      <c r="AO65">
        <f t="shared" si="22"/>
        <v>135.04684570140421</v>
      </c>
      <c r="AP65">
        <f t="shared" si="23"/>
        <v>135.00472625904806</v>
      </c>
      <c r="AQ65">
        <f t="shared" si="24"/>
        <v>159.37706416876665</v>
      </c>
      <c r="AR65">
        <f t="shared" si="10"/>
        <v>153.04376801853556</v>
      </c>
      <c r="AT65">
        <f t="shared" si="20"/>
        <v>-5.9234664678466942E-2</v>
      </c>
      <c r="AU65">
        <f t="shared" si="25"/>
        <v>-6.2239389821348023E-3</v>
      </c>
      <c r="AV65">
        <f t="shared" si="26"/>
        <v>-0.13057660676574645</v>
      </c>
      <c r="AW65">
        <f t="shared" si="27"/>
        <v>-3.7130324905881973E-2</v>
      </c>
      <c r="AX65">
        <f t="shared" si="28"/>
        <v>-3.8030374399934397E-2</v>
      </c>
      <c r="AZ65" t="s">
        <v>487</v>
      </c>
      <c r="BA65">
        <f t="shared" si="12"/>
        <v>223.89391299049919</v>
      </c>
      <c r="BB65">
        <f t="shared" si="35"/>
        <v>114.19724304853493</v>
      </c>
      <c r="BC65">
        <f t="shared" si="35"/>
        <v>136.33233554815826</v>
      </c>
      <c r="BD65">
        <f t="shared" si="35"/>
        <v>177.40709693928017</v>
      </c>
      <c r="BE65">
        <f t="shared" si="35"/>
        <v>197.36412206335484</v>
      </c>
      <c r="BG65">
        <f t="shared" si="21"/>
        <v>158.21690894299024</v>
      </c>
      <c r="BH65">
        <f t="shared" si="29"/>
        <v>100.81553317609504</v>
      </c>
      <c r="BI65">
        <f t="shared" si="30"/>
        <v>126.98961547567129</v>
      </c>
      <c r="BJ65">
        <f t="shared" si="31"/>
        <v>138.09090652926747</v>
      </c>
      <c r="BK65">
        <f t="shared" si="32"/>
        <v>164.97511330902987</v>
      </c>
    </row>
    <row r="66" spans="1:63" x14ac:dyDescent="0.35">
      <c r="A66" t="s">
        <v>452</v>
      </c>
      <c r="B66">
        <v>6.9478929320173598E-3</v>
      </c>
      <c r="C66">
        <v>-4.0686780491929701E-3</v>
      </c>
      <c r="D66">
        <v>1.4469169822967001E-3</v>
      </c>
      <c r="E66">
        <v>-7.8640788805324196E-3</v>
      </c>
      <c r="F66">
        <v>-1.4403638076530001E-3</v>
      </c>
      <c r="G66">
        <v>-2.1761232596370001E-3</v>
      </c>
      <c r="H66">
        <v>-1.24286744508271E-2</v>
      </c>
      <c r="I66">
        <v>-0.108652358810379</v>
      </c>
      <c r="J66">
        <v>-6.8965570405279605E-2</v>
      </c>
      <c r="K66">
        <v>-0.113019072551466</v>
      </c>
      <c r="L66">
        <v>3.1153529889868501E-2</v>
      </c>
      <c r="M66">
        <v>3.0563330062992101E-2</v>
      </c>
      <c r="N66">
        <v>-3.9153543710187297E-2</v>
      </c>
      <c r="O66">
        <v>2.21293677215228E-3</v>
      </c>
      <c r="P66">
        <v>-0.114660453702831</v>
      </c>
      <c r="Q66">
        <v>-2.29365919414482E-2</v>
      </c>
      <c r="R66">
        <v>-1.93799299467598E-2</v>
      </c>
      <c r="S66">
        <v>1.61137510161657E-2</v>
      </c>
      <c r="T66">
        <v>0.134461290332448</v>
      </c>
      <c r="U66">
        <v>1.9128956886375101E-2</v>
      </c>
      <c r="V66">
        <v>2.58050895449176E-2</v>
      </c>
      <c r="X66">
        <f t="shared" si="14"/>
        <v>58</v>
      </c>
      <c r="Y66" s="135">
        <f t="shared" si="34"/>
        <v>-2.3492126226112377E-2</v>
      </c>
      <c r="Z66" s="135">
        <f t="shared" si="34"/>
        <v>-1.627471219677188E-3</v>
      </c>
      <c r="AA66" s="135">
        <f t="shared" si="34"/>
        <v>0</v>
      </c>
      <c r="AB66" s="135">
        <f t="shared" si="34"/>
        <v>0</v>
      </c>
      <c r="AC66" s="135">
        <f t="shared" si="8"/>
        <v>-2.5119597445789565E-2</v>
      </c>
      <c r="AD66" s="135">
        <f t="shared" si="9"/>
        <v>0.97488040255421038</v>
      </c>
      <c r="AE66" s="135">
        <f t="shared" si="15"/>
        <v>149.19937017432312</v>
      </c>
      <c r="AH66">
        <v>318.84615075731301</v>
      </c>
      <c r="AI66">
        <v>154.17433967068499</v>
      </c>
      <c r="AJ66">
        <v>140.34585144000999</v>
      </c>
      <c r="AK66">
        <v>213.403011675269</v>
      </c>
      <c r="AM66" t="s">
        <v>452</v>
      </c>
      <c r="AN66">
        <f t="shared" si="16"/>
        <v>196.77907517572157</v>
      </c>
      <c r="AO66">
        <f t="shared" si="22"/>
        <v>134.49738356468632</v>
      </c>
      <c r="AP66">
        <f t="shared" si="23"/>
        <v>132.42222667098235</v>
      </c>
      <c r="AQ66">
        <f t="shared" si="24"/>
        <v>155.26432475648571</v>
      </c>
      <c r="AR66">
        <f t="shared" si="10"/>
        <v>149.19937017432312</v>
      </c>
      <c r="AT66">
        <f t="shared" si="20"/>
        <v>-3.9153543710187422E-2</v>
      </c>
      <c r="AU66">
        <f t="shared" si="25"/>
        <v>-4.068678049191754E-3</v>
      </c>
      <c r="AV66">
        <f t="shared" si="26"/>
        <v>-1.9128956886371395E-2</v>
      </c>
      <c r="AW66">
        <f t="shared" si="27"/>
        <v>-2.5805089544916671E-2</v>
      </c>
      <c r="AX66">
        <f t="shared" si="28"/>
        <v>-2.5119597445789732E-2</v>
      </c>
      <c r="AZ66" t="s">
        <v>488</v>
      </c>
      <c r="BA66">
        <f t="shared" si="12"/>
        <v>217.42819735106406</v>
      </c>
      <c r="BB66">
        <f t="shared" si="35"/>
        <v>113.13353377279243</v>
      </c>
      <c r="BC66">
        <f t="shared" si="35"/>
        <v>146.49094607292676</v>
      </c>
      <c r="BD66">
        <f t="shared" si="35"/>
        <v>173.96468907352354</v>
      </c>
      <c r="BE66">
        <f t="shared" si="35"/>
        <v>194.6797291031497</v>
      </c>
      <c r="BG66">
        <f t="shared" si="21"/>
        <v>153.64784527836446</v>
      </c>
      <c r="BH66">
        <f t="shared" si="29"/>
        <v>99.876470069880114</v>
      </c>
      <c r="BI66">
        <f t="shared" si="30"/>
        <v>136.45206647176505</v>
      </c>
      <c r="BJ66">
        <f t="shared" si="31"/>
        <v>135.41139014561054</v>
      </c>
      <c r="BK66">
        <f t="shared" si="32"/>
        <v>162.73125040149674</v>
      </c>
    </row>
    <row r="67" spans="1:63" x14ac:dyDescent="0.35">
      <c r="A67" t="s">
        <v>453</v>
      </c>
      <c r="B67">
        <v>-1.02371815089101E-2</v>
      </c>
      <c r="C67">
        <v>-1.8019968759878099E-2</v>
      </c>
      <c r="D67">
        <v>-2.0545834900036401E-3</v>
      </c>
      <c r="E67">
        <v>-3.36642766093187E-2</v>
      </c>
      <c r="F67">
        <v>-3.28498556945446E-2</v>
      </c>
      <c r="G67">
        <v>-1.1450200419495999E-2</v>
      </c>
      <c r="H67">
        <v>5.4005681651473701E-2</v>
      </c>
      <c r="I67">
        <v>2.0480630812392799E-2</v>
      </c>
      <c r="J67">
        <v>2.6013368336806699E-2</v>
      </c>
      <c r="K67">
        <v>4.2720929440885902E-2</v>
      </c>
      <c r="L67">
        <v>-9.6487140843883795E-2</v>
      </c>
      <c r="M67">
        <v>-9.5827239763446703E-2</v>
      </c>
      <c r="N67">
        <v>8.9533887640483201E-2</v>
      </c>
      <c r="O67">
        <v>-0.28256227751063301</v>
      </c>
      <c r="P67">
        <v>0.135882306623865</v>
      </c>
      <c r="Q67">
        <v>-0.18571117753324801</v>
      </c>
      <c r="R67">
        <v>-8.2298098784191906E-2</v>
      </c>
      <c r="S67">
        <v>-0.10426534672116999</v>
      </c>
      <c r="T67">
        <v>0.134693846410636</v>
      </c>
      <c r="U67">
        <v>-7.5103664360698597E-2</v>
      </c>
      <c r="V67">
        <v>-7.7200742992242305E-2</v>
      </c>
      <c r="X67">
        <f t="shared" si="14"/>
        <v>59</v>
      </c>
      <c r="Y67" s="135">
        <f t="shared" si="34"/>
        <v>5.3720332584289918E-2</v>
      </c>
      <c r="Z67" s="135">
        <f t="shared" si="34"/>
        <v>-7.20798750395124E-3</v>
      </c>
      <c r="AA67" s="135">
        <f t="shared" si="34"/>
        <v>0</v>
      </c>
      <c r="AB67" s="135">
        <f t="shared" si="34"/>
        <v>0</v>
      </c>
      <c r="AC67" s="135">
        <f t="shared" si="8"/>
        <v>4.6512345080338677E-2</v>
      </c>
      <c r="AD67" s="135">
        <f t="shared" si="9"/>
        <v>1.0465123450803386</v>
      </c>
      <c r="AE67" s="135">
        <f t="shared" si="15"/>
        <v>156.13898276564043</v>
      </c>
      <c r="AH67">
        <v>347.39368619381901</v>
      </c>
      <c r="AI67">
        <v>156.952556455126</v>
      </c>
      <c r="AJ67">
        <v>150.886339160977</v>
      </c>
      <c r="AK67">
        <v>229.87788273338199</v>
      </c>
      <c r="AM67" t="s">
        <v>453</v>
      </c>
      <c r="AN67">
        <f t="shared" si="16"/>
        <v>214.39747078250292</v>
      </c>
      <c r="AO67">
        <f t="shared" si="22"/>
        <v>136.92102221480769</v>
      </c>
      <c r="AP67">
        <f t="shared" si="23"/>
        <v>142.36762113677619</v>
      </c>
      <c r="AQ67">
        <f t="shared" si="24"/>
        <v>167.25084598787524</v>
      </c>
      <c r="AR67">
        <f t="shared" si="10"/>
        <v>156.13898276564043</v>
      </c>
      <c r="AT67">
        <f t="shared" si="20"/>
        <v>8.9533887640483645E-2</v>
      </c>
      <c r="AU67">
        <f t="shared" si="25"/>
        <v>1.8019968759880989E-2</v>
      </c>
      <c r="AV67">
        <f t="shared" si="26"/>
        <v>7.5103664360698819E-2</v>
      </c>
      <c r="AW67">
        <f t="shared" si="27"/>
        <v>7.7200742992242555E-2</v>
      </c>
      <c r="AX67">
        <f t="shared" si="28"/>
        <v>4.6512345080338635E-2</v>
      </c>
      <c r="AZ67" t="s">
        <v>489</v>
      </c>
      <c r="BA67">
        <f t="shared" si="12"/>
        <v>233.54500134831275</v>
      </c>
      <c r="BB67">
        <f t="shared" si="35"/>
        <v>118.50145086999052</v>
      </c>
      <c r="BC67">
        <f t="shared" si="35"/>
        <v>148.19617895841532</v>
      </c>
      <c r="BD67">
        <f t="shared" si="35"/>
        <v>186.63148682338709</v>
      </c>
      <c r="BE67">
        <f t="shared" si="35"/>
        <v>189.71621703804033</v>
      </c>
      <c r="BG67">
        <f t="shared" si="21"/>
        <v>165.03694861049891</v>
      </c>
      <c r="BH67">
        <f t="shared" si="29"/>
        <v>104.61537102538828</v>
      </c>
      <c r="BI67">
        <f t="shared" si="30"/>
        <v>138.04044143471114</v>
      </c>
      <c r="BJ67">
        <f t="shared" si="31"/>
        <v>145.27102718538589</v>
      </c>
      <c r="BK67">
        <f t="shared" si="32"/>
        <v>158.58228980627112</v>
      </c>
    </row>
    <row r="68" spans="1:63" x14ac:dyDescent="0.35">
      <c r="A68" t="s">
        <v>454</v>
      </c>
      <c r="B68">
        <v>-4.0337175702340701E-3</v>
      </c>
      <c r="C68">
        <v>-8.3736098752895602E-3</v>
      </c>
      <c r="D68">
        <v>-3.0467772032358701E-3</v>
      </c>
      <c r="E68">
        <v>-5.3179306440311802E-3</v>
      </c>
      <c r="F68">
        <v>-1.7069709414325E-2</v>
      </c>
      <c r="G68">
        <v>-6.8751368980366403E-3</v>
      </c>
      <c r="H68">
        <v>-5.4263922144734897E-3</v>
      </c>
      <c r="I68">
        <v>1.1552402810089899E-2</v>
      </c>
      <c r="J68">
        <v>-7.8550191983800498E-3</v>
      </c>
      <c r="K68">
        <v>1.2253168741175499E-2</v>
      </c>
      <c r="L68">
        <v>-2.5828358042377899E-2</v>
      </c>
      <c r="M68">
        <v>-2.5872570108814202E-2</v>
      </c>
      <c r="N68">
        <v>-2.7104856235967902E-2</v>
      </c>
      <c r="O68">
        <v>-9.2878017908047006E-2</v>
      </c>
      <c r="P68">
        <v>6.6810853972141898E-2</v>
      </c>
      <c r="Q68">
        <v>-6.1928375584307097E-2</v>
      </c>
      <c r="R68">
        <v>-5.7553889107545102E-2</v>
      </c>
      <c r="S68">
        <v>-6.5687143381851706E-2</v>
      </c>
      <c r="T68">
        <v>-0.117929094910983</v>
      </c>
      <c r="U68">
        <v>-4.1558787691844103E-2</v>
      </c>
      <c r="V68">
        <v>-2.1308337204950002E-2</v>
      </c>
      <c r="X68">
        <f t="shared" si="14"/>
        <v>60</v>
      </c>
      <c r="Y68" s="135">
        <f t="shared" si="34"/>
        <v>-1.6262913741580742E-2</v>
      </c>
      <c r="Z68" s="135">
        <f t="shared" si="34"/>
        <v>-3.3494439501158242E-3</v>
      </c>
      <c r="AA68" s="135">
        <f t="shared" si="34"/>
        <v>0</v>
      </c>
      <c r="AB68" s="135">
        <f t="shared" si="34"/>
        <v>0</v>
      </c>
      <c r="AC68" s="135">
        <f t="shared" si="8"/>
        <v>-1.9612357691696565E-2</v>
      </c>
      <c r="AD68" s="135">
        <f t="shared" si="9"/>
        <v>0.98038764230830344</v>
      </c>
      <c r="AE68" s="135">
        <f t="shared" si="15"/>
        <v>153.07672918602304</v>
      </c>
      <c r="AH68">
        <v>356.80974211538597</v>
      </c>
      <c r="AI68">
        <v>158.26681593180999</v>
      </c>
      <c r="AJ68">
        <v>157.15699249576701</v>
      </c>
      <c r="AK68">
        <v>234.77619817462499</v>
      </c>
      <c r="AM68" t="s">
        <v>454</v>
      </c>
      <c r="AN68">
        <f t="shared" si="16"/>
        <v>220.20868340541813</v>
      </c>
      <c r="AO68">
        <f t="shared" si="22"/>
        <v>138.06754543855982</v>
      </c>
      <c r="AP68">
        <f t="shared" si="23"/>
        <v>148.28424687779179</v>
      </c>
      <c r="AQ68">
        <f t="shared" si="24"/>
        <v>170.81468341199812</v>
      </c>
      <c r="AR68">
        <f t="shared" si="10"/>
        <v>153.07672918602304</v>
      </c>
      <c r="AT68">
        <f t="shared" si="20"/>
        <v>2.7104856235969477E-2</v>
      </c>
      <c r="AU68">
        <f t="shared" si="25"/>
        <v>8.3736098752857924E-3</v>
      </c>
      <c r="AV68">
        <f t="shared" si="26"/>
        <v>4.155878769183996E-2</v>
      </c>
      <c r="AW68">
        <f t="shared" si="27"/>
        <v>2.1308337204950512E-2</v>
      </c>
      <c r="AX68">
        <f t="shared" si="28"/>
        <v>-1.9612357691696558E-2</v>
      </c>
      <c r="AZ68" t="s">
        <v>490</v>
      </c>
      <c r="BA68">
        <f t="shared" si="12"/>
        <v>242.38153216843398</v>
      </c>
      <c r="BB68">
        <f t="shared" si="35"/>
        <v>122.89321019343147</v>
      </c>
      <c r="BC68">
        <f t="shared" si="35"/>
        <v>173.00673057945534</v>
      </c>
      <c r="BD68">
        <f t="shared" si="35"/>
        <v>194.21662032841508</v>
      </c>
      <c r="BE68">
        <f t="shared" si="35"/>
        <v>182.59688143711347</v>
      </c>
      <c r="BG68">
        <f t="shared" si="21"/>
        <v>171.28137291603318</v>
      </c>
      <c r="BH68">
        <f t="shared" si="29"/>
        <v>108.49250103268285</v>
      </c>
      <c r="BI68">
        <f t="shared" si="30"/>
        <v>161.15075049988675</v>
      </c>
      <c r="BJ68">
        <f t="shared" si="31"/>
        <v>151.17517634247025</v>
      </c>
      <c r="BK68">
        <f t="shared" si="32"/>
        <v>152.63129331729985</v>
      </c>
    </row>
    <row r="69" spans="1:63" x14ac:dyDescent="0.35">
      <c r="A69" t="s">
        <v>455</v>
      </c>
      <c r="B69">
        <v>6.1843542909710801E-3</v>
      </c>
      <c r="C69">
        <v>-7.5241493734287098E-3</v>
      </c>
      <c r="D69">
        <v>4.8282146486289203E-4</v>
      </c>
      <c r="E69">
        <v>-1.3315502125730501E-2</v>
      </c>
      <c r="F69">
        <v>-2.4841857057902299E-3</v>
      </c>
      <c r="G69">
        <v>-4.03864468811532E-3</v>
      </c>
      <c r="H69">
        <v>-2.1483093806368699E-2</v>
      </c>
      <c r="I69">
        <v>0.105112719147762</v>
      </c>
      <c r="J69">
        <v>-6.7395233409498198E-2</v>
      </c>
      <c r="K69">
        <v>-0.105039741262555</v>
      </c>
      <c r="L69">
        <v>3.4706593508795299E-3</v>
      </c>
      <c r="M69">
        <v>4.3818122638219397E-3</v>
      </c>
      <c r="N69">
        <v>9.9081539670271505E-3</v>
      </c>
      <c r="O69">
        <v>8.9615516147450697E-2</v>
      </c>
      <c r="P69">
        <v>3.1876192912416203E-2</v>
      </c>
      <c r="Q69">
        <v>-0.38511171238256803</v>
      </c>
      <c r="R69">
        <v>3.8987598763709802E-2</v>
      </c>
      <c r="S69">
        <v>5.47385693482485E-2</v>
      </c>
      <c r="T69">
        <v>-4.2328002815207296E-3</v>
      </c>
      <c r="U69">
        <v>-3.8980534579847403E-2</v>
      </c>
      <c r="V69">
        <v>1.4825974628180901E-3</v>
      </c>
      <c r="X69">
        <f t="shared" si="14"/>
        <v>61</v>
      </c>
      <c r="Y69" s="135">
        <f t="shared" ref="Y69:AB88" si="36">INDEX($B$9:$V$104, $X69, Y$1) * Y$7</f>
        <v>5.9448923802162901E-3</v>
      </c>
      <c r="Z69" s="135">
        <f t="shared" si="36"/>
        <v>-3.0096597493714842E-3</v>
      </c>
      <c r="AA69" s="135">
        <f t="shared" si="36"/>
        <v>0</v>
      </c>
      <c r="AB69" s="135">
        <f t="shared" si="36"/>
        <v>0</v>
      </c>
      <c r="AC69" s="135">
        <f t="shared" si="8"/>
        <v>2.9352326308448059E-3</v>
      </c>
      <c r="AD69" s="135">
        <f t="shared" si="9"/>
        <v>1.0029352326308447</v>
      </c>
      <c r="AE69" s="135">
        <f t="shared" si="15"/>
        <v>153.52604499655283</v>
      </c>
      <c r="AH69">
        <v>360.34506797720002</v>
      </c>
      <c r="AI69">
        <v>157.07599276788201</v>
      </c>
      <c r="AJ69">
        <v>151.030928915321</v>
      </c>
      <c r="AK69">
        <v>235.124276770368</v>
      </c>
      <c r="AM69" t="s">
        <v>455</v>
      </c>
      <c r="AN69">
        <f t="shared" si="16"/>
        <v>222.39054494547506</v>
      </c>
      <c r="AO69">
        <f t="shared" si="22"/>
        <v>137.02870460305735</v>
      </c>
      <c r="AP69">
        <f t="shared" si="23"/>
        <v>142.50404766472545</v>
      </c>
      <c r="AQ69">
        <f t="shared" si="24"/>
        <v>171.06793282823625</v>
      </c>
      <c r="AR69">
        <f t="shared" si="10"/>
        <v>153.52604499655283</v>
      </c>
      <c r="AT69">
        <f t="shared" si="20"/>
        <v>9.9081539670258234E-3</v>
      </c>
      <c r="AU69">
        <f t="shared" si="25"/>
        <v>-7.5241493734293785E-3</v>
      </c>
      <c r="AV69">
        <f t="shared" si="26"/>
        <v>-3.898053457984707E-2</v>
      </c>
      <c r="AW69">
        <f t="shared" si="27"/>
        <v>1.4825974628147609E-3</v>
      </c>
      <c r="AX69">
        <f t="shared" si="28"/>
        <v>2.9352326308447196E-3</v>
      </c>
    </row>
    <row r="70" spans="1:63" x14ac:dyDescent="0.35">
      <c r="A70" t="s">
        <v>456</v>
      </c>
      <c r="B70">
        <v>-1.61224586585293E-2</v>
      </c>
      <c r="C70">
        <v>-1.76565330800252E-2</v>
      </c>
      <c r="D70">
        <v>-3.98748697450701E-3</v>
      </c>
      <c r="E70">
        <v>-2.4557589059079E-2</v>
      </c>
      <c r="F70">
        <v>-2.6740669292052402E-3</v>
      </c>
      <c r="G70">
        <v>-1.0278724102266899E-2</v>
      </c>
      <c r="H70">
        <v>-3.5588701626262903E-2</v>
      </c>
      <c r="I70">
        <v>0.169480648769985</v>
      </c>
      <c r="J70">
        <v>-0.11788150538836301</v>
      </c>
      <c r="K70">
        <v>-0.17599730632209101</v>
      </c>
      <c r="L70">
        <v>1.09772379888379E-2</v>
      </c>
      <c r="M70">
        <v>1.13019704541141E-2</v>
      </c>
      <c r="N70">
        <v>-2.1692808614179899E-2</v>
      </c>
      <c r="O70">
        <v>0.22728668961669601</v>
      </c>
      <c r="P70">
        <v>0.14348125659369401</v>
      </c>
      <c r="Q70">
        <v>-4.4484900709975503E-2</v>
      </c>
      <c r="R70">
        <v>8.07493242652777E-2</v>
      </c>
      <c r="S70">
        <v>8.4539196268283101E-2</v>
      </c>
      <c r="T70" s="129">
        <v>-4.4408920985006202E-16</v>
      </c>
      <c r="U70">
        <v>5.0415856106568402E-2</v>
      </c>
      <c r="V70">
        <v>5.5080717507904799E-3</v>
      </c>
      <c r="X70">
        <f t="shared" si="14"/>
        <v>62</v>
      </c>
      <c r="Y70" s="135">
        <f t="shared" si="36"/>
        <v>-1.3015685168507939E-2</v>
      </c>
      <c r="Z70" s="135">
        <f t="shared" si="36"/>
        <v>-7.0626132320100801E-3</v>
      </c>
      <c r="AA70" s="135">
        <f t="shared" si="36"/>
        <v>0</v>
      </c>
      <c r="AB70" s="135">
        <f t="shared" si="36"/>
        <v>0</v>
      </c>
      <c r="AC70" s="135">
        <f t="shared" si="8"/>
        <v>-2.0078298400518019E-2</v>
      </c>
      <c r="AD70" s="135">
        <f t="shared" si="9"/>
        <v>0.979921701599482</v>
      </c>
      <c r="AE70" s="135">
        <f t="shared" si="15"/>
        <v>150.44350325286069</v>
      </c>
      <c r="AH70">
        <v>352.52817138250703</v>
      </c>
      <c r="AI70">
        <v>154.30257530549801</v>
      </c>
      <c r="AJ70">
        <v>158.64528249515701</v>
      </c>
      <c r="AK70">
        <v>236.41935815717201</v>
      </c>
      <c r="AM70" t="s">
        <v>456</v>
      </c>
      <c r="AN70">
        <f t="shared" si="16"/>
        <v>217.56626941636972</v>
      </c>
      <c r="AO70">
        <f t="shared" si="22"/>
        <v>134.6092527473204</v>
      </c>
      <c r="AP70">
        <f t="shared" si="23"/>
        <v>149.68851122639364</v>
      </c>
      <c r="AQ70">
        <f t="shared" si="24"/>
        <v>172.01018727651365</v>
      </c>
      <c r="AR70">
        <f t="shared" si="10"/>
        <v>150.44350325286069</v>
      </c>
      <c r="AT70">
        <f t="shared" si="20"/>
        <v>-2.169280861417977E-2</v>
      </c>
      <c r="AU70">
        <f t="shared" si="25"/>
        <v>-1.7656533080025683E-2</v>
      </c>
      <c r="AV70">
        <f t="shared" si="26"/>
        <v>5.0415856106567292E-2</v>
      </c>
      <c r="AW70">
        <f t="shared" si="27"/>
        <v>5.5080717507909327E-3</v>
      </c>
      <c r="AX70">
        <f t="shared" si="28"/>
        <v>-2.0078298400517891E-2</v>
      </c>
    </row>
    <row r="71" spans="1:63" x14ac:dyDescent="0.35">
      <c r="A71" t="s">
        <v>457</v>
      </c>
      <c r="B71">
        <v>1.09478614411704E-2</v>
      </c>
      <c r="C71">
        <v>1.7219494012960301E-2</v>
      </c>
      <c r="D71">
        <v>2.6694611557284099E-3</v>
      </c>
      <c r="E71">
        <v>-1.5742170771495E-2</v>
      </c>
      <c r="F71">
        <v>-1.8394963444257E-4</v>
      </c>
      <c r="G71">
        <v>1.0103788757512701E-2</v>
      </c>
      <c r="H71">
        <v>-2.3060849990466301E-2</v>
      </c>
      <c r="I71">
        <v>0.117281631895101</v>
      </c>
      <c r="J71">
        <v>7.4641656358087102E-2</v>
      </c>
      <c r="K71">
        <v>-0.11495834783617701</v>
      </c>
      <c r="L71">
        <v>2.0658214645779799E-2</v>
      </c>
      <c r="M71">
        <v>2.1530065311419402E-2</v>
      </c>
      <c r="N71">
        <v>1.1993544806430099E-3</v>
      </c>
      <c r="O71">
        <v>-1.31418105598291E-2</v>
      </c>
      <c r="P71">
        <v>1.37876983954285E-2</v>
      </c>
      <c r="Q71">
        <v>7.2671124193040199E-2</v>
      </c>
      <c r="R71">
        <v>1.2055896158382701E-3</v>
      </c>
      <c r="S71">
        <v>-9.2198660229647605E-3</v>
      </c>
      <c r="T71">
        <v>7.6181289351138895E-2</v>
      </c>
      <c r="U71">
        <v>2.51322620298941E-2</v>
      </c>
      <c r="V71">
        <v>1.4538475898983201E-2</v>
      </c>
      <c r="X71">
        <f t="shared" si="14"/>
        <v>63</v>
      </c>
      <c r="Y71" s="135">
        <f t="shared" si="36"/>
        <v>7.1961268838580594E-4</v>
      </c>
      <c r="Z71" s="135">
        <f t="shared" si="36"/>
        <v>6.8877976051841209E-3</v>
      </c>
      <c r="AA71" s="135">
        <f t="shared" si="36"/>
        <v>0</v>
      </c>
      <c r="AB71" s="135">
        <f t="shared" si="36"/>
        <v>0</v>
      </c>
      <c r="AC71" s="135">
        <f t="shared" si="8"/>
        <v>7.6074102935699273E-3</v>
      </c>
      <c r="AD71" s="135">
        <f t="shared" si="9"/>
        <v>1.0076074102935699</v>
      </c>
      <c r="AE71" s="135">
        <f t="shared" si="15"/>
        <v>151.58798870810722</v>
      </c>
      <c r="AH71">
        <v>352.95097762440702</v>
      </c>
      <c r="AI71">
        <v>151.645563033841</v>
      </c>
      <c r="AJ71">
        <v>162.63239730463201</v>
      </c>
      <c r="AK71">
        <v>239.85653529779299</v>
      </c>
      <c r="AM71" t="s">
        <v>457</v>
      </c>
      <c r="AN71">
        <f t="shared" si="16"/>
        <v>217.82720849643073</v>
      </c>
      <c r="AO71">
        <f t="shared" si="22"/>
        <v>132.29134952554918</v>
      </c>
      <c r="AP71">
        <f t="shared" si="23"/>
        <v>153.45052211340027</v>
      </c>
      <c r="AQ71">
        <f t="shared" si="24"/>
        <v>174.51095323861273</v>
      </c>
      <c r="AR71">
        <f t="shared" si="10"/>
        <v>151.58798870810722</v>
      </c>
      <c r="AT71">
        <f t="shared" si="20"/>
        <v>1.1993544806416789E-3</v>
      </c>
      <c r="AU71">
        <f t="shared" si="25"/>
        <v>-1.7219494012957859E-2</v>
      </c>
      <c r="AV71">
        <f t="shared" si="26"/>
        <v>2.5132262029895047E-2</v>
      </c>
      <c r="AW71">
        <f t="shared" si="27"/>
        <v>1.4538475898982606E-2</v>
      </c>
      <c r="AX71">
        <f t="shared" si="28"/>
        <v>7.6074102935699273E-3</v>
      </c>
    </row>
    <row r="72" spans="1:63" x14ac:dyDescent="0.35">
      <c r="A72" t="s">
        <v>458</v>
      </c>
      <c r="B72">
        <v>-3.9458727805465801E-3</v>
      </c>
      <c r="C72">
        <v>-7.3007478274700298E-3</v>
      </c>
      <c r="D72">
        <v>-2.3139638998181901E-3</v>
      </c>
      <c r="E72">
        <v>-4.1342602154925603E-3</v>
      </c>
      <c r="F72">
        <v>5.2466027095332502E-3</v>
      </c>
      <c r="G72">
        <v>-5.2369825999583003E-3</v>
      </c>
      <c r="H72">
        <v>-3.7164985898503399E-3</v>
      </c>
      <c r="I72">
        <v>-2.0461464269351599E-2</v>
      </c>
      <c r="J72">
        <v>-2.1306871632812099E-2</v>
      </c>
      <c r="K72">
        <v>-3.1253956071025199E-2</v>
      </c>
      <c r="L72">
        <v>4.1661450882152597E-2</v>
      </c>
      <c r="M72">
        <v>4.1631178312539298E-2</v>
      </c>
      <c r="N72">
        <v>5.2218026184145297E-2</v>
      </c>
      <c r="O72">
        <v>-6.26459002424678E-2</v>
      </c>
      <c r="P72">
        <v>2.60187967803782E-2</v>
      </c>
      <c r="Q72">
        <v>3.6979181795394299E-2</v>
      </c>
      <c r="R72">
        <v>6.0390831724235997E-2</v>
      </c>
      <c r="S72">
        <v>6.7892504585421704E-2</v>
      </c>
      <c r="T72">
        <v>8.3505199540619302E-2</v>
      </c>
      <c r="U72">
        <v>1.7905474575131398E-2</v>
      </c>
      <c r="V72">
        <v>3.4584768680147003E-2</v>
      </c>
      <c r="X72">
        <f t="shared" si="14"/>
        <v>64</v>
      </c>
      <c r="Y72" s="135">
        <f t="shared" si="36"/>
        <v>3.1330815710487174E-2</v>
      </c>
      <c r="Z72" s="135">
        <f t="shared" si="36"/>
        <v>-2.920299130988012E-3</v>
      </c>
      <c r="AA72" s="135">
        <f t="shared" si="36"/>
        <v>0</v>
      </c>
      <c r="AB72" s="135">
        <f t="shared" si="36"/>
        <v>0</v>
      </c>
      <c r="AC72" s="135">
        <f t="shared" si="8"/>
        <v>2.8410516579499161E-2</v>
      </c>
      <c r="AD72" s="135">
        <f t="shared" si="9"/>
        <v>1.0284105165794992</v>
      </c>
      <c r="AE72" s="135">
        <f t="shared" si="15"/>
        <v>155.89468177455183</v>
      </c>
      <c r="AH72">
        <v>371.381381015719</v>
      </c>
      <c r="AI72">
        <v>152.752689048706</v>
      </c>
      <c r="AJ72">
        <v>165.544407559663</v>
      </c>
      <c r="AK72">
        <v>248.15191808748901</v>
      </c>
      <c r="AM72" t="s">
        <v>458</v>
      </c>
      <c r="AN72">
        <f t="shared" si="16"/>
        <v>229.20171537331728</v>
      </c>
      <c r="AO72">
        <f t="shared" si="22"/>
        <v>133.25717530819108</v>
      </c>
      <c r="AP72">
        <f t="shared" si="23"/>
        <v>156.19812653564261</v>
      </c>
      <c r="AQ72">
        <f t="shared" si="24"/>
        <v>180.54637418852235</v>
      </c>
      <c r="AR72">
        <f t="shared" si="10"/>
        <v>155.89468177455183</v>
      </c>
      <c r="AT72">
        <f t="shared" si="20"/>
        <v>5.2218026184148281E-2</v>
      </c>
      <c r="AU72">
        <f t="shared" si="25"/>
        <v>7.3007478274713655E-3</v>
      </c>
      <c r="AV72">
        <f t="shared" si="26"/>
        <v>1.7905474575132807E-2</v>
      </c>
      <c r="AW72">
        <f t="shared" si="27"/>
        <v>3.458476868014837E-2</v>
      </c>
      <c r="AX72">
        <f t="shared" si="28"/>
        <v>2.8410516579499223E-2</v>
      </c>
    </row>
    <row r="73" spans="1:63" x14ac:dyDescent="0.35">
      <c r="A73" t="s">
        <v>459</v>
      </c>
      <c r="B73">
        <v>-1.39867822734474E-3</v>
      </c>
      <c r="C73">
        <v>-3.9439051529328497E-3</v>
      </c>
      <c r="D73">
        <v>-1.94573735616754E-3</v>
      </c>
      <c r="E73">
        <v>-3.8105606276843599E-3</v>
      </c>
      <c r="F73">
        <v>9.1891967746215997E-4</v>
      </c>
      <c r="G73">
        <v>-3.56773896334794E-3</v>
      </c>
      <c r="H73">
        <v>-3.9928367811436997E-3</v>
      </c>
      <c r="I73">
        <v>7.6464492965708699E-3</v>
      </c>
      <c r="J73">
        <v>-9.6754509183794002E-4</v>
      </c>
      <c r="K73">
        <v>-3.7219747516938901E-3</v>
      </c>
      <c r="L73">
        <v>4.3997743463703998E-3</v>
      </c>
      <c r="M73">
        <v>4.4759984703215397E-3</v>
      </c>
      <c r="N73">
        <v>-6.6522745374700803E-3</v>
      </c>
      <c r="O73">
        <v>-7.3908962006236006E-2</v>
      </c>
      <c r="P73">
        <v>1.9091630929537001E-2</v>
      </c>
      <c r="Q73">
        <v>-1.49818876394408E-2</v>
      </c>
      <c r="R73">
        <v>2.7056920814159498E-2</v>
      </c>
      <c r="S73">
        <v>-1.7774882503116301E-2</v>
      </c>
      <c r="T73">
        <v>-1.03480390868261E-2</v>
      </c>
      <c r="U73">
        <v>-6.9284667286919094E-2</v>
      </c>
      <c r="V73">
        <v>3.8540234160462298E-3</v>
      </c>
      <c r="X73">
        <f t="shared" si="14"/>
        <v>65</v>
      </c>
      <c r="Y73" s="135">
        <f t="shared" si="36"/>
        <v>-3.991364722482048E-3</v>
      </c>
      <c r="Z73" s="135">
        <f t="shared" si="36"/>
        <v>-1.5775620611731399E-3</v>
      </c>
      <c r="AA73" s="135">
        <f t="shared" si="36"/>
        <v>0</v>
      </c>
      <c r="AB73" s="135">
        <f t="shared" si="36"/>
        <v>0</v>
      </c>
      <c r="AC73" s="135">
        <f t="shared" si="8"/>
        <v>-5.5689267836551877E-3</v>
      </c>
      <c r="AD73" s="135">
        <f t="shared" si="9"/>
        <v>0.99443107321634483</v>
      </c>
      <c r="AE73" s="135">
        <f t="shared" si="15"/>
        <v>155.02651570578811</v>
      </c>
      <c r="AH73">
        <v>368.91085011109698</v>
      </c>
      <c r="AI73">
        <v>153.355131166169</v>
      </c>
      <c r="AJ73">
        <v>154.074718360682</v>
      </c>
      <c r="AK73">
        <v>249.10830139053499</v>
      </c>
      <c r="AM73" t="s">
        <v>459</v>
      </c>
      <c r="AN73">
        <f t="shared" si="16"/>
        <v>227.67700263819447</v>
      </c>
      <c r="AO73">
        <f t="shared" si="22"/>
        <v>133.78272896855387</v>
      </c>
      <c r="AP73">
        <f t="shared" si="23"/>
        <v>145.37599130778091</v>
      </c>
      <c r="AQ73">
        <f t="shared" si="24"/>
        <v>181.24220414232715</v>
      </c>
      <c r="AR73">
        <f t="shared" si="10"/>
        <v>155.02651570578811</v>
      </c>
      <c r="AT73">
        <f t="shared" si="20"/>
        <v>-6.6522745374719694E-3</v>
      </c>
      <c r="AU73">
        <f t="shared" si="25"/>
        <v>3.9439051529293057E-3</v>
      </c>
      <c r="AV73">
        <f t="shared" si="26"/>
        <v>-6.9284667286916624E-2</v>
      </c>
      <c r="AW73">
        <f t="shared" si="27"/>
        <v>3.8540234160462372E-3</v>
      </c>
      <c r="AX73">
        <f t="shared" si="28"/>
        <v>-5.5689267836552814E-3</v>
      </c>
    </row>
    <row r="74" spans="1:63" x14ac:dyDescent="0.35">
      <c r="A74" t="s">
        <v>460</v>
      </c>
      <c r="B74">
        <v>8.7466202826280703E-3</v>
      </c>
      <c r="C74">
        <v>1.0630417182599401E-2</v>
      </c>
      <c r="D74">
        <v>-1.7006969898915E-3</v>
      </c>
      <c r="E74">
        <v>2.1982277314843899E-2</v>
      </c>
      <c r="F74">
        <v>1.0569205761632601E-2</v>
      </c>
      <c r="G74">
        <v>4.9286768510781098E-3</v>
      </c>
      <c r="H74">
        <v>4.1285370311160197E-2</v>
      </c>
      <c r="I74">
        <v>0.13029161873143</v>
      </c>
      <c r="J74">
        <v>8.3252300390321596E-2</v>
      </c>
      <c r="K74">
        <v>0.13119994293887699</v>
      </c>
      <c r="L74">
        <v>2.3328761963472701E-2</v>
      </c>
      <c r="M74">
        <v>2.3348763536775199E-2</v>
      </c>
      <c r="N74">
        <v>6.0876959044140401E-2</v>
      </c>
      <c r="O74">
        <v>-2.35277560642577E-2</v>
      </c>
      <c r="P74">
        <v>-7.0141428149964699E-2</v>
      </c>
      <c r="Q74">
        <v>2.61208736261207E-2</v>
      </c>
      <c r="R74">
        <v>1.69042576655857E-2</v>
      </c>
      <c r="S74">
        <v>2.4188422248133602E-2</v>
      </c>
      <c r="T74">
        <v>0.197802182446987</v>
      </c>
      <c r="U74">
        <v>0.17476265771732</v>
      </c>
      <c r="V74">
        <v>2.0682573224526799E-2</v>
      </c>
      <c r="X74">
        <f t="shared" si="14"/>
        <v>66</v>
      </c>
      <c r="Y74" s="135">
        <f t="shared" si="36"/>
        <v>3.6526175426484238E-2</v>
      </c>
      <c r="Z74" s="135">
        <f t="shared" si="36"/>
        <v>4.2521668730397602E-3</v>
      </c>
      <c r="AA74" s="135">
        <f t="shared" si="36"/>
        <v>0</v>
      </c>
      <c r="AB74" s="135">
        <f t="shared" si="36"/>
        <v>0</v>
      </c>
      <c r="AC74" s="135">
        <f t="shared" ref="AC74:AC104" si="37">SUM(Y74:AB74)</f>
        <v>4.0778342299523998E-2</v>
      </c>
      <c r="AD74" s="135">
        <f t="shared" ref="AD74:AD104" si="38" xml:space="preserve"> 1 + AC74</f>
        <v>1.040778342299524</v>
      </c>
      <c r="AE74" s="135">
        <f t="shared" si="15"/>
        <v>161.34824002874129</v>
      </c>
      <c r="AH74">
        <v>391.36902082424899</v>
      </c>
      <c r="AI74">
        <v>154.985360187558</v>
      </c>
      <c r="AJ74">
        <v>181.001225628442</v>
      </c>
      <c r="AK74">
        <v>254.260502074882</v>
      </c>
      <c r="AM74" t="s">
        <v>460</v>
      </c>
      <c r="AN74">
        <f t="shared" si="16"/>
        <v>241.53728620309235</v>
      </c>
      <c r="AO74">
        <f t="shared" si="22"/>
        <v>135.20489518931655</v>
      </c>
      <c r="AP74">
        <f t="shared" si="23"/>
        <v>170.78228591701838</v>
      </c>
      <c r="AQ74">
        <f t="shared" si="24"/>
        <v>184.99075930087531</v>
      </c>
      <c r="AR74">
        <f t="shared" ref="AR74:AR104" si="39">AE74</f>
        <v>161.34824002874129</v>
      </c>
      <c r="AT74">
        <f t="shared" si="20"/>
        <v>6.0876959044139811E-2</v>
      </c>
      <c r="AU74">
        <f t="shared" si="25"/>
        <v>1.0630417182601715E-2</v>
      </c>
      <c r="AV74">
        <f t="shared" si="26"/>
        <v>0.1747626577173178</v>
      </c>
      <c r="AW74">
        <f t="shared" si="27"/>
        <v>2.0682573224525935E-2</v>
      </c>
      <c r="AX74">
        <f t="shared" si="28"/>
        <v>4.077834229952404E-2</v>
      </c>
    </row>
    <row r="75" spans="1:63" x14ac:dyDescent="0.35">
      <c r="A75" t="s">
        <v>461</v>
      </c>
      <c r="B75">
        <v>1.17277376606217E-2</v>
      </c>
      <c r="C75">
        <v>1.3286993256129901E-2</v>
      </c>
      <c r="D75">
        <v>4.0215966145225003E-3</v>
      </c>
      <c r="E75">
        <v>1.50755645001179E-2</v>
      </c>
      <c r="F75" s="129">
        <v>-6.6613381477509304E-16</v>
      </c>
      <c r="G75">
        <v>8.4674403556368408E-3</v>
      </c>
      <c r="H75">
        <v>2.24164222193492E-2</v>
      </c>
      <c r="I75">
        <v>-0.108761412976446</v>
      </c>
      <c r="J75">
        <v>7.7086616228278004E-2</v>
      </c>
      <c r="K75">
        <v>0.11643627654524499</v>
      </c>
      <c r="L75">
        <v>1.8771931594449599E-2</v>
      </c>
      <c r="M75">
        <v>1.8771058784512601E-2</v>
      </c>
      <c r="N75">
        <v>3.3844729903904101E-2</v>
      </c>
      <c r="O75">
        <v>-0.163467422850822</v>
      </c>
      <c r="P75">
        <v>-4.5910430625797499E-2</v>
      </c>
      <c r="Q75">
        <v>-2.96396147396988E-2</v>
      </c>
      <c r="R75">
        <v>9.3166941391973294E-3</v>
      </c>
      <c r="S75">
        <v>5.55213804262422E-3</v>
      </c>
      <c r="T75">
        <v>7.5840521495065399E-2</v>
      </c>
      <c r="U75">
        <v>-7.2352457977176696E-2</v>
      </c>
      <c r="V75">
        <v>1.7514874202672202E-2</v>
      </c>
      <c r="X75">
        <f t="shared" ref="X75:X104" si="40">X74 + 1</f>
        <v>67</v>
      </c>
      <c r="Y75" s="135">
        <f t="shared" si="36"/>
        <v>2.0306837942342459E-2</v>
      </c>
      <c r="Z75" s="135">
        <f t="shared" si="36"/>
        <v>5.3147973024519606E-3</v>
      </c>
      <c r="AA75" s="135">
        <f t="shared" si="36"/>
        <v>0</v>
      </c>
      <c r="AB75" s="135">
        <f t="shared" si="36"/>
        <v>0</v>
      </c>
      <c r="AC75" s="135">
        <f t="shared" si="37"/>
        <v>2.5621635244794418E-2</v>
      </c>
      <c r="AD75" s="135">
        <f t="shared" si="38"/>
        <v>1.0256216352447944</v>
      </c>
      <c r="AE75" s="135">
        <f t="shared" ref="AE75:AE104" si="41">AD75 * AE74</f>
        <v>165.48224578214723</v>
      </c>
      <c r="AH75">
        <v>404.61479962680198</v>
      </c>
      <c r="AI75">
        <v>157.04464962316899</v>
      </c>
      <c r="AJ75">
        <v>167.90534205734301</v>
      </c>
      <c r="AK75">
        <v>258.71384278343203</v>
      </c>
      <c r="AM75" t="s">
        <v>461</v>
      </c>
      <c r="AN75">
        <f t="shared" ref="AN75:AN104" si="42">(AH75/AH74) * AN74</f>
        <v>249.71205041635855</v>
      </c>
      <c r="AO75">
        <f t="shared" si="22"/>
        <v>137.00136171989277</v>
      </c>
      <c r="AP75">
        <f t="shared" si="23"/>
        <v>158.42576775196144</v>
      </c>
      <c r="AQ75">
        <f t="shared" si="24"/>
        <v>188.23084917868709</v>
      </c>
      <c r="AR75">
        <f t="shared" si="39"/>
        <v>165.48224578214723</v>
      </c>
      <c r="AT75">
        <f t="shared" ref="AT75:AT104" si="43">AN75/AN74 - 1</f>
        <v>3.3844729903906412E-2</v>
      </c>
      <c r="AU75">
        <f t="shared" si="25"/>
        <v>1.3286993256130142E-2</v>
      </c>
      <c r="AV75">
        <f t="shared" si="26"/>
        <v>-7.2352457977174933E-2</v>
      </c>
      <c r="AW75">
        <f t="shared" si="27"/>
        <v>1.7514874202672948E-2</v>
      </c>
      <c r="AX75">
        <f t="shared" si="28"/>
        <v>2.5621635244794438E-2</v>
      </c>
    </row>
    <row r="76" spans="1:63" x14ac:dyDescent="0.35">
      <c r="A76" t="s">
        <v>462</v>
      </c>
      <c r="B76">
        <v>-4.1187159550486402E-3</v>
      </c>
      <c r="C76">
        <v>-5.72138308067127E-3</v>
      </c>
      <c r="D76">
        <v>-1.45680377833412E-3</v>
      </c>
      <c r="E76">
        <v>-6.3156175112661899E-3</v>
      </c>
      <c r="F76">
        <v>7.6027884052698403E-3</v>
      </c>
      <c r="G76">
        <v>-2.43874689412637E-3</v>
      </c>
      <c r="H76">
        <v>-8.0614901800487495E-3</v>
      </c>
      <c r="I76">
        <v>3.8193198103426501E-2</v>
      </c>
      <c r="J76">
        <v>-1.6988859694576398E-2</v>
      </c>
      <c r="K76">
        <v>-2.7653902929331599E-2</v>
      </c>
      <c r="L76">
        <v>3.1924960230788002E-2</v>
      </c>
      <c r="M76">
        <v>3.18756502214214E-2</v>
      </c>
      <c r="N76">
        <v>4.2572768761323897E-2</v>
      </c>
      <c r="O76">
        <v>1.8484214034331502E-2</v>
      </c>
      <c r="P76">
        <v>-6.08465369814905E-2</v>
      </c>
      <c r="Q76">
        <v>7.55904533954776E-3</v>
      </c>
      <c r="R76">
        <v>-5.7024885417453703E-3</v>
      </c>
      <c r="S76">
        <v>-1.2414696173939701E-2</v>
      </c>
      <c r="T76">
        <v>0.105339110700745</v>
      </c>
      <c r="U76">
        <v>-8.3986061268879197E-2</v>
      </c>
      <c r="V76">
        <v>2.5507200755019201E-2</v>
      </c>
      <c r="X76">
        <f t="shared" si="40"/>
        <v>68</v>
      </c>
      <c r="Y76" s="135">
        <f t="shared" si="36"/>
        <v>2.5543661256794338E-2</v>
      </c>
      <c r="Z76" s="135">
        <f t="shared" si="36"/>
        <v>-2.2885532322685083E-3</v>
      </c>
      <c r="AA76" s="135">
        <f t="shared" si="36"/>
        <v>0</v>
      </c>
      <c r="AB76" s="135">
        <f t="shared" si="36"/>
        <v>0</v>
      </c>
      <c r="AC76" s="135">
        <f t="shared" si="37"/>
        <v>2.3255108024525829E-2</v>
      </c>
      <c r="AD76" s="135">
        <f t="shared" si="38"/>
        <v>1.0232551080245258</v>
      </c>
      <c r="AE76" s="135">
        <f t="shared" si="41"/>
        <v>169.33055328395218</v>
      </c>
      <c r="AH76">
        <v>421.84037192872302</v>
      </c>
      <c r="AI76">
        <v>156.14613702190499</v>
      </c>
      <c r="AJ76">
        <v>182.007050402743</v>
      </c>
      <c r="AK76">
        <v>265.312908709412</v>
      </c>
      <c r="AM76" t="s">
        <v>462</v>
      </c>
      <c r="AN76">
        <f t="shared" si="42"/>
        <v>260.34298379565007</v>
      </c>
      <c r="AO76">
        <f t="shared" si="22"/>
        <v>136.21752444691961</v>
      </c>
      <c r="AP76">
        <f t="shared" si="23"/>
        <v>171.7313239889468</v>
      </c>
      <c r="AQ76">
        <f t="shared" si="24"/>
        <v>193.03209123697599</v>
      </c>
      <c r="AR76">
        <f t="shared" si="39"/>
        <v>169.33055328395218</v>
      </c>
      <c r="AT76">
        <f t="shared" si="43"/>
        <v>4.2572768761323321E-2</v>
      </c>
      <c r="AU76">
        <f t="shared" si="25"/>
        <v>-5.7213830806716048E-3</v>
      </c>
      <c r="AV76">
        <f t="shared" si="26"/>
        <v>8.3986061268878531E-2</v>
      </c>
      <c r="AW76">
        <f t="shared" si="27"/>
        <v>2.550720075502122E-2</v>
      </c>
      <c r="AX76">
        <f t="shared" si="28"/>
        <v>2.3255108024525795E-2</v>
      </c>
    </row>
    <row r="77" spans="1:63" x14ac:dyDescent="0.35">
      <c r="A77" t="s">
        <v>463</v>
      </c>
      <c r="B77">
        <v>-9.4884617643005102E-3</v>
      </c>
      <c r="C77">
        <v>-1.13100550133643E-2</v>
      </c>
      <c r="D77">
        <v>-2.9206245647794798E-3</v>
      </c>
      <c r="E77">
        <v>-1.6341240877028901E-2</v>
      </c>
      <c r="F77">
        <v>3.4626829949332399E-3</v>
      </c>
      <c r="G77">
        <v>-7.0690102684703897E-3</v>
      </c>
      <c r="H77">
        <v>-2.35824902292113E-2</v>
      </c>
      <c r="I77">
        <v>-9.5337965017195395E-2</v>
      </c>
      <c r="J77">
        <v>-5.7636773982718797E-2</v>
      </c>
      <c r="K77">
        <v>-8.4421216913595096E-2</v>
      </c>
      <c r="L77">
        <v>-4.7111843088812597E-2</v>
      </c>
      <c r="M77">
        <v>-4.7078604957893601E-2</v>
      </c>
      <c r="N77">
        <v>-6.0364941847549099E-2</v>
      </c>
      <c r="O77">
        <v>-0.183724492961165</v>
      </c>
      <c r="P77">
        <v>-2.7841867906674499E-2</v>
      </c>
      <c r="Q77">
        <v>6.3919463943999305E-2</v>
      </c>
      <c r="R77">
        <v>5.7097987041752701E-2</v>
      </c>
      <c r="S77">
        <v>6.4393967672851105E-2</v>
      </c>
      <c r="T77">
        <v>-0.25217387389724799</v>
      </c>
      <c r="U77">
        <v>0.10012395856045</v>
      </c>
      <c r="V77">
        <v>-4.06074778872898E-2</v>
      </c>
      <c r="X77">
        <f t="shared" si="40"/>
        <v>69</v>
      </c>
      <c r="Y77" s="135">
        <f t="shared" si="36"/>
        <v>-3.6218965108529455E-2</v>
      </c>
      <c r="Z77" s="135">
        <f t="shared" si="36"/>
        <v>-4.5240220053457203E-3</v>
      </c>
      <c r="AA77" s="135">
        <f t="shared" si="36"/>
        <v>0</v>
      </c>
      <c r="AB77" s="135">
        <f t="shared" si="36"/>
        <v>0</v>
      </c>
      <c r="AC77" s="135">
        <f t="shared" si="37"/>
        <v>-4.0742987113875175E-2</v>
      </c>
      <c r="AD77" s="135">
        <f t="shared" si="38"/>
        <v>0.95925701288612486</v>
      </c>
      <c r="AE77" s="135">
        <f t="shared" si="41"/>
        <v>162.43152073351877</v>
      </c>
      <c r="AH77">
        <v>396.37600240829698</v>
      </c>
      <c r="AI77">
        <v>154.38011562206299</v>
      </c>
      <c r="AJ77">
        <v>163.783784030509</v>
      </c>
      <c r="AK77">
        <v>254.53922063578199</v>
      </c>
      <c r="AM77" t="s">
        <v>463</v>
      </c>
      <c r="AN77">
        <f t="shared" si="42"/>
        <v>244.62739471840811</v>
      </c>
      <c r="AO77">
        <f t="shared" si="22"/>
        <v>134.6768967516407</v>
      </c>
      <c r="AP77">
        <f t="shared" si="23"/>
        <v>154.53690402234625</v>
      </c>
      <c r="AQ77">
        <f t="shared" si="24"/>
        <v>185.19354486053317</v>
      </c>
      <c r="AR77">
        <f t="shared" si="39"/>
        <v>162.43152073351877</v>
      </c>
      <c r="AT77">
        <f t="shared" si="43"/>
        <v>-6.0364941847549591E-2</v>
      </c>
      <c r="AU77">
        <f t="shared" si="25"/>
        <v>-1.1310055013364018E-2</v>
      </c>
      <c r="AV77">
        <f t="shared" si="26"/>
        <v>-0.1001239585604502</v>
      </c>
      <c r="AW77">
        <f t="shared" si="27"/>
        <v>-4.0607477887289911E-2</v>
      </c>
      <c r="AX77">
        <f t="shared" si="28"/>
        <v>-4.074298711387514E-2</v>
      </c>
    </row>
    <row r="78" spans="1:63" x14ac:dyDescent="0.35">
      <c r="A78" t="s">
        <v>464</v>
      </c>
      <c r="B78">
        <v>-3.13044440026089E-3</v>
      </c>
      <c r="C78">
        <v>-8.2392994156853493E-3</v>
      </c>
      <c r="D78">
        <v>6.5869475420563496E-3</v>
      </c>
      <c r="E78">
        <v>-1.94427565551424E-3</v>
      </c>
      <c r="F78">
        <v>-5.31115824968275E-3</v>
      </c>
      <c r="G78">
        <v>-8.1965885996121406E-3</v>
      </c>
      <c r="H78">
        <v>6.7662165257227304E-3</v>
      </c>
      <c r="I78">
        <v>4.5707714832508198E-2</v>
      </c>
      <c r="J78">
        <v>3.7673103392313598E-2</v>
      </c>
      <c r="K78">
        <v>5.7875705154681302E-2</v>
      </c>
      <c r="L78">
        <v>5.7594797362593403E-2</v>
      </c>
      <c r="M78">
        <v>5.7176605589831501E-2</v>
      </c>
      <c r="N78">
        <v>7.9610386316171594E-2</v>
      </c>
      <c r="O78">
        <v>7.1745257898984699E-2</v>
      </c>
      <c r="P78">
        <v>-2.2353528114918E-2</v>
      </c>
      <c r="Q78">
        <v>-3.4108511628025702E-2</v>
      </c>
      <c r="R78">
        <v>4.4009715927068899E-2</v>
      </c>
      <c r="S78">
        <v>4.81503030981804E-2</v>
      </c>
      <c r="T78">
        <v>-4.2531201917475898E-2</v>
      </c>
      <c r="U78">
        <v>5.9254109595516802E-3</v>
      </c>
      <c r="V78">
        <v>4.6833874306832099E-2</v>
      </c>
      <c r="X78">
        <f t="shared" si="40"/>
        <v>70</v>
      </c>
      <c r="Y78" s="135">
        <f t="shared" si="36"/>
        <v>4.7766231789702955E-2</v>
      </c>
      <c r="Z78" s="135">
        <f t="shared" si="36"/>
        <v>-3.29571976627414E-3</v>
      </c>
      <c r="AA78" s="135">
        <f t="shared" si="36"/>
        <v>0</v>
      </c>
      <c r="AB78" s="135">
        <f t="shared" si="36"/>
        <v>0</v>
      </c>
      <c r="AC78" s="135">
        <f t="shared" si="37"/>
        <v>4.4470512023428818E-2</v>
      </c>
      <c r="AD78" s="135">
        <f t="shared" si="38"/>
        <v>1.0444705120234288</v>
      </c>
      <c r="AE78" s="135">
        <f t="shared" si="41"/>
        <v>169.65493362928254</v>
      </c>
      <c r="AH78">
        <v>427.931649086481</v>
      </c>
      <c r="AI78">
        <v>153.10813162562499</v>
      </c>
      <c r="AJ78">
        <v>164.75427025939999</v>
      </c>
      <c r="AK78">
        <v>266.46027850119702</v>
      </c>
      <c r="AM78" t="s">
        <v>464</v>
      </c>
      <c r="AN78">
        <f t="shared" si="42"/>
        <v>264.10227611545906</v>
      </c>
      <c r="AO78">
        <f t="shared" si="22"/>
        <v>133.56725347492886</v>
      </c>
      <c r="AP78">
        <f t="shared" si="23"/>
        <v>155.45259868709525</v>
      </c>
      <c r="AQ78">
        <f t="shared" si="24"/>
        <v>193.86687606296795</v>
      </c>
      <c r="AR78">
        <f t="shared" si="39"/>
        <v>169.65493362928254</v>
      </c>
      <c r="AT78">
        <f t="shared" si="43"/>
        <v>7.9610386316171233E-2</v>
      </c>
      <c r="AU78">
        <f t="shared" si="25"/>
        <v>-8.2392994156833543E-3</v>
      </c>
      <c r="AV78">
        <f t="shared" si="26"/>
        <v>5.9254109595503479E-3</v>
      </c>
      <c r="AW78">
        <f t="shared" si="27"/>
        <v>4.6833874306831502E-2</v>
      </c>
      <c r="AX78">
        <f t="shared" si="28"/>
        <v>4.4470512023428777E-2</v>
      </c>
    </row>
    <row r="79" spans="1:63" x14ac:dyDescent="0.35">
      <c r="A79" t="s">
        <v>465</v>
      </c>
      <c r="B79">
        <v>-3.3222129149998998E-3</v>
      </c>
      <c r="C79">
        <v>2.4564332247918302E-3</v>
      </c>
      <c r="D79">
        <v>7.3711896128047995E-4</v>
      </c>
      <c r="E79">
        <v>-6.0111970388354499E-4</v>
      </c>
      <c r="F79">
        <v>-1.18398019376662E-2</v>
      </c>
      <c r="G79">
        <v>1.1041463550917E-3</v>
      </c>
      <c r="H79">
        <v>-7.2314719177093397E-3</v>
      </c>
      <c r="I79">
        <v>-9.9308788630258604E-2</v>
      </c>
      <c r="J79">
        <v>-7.5439504669798804E-2</v>
      </c>
      <c r="K79">
        <v>-0.115193870032023</v>
      </c>
      <c r="L79">
        <v>-9.7381320593272706E-3</v>
      </c>
      <c r="M79">
        <v>-9.2387336922221605E-3</v>
      </c>
      <c r="N79">
        <v>1.5618144123887401E-2</v>
      </c>
      <c r="O79">
        <v>-0.11124287971806</v>
      </c>
      <c r="P79">
        <v>-5.7925154159208202E-2</v>
      </c>
      <c r="Q79">
        <v>-2.5521172330312199E-2</v>
      </c>
      <c r="R79">
        <v>-9.4374836097443293E-2</v>
      </c>
      <c r="S79">
        <v>-0.112347027559382</v>
      </c>
      <c r="T79">
        <v>-0.132834936573796</v>
      </c>
      <c r="U79">
        <v>8.0512864314024907E-2</v>
      </c>
      <c r="V79">
        <v>-7.5384799040170104E-3</v>
      </c>
      <c r="X79">
        <f t="shared" si="40"/>
        <v>71</v>
      </c>
      <c r="Y79" s="135">
        <f t="shared" si="36"/>
        <v>9.3708864743324398E-3</v>
      </c>
      <c r="Z79" s="135">
        <f t="shared" si="36"/>
        <v>9.8257328991673215E-4</v>
      </c>
      <c r="AA79" s="135">
        <f t="shared" si="36"/>
        <v>0</v>
      </c>
      <c r="AB79" s="135">
        <f t="shared" si="36"/>
        <v>0</v>
      </c>
      <c r="AC79" s="135">
        <f t="shared" si="37"/>
        <v>1.0353459764249172E-2</v>
      </c>
      <c r="AD79" s="135">
        <f t="shared" si="38"/>
        <v>1.0103534597642492</v>
      </c>
      <c r="AE79" s="135">
        <f t="shared" si="41"/>
        <v>171.41144915841969</v>
      </c>
      <c r="AH79">
        <v>434.61514725708702</v>
      </c>
      <c r="AI79">
        <v>152.73203172411399</v>
      </c>
      <c r="AJ79">
        <v>178.01910846595101</v>
      </c>
      <c r="AK79">
        <v>264.451573046497</v>
      </c>
      <c r="AM79" t="s">
        <v>465</v>
      </c>
      <c r="AN79">
        <f t="shared" si="42"/>
        <v>268.22706352727738</v>
      </c>
      <c r="AO79">
        <f t="shared" si="22"/>
        <v>133.23915443574884</v>
      </c>
      <c r="AP79">
        <f t="shared" si="23"/>
        <v>167.96853267245169</v>
      </c>
      <c r="AQ79">
        <f t="shared" si="24"/>
        <v>192.40541451371271</v>
      </c>
      <c r="AR79">
        <f t="shared" si="39"/>
        <v>171.41144915841969</v>
      </c>
      <c r="AT79">
        <f t="shared" si="43"/>
        <v>1.5618144123888733E-2</v>
      </c>
      <c r="AU79">
        <f t="shared" si="25"/>
        <v>-2.4564332247919429E-3</v>
      </c>
      <c r="AV79">
        <f t="shared" si="26"/>
        <v>8.051286431402338E-2</v>
      </c>
      <c r="AW79">
        <f t="shared" si="27"/>
        <v>-7.5384799040170147E-3</v>
      </c>
      <c r="AX79">
        <f t="shared" si="28"/>
        <v>1.0353459764249173E-2</v>
      </c>
    </row>
    <row r="80" spans="1:63" x14ac:dyDescent="0.35">
      <c r="A80" t="s">
        <v>466</v>
      </c>
      <c r="B80">
        <v>3.7782894035429601E-3</v>
      </c>
      <c r="C80">
        <v>-2.9819576865079901E-3</v>
      </c>
      <c r="D80">
        <v>1.6743247235059199E-3</v>
      </c>
      <c r="E80">
        <v>4.8433740575970399E-4</v>
      </c>
      <c r="F80">
        <v>2.2607351750988301E-2</v>
      </c>
      <c r="G80">
        <v>-2.2142198760179898E-3</v>
      </c>
      <c r="H80">
        <v>-7.8985478228602492E-3</v>
      </c>
      <c r="I80">
        <v>-8.4871829800581694E-2</v>
      </c>
      <c r="J80">
        <v>-4.7117312862365403E-2</v>
      </c>
      <c r="K80">
        <v>-6.9941111067346198E-2</v>
      </c>
      <c r="L80">
        <v>5.7999197545308898E-2</v>
      </c>
      <c r="M80">
        <v>5.7349244558045E-2</v>
      </c>
      <c r="N80">
        <v>3.97733714091685E-2</v>
      </c>
      <c r="O80">
        <v>3.0390299860236999E-2</v>
      </c>
      <c r="P80">
        <v>3.6290770196564202E-2</v>
      </c>
      <c r="Q80">
        <v>5.0400891357094101E-3</v>
      </c>
      <c r="R80">
        <v>7.6126490595024895E-2</v>
      </c>
      <c r="S80">
        <v>8.6349245101689107E-2</v>
      </c>
      <c r="T80">
        <v>-0.102084837661452</v>
      </c>
      <c r="U80">
        <v>-0.101883721858615</v>
      </c>
      <c r="V80">
        <v>4.7381108497809701E-2</v>
      </c>
      <c r="X80">
        <f t="shared" si="40"/>
        <v>72</v>
      </c>
      <c r="Y80" s="135">
        <f t="shared" si="36"/>
        <v>2.3864022845501098E-2</v>
      </c>
      <c r="Z80" s="135">
        <f t="shared" si="36"/>
        <v>-1.1927830746031962E-3</v>
      </c>
      <c r="AA80" s="135">
        <f t="shared" si="36"/>
        <v>0</v>
      </c>
      <c r="AB80" s="135">
        <f t="shared" si="36"/>
        <v>0</v>
      </c>
      <c r="AC80" s="135">
        <f t="shared" si="37"/>
        <v>2.2671239770897904E-2</v>
      </c>
      <c r="AD80" s="135">
        <f t="shared" si="38"/>
        <v>1.0226712397708979</v>
      </c>
      <c r="AE80" s="135">
        <f t="shared" si="41"/>
        <v>175.2975592217673</v>
      </c>
      <c r="AH80">
        <v>451.90125692899397</v>
      </c>
      <c r="AI80">
        <v>153.187472180089</v>
      </c>
      <c r="AJ80">
        <v>159.88185913348801</v>
      </c>
      <c r="AK80">
        <v>276.981581721429</v>
      </c>
      <c r="AM80" t="s">
        <v>466</v>
      </c>
      <c r="AN80">
        <f t="shared" si="42"/>
        <v>278.89535814693863</v>
      </c>
      <c r="AO80">
        <f t="shared" si="22"/>
        <v>133.63646795646173</v>
      </c>
      <c r="AP80">
        <f t="shared" si="23"/>
        <v>150.85527340865247</v>
      </c>
      <c r="AQ80">
        <f t="shared" si="24"/>
        <v>201.52179633435262</v>
      </c>
      <c r="AR80">
        <f t="shared" si="39"/>
        <v>175.2975592217673</v>
      </c>
      <c r="AT80">
        <f t="shared" si="43"/>
        <v>3.9773371409169256E-2</v>
      </c>
      <c r="AU80">
        <f t="shared" si="25"/>
        <v>2.9819576865033337E-3</v>
      </c>
      <c r="AV80">
        <f t="shared" si="26"/>
        <v>-0.10188372185861183</v>
      </c>
      <c r="AW80">
        <f t="shared" si="27"/>
        <v>4.7381108497807745E-2</v>
      </c>
      <c r="AX80">
        <f t="shared" si="28"/>
        <v>2.2671239770897911E-2</v>
      </c>
    </row>
    <row r="81" spans="1:50" x14ac:dyDescent="0.35">
      <c r="A81" t="s">
        <v>467</v>
      </c>
      <c r="B81">
        <v>-1.32392999935185E-2</v>
      </c>
      <c r="C81">
        <v>1.8552462642063599E-2</v>
      </c>
      <c r="D81">
        <v>8.4283119261532296E-3</v>
      </c>
      <c r="E81">
        <v>-2.5550781203798299E-2</v>
      </c>
      <c r="F81">
        <v>2.7004677054746799E-2</v>
      </c>
      <c r="G81">
        <v>1.4440036519504901E-2</v>
      </c>
      <c r="H81">
        <v>-3.5405994495872499E-2</v>
      </c>
      <c r="I81">
        <v>-4.6118536953219401E-2</v>
      </c>
      <c r="J81">
        <v>-2.1959324547732299E-2</v>
      </c>
      <c r="K81">
        <v>-2.84546653547697E-2</v>
      </c>
      <c r="L81">
        <v>5.8194269170714699E-2</v>
      </c>
      <c r="M81">
        <v>5.8373429561944801E-2</v>
      </c>
      <c r="N81">
        <v>-9.1332298730386202E-2</v>
      </c>
      <c r="O81">
        <v>6.1541412501615801E-2</v>
      </c>
      <c r="P81">
        <v>1.0963291002124001E-2</v>
      </c>
      <c r="Q81">
        <v>0.10755599612851099</v>
      </c>
      <c r="R81">
        <v>-7.4784212743973205E-2</v>
      </c>
      <c r="S81">
        <v>-0.112922031408412</v>
      </c>
      <c r="T81">
        <v>-0.33202816124727103</v>
      </c>
      <c r="U81">
        <v>-3.3906880177367801E-2</v>
      </c>
      <c r="V81">
        <v>5.0922327208884698E-2</v>
      </c>
      <c r="X81">
        <f t="shared" si="40"/>
        <v>73</v>
      </c>
      <c r="Y81" s="135">
        <f t="shared" si="36"/>
        <v>-5.4799379238231721E-2</v>
      </c>
      <c r="Z81" s="135">
        <f t="shared" si="36"/>
        <v>7.4209850568254399E-3</v>
      </c>
      <c r="AA81" s="135">
        <f t="shared" si="36"/>
        <v>0</v>
      </c>
      <c r="AB81" s="135">
        <f t="shared" si="36"/>
        <v>0</v>
      </c>
      <c r="AC81" s="135">
        <f t="shared" si="37"/>
        <v>-4.7378394181406283E-2</v>
      </c>
      <c r="AD81" s="135">
        <f t="shared" si="38"/>
        <v>0.95262160581859368</v>
      </c>
      <c r="AE81" s="135">
        <f t="shared" si="41"/>
        <v>166.99224236191998</v>
      </c>
      <c r="AH81">
        <v>410.62807633451803</v>
      </c>
      <c r="AI81">
        <v>150.345467325236</v>
      </c>
      <c r="AJ81">
        <v>154.460764093314</v>
      </c>
      <c r="AK81">
        <v>262.877034986176</v>
      </c>
      <c r="AM81" t="s">
        <v>467</v>
      </c>
      <c r="AN81">
        <f t="shared" si="42"/>
        <v>253.42320398214437</v>
      </c>
      <c r="AO81">
        <f t="shared" si="22"/>
        <v>131.15718237708236</v>
      </c>
      <c r="AP81">
        <f t="shared" si="23"/>
        <v>145.74024172906121</v>
      </c>
      <c r="AQ81">
        <f t="shared" si="24"/>
        <v>191.25983748169253</v>
      </c>
      <c r="AR81">
        <f t="shared" si="39"/>
        <v>166.99224236191998</v>
      </c>
      <c r="AT81">
        <f t="shared" si="43"/>
        <v>-9.1332298730386285E-2</v>
      </c>
      <c r="AU81">
        <f t="shared" si="25"/>
        <v>-1.8552462642061895E-2</v>
      </c>
      <c r="AV81">
        <f t="shared" si="26"/>
        <v>-3.3906880177367871E-2</v>
      </c>
      <c r="AW81">
        <f t="shared" si="27"/>
        <v>-5.0922327208884455E-2</v>
      </c>
      <c r="AX81">
        <f t="shared" si="28"/>
        <v>-4.7378394181406436E-2</v>
      </c>
    </row>
    <row r="82" spans="1:50" x14ac:dyDescent="0.35">
      <c r="A82" t="s">
        <v>468</v>
      </c>
      <c r="B82">
        <v>-1.1111001347189601E-2</v>
      </c>
      <c r="C82">
        <v>-1.52735884128002E-2</v>
      </c>
      <c r="D82">
        <v>5.2547577611742301E-3</v>
      </c>
      <c r="E82">
        <v>-2.2939013273349001E-2</v>
      </c>
      <c r="F82">
        <v>-1.3711812850050501E-2</v>
      </c>
      <c r="G82">
        <v>-1.1277271593525399E-2</v>
      </c>
      <c r="H82">
        <v>-3.45994756950814E-2</v>
      </c>
      <c r="I82">
        <v>4.5177022245264799E-2</v>
      </c>
      <c r="J82">
        <v>1.8619919800371101E-2</v>
      </c>
      <c r="K82">
        <v>2.45458886437681E-2</v>
      </c>
      <c r="L82">
        <v>-3.6030526052533901E-2</v>
      </c>
      <c r="M82">
        <v>-3.6953697823237999E-2</v>
      </c>
      <c r="N82">
        <v>-5.10097902150125E-2</v>
      </c>
      <c r="O82">
        <v>5.2295160397472298E-2</v>
      </c>
      <c r="P82">
        <v>1.34239949299579E-2</v>
      </c>
      <c r="Q82">
        <v>-6.6247642943725996E-2</v>
      </c>
      <c r="R82">
        <v>6.0417658452186898E-2</v>
      </c>
      <c r="S82">
        <v>8.0477633366601006E-2</v>
      </c>
      <c r="T82">
        <v>9.5906450686391198E-2</v>
      </c>
      <c r="U82">
        <v>3.5158230811441699E-3</v>
      </c>
      <c r="V82">
        <v>-3.1864115774852299E-2</v>
      </c>
      <c r="X82">
        <f t="shared" si="40"/>
        <v>74</v>
      </c>
      <c r="Y82" s="135">
        <f t="shared" si="36"/>
        <v>-3.0605874129007497E-2</v>
      </c>
      <c r="Z82" s="135">
        <f t="shared" si="36"/>
        <v>-6.1094353651200799E-3</v>
      </c>
      <c r="AA82" s="135">
        <f t="shared" si="36"/>
        <v>0</v>
      </c>
      <c r="AB82" s="135">
        <f t="shared" si="36"/>
        <v>0</v>
      </c>
      <c r="AC82" s="135">
        <f t="shared" si="37"/>
        <v>-3.6715309494127574E-2</v>
      </c>
      <c r="AD82" s="135">
        <f t="shared" si="38"/>
        <v>0.9632846905058724</v>
      </c>
      <c r="AE82" s="135">
        <f t="shared" si="41"/>
        <v>160.86107050048372</v>
      </c>
      <c r="AH82">
        <v>389.6820243043</v>
      </c>
      <c r="AI82">
        <v>148.04915253758</v>
      </c>
      <c r="AJ82">
        <v>153.917707373783</v>
      </c>
      <c r="AK82">
        <v>254.50069070882699</v>
      </c>
      <c r="AM82" t="s">
        <v>468</v>
      </c>
      <c r="AN82">
        <f t="shared" si="42"/>
        <v>240.49613951139878</v>
      </c>
      <c r="AO82">
        <f t="shared" si="22"/>
        <v>129.15394155607203</v>
      </c>
      <c r="AP82">
        <f t="shared" si="23"/>
        <v>145.22784482333813</v>
      </c>
      <c r="AQ82">
        <f t="shared" si="24"/>
        <v>185.16551187709675</v>
      </c>
      <c r="AR82">
        <f t="shared" si="39"/>
        <v>160.86107050048372</v>
      </c>
      <c r="AT82">
        <f t="shared" si="43"/>
        <v>-5.100979021501284E-2</v>
      </c>
      <c r="AU82">
        <f t="shared" si="25"/>
        <v>-1.5273588412801797E-2</v>
      </c>
      <c r="AV82">
        <f t="shared" si="26"/>
        <v>-3.5158230811477287E-3</v>
      </c>
      <c r="AW82">
        <f t="shared" si="27"/>
        <v>-3.186411577485071E-2</v>
      </c>
      <c r="AX82">
        <f t="shared" si="28"/>
        <v>-3.6715309494127601E-2</v>
      </c>
    </row>
    <row r="83" spans="1:50" x14ac:dyDescent="0.35">
      <c r="A83" t="s">
        <v>469</v>
      </c>
      <c r="B83">
        <v>-3.3568089312840201E-2</v>
      </c>
      <c r="C83">
        <v>-3.53180379465515E-2</v>
      </c>
      <c r="D83">
        <v>2.2707501545569199E-2</v>
      </c>
      <c r="E83">
        <v>-3.2247793777125902E-2</v>
      </c>
      <c r="F83">
        <v>9.4701869375752798E-3</v>
      </c>
      <c r="G83">
        <v>-2.8173024859815599E-2</v>
      </c>
      <c r="H83">
        <v>-3.3433044931879902E-2</v>
      </c>
      <c r="I83">
        <v>0.19392269761154499</v>
      </c>
      <c r="J83">
        <v>0.12589324121475201</v>
      </c>
      <c r="K83">
        <v>0.18930108986813801</v>
      </c>
      <c r="L83">
        <v>-5.3637584714275599E-2</v>
      </c>
      <c r="M83">
        <v>-5.4189190368498501E-2</v>
      </c>
      <c r="N83">
        <v>-6.1750213482237401E-2</v>
      </c>
      <c r="O83">
        <v>0.13255892493850699</v>
      </c>
      <c r="P83">
        <v>-2.03988270352061E-2</v>
      </c>
      <c r="Q83">
        <v>-4.7735725435840096E-3</v>
      </c>
      <c r="R83">
        <v>4.95368397104851E-2</v>
      </c>
      <c r="S83">
        <v>2.6280015030635401E-2</v>
      </c>
      <c r="T83">
        <v>-0.224084330616552</v>
      </c>
      <c r="U83">
        <v>-6.1200915160431302E-2</v>
      </c>
      <c r="V83">
        <v>-3.84839970493977E-2</v>
      </c>
      <c r="X83">
        <f t="shared" si="40"/>
        <v>75</v>
      </c>
      <c r="Y83" s="135">
        <f t="shared" si="36"/>
        <v>-3.7050128089342438E-2</v>
      </c>
      <c r="Z83" s="135">
        <f t="shared" si="36"/>
        <v>-1.4127215178620601E-2</v>
      </c>
      <c r="AA83" s="135">
        <f t="shared" si="36"/>
        <v>0</v>
      </c>
      <c r="AB83" s="135">
        <f t="shared" si="36"/>
        <v>0</v>
      </c>
      <c r="AC83" s="135">
        <f t="shared" si="37"/>
        <v>-5.1177343267963041E-2</v>
      </c>
      <c r="AD83" s="135">
        <f t="shared" si="38"/>
        <v>0.94882265673203692</v>
      </c>
      <c r="AE83" s="135">
        <f t="shared" si="41"/>
        <v>152.62862827702847</v>
      </c>
      <c r="AH83">
        <v>413.74497249528099</v>
      </c>
      <c r="AI83">
        <v>142.82034695030299</v>
      </c>
      <c r="AJ83">
        <v>163.337611924454</v>
      </c>
      <c r="AK83">
        <v>264.29489453913499</v>
      </c>
      <c r="AM83" t="s">
        <v>469</v>
      </c>
      <c r="AN83">
        <f t="shared" si="42"/>
        <v>255.34682746788161</v>
      </c>
      <c r="AO83">
        <f t="shared" si="22"/>
        <v>124.59247774724801</v>
      </c>
      <c r="AP83">
        <f t="shared" si="23"/>
        <v>154.11592183330353</v>
      </c>
      <c r="AQ83">
        <f t="shared" si="24"/>
        <v>192.29142088982505</v>
      </c>
      <c r="AR83">
        <f t="shared" si="39"/>
        <v>152.62862827702847</v>
      </c>
      <c r="AT83">
        <f t="shared" si="43"/>
        <v>6.1750213482237415E-2</v>
      </c>
      <c r="AU83">
        <f t="shared" si="25"/>
        <v>-3.5318037946551306E-2</v>
      </c>
      <c r="AV83">
        <f t="shared" si="26"/>
        <v>6.1200915160431357E-2</v>
      </c>
      <c r="AW83">
        <f t="shared" si="27"/>
        <v>3.848399704939709E-2</v>
      </c>
      <c r="AX83">
        <f t="shared" si="28"/>
        <v>-5.1177343267962971E-2</v>
      </c>
    </row>
    <row r="84" spans="1:50" x14ac:dyDescent="0.35">
      <c r="A84" t="s">
        <v>470</v>
      </c>
      <c r="B84">
        <v>3.6346591140550097E-2</v>
      </c>
      <c r="C84">
        <v>4.8301985472357298E-2</v>
      </c>
      <c r="D84">
        <v>7.72872810666036E-3</v>
      </c>
      <c r="E84">
        <v>-7.0113076069661606E-2</v>
      </c>
      <c r="F84">
        <v>4.4444618944326303E-2</v>
      </c>
      <c r="G84">
        <v>2.7606591900502998E-2</v>
      </c>
      <c r="H84">
        <v>-0.106934081555973</v>
      </c>
      <c r="I84">
        <v>0.27032516089265701</v>
      </c>
      <c r="J84">
        <v>0.21645439310887099</v>
      </c>
      <c r="K84">
        <v>0.33899486644400301</v>
      </c>
      <c r="L84">
        <v>9.0347051387837302E-2</v>
      </c>
      <c r="M84">
        <v>9.0653052015837399E-2</v>
      </c>
      <c r="N84">
        <v>0.126792476602063</v>
      </c>
      <c r="O84">
        <v>-4.8165833454248103E-2</v>
      </c>
      <c r="P84">
        <v>-9.2906633786575904E-2</v>
      </c>
      <c r="Q84">
        <v>6.7418712256545901E-2</v>
      </c>
      <c r="R84">
        <v>4.9561541255246797E-2</v>
      </c>
      <c r="S84">
        <v>4.7324178060141803E-2</v>
      </c>
      <c r="T84">
        <v>-0.25502007551453898</v>
      </c>
      <c r="U84">
        <v>0.10098777197120901</v>
      </c>
      <c r="V84">
        <v>8.1648212171851101E-2</v>
      </c>
      <c r="X84">
        <f t="shared" si="40"/>
        <v>76</v>
      </c>
      <c r="Y84" s="135">
        <f t="shared" si="36"/>
        <v>7.6075485961237796E-2</v>
      </c>
      <c r="Z84" s="135">
        <f t="shared" si="36"/>
        <v>1.9320794188942919E-2</v>
      </c>
      <c r="AA84" s="135">
        <f t="shared" si="36"/>
        <v>0</v>
      </c>
      <c r="AB84" s="135">
        <f t="shared" si="36"/>
        <v>0</v>
      </c>
      <c r="AC84" s="135">
        <f t="shared" si="37"/>
        <v>9.5396280150180715E-2</v>
      </c>
      <c r="AD84" s="135">
        <f t="shared" si="38"/>
        <v>1.0953962801501806</v>
      </c>
      <c r="AE84" s="135">
        <f t="shared" si="41"/>
        <v>167.18883165908167</v>
      </c>
      <c r="AH84">
        <v>361.28522275095202</v>
      </c>
      <c r="AI84">
        <v>135.92184062675301</v>
      </c>
      <c r="AJ84">
        <v>146.84251041710499</v>
      </c>
      <c r="AK84">
        <v>242.71568891386701</v>
      </c>
      <c r="AM84" t="s">
        <v>470</v>
      </c>
      <c r="AN84">
        <f t="shared" si="42"/>
        <v>222.97077082074932</v>
      </c>
      <c r="AO84">
        <f t="shared" si="22"/>
        <v>118.57441369713595</v>
      </c>
      <c r="AP84">
        <f t="shared" si="23"/>
        <v>138.5520982620688</v>
      </c>
      <c r="AQ84">
        <f t="shared" si="24"/>
        <v>176.59117015818615</v>
      </c>
      <c r="AR84">
        <f t="shared" si="39"/>
        <v>167.18883165908167</v>
      </c>
      <c r="AT84">
        <f t="shared" si="43"/>
        <v>-0.12679247660206261</v>
      </c>
      <c r="AU84">
        <f t="shared" si="25"/>
        <v>-4.8301985472353204E-2</v>
      </c>
      <c r="AV84">
        <f t="shared" si="26"/>
        <v>-0.10098777197121167</v>
      </c>
      <c r="AW84">
        <f t="shared" si="27"/>
        <v>-8.164821217184981E-2</v>
      </c>
      <c r="AX84">
        <f t="shared" si="28"/>
        <v>9.5396280150180646E-2</v>
      </c>
    </row>
    <row r="85" spans="1:50" x14ac:dyDescent="0.35">
      <c r="A85" t="s">
        <v>471</v>
      </c>
      <c r="B85">
        <v>-1.3120582865845999E-2</v>
      </c>
      <c r="C85">
        <v>-1.7650049100919399E-2</v>
      </c>
      <c r="D85">
        <v>-8.8475666877167996E-3</v>
      </c>
      <c r="E85">
        <v>-2.47134959087074E-2</v>
      </c>
      <c r="F85">
        <v>-1.5340326589721299E-2</v>
      </c>
      <c r="G85">
        <v>-1.27586040987304E-2</v>
      </c>
      <c r="H85">
        <v>-2.8809244605028698E-2</v>
      </c>
      <c r="I85">
        <v>2.8655642245209799E-2</v>
      </c>
      <c r="J85">
        <v>-7.7916511998932204E-4</v>
      </c>
      <c r="K85">
        <v>-5.8834688837162696E-3</v>
      </c>
      <c r="L85">
        <v>-3.7396815155908902E-3</v>
      </c>
      <c r="M85">
        <v>-3.6914464590865801E-3</v>
      </c>
      <c r="N85">
        <v>2.5435228964777901E-2</v>
      </c>
      <c r="O85">
        <v>0.171439473811828</v>
      </c>
      <c r="P85">
        <v>-3.1014303522503599E-2</v>
      </c>
      <c r="Q85">
        <v>8.6061674370521202E-2</v>
      </c>
      <c r="R85">
        <v>3.0411372221510601E-2</v>
      </c>
      <c r="S85">
        <v>4.0731565724766598E-2</v>
      </c>
      <c r="T85">
        <v>-7.3461532592773604E-2</v>
      </c>
      <c r="U85">
        <v>6.5013815795601504E-2</v>
      </c>
      <c r="V85">
        <v>-9.1675019085923903E-4</v>
      </c>
      <c r="X85">
        <f t="shared" si="40"/>
        <v>77</v>
      </c>
      <c r="Y85" s="135">
        <f t="shared" si="36"/>
        <v>1.5261137378866739E-2</v>
      </c>
      <c r="Z85" s="135">
        <f t="shared" si="36"/>
        <v>-7.0600196403677595E-3</v>
      </c>
      <c r="AA85" s="135">
        <f t="shared" si="36"/>
        <v>0</v>
      </c>
      <c r="AB85" s="135">
        <f t="shared" si="36"/>
        <v>0</v>
      </c>
      <c r="AC85" s="135">
        <f t="shared" si="37"/>
        <v>8.2011177384989798E-3</v>
      </c>
      <c r="AD85" s="135">
        <f t="shared" si="38"/>
        <v>1.0082011177384991</v>
      </c>
      <c r="AE85" s="135">
        <f t="shared" si="41"/>
        <v>168.55996695207989</v>
      </c>
      <c r="AH85">
        <v>352.09585038869</v>
      </c>
      <c r="AI85">
        <v>138.32086778770201</v>
      </c>
      <c r="AJ85">
        <v>137.29571849388401</v>
      </c>
      <c r="AK85">
        <v>242.49317925973</v>
      </c>
      <c r="AM85" t="s">
        <v>471</v>
      </c>
      <c r="AN85">
        <f t="shared" si="42"/>
        <v>217.29945821247009</v>
      </c>
      <c r="AO85">
        <f t="shared" si="22"/>
        <v>120.66725792100267</v>
      </c>
      <c r="AP85">
        <f t="shared" si="23"/>
        <v>129.54429766756493</v>
      </c>
      <c r="AQ85">
        <f t="shared" si="24"/>
        <v>176.42928016923906</v>
      </c>
      <c r="AR85">
        <f t="shared" si="39"/>
        <v>168.55996695207989</v>
      </c>
      <c r="AT85">
        <f t="shared" si="43"/>
        <v>-2.543522896478001E-2</v>
      </c>
      <c r="AU85">
        <f t="shared" si="25"/>
        <v>1.7650049100915499E-2</v>
      </c>
      <c r="AV85">
        <f t="shared" si="26"/>
        <v>-6.501381579559895E-2</v>
      </c>
      <c r="AW85">
        <f t="shared" si="27"/>
        <v>-9.1675019086212561E-4</v>
      </c>
      <c r="AX85">
        <f t="shared" si="28"/>
        <v>8.2011177384990752E-3</v>
      </c>
    </row>
    <row r="86" spans="1:50" x14ac:dyDescent="0.35">
      <c r="A86" t="s">
        <v>472</v>
      </c>
      <c r="B86">
        <v>1.14719775065492E-2</v>
      </c>
      <c r="C86">
        <v>2.22387575929139E-2</v>
      </c>
      <c r="D86">
        <v>5.5684429602553803E-3</v>
      </c>
      <c r="E86">
        <v>3.0572653515119001E-2</v>
      </c>
      <c r="F86">
        <v>7.2873908927782699E-2</v>
      </c>
      <c r="G86">
        <v>1.5686133585328201E-2</v>
      </c>
      <c r="H86">
        <v>4.3514316518326802E-2</v>
      </c>
      <c r="I86">
        <v>5.2130301471494202E-2</v>
      </c>
      <c r="J86">
        <v>1.43520733031512E-2</v>
      </c>
      <c r="K86">
        <v>1.28781539577638E-2</v>
      </c>
      <c r="L86">
        <v>7.4978294802936093E-2</v>
      </c>
      <c r="M86">
        <v>7.5934215093116E-2</v>
      </c>
      <c r="N86">
        <v>7.5245988217951504E-2</v>
      </c>
      <c r="O86">
        <v>-0.24729572946115899</v>
      </c>
      <c r="P86">
        <v>-9.0195379824415001E-2</v>
      </c>
      <c r="Q86">
        <v>9.9393555548371995E-2</v>
      </c>
      <c r="R86">
        <v>-7.9474825779004596E-2</v>
      </c>
      <c r="S86">
        <v>-8.2969436612839204E-2</v>
      </c>
      <c r="T86">
        <v>0.36186641004857001</v>
      </c>
      <c r="U86">
        <v>4.0109562051152603E-3</v>
      </c>
      <c r="V86">
        <v>6.4160048055897201E-2</v>
      </c>
      <c r="X86">
        <f t="shared" si="40"/>
        <v>78</v>
      </c>
      <c r="Y86" s="135">
        <f t="shared" si="36"/>
        <v>4.5147592930770898E-2</v>
      </c>
      <c r="Z86" s="135">
        <f t="shared" si="36"/>
        <v>8.8955030371655596E-3</v>
      </c>
      <c r="AA86" s="135">
        <f t="shared" si="36"/>
        <v>0</v>
      </c>
      <c r="AB86" s="135">
        <f t="shared" si="36"/>
        <v>0</v>
      </c>
      <c r="AC86" s="135">
        <f t="shared" si="37"/>
        <v>5.4043095967936459E-2</v>
      </c>
      <c r="AD86" s="135">
        <f t="shared" si="38"/>
        <v>1.0540430959679365</v>
      </c>
      <c r="AE86" s="135">
        <f t="shared" si="41"/>
        <v>177.66946942242336</v>
      </c>
      <c r="AH86">
        <v>325.60205017875302</v>
      </c>
      <c r="AI86">
        <v>135.24478353892999</v>
      </c>
      <c r="AJ86">
        <v>136.74503137985499</v>
      </c>
      <c r="AK86">
        <v>226.934805225199</v>
      </c>
      <c r="AM86" t="s">
        <v>472</v>
      </c>
      <c r="AN86">
        <f t="shared" si="42"/>
        <v>200.94854574004734</v>
      </c>
      <c r="AO86">
        <f t="shared" si="22"/>
        <v>117.98376802269603</v>
      </c>
      <c r="AP86">
        <f t="shared" si="23"/>
        <v>129.0247011629977</v>
      </c>
      <c r="AQ86">
        <f t="shared" si="24"/>
        <v>165.10956907511377</v>
      </c>
      <c r="AR86">
        <f t="shared" si="39"/>
        <v>177.66946942242336</v>
      </c>
      <c r="AT86">
        <f t="shared" si="43"/>
        <v>-7.5245988217951365E-2</v>
      </c>
      <c r="AU86">
        <f t="shared" si="25"/>
        <v>-2.2238757592912606E-2</v>
      </c>
      <c r="AV86">
        <f t="shared" si="26"/>
        <v>-4.0109562051169334E-3</v>
      </c>
      <c r="AW86">
        <f t="shared" si="27"/>
        <v>-6.4160048055894703E-2</v>
      </c>
      <c r="AX86">
        <f t="shared" si="28"/>
        <v>5.404309596793655E-2</v>
      </c>
    </row>
    <row r="87" spans="1:50" x14ac:dyDescent="0.35">
      <c r="A87" t="s">
        <v>473</v>
      </c>
      <c r="B87">
        <v>1.6904362412835699E-2</v>
      </c>
      <c r="C87">
        <v>-2.8005002091527599E-2</v>
      </c>
      <c r="D87">
        <v>-5.7117916916449296E-3</v>
      </c>
      <c r="E87">
        <v>3.1407402075921798E-2</v>
      </c>
      <c r="F87">
        <v>-5.8655571637585301E-2</v>
      </c>
      <c r="G87">
        <v>-1.67580508526581E-2</v>
      </c>
      <c r="H87">
        <v>3.9634102778521099E-2</v>
      </c>
      <c r="I87">
        <v>-3.3411103178042099E-2</v>
      </c>
      <c r="J87">
        <v>3.5839557666838502E-2</v>
      </c>
      <c r="K87">
        <v>5.1331596815739101E-2</v>
      </c>
      <c r="L87">
        <v>-8.065784600584E-2</v>
      </c>
      <c r="M87">
        <v>-8.1026779831814902E-2</v>
      </c>
      <c r="N87">
        <v>-0.11965811209367801</v>
      </c>
      <c r="O87">
        <v>-0.13314594841812899</v>
      </c>
      <c r="P87">
        <v>-8.8076970150072903E-2</v>
      </c>
      <c r="Q87">
        <v>-8.3092202128772996E-2</v>
      </c>
      <c r="R87">
        <v>-2.4654463530808801E-2</v>
      </c>
      <c r="S87">
        <v>-1.9247171588694399E-2</v>
      </c>
      <c r="T87">
        <v>0.48213369398126099</v>
      </c>
      <c r="U87">
        <v>-2.67562588966632E-2</v>
      </c>
      <c r="V87">
        <v>-6.9206924198632794E-2</v>
      </c>
      <c r="X87">
        <f t="shared" si="40"/>
        <v>79</v>
      </c>
      <c r="Y87" s="135">
        <f t="shared" si="36"/>
        <v>-7.1794867256206804E-2</v>
      </c>
      <c r="Z87" s="135">
        <f t="shared" si="36"/>
        <v>-1.1202000836611041E-2</v>
      </c>
      <c r="AA87" s="135">
        <f t="shared" si="36"/>
        <v>0</v>
      </c>
      <c r="AB87" s="135">
        <f t="shared" si="36"/>
        <v>0</v>
      </c>
      <c r="AC87" s="135">
        <f t="shared" si="37"/>
        <v>-8.2996868092817838E-2</v>
      </c>
      <c r="AD87" s="135">
        <f t="shared" si="38"/>
        <v>0.91700313190718219</v>
      </c>
      <c r="AE87" s="135">
        <f t="shared" si="41"/>
        <v>162.92345990464958</v>
      </c>
      <c r="AH87">
        <v>364.562976796974</v>
      </c>
      <c r="AI87">
        <v>139.032313984806</v>
      </c>
      <c r="AJ87">
        <v>140.403816842287</v>
      </c>
      <c r="AK87">
        <v>242.640265088451</v>
      </c>
      <c r="AM87" t="s">
        <v>473</v>
      </c>
      <c r="AN87">
        <f t="shared" si="42"/>
        <v>224.99366935127176</v>
      </c>
      <c r="AO87">
        <f t="shared" si="22"/>
        <v>121.287903692938</v>
      </c>
      <c r="AP87">
        <f t="shared" si="23"/>
        <v>132.47691947137972</v>
      </c>
      <c r="AQ87">
        <f t="shared" si="24"/>
        <v>176.53629450656422</v>
      </c>
      <c r="AR87">
        <f t="shared" si="39"/>
        <v>162.92345990464958</v>
      </c>
      <c r="AT87">
        <f t="shared" si="43"/>
        <v>0.11965811209367927</v>
      </c>
      <c r="AU87">
        <f t="shared" si="25"/>
        <v>2.8005002091528119E-2</v>
      </c>
      <c r="AV87">
        <f t="shared" si="26"/>
        <v>2.6756258896665219E-2</v>
      </c>
      <c r="AW87">
        <f t="shared" si="27"/>
        <v>6.9206924198633502E-2</v>
      </c>
      <c r="AX87">
        <f t="shared" si="28"/>
        <v>-8.2996868092817699E-2</v>
      </c>
    </row>
    <row r="88" spans="1:50" x14ac:dyDescent="0.35">
      <c r="A88" t="s">
        <v>474</v>
      </c>
      <c r="B88">
        <v>3.37713380581766E-2</v>
      </c>
      <c r="C88">
        <v>3.72384858339758E-2</v>
      </c>
      <c r="D88">
        <v>1.42135266423449E-2</v>
      </c>
      <c r="E88">
        <v>4.6176602987911403E-2</v>
      </c>
      <c r="F88">
        <v>4.4007401740585803E-2</v>
      </c>
      <c r="G88">
        <v>2.46247174420316E-2</v>
      </c>
      <c r="H88">
        <v>5.8713554771573397E-2</v>
      </c>
      <c r="I88">
        <v>-0.20042193747168699</v>
      </c>
      <c r="J88">
        <v>-0.14461413990550701</v>
      </c>
      <c r="K88">
        <v>-0.21792213897096999</v>
      </c>
      <c r="L88">
        <v>3.7953134510042098E-2</v>
      </c>
      <c r="M88">
        <v>3.8087201289071199E-2</v>
      </c>
      <c r="N88">
        <v>5.0059612014121603E-2</v>
      </c>
      <c r="O88">
        <v>-7.9659967428122994E-2</v>
      </c>
      <c r="P88">
        <v>1.9736840480664201E-2</v>
      </c>
      <c r="Q88">
        <v>2.56568775245938E-2</v>
      </c>
      <c r="R88">
        <v>-5.4729899892940097E-3</v>
      </c>
      <c r="S88">
        <v>0</v>
      </c>
      <c r="T88">
        <v>-0.11052630240457099</v>
      </c>
      <c r="U88">
        <v>5.5576921568329897E-3</v>
      </c>
      <c r="V88">
        <v>3.7234959337599398E-2</v>
      </c>
      <c r="X88">
        <f t="shared" si="40"/>
        <v>80</v>
      </c>
      <c r="Y88" s="135">
        <f t="shared" si="36"/>
        <v>3.0035767208472959E-2</v>
      </c>
      <c r="Z88" s="135">
        <f t="shared" si="36"/>
        <v>1.4895394333590321E-2</v>
      </c>
      <c r="AA88" s="135">
        <f t="shared" si="36"/>
        <v>0</v>
      </c>
      <c r="AB88" s="135">
        <f t="shared" si="36"/>
        <v>0</v>
      </c>
      <c r="AC88" s="135">
        <f t="shared" si="37"/>
        <v>4.493116154206328E-2</v>
      </c>
      <c r="AD88" s="135">
        <f t="shared" si="38"/>
        <v>1.0449311615420633</v>
      </c>
      <c r="AE88" s="135">
        <f t="shared" si="41"/>
        <v>170.24380020061727</v>
      </c>
      <c r="AH88">
        <v>346.31309562380397</v>
      </c>
      <c r="AI88">
        <v>133.85496113001801</v>
      </c>
      <c r="AJ88">
        <v>139.623495650633</v>
      </c>
      <c r="AK88">
        <v>233.605564684218</v>
      </c>
      <c r="AM88" t="s">
        <v>474</v>
      </c>
      <c r="AN88">
        <f t="shared" si="42"/>
        <v>213.73057355791337</v>
      </c>
      <c r="AO88">
        <f t="shared" si="22"/>
        <v>116.77132580943599</v>
      </c>
      <c r="AP88">
        <f t="shared" si="23"/>
        <v>131.74065353507206</v>
      </c>
      <c r="AQ88">
        <f t="shared" si="24"/>
        <v>169.96297275900167</v>
      </c>
      <c r="AR88">
        <f t="shared" si="39"/>
        <v>170.24380020061727</v>
      </c>
      <c r="AT88">
        <f t="shared" si="43"/>
        <v>-5.0059612014122346E-2</v>
      </c>
      <c r="AU88">
        <f t="shared" si="25"/>
        <v>-3.7238485833975155E-2</v>
      </c>
      <c r="AV88">
        <f t="shared" si="26"/>
        <v>-5.5576921568343263E-3</v>
      </c>
      <c r="AW88">
        <f t="shared" si="27"/>
        <v>-3.7234959337600237E-2</v>
      </c>
      <c r="AX88">
        <f t="shared" si="28"/>
        <v>4.4931161542063336E-2</v>
      </c>
    </row>
    <row r="89" spans="1:50" x14ac:dyDescent="0.35">
      <c r="A89" t="s">
        <v>475</v>
      </c>
      <c r="B89">
        <v>3.7273782720841503E-2</v>
      </c>
      <c r="C89">
        <v>4.3720236445762999E-2</v>
      </c>
      <c r="D89">
        <v>-1.7207435153258701E-2</v>
      </c>
      <c r="E89">
        <v>5.4103799429174301E-2</v>
      </c>
      <c r="F89">
        <v>4.0519862922424099E-2</v>
      </c>
      <c r="G89">
        <v>3.1240544676267901E-2</v>
      </c>
      <c r="H89">
        <v>7.4901892664716002E-2</v>
      </c>
      <c r="I89">
        <v>-0.20250437612021899</v>
      </c>
      <c r="J89">
        <v>-0.135260346297366</v>
      </c>
      <c r="K89">
        <v>-0.19650853516070699</v>
      </c>
      <c r="L89">
        <v>9.5284813985973799E-2</v>
      </c>
      <c r="M89">
        <v>9.5285308561072604E-2</v>
      </c>
      <c r="N89">
        <v>0.102016982661589</v>
      </c>
      <c r="O89">
        <v>9.58978938125776E-2</v>
      </c>
      <c r="P89">
        <v>5.77966276292926E-2</v>
      </c>
      <c r="Q89">
        <v>0.10302668794146499</v>
      </c>
      <c r="R89">
        <v>5.0059586938545099E-2</v>
      </c>
      <c r="S89">
        <v>5.2922210895355003E-2</v>
      </c>
      <c r="T89">
        <v>-0.26339006523745301</v>
      </c>
      <c r="U89">
        <v>6.3168051647922704E-2</v>
      </c>
      <c r="V89">
        <v>8.5348000596642104E-2</v>
      </c>
      <c r="X89">
        <f t="shared" si="40"/>
        <v>81</v>
      </c>
      <c r="Y89" s="135">
        <f t="shared" ref="Y89:AB104" si="44">INDEX($B$9:$V$104, $X89, Y$1) * Y$7</f>
        <v>6.1210189596953395E-2</v>
      </c>
      <c r="Z89" s="135">
        <f t="shared" si="44"/>
        <v>1.7488094578305202E-2</v>
      </c>
      <c r="AA89" s="135">
        <f t="shared" si="44"/>
        <v>0</v>
      </c>
      <c r="AB89" s="135">
        <f t="shared" si="44"/>
        <v>0</v>
      </c>
      <c r="AC89" s="135">
        <f t="shared" si="37"/>
        <v>7.8698284175258593E-2</v>
      </c>
      <c r="AD89" s="135">
        <f t="shared" si="38"/>
        <v>1.0786982841752586</v>
      </c>
      <c r="AE89" s="135">
        <f t="shared" si="41"/>
        <v>183.64169516788141</v>
      </c>
      <c r="AH89">
        <v>310.98327855206901</v>
      </c>
      <c r="AI89">
        <v>128.002790579975</v>
      </c>
      <c r="AJ89">
        <v>130.80375146610999</v>
      </c>
      <c r="AK89">
        <v>213.66779681016999</v>
      </c>
      <c r="AM89" t="s">
        <v>475</v>
      </c>
      <c r="AN89">
        <f t="shared" si="42"/>
        <v>191.92642534100415</v>
      </c>
      <c r="AO89">
        <f t="shared" si="22"/>
        <v>111.66605583496204</v>
      </c>
      <c r="AP89">
        <f t="shared" si="23"/>
        <v>123.41885312843722</v>
      </c>
      <c r="AQ89">
        <f t="shared" si="24"/>
        <v>155.456972858559</v>
      </c>
      <c r="AR89">
        <f t="shared" si="39"/>
        <v>183.64169516788141</v>
      </c>
      <c r="AT89">
        <f t="shared" si="43"/>
        <v>-0.10201698266158954</v>
      </c>
      <c r="AU89">
        <f t="shared" si="25"/>
        <v>-4.3720236445764615E-2</v>
      </c>
      <c r="AV89">
        <f t="shared" si="26"/>
        <v>-6.316805164792505E-2</v>
      </c>
      <c r="AW89">
        <f t="shared" si="27"/>
        <v>-8.5348000596644047E-2</v>
      </c>
      <c r="AX89">
        <f t="shared" si="28"/>
        <v>7.8698284175258593E-2</v>
      </c>
    </row>
    <row r="90" spans="1:50" x14ac:dyDescent="0.35">
      <c r="A90" t="s">
        <v>476</v>
      </c>
      <c r="B90">
        <v>2.0741102549555301E-2</v>
      </c>
      <c r="C90">
        <v>1.7259382127522802E-2</v>
      </c>
      <c r="D90">
        <v>6.1319933540127103E-3</v>
      </c>
      <c r="E90">
        <v>2.5480566975377199E-2</v>
      </c>
      <c r="F90">
        <v>-2.01655222411702E-2</v>
      </c>
      <c r="G90">
        <v>1.4267489798313901E-2</v>
      </c>
      <c r="H90">
        <v>4.2989038044432701E-2</v>
      </c>
      <c r="I90">
        <v>0.22494433611605899</v>
      </c>
      <c r="J90">
        <v>0.16780271157950499</v>
      </c>
      <c r="K90">
        <v>0.25203502247282</v>
      </c>
      <c r="L90">
        <v>-5.3462745190924803E-2</v>
      </c>
      <c r="M90">
        <v>-5.4317433842686599E-2</v>
      </c>
      <c r="N90">
        <v>-2.0861746813229401E-2</v>
      </c>
      <c r="O90">
        <v>0.13957519192004</v>
      </c>
      <c r="P90">
        <v>-6.8206909574695093E-2</v>
      </c>
      <c r="Q90">
        <v>-8.5452233017691198E-2</v>
      </c>
      <c r="R90">
        <v>-2.7402834428452399E-2</v>
      </c>
      <c r="S90">
        <v>-3.4074834325596097E-2</v>
      </c>
      <c r="T90">
        <v>-9.2609083191996205E-2</v>
      </c>
      <c r="U90">
        <v>2.76999835311431E-3</v>
      </c>
      <c r="V90">
        <v>-4.0280075395781399E-2</v>
      </c>
      <c r="X90">
        <f t="shared" si="40"/>
        <v>82</v>
      </c>
      <c r="Y90" s="135">
        <f t="shared" si="44"/>
        <v>-1.2517048087937641E-2</v>
      </c>
      <c r="Z90" s="135">
        <f t="shared" si="44"/>
        <v>6.9037528510091208E-3</v>
      </c>
      <c r="AA90" s="135">
        <f t="shared" si="44"/>
        <v>0</v>
      </c>
      <c r="AB90" s="135">
        <f t="shared" si="44"/>
        <v>0</v>
      </c>
      <c r="AC90" s="135">
        <f t="shared" si="37"/>
        <v>-5.6132952369285201E-3</v>
      </c>
      <c r="AD90" s="135">
        <f t="shared" si="38"/>
        <v>0.99438670476307145</v>
      </c>
      <c r="AE90" s="135">
        <f t="shared" si="41"/>
        <v>182.61086011509406</v>
      </c>
      <c r="AH90">
        <v>317.47093297237001</v>
      </c>
      <c r="AI90">
        <v>125.793541503966</v>
      </c>
      <c r="AJ90">
        <v>130.44142528996801</v>
      </c>
      <c r="AK90">
        <v>222.274351775334</v>
      </c>
      <c r="AM90" t="s">
        <v>476</v>
      </c>
      <c r="AN90">
        <f t="shared" si="42"/>
        <v>195.9303458332362</v>
      </c>
      <c r="AO90">
        <f t="shared" ref="AO90:AO104" si="45">(AI90/AI89) * AO89</f>
        <v>109.73876870663318</v>
      </c>
      <c r="AP90">
        <f t="shared" ref="AP90:AP104" si="46">(AJ90/AJ89) * AP89</f>
        <v>123.07698310852849</v>
      </c>
      <c r="AQ90">
        <f t="shared" ref="AQ90:AQ104" si="47">(AK90/AK89) * AQ89</f>
        <v>161.71879144610162</v>
      </c>
      <c r="AR90">
        <f t="shared" si="39"/>
        <v>182.61086011509406</v>
      </c>
      <c r="AT90">
        <f t="shared" si="43"/>
        <v>2.086174681322861E-2</v>
      </c>
      <c r="AU90">
        <f t="shared" ref="AU90:AU104" si="48">AO90/AO89 - 1</f>
        <v>-1.7259382127522316E-2</v>
      </c>
      <c r="AV90">
        <f t="shared" ref="AV90:AV104" si="49">AP90/AP89 - 1</f>
        <v>-2.7699983531118688E-3</v>
      </c>
      <c r="AW90">
        <f t="shared" ref="AW90:AW104" si="50">AQ90/AQ89 - 1</f>
        <v>4.0280075395780823E-2</v>
      </c>
      <c r="AX90">
        <f t="shared" ref="AX90:AX104" si="51">AR90/AR89 - 1</f>
        <v>-5.6132952369285505E-3</v>
      </c>
    </row>
    <row r="91" spans="1:50" x14ac:dyDescent="0.35">
      <c r="A91" t="s">
        <v>477</v>
      </c>
      <c r="B91">
        <v>-3.61586323882803E-2</v>
      </c>
      <c r="C91">
        <v>-4.5642137367709799E-2</v>
      </c>
      <c r="D91">
        <v>1.45123091308994E-2</v>
      </c>
      <c r="E91">
        <v>-5.8858200216246701E-2</v>
      </c>
      <c r="F91">
        <v>-2.96140128656272E-2</v>
      </c>
      <c r="G91">
        <v>-3.1812204295299698E-2</v>
      </c>
      <c r="H91">
        <v>-8.6829351455448095E-2</v>
      </c>
      <c r="I91">
        <v>-0.17361102350403401</v>
      </c>
      <c r="J91">
        <v>0.11477280144918001</v>
      </c>
      <c r="K91">
        <v>0.17434509986091301</v>
      </c>
      <c r="L91">
        <v>-6.0231009010987602E-2</v>
      </c>
      <c r="M91">
        <v>-5.92658451693912E-2</v>
      </c>
      <c r="N91">
        <v>-6.1389894551549799E-2</v>
      </c>
      <c r="O91">
        <v>7.0495813025647199E-3</v>
      </c>
      <c r="P91">
        <v>-1.85109168204373E-2</v>
      </c>
      <c r="Q91">
        <v>-6.7597557274488199E-2</v>
      </c>
      <c r="R91">
        <v>3.9221067081818202E-4</v>
      </c>
      <c r="S91">
        <v>2.30769330352328E-2</v>
      </c>
      <c r="T91">
        <v>-0.126326918338144</v>
      </c>
      <c r="U91">
        <v>-6.4899947495013599E-2</v>
      </c>
      <c r="V91">
        <v>-5.6184321003933398E-2</v>
      </c>
      <c r="X91">
        <f t="shared" si="40"/>
        <v>83</v>
      </c>
      <c r="Y91" s="135">
        <f t="shared" si="44"/>
        <v>-3.6833936730929877E-2</v>
      </c>
      <c r="Z91" s="135">
        <f t="shared" si="44"/>
        <v>-1.8256854947083921E-2</v>
      </c>
      <c r="AA91" s="135">
        <f t="shared" si="44"/>
        <v>0</v>
      </c>
      <c r="AB91" s="135">
        <f t="shared" si="44"/>
        <v>0</v>
      </c>
      <c r="AC91" s="135">
        <f t="shared" si="37"/>
        <v>-5.5090791678013798E-2</v>
      </c>
      <c r="AD91" s="135">
        <f t="shared" si="38"/>
        <v>0.94490920832198622</v>
      </c>
      <c r="AE91" s="135">
        <f t="shared" si="41"/>
        <v>172.5506832623505</v>
      </c>
      <c r="AH91">
        <v>336.96044007072601</v>
      </c>
      <c r="AI91">
        <v>131.53502760526101</v>
      </c>
      <c r="AJ91">
        <v>138.907066942462</v>
      </c>
      <c r="AK91">
        <v>234.76268530642099</v>
      </c>
      <c r="AM91" t="s">
        <v>477</v>
      </c>
      <c r="AN91">
        <f t="shared" si="42"/>
        <v>207.95848910338731</v>
      </c>
      <c r="AO91">
        <f t="shared" si="45"/>
        <v>114.74748066250491</v>
      </c>
      <c r="AP91">
        <f t="shared" si="46"/>
        <v>131.06467285011698</v>
      </c>
      <c r="AQ91">
        <f t="shared" si="47"/>
        <v>170.80485193707784</v>
      </c>
      <c r="AR91">
        <f t="shared" si="39"/>
        <v>172.5506832623505</v>
      </c>
      <c r="AT91">
        <f t="shared" si="43"/>
        <v>6.1389894551550084E-2</v>
      </c>
      <c r="AU91">
        <f t="shared" si="48"/>
        <v>4.5642137367712055E-2</v>
      </c>
      <c r="AV91">
        <f t="shared" si="49"/>
        <v>6.4899947495016042E-2</v>
      </c>
      <c r="AW91">
        <f t="shared" si="50"/>
        <v>5.6184321003935223E-2</v>
      </c>
      <c r="AX91">
        <f t="shared" si="51"/>
        <v>-5.5090791678013673E-2</v>
      </c>
    </row>
    <row r="92" spans="1:50" x14ac:dyDescent="0.35">
      <c r="A92" t="s">
        <v>478</v>
      </c>
      <c r="B92">
        <v>-1.6885263297667999E-2</v>
      </c>
      <c r="C92">
        <v>-1.77245788878964E-2</v>
      </c>
      <c r="D92">
        <v>-3.16593755295402E-3</v>
      </c>
      <c r="E92">
        <v>-2.7677101340003001E-2</v>
      </c>
      <c r="F92">
        <v>-2.1425148868697001E-2</v>
      </c>
      <c r="G92">
        <v>-9.0407844429085601E-3</v>
      </c>
      <c r="H92">
        <v>4.3632820315804698E-2</v>
      </c>
      <c r="I92">
        <v>0.178456394737462</v>
      </c>
      <c r="J92">
        <v>0.118446651863843</v>
      </c>
      <c r="K92">
        <v>0.17914319013305</v>
      </c>
      <c r="L92">
        <v>5.6934284039824402E-2</v>
      </c>
      <c r="M92">
        <v>5.64516909121641E-2</v>
      </c>
      <c r="N92">
        <v>7.7384883350510997E-2</v>
      </c>
      <c r="O92">
        <v>-8.2152939391732904E-2</v>
      </c>
      <c r="P92">
        <v>-7.3108312818621901E-2</v>
      </c>
      <c r="Q92">
        <v>-8.1075190375813594E-2</v>
      </c>
      <c r="R92">
        <v>2.2127996091807E-2</v>
      </c>
      <c r="S92">
        <v>1.11783781459613E-2</v>
      </c>
      <c r="T92">
        <v>0.32438908411717898</v>
      </c>
      <c r="U92">
        <v>-2.7170455466749501E-3</v>
      </c>
      <c r="V92">
        <v>5.0279575925307601E-2</v>
      </c>
      <c r="X92">
        <f t="shared" si="40"/>
        <v>84</v>
      </c>
      <c r="Y92" s="135">
        <f t="shared" si="44"/>
        <v>4.6430930010306598E-2</v>
      </c>
      <c r="Z92" s="135">
        <f t="shared" si="44"/>
        <v>-7.0898315551585602E-3</v>
      </c>
      <c r="AA92" s="135">
        <f t="shared" si="44"/>
        <v>0</v>
      </c>
      <c r="AB92" s="135">
        <f t="shared" si="44"/>
        <v>0</v>
      </c>
      <c r="AC92" s="135">
        <f t="shared" si="37"/>
        <v>3.9341098455148035E-2</v>
      </c>
      <c r="AD92" s="135">
        <f t="shared" si="38"/>
        <v>1.0393410984551481</v>
      </c>
      <c r="AE92" s="135">
        <f t="shared" si="41"/>
        <v>179.33901668107771</v>
      </c>
      <c r="AH92">
        <v>310.884795722116</v>
      </c>
      <c r="AI92">
        <v>129.203624631949</v>
      </c>
      <c r="AJ92">
        <v>139.2844837701</v>
      </c>
      <c r="AK92">
        <v>222.95891704612799</v>
      </c>
      <c r="AM92" t="s">
        <v>478</v>
      </c>
      <c r="AN92">
        <f t="shared" si="42"/>
        <v>191.86564568237316</v>
      </c>
      <c r="AO92">
        <f t="shared" si="45"/>
        <v>112.71362988931416</v>
      </c>
      <c r="AP92">
        <f t="shared" si="46"/>
        <v>131.4207815358111</v>
      </c>
      <c r="AQ92">
        <f t="shared" si="47"/>
        <v>162.21685641569681</v>
      </c>
      <c r="AR92">
        <f t="shared" si="39"/>
        <v>179.33901668107771</v>
      </c>
      <c r="AT92">
        <f t="shared" si="43"/>
        <v>-7.738488335051108E-2</v>
      </c>
      <c r="AU92">
        <f t="shared" si="48"/>
        <v>-1.7724578887903464E-2</v>
      </c>
      <c r="AV92">
        <f t="shared" si="49"/>
        <v>2.717045546677177E-3</v>
      </c>
      <c r="AW92">
        <f t="shared" si="50"/>
        <v>-5.0279575925306408E-2</v>
      </c>
      <c r="AX92">
        <f t="shared" si="51"/>
        <v>3.9341098455148105E-2</v>
      </c>
    </row>
    <row r="93" spans="1:50" x14ac:dyDescent="0.35">
      <c r="A93" t="s">
        <v>479</v>
      </c>
      <c r="B93">
        <v>2.72652827497652E-2</v>
      </c>
      <c r="C93">
        <v>3.7365252099188902E-2</v>
      </c>
      <c r="D93">
        <v>1.1145146988495299E-2</v>
      </c>
      <c r="E93">
        <v>4.4367057747644899E-2</v>
      </c>
      <c r="F93">
        <v>3.8256738892156597E-2</v>
      </c>
      <c r="G93">
        <v>2.47493654901185E-2</v>
      </c>
      <c r="H93">
        <v>6.4916187401912406E-2</v>
      </c>
      <c r="I93">
        <v>-0.16064736643455699</v>
      </c>
      <c r="J93">
        <v>0.10653913273476399</v>
      </c>
      <c r="K93">
        <v>0.157124963664763</v>
      </c>
      <c r="L93">
        <v>6.7381018491136702E-2</v>
      </c>
      <c r="M93">
        <v>6.7440909992052697E-2</v>
      </c>
      <c r="N93">
        <v>6.8917290809007797E-2</v>
      </c>
      <c r="O93">
        <v>-9.8924221774690096E-2</v>
      </c>
      <c r="P93">
        <v>8.4500767071841607E-2</v>
      </c>
      <c r="Q93">
        <v>0.16924886587135801</v>
      </c>
      <c r="R93">
        <v>-3.3665909041009398E-2</v>
      </c>
      <c r="S93">
        <v>-3.0612204232367098E-2</v>
      </c>
      <c r="T93">
        <v>-0.27073553289836899</v>
      </c>
      <c r="U93">
        <v>-6.5381018526358303E-2</v>
      </c>
      <c r="V93">
        <v>6.0423068598096201E-2</v>
      </c>
      <c r="X93">
        <f t="shared" si="40"/>
        <v>85</v>
      </c>
      <c r="Y93" s="135">
        <f t="shared" si="44"/>
        <v>4.1350374485404677E-2</v>
      </c>
      <c r="Z93" s="135">
        <f t="shared" si="44"/>
        <v>1.4946100839675562E-2</v>
      </c>
      <c r="AA93" s="135">
        <f t="shared" si="44"/>
        <v>0</v>
      </c>
      <c r="AB93" s="135">
        <f t="shared" si="44"/>
        <v>0</v>
      </c>
      <c r="AC93" s="135">
        <f t="shared" si="37"/>
        <v>5.6296475325080239E-2</v>
      </c>
      <c r="AD93" s="135">
        <f t="shared" si="38"/>
        <v>1.0562964753250803</v>
      </c>
      <c r="AE93" s="135">
        <f t="shared" si="41"/>
        <v>189.43517120848816</v>
      </c>
      <c r="AH93">
        <v>332.31013359699602</v>
      </c>
      <c r="AI93">
        <v>134.03135063845099</v>
      </c>
      <c r="AJ93">
        <v>148.39104518390701</v>
      </c>
      <c r="AK93">
        <v>236.43077898536299</v>
      </c>
      <c r="AM93" t="s">
        <v>479</v>
      </c>
      <c r="AN93">
        <f t="shared" si="42"/>
        <v>205.0885061821233</v>
      </c>
      <c r="AO93">
        <f t="shared" si="45"/>
        <v>116.92520308514327</v>
      </c>
      <c r="AP93">
        <f t="shared" si="46"/>
        <v>140.01320608815232</v>
      </c>
      <c r="AQ93">
        <f t="shared" si="47"/>
        <v>172.01849665866965</v>
      </c>
      <c r="AR93">
        <f t="shared" si="39"/>
        <v>189.43517120848816</v>
      </c>
      <c r="AT93">
        <f t="shared" si="43"/>
        <v>6.8917290809007659E-2</v>
      </c>
      <c r="AU93">
        <f t="shared" si="48"/>
        <v>3.7365252099190727E-2</v>
      </c>
      <c r="AV93">
        <f t="shared" si="49"/>
        <v>6.5381018526357249E-2</v>
      </c>
      <c r="AW93">
        <f t="shared" si="50"/>
        <v>6.0423068598094209E-2</v>
      </c>
      <c r="AX93">
        <f t="shared" si="51"/>
        <v>5.6296475325080308E-2</v>
      </c>
    </row>
    <row r="94" spans="1:50" x14ac:dyDescent="0.35">
      <c r="A94" t="s">
        <v>480</v>
      </c>
      <c r="B94">
        <v>-3.3472261897514503E-2</v>
      </c>
      <c r="C94">
        <v>4.0137938270783699E-2</v>
      </c>
      <c r="D94">
        <v>1.50680670592265E-2</v>
      </c>
      <c r="E94">
        <v>-5.1321186811898303E-2</v>
      </c>
      <c r="F94">
        <v>2.7973019291335499E-2</v>
      </c>
      <c r="G94">
        <v>2.5327977637267698E-2</v>
      </c>
      <c r="H94">
        <v>-7.1376451945608196E-2</v>
      </c>
      <c r="I94">
        <v>0.18049798208912901</v>
      </c>
      <c r="J94">
        <v>0.13618126867892699</v>
      </c>
      <c r="K94">
        <v>0.204910180309956</v>
      </c>
      <c r="L94">
        <v>-3.5394295710733797E-2</v>
      </c>
      <c r="M94">
        <v>-3.5396510152386401E-2</v>
      </c>
      <c r="N94">
        <v>-3.04878118417184E-2</v>
      </c>
      <c r="O94">
        <v>3.4349847859943397E-2</v>
      </c>
      <c r="P94">
        <v>-2.28791127437738E-2</v>
      </c>
      <c r="Q94">
        <v>8.0785755132732701E-2</v>
      </c>
      <c r="R94">
        <v>2.6229520027865699E-2</v>
      </c>
      <c r="S94">
        <v>1.83664117112841E-2</v>
      </c>
      <c r="T94">
        <v>-7.2941163006950499E-2</v>
      </c>
      <c r="U94">
        <v>-5.1608293659752502E-2</v>
      </c>
      <c r="V94">
        <v>-3.50723001598209E-2</v>
      </c>
      <c r="X94">
        <f t="shared" si="40"/>
        <v>86</v>
      </c>
      <c r="Y94" s="135">
        <f t="shared" si="44"/>
        <v>-1.8292687105031038E-2</v>
      </c>
      <c r="Z94" s="135">
        <f t="shared" si="44"/>
        <v>1.605517530831348E-2</v>
      </c>
      <c r="AA94" s="135">
        <f t="shared" si="44"/>
        <v>0</v>
      </c>
      <c r="AB94" s="135">
        <f t="shared" si="44"/>
        <v>0</v>
      </c>
      <c r="AC94" s="135">
        <f t="shared" si="37"/>
        <v>-2.2375117967175576E-3</v>
      </c>
      <c r="AD94" s="135">
        <f t="shared" si="38"/>
        <v>0.99776248820328239</v>
      </c>
      <c r="AE94" s="135">
        <f t="shared" si="41"/>
        <v>189.01130777819594</v>
      </c>
      <c r="AH94">
        <v>322.17872477079499</v>
      </c>
      <c r="AI94">
        <v>128.65160856017499</v>
      </c>
      <c r="AJ94">
        <v>140.73283654757799</v>
      </c>
      <c r="AK94">
        <v>228.13860773776801</v>
      </c>
      <c r="AM94" t="s">
        <v>480</v>
      </c>
      <c r="AN94">
        <f t="shared" si="42"/>
        <v>198.83580639474391</v>
      </c>
      <c r="AO94">
        <f t="shared" si="45"/>
        <v>112.23206650141286</v>
      </c>
      <c r="AP94">
        <f t="shared" si="46"/>
        <v>132.78736343211116</v>
      </c>
      <c r="AQ94">
        <f t="shared" si="47"/>
        <v>165.9854123108156</v>
      </c>
      <c r="AR94">
        <f t="shared" si="39"/>
        <v>189.01130777819594</v>
      </c>
      <c r="AT94">
        <f t="shared" si="43"/>
        <v>-3.0487811841717005E-2</v>
      </c>
      <c r="AU94">
        <f t="shared" si="48"/>
        <v>-4.0137938270784379E-2</v>
      </c>
      <c r="AV94">
        <f t="shared" si="49"/>
        <v>-5.1608293659754945E-2</v>
      </c>
      <c r="AW94">
        <f t="shared" si="50"/>
        <v>-3.5072300159821101E-2</v>
      </c>
      <c r="AX94">
        <f t="shared" si="51"/>
        <v>-2.2375117967176061E-3</v>
      </c>
    </row>
    <row r="95" spans="1:50" x14ac:dyDescent="0.35">
      <c r="A95" t="s">
        <v>481</v>
      </c>
      <c r="B95">
        <v>-3.23249749808198E-2</v>
      </c>
      <c r="C95">
        <v>-3.8177752546783399E-2</v>
      </c>
      <c r="D95">
        <v>-2.20468982576504E-2</v>
      </c>
      <c r="E95">
        <v>-4.4999484829273802E-2</v>
      </c>
      <c r="F95">
        <v>-2.4277172991492998E-2</v>
      </c>
      <c r="G95">
        <v>-2.4597897987292498E-2</v>
      </c>
      <c r="H95">
        <v>-5.3800405720282302E-2</v>
      </c>
      <c r="I95">
        <v>0.158213507034594</v>
      </c>
      <c r="J95">
        <v>-0.110723904763233</v>
      </c>
      <c r="K95">
        <v>-0.13865747428030401</v>
      </c>
      <c r="L95">
        <v>4.1071278187415398E-2</v>
      </c>
      <c r="M95">
        <v>4.14078273979889E-2</v>
      </c>
      <c r="N95">
        <v>-6.23063488506903E-2</v>
      </c>
      <c r="O95">
        <v>5.4099936847227602E-2</v>
      </c>
      <c r="P95">
        <v>0.222247909863136</v>
      </c>
      <c r="Q95">
        <v>-2.5792059378113599E-2</v>
      </c>
      <c r="R95">
        <v>-1.7790621169072301E-2</v>
      </c>
      <c r="S95">
        <v>-2.3774854760174099E-2</v>
      </c>
      <c r="T95">
        <v>0.25376345001213502</v>
      </c>
      <c r="U95">
        <v>-9.8280299913062003E-2</v>
      </c>
      <c r="V95">
        <v>3.9605913158904098E-2</v>
      </c>
      <c r="X95">
        <f t="shared" si="40"/>
        <v>87</v>
      </c>
      <c r="Y95" s="135">
        <f t="shared" si="44"/>
        <v>-3.7383809310414177E-2</v>
      </c>
      <c r="Z95" s="135">
        <f t="shared" si="44"/>
        <v>-1.5271101018713359E-2</v>
      </c>
      <c r="AA95" s="135">
        <f t="shared" si="44"/>
        <v>0</v>
      </c>
      <c r="AB95" s="135">
        <f t="shared" si="44"/>
        <v>0</v>
      </c>
      <c r="AC95" s="135">
        <f t="shared" si="37"/>
        <v>-5.2654910329127537E-2</v>
      </c>
      <c r="AD95" s="135">
        <f t="shared" si="38"/>
        <v>0.9473450896708725</v>
      </c>
      <c r="AE95" s="135">
        <f t="shared" si="41"/>
        <v>179.0589343159439</v>
      </c>
      <c r="AH95">
        <v>342.25250478863501</v>
      </c>
      <c r="AI95">
        <v>133.56323783653099</v>
      </c>
      <c r="AJ95">
        <v>154.56410193108999</v>
      </c>
      <c r="AK95">
        <v>237.174245624024</v>
      </c>
      <c r="AM95" t="s">
        <v>481</v>
      </c>
      <c r="AN95">
        <f t="shared" si="42"/>
        <v>211.22453951198335</v>
      </c>
      <c r="AO95">
        <f t="shared" si="45"/>
        <v>116.51683456411791</v>
      </c>
      <c r="AP95">
        <f t="shared" si="46"/>
        <v>145.83774533488392</v>
      </c>
      <c r="AQ95">
        <f t="shared" si="47"/>
        <v>172.55941613644316</v>
      </c>
      <c r="AR95">
        <f t="shared" si="39"/>
        <v>179.0589343159439</v>
      </c>
      <c r="AT95">
        <f t="shared" si="43"/>
        <v>6.2306348850691418E-2</v>
      </c>
      <c r="AU95">
        <f t="shared" si="48"/>
        <v>3.8177752546783239E-2</v>
      </c>
      <c r="AV95">
        <f t="shared" si="49"/>
        <v>9.8280299913062752E-2</v>
      </c>
      <c r="AW95">
        <f t="shared" si="50"/>
        <v>3.9605913158907047E-2</v>
      </c>
      <c r="AX95">
        <f t="shared" si="51"/>
        <v>-5.2654910329127613E-2</v>
      </c>
    </row>
    <row r="96" spans="1:50" x14ac:dyDescent="0.35">
      <c r="A96" t="s">
        <v>482</v>
      </c>
      <c r="B96">
        <v>-1.4026535265618801E-3</v>
      </c>
      <c r="C96">
        <v>-9.9425752793580392E-4</v>
      </c>
      <c r="D96">
        <v>-1.8300773812755999E-3</v>
      </c>
      <c r="E96" s="129">
        <v>-6.6613381477509304E-16</v>
      </c>
      <c r="F96">
        <v>-2.1669980171119502E-3</v>
      </c>
      <c r="G96">
        <v>-1.5354797762860901E-3</v>
      </c>
      <c r="H96">
        <v>3.7498342676289798E-4</v>
      </c>
      <c r="I96">
        <v>1.5572960267901E-2</v>
      </c>
      <c r="J96">
        <v>5.7782219782700397E-3</v>
      </c>
      <c r="K96">
        <v>6.3332640863342704E-3</v>
      </c>
      <c r="L96">
        <v>-1.2118182508447E-2</v>
      </c>
      <c r="M96">
        <v>-1.1794006893332799E-2</v>
      </c>
      <c r="N96">
        <v>-7.5363908304104596E-3</v>
      </c>
      <c r="O96">
        <v>5.0567626396409097E-2</v>
      </c>
      <c r="P96">
        <v>3.53635137880192E-3</v>
      </c>
      <c r="Q96">
        <v>3.7147274140769598E-2</v>
      </c>
      <c r="R96">
        <v>-2.3621991740438199E-2</v>
      </c>
      <c r="S96">
        <v>-3.6302033181958203E-2</v>
      </c>
      <c r="T96">
        <v>-4.4709417142971802E-2</v>
      </c>
      <c r="U96">
        <v>-2.73305357205639E-2</v>
      </c>
      <c r="V96">
        <v>-1.0334671239053499E-2</v>
      </c>
      <c r="X96">
        <f t="shared" si="40"/>
        <v>88</v>
      </c>
      <c r="Y96" s="135">
        <f t="shared" si="44"/>
        <v>-4.5218344982462756E-3</v>
      </c>
      <c r="Z96" s="135">
        <f t="shared" si="44"/>
        <v>-3.9770301117432157E-4</v>
      </c>
      <c r="AA96" s="135">
        <f t="shared" si="44"/>
        <v>0</v>
      </c>
      <c r="AB96" s="135">
        <f t="shared" si="44"/>
        <v>0</v>
      </c>
      <c r="AC96" s="135">
        <f t="shared" si="37"/>
        <v>-4.9195375094205976E-3</v>
      </c>
      <c r="AD96" s="135">
        <f t="shared" si="38"/>
        <v>0.99508046249057935</v>
      </c>
      <c r="AE96" s="135">
        <f t="shared" si="41"/>
        <v>178.17804717217973</v>
      </c>
      <c r="AH96">
        <v>344.83185342740899</v>
      </c>
      <c r="AI96">
        <v>133.696034091206</v>
      </c>
      <c r="AJ96">
        <v>158.78842164003501</v>
      </c>
      <c r="AK96">
        <v>239.62536347891799</v>
      </c>
      <c r="AM96" t="s">
        <v>482</v>
      </c>
      <c r="AN96">
        <f t="shared" si="42"/>
        <v>212.81641019471908</v>
      </c>
      <c r="AO96">
        <f t="shared" si="45"/>
        <v>116.63268230401503</v>
      </c>
      <c r="AP96">
        <f t="shared" si="46"/>
        <v>149.82356904316592</v>
      </c>
      <c r="AQ96">
        <f t="shared" si="47"/>
        <v>174.34276097141571</v>
      </c>
      <c r="AR96">
        <f t="shared" si="39"/>
        <v>178.17804717217973</v>
      </c>
      <c r="AT96">
        <f t="shared" si="43"/>
        <v>7.5363908304102445E-3</v>
      </c>
      <c r="AU96">
        <f t="shared" si="48"/>
        <v>9.9425752794002342E-4</v>
      </c>
      <c r="AV96">
        <f t="shared" si="49"/>
        <v>2.7330535720567095E-2</v>
      </c>
      <c r="AW96">
        <f t="shared" si="50"/>
        <v>1.0334671239049964E-2</v>
      </c>
      <c r="AX96">
        <f t="shared" si="51"/>
        <v>-4.9195375094206462E-3</v>
      </c>
    </row>
    <row r="97" spans="1:50" x14ac:dyDescent="0.35">
      <c r="A97" t="s">
        <v>483</v>
      </c>
      <c r="B97">
        <v>-1.2158565908856301E-3</v>
      </c>
      <c r="C97">
        <v>-1.3858659248270301E-3</v>
      </c>
      <c r="D97">
        <v>-1.8355134320025E-3</v>
      </c>
      <c r="E97">
        <v>-1.57691253254699E-3</v>
      </c>
      <c r="F97">
        <v>-8.18862222761251E-3</v>
      </c>
      <c r="G97">
        <v>-1.85814964864072E-3</v>
      </c>
      <c r="H97">
        <v>-4.3741852911094404E-3</v>
      </c>
      <c r="I97">
        <v>2.22222307339189E-2</v>
      </c>
      <c r="J97">
        <v>-6.7866028515219902E-3</v>
      </c>
      <c r="K97">
        <v>-9.6861016864990806E-3</v>
      </c>
      <c r="L97">
        <v>5.6316753027014698E-3</v>
      </c>
      <c r="M97">
        <v>5.5248588240810401E-3</v>
      </c>
      <c r="N97">
        <v>2.50978420710323E-2</v>
      </c>
      <c r="O97">
        <v>6.4411346231952604E-2</v>
      </c>
      <c r="P97">
        <v>-4.8855369302058201E-2</v>
      </c>
      <c r="Q97">
        <v>-6.9417191199855496E-2</v>
      </c>
      <c r="R97">
        <v>5.6078796496435601E-2</v>
      </c>
      <c r="S97">
        <v>5.5161950402952298E-2</v>
      </c>
      <c r="T97">
        <v>8.2840295955038196E-2</v>
      </c>
      <c r="U97">
        <v>-3.6825529985262798E-2</v>
      </c>
      <c r="V97">
        <v>4.5107646032536098E-3</v>
      </c>
      <c r="X97">
        <f t="shared" si="40"/>
        <v>89</v>
      </c>
      <c r="Y97" s="135">
        <f t="shared" si="44"/>
        <v>1.505870524261938E-2</v>
      </c>
      <c r="Z97" s="135">
        <f t="shared" si="44"/>
        <v>-5.5434636993081205E-4</v>
      </c>
      <c r="AA97" s="135">
        <f t="shared" si="44"/>
        <v>0</v>
      </c>
      <c r="AB97" s="135">
        <f t="shared" si="44"/>
        <v>0</v>
      </c>
      <c r="AC97" s="135">
        <f t="shared" si="37"/>
        <v>1.4504358872688567E-2</v>
      </c>
      <c r="AD97" s="135">
        <f t="shared" si="38"/>
        <v>1.0145043588726885</v>
      </c>
      <c r="AE97" s="135">
        <f t="shared" si="41"/>
        <v>180.76240551159984</v>
      </c>
      <c r="AH97">
        <v>353.48638882579098</v>
      </c>
      <c r="AI97">
        <v>133.510749313274</v>
      </c>
      <c r="AJ97">
        <v>152.94095385761699</v>
      </c>
      <c r="AK97">
        <v>240.706257086541</v>
      </c>
      <c r="AM97" t="s">
        <v>483</v>
      </c>
      <c r="AN97">
        <f t="shared" si="42"/>
        <v>218.15764284790987</v>
      </c>
      <c r="AO97">
        <f t="shared" si="45"/>
        <v>116.47104504388831</v>
      </c>
      <c r="AP97">
        <f t="shared" si="46"/>
        <v>144.30623670886737</v>
      </c>
      <c r="AQ97">
        <f t="shared" si="47"/>
        <v>175.12918012643948</v>
      </c>
      <c r="AR97">
        <f t="shared" si="39"/>
        <v>180.76240551159984</v>
      </c>
      <c r="AT97">
        <f t="shared" si="43"/>
        <v>2.5097842071030829E-2</v>
      </c>
      <c r="AU97">
        <f t="shared" si="48"/>
        <v>-1.3858659248305871E-3</v>
      </c>
      <c r="AV97">
        <f t="shared" si="49"/>
        <v>-3.6825529985265115E-2</v>
      </c>
      <c r="AW97">
        <f t="shared" si="50"/>
        <v>4.5107646032558346E-3</v>
      </c>
      <c r="AX97">
        <f t="shared" si="51"/>
        <v>1.4504358872688528E-2</v>
      </c>
    </row>
    <row r="98" spans="1:50" x14ac:dyDescent="0.35">
      <c r="A98" t="s">
        <v>484</v>
      </c>
      <c r="B98">
        <v>-6.6931056436200197E-3</v>
      </c>
      <c r="C98">
        <v>2.7759648873252299E-3</v>
      </c>
      <c r="D98">
        <v>7.35595991635795E-3</v>
      </c>
      <c r="E98">
        <v>5.0185551958865596E-3</v>
      </c>
      <c r="F98">
        <v>1.22084057463685E-2</v>
      </c>
      <c r="G98">
        <v>3.7233011483568299E-3</v>
      </c>
      <c r="H98">
        <v>-1.36895417147211E-2</v>
      </c>
      <c r="I98">
        <v>2.44140637308559E-2</v>
      </c>
      <c r="J98">
        <v>9.0263206949905399E-3</v>
      </c>
      <c r="K98">
        <v>4.5143153221910801E-2</v>
      </c>
      <c r="L98">
        <v>5.4778339453937397E-2</v>
      </c>
      <c r="M98">
        <v>5.5157323951084698E-2</v>
      </c>
      <c r="N98">
        <v>5.1514552163278701E-2</v>
      </c>
      <c r="O98">
        <v>-8.9977255581841803E-2</v>
      </c>
      <c r="P98">
        <v>-4.3484676475889598E-2</v>
      </c>
      <c r="Q98">
        <v>-0.12417896979476301</v>
      </c>
      <c r="R98">
        <v>-1.29407413466171E-2</v>
      </c>
      <c r="S98">
        <v>-2.5789461637799799E-2</v>
      </c>
      <c r="T98">
        <v>-0.24915824996911401</v>
      </c>
      <c r="U98">
        <v>3.9333724498600703E-2</v>
      </c>
      <c r="V98">
        <v>4.4826843802720097E-2</v>
      </c>
      <c r="X98">
        <f t="shared" si="40"/>
        <v>90</v>
      </c>
      <c r="Y98" s="135">
        <f t="shared" si="44"/>
        <v>3.0908731297967219E-2</v>
      </c>
      <c r="Z98" s="135">
        <f t="shared" si="44"/>
        <v>1.110385954930092E-3</v>
      </c>
      <c r="AA98" s="135">
        <f t="shared" si="44"/>
        <v>0</v>
      </c>
      <c r="AB98" s="135">
        <f t="shared" si="44"/>
        <v>0</v>
      </c>
      <c r="AC98" s="135">
        <f t="shared" si="37"/>
        <v>3.2019117252897314E-2</v>
      </c>
      <c r="AD98" s="135">
        <f t="shared" si="38"/>
        <v>1.0320191172528974</v>
      </c>
      <c r="AE98" s="135">
        <f t="shared" si="41"/>
        <v>186.55025816859154</v>
      </c>
      <c r="AH98">
        <v>371.69608184196602</v>
      </c>
      <c r="AI98">
        <v>133.14012816109999</v>
      </c>
      <c r="AJ98">
        <v>158.95669120120601</v>
      </c>
      <c r="AK98">
        <v>251.49635887529701</v>
      </c>
      <c r="AM98" t="s">
        <v>484</v>
      </c>
      <c r="AN98">
        <f t="shared" si="42"/>
        <v>229.39593612021636</v>
      </c>
      <c r="AO98">
        <f t="shared" si="45"/>
        <v>116.1477255124565</v>
      </c>
      <c r="AP98">
        <f t="shared" si="46"/>
        <v>149.98233846700413</v>
      </c>
      <c r="AQ98">
        <f t="shared" si="47"/>
        <v>182.97966852926598</v>
      </c>
      <c r="AR98">
        <f t="shared" si="39"/>
        <v>186.55025816859154</v>
      </c>
      <c r="AT98">
        <f t="shared" si="43"/>
        <v>5.1514552163278271E-2</v>
      </c>
      <c r="AU98">
        <f t="shared" si="48"/>
        <v>-2.7759648873243448E-3</v>
      </c>
      <c r="AV98">
        <f t="shared" si="49"/>
        <v>3.9333724498602729E-2</v>
      </c>
      <c r="AW98">
        <f t="shared" si="50"/>
        <v>4.4826843802721061E-2</v>
      </c>
      <c r="AX98">
        <f t="shared" si="51"/>
        <v>3.2019117252897411E-2</v>
      </c>
    </row>
    <row r="99" spans="1:50" x14ac:dyDescent="0.35">
      <c r="A99" t="s">
        <v>485</v>
      </c>
      <c r="B99">
        <v>1.02480353757572E-3</v>
      </c>
      <c r="C99">
        <v>5.8494576890937202E-3</v>
      </c>
      <c r="D99">
        <v>4.7795980616940296E-3</v>
      </c>
      <c r="E99">
        <v>3.34920794297177E-3</v>
      </c>
      <c r="F99">
        <v>1.38828032061564E-2</v>
      </c>
      <c r="G99">
        <v>7.1965520135537303E-3</v>
      </c>
      <c r="H99" s="129">
        <v>-6.6613381477509304E-16</v>
      </c>
      <c r="I99">
        <v>7.1707884018717596E-2</v>
      </c>
      <c r="J99">
        <v>4.6355404032287099E-2</v>
      </c>
      <c r="K99">
        <v>6.7494029001952699E-2</v>
      </c>
      <c r="L99">
        <v>3.1546481855753497E-2</v>
      </c>
      <c r="M99">
        <v>3.0645480892973899E-2</v>
      </c>
      <c r="N99">
        <v>3.0139266747452001E-2</v>
      </c>
      <c r="O99">
        <v>-0.108673759615876</v>
      </c>
      <c r="P99">
        <v>0.143635967151686</v>
      </c>
      <c r="Q99">
        <v>5.3793540215326403E-2</v>
      </c>
      <c r="R99">
        <v>8.7224626109457498E-2</v>
      </c>
      <c r="S99">
        <v>0.109969239346189</v>
      </c>
      <c r="T99">
        <v>-1.79557516178869E-2</v>
      </c>
      <c r="U99">
        <v>-0.10337344721025001</v>
      </c>
      <c r="V99">
        <v>2.6858272455118001E-2</v>
      </c>
      <c r="X99">
        <f t="shared" si="40"/>
        <v>91</v>
      </c>
      <c r="Y99" s="135">
        <f t="shared" si="44"/>
        <v>1.8083560048471201E-2</v>
      </c>
      <c r="Z99" s="135">
        <f t="shared" si="44"/>
        <v>2.3397830756374883E-3</v>
      </c>
      <c r="AA99" s="135">
        <f t="shared" si="44"/>
        <v>0</v>
      </c>
      <c r="AB99" s="135">
        <f t="shared" si="44"/>
        <v>0</v>
      </c>
      <c r="AC99" s="135">
        <f t="shared" si="37"/>
        <v>2.0423343124108689E-2</v>
      </c>
      <c r="AD99" s="135">
        <f t="shared" si="38"/>
        <v>1.0204233431241088</v>
      </c>
      <c r="AE99" s="135">
        <f t="shared" si="41"/>
        <v>190.36023810105976</v>
      </c>
      <c r="AH99">
        <v>382.89872920158399</v>
      </c>
      <c r="AI99">
        <v>133.918925707499</v>
      </c>
      <c r="AJ99">
        <v>175.38859232780999</v>
      </c>
      <c r="AK99">
        <v>258.25111660343998</v>
      </c>
      <c r="AM99" t="s">
        <v>485</v>
      </c>
      <c r="AN99">
        <f t="shared" si="42"/>
        <v>236.30976142972514</v>
      </c>
      <c r="AO99">
        <f t="shared" si="45"/>
        <v>116.82712671852622</v>
      </c>
      <c r="AP99">
        <f t="shared" si="46"/>
        <v>165.48652981499291</v>
      </c>
      <c r="AQ99">
        <f t="shared" si="47"/>
        <v>187.89418632037228</v>
      </c>
      <c r="AR99">
        <f t="shared" si="39"/>
        <v>190.36023810105976</v>
      </c>
      <c r="AT99">
        <f t="shared" si="43"/>
        <v>3.0139266747452487E-2</v>
      </c>
      <c r="AU99">
        <f t="shared" si="48"/>
        <v>5.8494576890948391E-3</v>
      </c>
      <c r="AV99">
        <f t="shared" si="49"/>
        <v>0.10337344721025055</v>
      </c>
      <c r="AW99">
        <f t="shared" si="50"/>
        <v>2.6858272455118515E-2</v>
      </c>
      <c r="AX99">
        <f t="shared" si="51"/>
        <v>2.0423343124108762E-2</v>
      </c>
    </row>
    <row r="100" spans="1:50" x14ac:dyDescent="0.35">
      <c r="A100" t="s">
        <v>486</v>
      </c>
      <c r="B100">
        <v>-3.1002101138088902E-4</v>
      </c>
      <c r="C100">
        <v>-3.8303388804328199E-4</v>
      </c>
      <c r="D100">
        <v>4.1136337531899603E-3</v>
      </c>
      <c r="E100">
        <v>-2.3494377679832402E-3</v>
      </c>
      <c r="F100">
        <v>8.1779538919690697E-3</v>
      </c>
      <c r="G100">
        <v>2.19102308313656E-3</v>
      </c>
      <c r="H100">
        <v>-4.45128725670351E-3</v>
      </c>
      <c r="I100">
        <v>6.7646943152666103E-2</v>
      </c>
      <c r="J100">
        <v>-3.4750201010030402E-2</v>
      </c>
      <c r="K100">
        <v>-4.8673384699332502E-2</v>
      </c>
      <c r="L100">
        <v>-1.34288777523104E-2</v>
      </c>
      <c r="M100">
        <v>-1.34102055847732E-2</v>
      </c>
      <c r="N100">
        <v>-2.8716776823776101E-3</v>
      </c>
      <c r="O100">
        <v>4.2929259530605203E-2</v>
      </c>
      <c r="P100">
        <v>-5.9701570609226401E-2</v>
      </c>
      <c r="Q100">
        <v>-4.7004864584264797E-2</v>
      </c>
      <c r="R100">
        <v>1.6293898566721501E-3</v>
      </c>
      <c r="S100">
        <v>6.9606278974258997E-3</v>
      </c>
      <c r="T100">
        <v>2.7456655364982201E-2</v>
      </c>
      <c r="U100">
        <v>-0.103330110485766</v>
      </c>
      <c r="V100">
        <v>-1.1378236993541501E-2</v>
      </c>
      <c r="X100">
        <f t="shared" si="40"/>
        <v>92</v>
      </c>
      <c r="Y100" s="135">
        <f t="shared" si="44"/>
        <v>-1.7230066094265661E-3</v>
      </c>
      <c r="Z100" s="135">
        <f t="shared" si="44"/>
        <v>-1.532135552173128E-4</v>
      </c>
      <c r="AA100" s="135">
        <f t="shared" si="44"/>
        <v>0</v>
      </c>
      <c r="AB100" s="135">
        <f t="shared" si="44"/>
        <v>0</v>
      </c>
      <c r="AC100" s="135">
        <f t="shared" si="37"/>
        <v>-1.8762201646438789E-3</v>
      </c>
      <c r="AD100" s="135">
        <f t="shared" si="38"/>
        <v>0.99812377983535616</v>
      </c>
      <c r="AE100" s="135">
        <f t="shared" si="41"/>
        <v>190.00308038378816</v>
      </c>
      <c r="AH100">
        <v>381.799167466325</v>
      </c>
      <c r="AI100">
        <v>133.86763022070301</v>
      </c>
      <c r="AJ100">
        <v>157.26566970463401</v>
      </c>
      <c r="AK100">
        <v>255.31267419487901</v>
      </c>
      <c r="AM100" t="s">
        <v>486</v>
      </c>
      <c r="AN100">
        <f t="shared" si="42"/>
        <v>235.63115596169939</v>
      </c>
      <c r="AO100">
        <f t="shared" si="45"/>
        <v>116.78237796995057</v>
      </c>
      <c r="AP100">
        <f t="shared" si="46"/>
        <v>148.38678840530329</v>
      </c>
      <c r="AQ100">
        <f t="shared" si="47"/>
        <v>185.75628173871021</v>
      </c>
      <c r="AR100">
        <f t="shared" si="39"/>
        <v>190.00308038378816</v>
      </c>
      <c r="AT100">
        <f t="shared" si="43"/>
        <v>-2.8716776823777268E-3</v>
      </c>
      <c r="AU100">
        <f t="shared" si="48"/>
        <v>-3.8303388804084015E-4</v>
      </c>
      <c r="AV100">
        <f t="shared" si="49"/>
        <v>-0.10333011048576835</v>
      </c>
      <c r="AW100">
        <f t="shared" si="50"/>
        <v>-1.1378236993542679E-2</v>
      </c>
      <c r="AX100">
        <f t="shared" si="51"/>
        <v>-1.8762201646438381E-3</v>
      </c>
    </row>
    <row r="101" spans="1:50" x14ac:dyDescent="0.35">
      <c r="A101" t="s">
        <v>487</v>
      </c>
      <c r="B101">
        <v>2.0824621453065899E-2</v>
      </c>
      <c r="C101">
        <v>2.2136344252904502E-2</v>
      </c>
      <c r="D101">
        <v>3.3148328119321198E-3</v>
      </c>
      <c r="E101">
        <v>-2.8658523907225002E-2</v>
      </c>
      <c r="F101">
        <v>-1.7284505627751901E-2</v>
      </c>
      <c r="G101">
        <v>1.1938449536090899E-2</v>
      </c>
      <c r="H101">
        <v>-4.3280670194878502E-2</v>
      </c>
      <c r="I101">
        <v>0.203929369912557</v>
      </c>
      <c r="J101">
        <v>0.149355620171017</v>
      </c>
      <c r="K101">
        <v>0.22810461052264999</v>
      </c>
      <c r="L101">
        <v>-4.92078857580261E-2</v>
      </c>
      <c r="M101">
        <v>-4.9529042744349397E-2</v>
      </c>
      <c r="N101">
        <v>4.9811931377649499E-2</v>
      </c>
      <c r="O101">
        <v>-2.4126985737183599E-2</v>
      </c>
      <c r="P101">
        <v>-6.6135555405353402E-2</v>
      </c>
      <c r="Q101">
        <v>5.5445044937019801E-2</v>
      </c>
      <c r="R101">
        <v>3.2153952914231098E-3</v>
      </c>
      <c r="S101">
        <v>2.2716946606111201E-2</v>
      </c>
      <c r="T101">
        <v>-3.1205710791032602E-2</v>
      </c>
      <c r="U101">
        <v>-8.1236698945323801E-2</v>
      </c>
      <c r="V101">
        <v>-4.4946984948667598E-2</v>
      </c>
      <c r="X101">
        <f t="shared" si="40"/>
        <v>93</v>
      </c>
      <c r="Y101" s="135">
        <f t="shared" si="44"/>
        <v>2.9887158826589696E-2</v>
      </c>
      <c r="Z101" s="135">
        <f t="shared" si="44"/>
        <v>8.8545377011618014E-3</v>
      </c>
      <c r="AA101" s="135">
        <f t="shared" si="44"/>
        <v>0</v>
      </c>
      <c r="AB101" s="135">
        <f t="shared" si="44"/>
        <v>0</v>
      </c>
      <c r="AC101" s="135">
        <f t="shared" si="37"/>
        <v>3.8741696527751501E-2</v>
      </c>
      <c r="AD101" s="135">
        <f t="shared" si="38"/>
        <v>1.0387416965277514</v>
      </c>
      <c r="AE101" s="135">
        <f t="shared" si="41"/>
        <v>197.36412206335484</v>
      </c>
      <c r="AH101">
        <v>362.781013536449</v>
      </c>
      <c r="AI101">
        <v>130.904290273817</v>
      </c>
      <c r="AJ101">
        <v>144.489925840404</v>
      </c>
      <c r="AK101">
        <v>243.837139270638</v>
      </c>
      <c r="AM101" t="s">
        <v>487</v>
      </c>
      <c r="AN101">
        <f t="shared" si="42"/>
        <v>223.89391299049919</v>
      </c>
      <c r="AO101">
        <f t="shared" si="45"/>
        <v>114.19724304853493</v>
      </c>
      <c r="AP101">
        <f t="shared" si="46"/>
        <v>136.33233554815826</v>
      </c>
      <c r="AQ101">
        <f t="shared" si="47"/>
        <v>177.40709693928017</v>
      </c>
      <c r="AR101">
        <f t="shared" si="39"/>
        <v>197.36412206335484</v>
      </c>
      <c r="AT101">
        <f t="shared" si="43"/>
        <v>-4.9811931377648722E-2</v>
      </c>
      <c r="AU101">
        <f t="shared" si="48"/>
        <v>-2.2136344252904561E-2</v>
      </c>
      <c r="AV101">
        <f t="shared" si="49"/>
        <v>-8.1236698945323482E-2</v>
      </c>
      <c r="AW101">
        <f t="shared" si="50"/>
        <v>-4.4946984948666446E-2</v>
      </c>
      <c r="AX101">
        <f t="shared" si="51"/>
        <v>3.874169652775139E-2</v>
      </c>
    </row>
    <row r="102" spans="1:50" x14ac:dyDescent="0.35">
      <c r="A102" t="s">
        <v>488</v>
      </c>
      <c r="B102">
        <v>-8.8049531725006291E-3</v>
      </c>
      <c r="C102">
        <v>9.3146668636318007E-3</v>
      </c>
      <c r="D102">
        <v>2.4051447790749401E-3</v>
      </c>
      <c r="E102">
        <v>-1.5095887109458099E-2</v>
      </c>
      <c r="F102">
        <v>-4.7010754496031801E-3</v>
      </c>
      <c r="G102">
        <v>-2.8846212090390898E-3</v>
      </c>
      <c r="H102">
        <v>-2.82911840003424E-2</v>
      </c>
      <c r="I102">
        <v>0.13478263321871001</v>
      </c>
      <c r="J102">
        <v>7.5499715378510801E-2</v>
      </c>
      <c r="K102">
        <v>0.109098694617199</v>
      </c>
      <c r="L102">
        <v>-2.1319412718879001E-2</v>
      </c>
      <c r="M102">
        <v>-2.08997595980666E-2</v>
      </c>
      <c r="N102">
        <v>-2.8878478887943499E-2</v>
      </c>
      <c r="O102">
        <v>1.5666634442081401E-2</v>
      </c>
      <c r="P102">
        <v>2.0249600444841202E-2</v>
      </c>
      <c r="Q102">
        <v>2.75062301572877E-2</v>
      </c>
      <c r="R102">
        <v>-1.0496562624156901E-2</v>
      </c>
      <c r="S102">
        <v>-2.78652062576807E-2</v>
      </c>
      <c r="T102">
        <v>0.13122169993091201</v>
      </c>
      <c r="U102">
        <v>-7.4513580977864896E-2</v>
      </c>
      <c r="V102">
        <v>-1.9404003138244499E-2</v>
      </c>
      <c r="X102">
        <f t="shared" si="40"/>
        <v>94</v>
      </c>
      <c r="Y102" s="135">
        <f t="shared" si="44"/>
        <v>-1.7327087332766097E-2</v>
      </c>
      <c r="Z102" s="135">
        <f t="shared" si="44"/>
        <v>3.7258667454527204E-3</v>
      </c>
      <c r="AA102" s="135">
        <f t="shared" si="44"/>
        <v>0</v>
      </c>
      <c r="AB102" s="135">
        <f t="shared" si="44"/>
        <v>0</v>
      </c>
      <c r="AC102" s="135">
        <f t="shared" si="37"/>
        <v>-1.3601220587313377E-2</v>
      </c>
      <c r="AD102" s="135">
        <f t="shared" si="38"/>
        <v>0.98639877941268661</v>
      </c>
      <c r="AE102" s="135">
        <f t="shared" si="41"/>
        <v>194.6797291031497</v>
      </c>
      <c r="AH102">
        <v>352.30444969608999</v>
      </c>
      <c r="AI102">
        <v>129.684960418896</v>
      </c>
      <c r="AJ102">
        <v>155.25638762999799</v>
      </c>
      <c r="AK102">
        <v>239.10572265501</v>
      </c>
      <c r="AM102" t="s">
        <v>488</v>
      </c>
      <c r="AN102">
        <f t="shared" si="42"/>
        <v>217.42819735106406</v>
      </c>
      <c r="AO102">
        <f t="shared" si="45"/>
        <v>113.13353377279243</v>
      </c>
      <c r="AP102">
        <f t="shared" si="46"/>
        <v>146.49094607292676</v>
      </c>
      <c r="AQ102">
        <f t="shared" si="47"/>
        <v>173.96468907352354</v>
      </c>
      <c r="AR102">
        <f t="shared" si="39"/>
        <v>194.6797291031497</v>
      </c>
      <c r="AT102">
        <f t="shared" si="43"/>
        <v>-2.887847888794326E-2</v>
      </c>
      <c r="AU102">
        <f t="shared" si="48"/>
        <v>-9.3146668636335805E-3</v>
      </c>
      <c r="AV102">
        <f t="shared" si="49"/>
        <v>7.4513580977860316E-2</v>
      </c>
      <c r="AW102">
        <f t="shared" si="50"/>
        <v>-1.9404003138244419E-2</v>
      </c>
      <c r="AX102">
        <f t="shared" si="51"/>
        <v>-1.360122058731339E-2</v>
      </c>
    </row>
    <row r="103" spans="1:50" x14ac:dyDescent="0.35">
      <c r="A103" t="s">
        <v>489</v>
      </c>
      <c r="B103">
        <v>3.4497559266819897E-2</v>
      </c>
      <c r="C103">
        <v>4.7447621568847298E-2</v>
      </c>
      <c r="D103">
        <v>1.3572848141244201E-2</v>
      </c>
      <c r="E103">
        <v>6.0566751398507701E-2</v>
      </c>
      <c r="F103">
        <v>3.85477877465705E-2</v>
      </c>
      <c r="G103">
        <v>3.0759340750605199E-2</v>
      </c>
      <c r="H103">
        <v>9.0686360404090602E-2</v>
      </c>
      <c r="I103">
        <v>-0.220379149311387</v>
      </c>
      <c r="J103">
        <v>-0.13521266764616899</v>
      </c>
      <c r="K103">
        <v>-0.20219824409086701</v>
      </c>
      <c r="L103">
        <v>-7.9827766060352301E-2</v>
      </c>
      <c r="M103">
        <v>-7.9646010200554895E-2</v>
      </c>
      <c r="N103">
        <v>-7.4124718843279994E-2</v>
      </c>
      <c r="O103">
        <v>-4.7947561613986903E-2</v>
      </c>
      <c r="P103">
        <v>-0.13693998419226</v>
      </c>
      <c r="Q103">
        <v>-0.103707539648061</v>
      </c>
      <c r="R103">
        <v>-2.6069178073481299E-2</v>
      </c>
      <c r="S103">
        <v>-4.2149135756399399E-2</v>
      </c>
      <c r="T103">
        <v>-0.24071526885712199</v>
      </c>
      <c r="U103">
        <v>-1.16405343210745E-2</v>
      </c>
      <c r="V103">
        <v>-7.2812464514049699E-2</v>
      </c>
      <c r="X103">
        <f t="shared" si="40"/>
        <v>95</v>
      </c>
      <c r="Y103" s="135">
        <f t="shared" si="44"/>
        <v>-4.4474831305967993E-2</v>
      </c>
      <c r="Z103" s="135">
        <f t="shared" si="44"/>
        <v>1.8979048627538922E-2</v>
      </c>
      <c r="AA103" s="135">
        <f t="shared" si="44"/>
        <v>0</v>
      </c>
      <c r="AB103" s="135">
        <f t="shared" si="44"/>
        <v>0</v>
      </c>
      <c r="AC103" s="135">
        <f t="shared" si="37"/>
        <v>-2.5495782678429071E-2</v>
      </c>
      <c r="AD103" s="135">
        <f t="shared" si="38"/>
        <v>0.97450421732157089</v>
      </c>
      <c r="AE103" s="135">
        <f t="shared" si="41"/>
        <v>189.71621703804033</v>
      </c>
      <c r="AH103">
        <v>378.41891797704898</v>
      </c>
      <c r="AI103">
        <v>135.83820334402299</v>
      </c>
      <c r="AJ103">
        <v>157.06365493877101</v>
      </c>
      <c r="AK103">
        <v>256.51559960093402</v>
      </c>
      <c r="AM103" t="s">
        <v>489</v>
      </c>
      <c r="AN103">
        <f t="shared" si="42"/>
        <v>233.54500134831275</v>
      </c>
      <c r="AO103">
        <f t="shared" si="45"/>
        <v>118.50145086999052</v>
      </c>
      <c r="AP103">
        <f t="shared" si="46"/>
        <v>148.19617895841532</v>
      </c>
      <c r="AQ103">
        <f t="shared" si="47"/>
        <v>186.63148682338709</v>
      </c>
      <c r="AR103">
        <f t="shared" si="39"/>
        <v>189.71621703804033</v>
      </c>
      <c r="AT103">
        <f t="shared" si="43"/>
        <v>7.4124718843279425E-2</v>
      </c>
      <c r="AU103">
        <f t="shared" si="48"/>
        <v>4.7447621568849296E-2</v>
      </c>
      <c r="AV103">
        <f t="shared" si="49"/>
        <v>1.1640534321074369E-2</v>
      </c>
      <c r="AW103">
        <f t="shared" si="50"/>
        <v>7.2812464514049324E-2</v>
      </c>
      <c r="AX103">
        <f t="shared" si="51"/>
        <v>-2.5495782678429224E-2</v>
      </c>
    </row>
    <row r="104" spans="1:50" x14ac:dyDescent="0.35">
      <c r="A104" t="s">
        <v>490</v>
      </c>
      <c r="B104">
        <v>-3.2184297323507798E-2</v>
      </c>
      <c r="C104">
        <v>-3.7060806354681702E-2</v>
      </c>
      <c r="D104">
        <v>-1.2528141309210599E-2</v>
      </c>
      <c r="E104">
        <v>-4.2830995851454702E-2</v>
      </c>
      <c r="F104">
        <v>-3.2216531652061203E-2</v>
      </c>
      <c r="G104">
        <v>-2.36920164898895E-2</v>
      </c>
      <c r="H104">
        <v>-6.5084702469975594E-2</v>
      </c>
      <c r="I104">
        <v>-0.26714752527075197</v>
      </c>
      <c r="J104">
        <v>-0.14946351484129899</v>
      </c>
      <c r="K104">
        <v>-0.220365513884799</v>
      </c>
      <c r="L104">
        <v>-4.21301628868158E-2</v>
      </c>
      <c r="M104">
        <v>-4.2310148959306002E-2</v>
      </c>
      <c r="N104">
        <v>-3.7836523021710797E-2</v>
      </c>
      <c r="O104">
        <v>1.7633646462252801E-2</v>
      </c>
      <c r="P104">
        <v>-0.115285324124505</v>
      </c>
      <c r="Q104">
        <v>-9.5570500026291805E-2</v>
      </c>
      <c r="R104">
        <v>-1.47777821311955E-2</v>
      </c>
      <c r="S104">
        <v>-4.8805412365060497E-4</v>
      </c>
      <c r="T104">
        <v>-9.1743122476809602E-2</v>
      </c>
      <c r="U104">
        <v>-0.16741694553407999</v>
      </c>
      <c r="V104">
        <v>-4.0642303365489199E-2</v>
      </c>
      <c r="X104">
        <f t="shared" si="40"/>
        <v>96</v>
      </c>
      <c r="Y104" s="135">
        <f t="shared" si="44"/>
        <v>-2.2701913813026477E-2</v>
      </c>
      <c r="Z104" s="135">
        <f t="shared" si="44"/>
        <v>-1.4824322541872681E-2</v>
      </c>
      <c r="AA104" s="135">
        <f t="shared" si="44"/>
        <v>0</v>
      </c>
      <c r="AB104" s="135">
        <f t="shared" si="44"/>
        <v>0</v>
      </c>
      <c r="AC104" s="135">
        <f t="shared" si="37"/>
        <v>-3.7526236354899156E-2</v>
      </c>
      <c r="AD104" s="135">
        <f t="shared" si="38"/>
        <v>0.96247376364510084</v>
      </c>
      <c r="AE104" s="135">
        <f t="shared" si="41"/>
        <v>182.59688143711347</v>
      </c>
      <c r="AH104">
        <v>392.736974078939</v>
      </c>
      <c r="AI104">
        <v>140.872476693723</v>
      </c>
      <c r="AJ104">
        <v>183.35877230303899</v>
      </c>
      <c r="AK104">
        <v>266.94098441789498</v>
      </c>
      <c r="AM104" t="s">
        <v>490</v>
      </c>
      <c r="AN104">
        <f t="shared" si="42"/>
        <v>242.38153216843398</v>
      </c>
      <c r="AO104">
        <f t="shared" si="45"/>
        <v>122.89321019343147</v>
      </c>
      <c r="AP104">
        <f t="shared" si="46"/>
        <v>173.00673057945534</v>
      </c>
      <c r="AQ104">
        <f t="shared" si="47"/>
        <v>194.21662032841508</v>
      </c>
      <c r="AR104">
        <f t="shared" si="39"/>
        <v>182.59688143711347</v>
      </c>
      <c r="AT104">
        <f t="shared" si="43"/>
        <v>3.7836523021712143E-2</v>
      </c>
      <c r="AU104">
        <f t="shared" si="48"/>
        <v>3.7060806354676679E-2</v>
      </c>
      <c r="AV104">
        <f t="shared" si="49"/>
        <v>0.16741694553408148</v>
      </c>
      <c r="AW104">
        <f t="shared" si="50"/>
        <v>4.064230336548702E-2</v>
      </c>
      <c r="AX104">
        <f t="shared" si="51"/>
        <v>-3.7526236354899267E-2</v>
      </c>
    </row>
  </sheetData>
  <pageMargins left="0.7" right="0.7" top="0.75" bottom="0.75" header="0.3" footer="0.3"/>
  <ignoredErrors>
    <ignoredError sqref="AT4" 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F8013-474B-4F9F-8145-DF20D4FE0B2D}">
  <sheetPr codeName="Sheet19"/>
  <dimension ref="A1:DW133"/>
  <sheetViews>
    <sheetView workbookViewId="0">
      <pane xSplit="1" ySplit="1" topLeftCell="DL2" activePane="bottomRight" state="frozen"/>
      <selection pane="topRight" activeCell="B1" sqref="B1"/>
      <selection pane="bottomLeft" activeCell="A2" sqref="A2"/>
      <selection pane="bottomRight" activeCell="DW1" sqref="DW1"/>
    </sheetView>
  </sheetViews>
  <sheetFormatPr defaultRowHeight="14.5" x14ac:dyDescent="0.35"/>
  <cols>
    <col min="1" max="1" width="12.453125" bestFit="1" customWidth="1"/>
    <col min="2" max="3" width="10.453125" bestFit="1" customWidth="1"/>
    <col min="4" max="7" width="12.453125" bestFit="1" customWidth="1"/>
    <col min="8" max="8" width="11.81640625" bestFit="1" customWidth="1"/>
    <col min="9" max="12" width="10.54296875" bestFit="1" customWidth="1"/>
    <col min="13" max="13" width="11.54296875" bestFit="1" customWidth="1"/>
    <col min="14" max="17" width="12.54296875" bestFit="1" customWidth="1"/>
    <col min="18" max="18" width="13.6328125" bestFit="1" customWidth="1"/>
    <col min="19" max="22" width="14.453125" bestFit="1" customWidth="1"/>
    <col min="23" max="23" width="15.453125" bestFit="1" customWidth="1"/>
    <col min="24" max="24" width="8.6328125" bestFit="1" customWidth="1"/>
    <col min="25" max="25" width="10.453125" bestFit="1" customWidth="1"/>
    <col min="26" max="26" width="11.08984375" bestFit="1" customWidth="1"/>
    <col min="27" max="31" width="11.81640625" bestFit="1" customWidth="1"/>
    <col min="32" max="37" width="10.453125" bestFit="1" customWidth="1"/>
    <col min="38" max="41" width="11.81640625" bestFit="1" customWidth="1"/>
    <col min="42" max="45" width="12.26953125" bestFit="1" customWidth="1"/>
    <col min="46" max="46" width="13.36328125" bestFit="1" customWidth="1"/>
    <col min="47" max="47" width="6.54296875" bestFit="1" customWidth="1"/>
    <col min="48" max="48" width="10.453125" bestFit="1" customWidth="1"/>
    <col min="49" max="49" width="11.08984375" bestFit="1" customWidth="1"/>
    <col min="50" max="54" width="11.81640625" bestFit="1" customWidth="1"/>
    <col min="55" max="60" width="10.453125" bestFit="1" customWidth="1"/>
    <col min="61" max="64" width="11.81640625" bestFit="1" customWidth="1"/>
    <col min="65" max="68" width="12.26953125" bestFit="1" customWidth="1"/>
    <col min="69" max="69" width="13.36328125" bestFit="1" customWidth="1"/>
    <col min="70" max="70" width="6.54296875" bestFit="1" customWidth="1"/>
    <col min="71" max="71" width="9.1796875" bestFit="1" customWidth="1"/>
    <col min="72" max="73" width="10" bestFit="1" customWidth="1"/>
    <col min="74" max="75" width="9.6328125" bestFit="1" customWidth="1"/>
    <col min="76" max="76" width="8.81640625" bestFit="1" customWidth="1"/>
    <col min="77" max="80" width="12.26953125" bestFit="1" customWidth="1"/>
    <col min="81" max="81" width="13.36328125" bestFit="1" customWidth="1"/>
    <col min="82" max="85" width="12.26953125" bestFit="1" customWidth="1"/>
    <col min="86" max="86" width="13.36328125" bestFit="1" customWidth="1"/>
    <col min="87" max="90" width="14.453125" bestFit="1" customWidth="1"/>
    <col min="91" max="91" width="15.453125" bestFit="1" customWidth="1"/>
    <col min="92" max="95" width="12.453125" bestFit="1" customWidth="1"/>
    <col min="96" max="96" width="13.1796875" bestFit="1" customWidth="1"/>
    <col min="97" max="97" width="11.453125" bestFit="1" customWidth="1"/>
    <col min="98" max="101" width="12.453125" bestFit="1" customWidth="1"/>
    <col min="102" max="102" width="11.453125" bestFit="1" customWidth="1"/>
    <col min="103" max="127" width="12.453125" bestFit="1" customWidth="1"/>
  </cols>
  <sheetData>
    <row r="1" spans="1:127" x14ac:dyDescent="0.35">
      <c r="A1" s="1" t="s">
        <v>387</v>
      </c>
      <c r="B1" s="1" t="s">
        <v>491</v>
      </c>
      <c r="C1" s="1" t="s">
        <v>492</v>
      </c>
      <c r="D1" s="1" t="s">
        <v>493</v>
      </c>
      <c r="E1" s="1" t="s">
        <v>494</v>
      </c>
      <c r="F1" s="1" t="s">
        <v>495</v>
      </c>
      <c r="G1" s="1" t="s">
        <v>496</v>
      </c>
      <c r="H1" s="1" t="s">
        <v>497</v>
      </c>
      <c r="I1" s="1" t="s">
        <v>498</v>
      </c>
      <c r="J1" s="1" t="s">
        <v>499</v>
      </c>
      <c r="K1" s="1" t="s">
        <v>500</v>
      </c>
      <c r="L1" s="1" t="s">
        <v>501</v>
      </c>
      <c r="M1" s="1" t="s">
        <v>502</v>
      </c>
      <c r="N1" s="1" t="s">
        <v>503</v>
      </c>
      <c r="O1" s="1" t="s">
        <v>504</v>
      </c>
      <c r="P1" s="1" t="s">
        <v>505</v>
      </c>
      <c r="Q1" s="1" t="s">
        <v>506</v>
      </c>
      <c r="R1" s="1" t="s">
        <v>507</v>
      </c>
      <c r="S1" s="1" t="s">
        <v>508</v>
      </c>
      <c r="T1" s="1" t="s">
        <v>509</v>
      </c>
      <c r="U1" s="1" t="s">
        <v>510</v>
      </c>
      <c r="V1" s="1" t="s">
        <v>511</v>
      </c>
      <c r="W1" s="1" t="s">
        <v>512</v>
      </c>
      <c r="X1" s="1" t="s">
        <v>513</v>
      </c>
      <c r="Y1" s="1" t="s">
        <v>514</v>
      </c>
      <c r="Z1" s="1" t="s">
        <v>515</v>
      </c>
      <c r="AA1" s="1" t="s">
        <v>516</v>
      </c>
      <c r="AB1" s="1" t="s">
        <v>517</v>
      </c>
      <c r="AC1" s="1" t="s">
        <v>518</v>
      </c>
      <c r="AD1" s="1" t="s">
        <v>519</v>
      </c>
      <c r="AE1" s="1" t="s">
        <v>520</v>
      </c>
      <c r="AF1" s="1" t="s">
        <v>521</v>
      </c>
      <c r="AG1" s="1" t="s">
        <v>522</v>
      </c>
      <c r="AH1" s="1" t="s">
        <v>523</v>
      </c>
      <c r="AI1" s="1" t="s">
        <v>524</v>
      </c>
      <c r="AJ1" s="1" t="s">
        <v>525</v>
      </c>
      <c r="AK1" s="1" t="s">
        <v>526</v>
      </c>
      <c r="AL1" s="1" t="s">
        <v>527</v>
      </c>
      <c r="AM1" s="1" t="s">
        <v>528</v>
      </c>
      <c r="AN1" s="1" t="s">
        <v>529</v>
      </c>
      <c r="AO1" s="1" t="s">
        <v>530</v>
      </c>
      <c r="AP1" s="1" t="s">
        <v>531</v>
      </c>
      <c r="AQ1" s="1" t="s">
        <v>532</v>
      </c>
      <c r="AR1" s="1" t="s">
        <v>533</v>
      </c>
      <c r="AS1" s="1" t="s">
        <v>534</v>
      </c>
      <c r="AT1" s="1" t="s">
        <v>535</v>
      </c>
      <c r="AU1" s="1" t="s">
        <v>536</v>
      </c>
      <c r="AV1" s="1" t="s">
        <v>537</v>
      </c>
      <c r="AW1" s="1" t="s">
        <v>538</v>
      </c>
      <c r="AX1" s="1" t="s">
        <v>539</v>
      </c>
      <c r="AY1" s="1" t="s">
        <v>540</v>
      </c>
      <c r="AZ1" s="1" t="s">
        <v>541</v>
      </c>
      <c r="BA1" s="1" t="s">
        <v>542</v>
      </c>
      <c r="BB1" s="1" t="s">
        <v>543</v>
      </c>
      <c r="BC1" s="1" t="s">
        <v>544</v>
      </c>
      <c r="BD1" s="1" t="s">
        <v>545</v>
      </c>
      <c r="BE1" s="1" t="s">
        <v>546</v>
      </c>
      <c r="BF1" s="1" t="s">
        <v>547</v>
      </c>
      <c r="BG1" s="1" t="s">
        <v>548</v>
      </c>
      <c r="BH1" s="1" t="s">
        <v>549</v>
      </c>
      <c r="BI1" s="1" t="s">
        <v>550</v>
      </c>
      <c r="BJ1" s="1" t="s">
        <v>551</v>
      </c>
      <c r="BK1" s="1" t="s">
        <v>552</v>
      </c>
      <c r="BL1" s="1" t="s">
        <v>553</v>
      </c>
      <c r="BM1" s="1" t="s">
        <v>554</v>
      </c>
      <c r="BN1" s="1" t="s">
        <v>555</v>
      </c>
      <c r="BO1" s="1" t="s">
        <v>556</v>
      </c>
      <c r="BP1" s="1" t="s">
        <v>557</v>
      </c>
      <c r="BQ1" s="1" t="s">
        <v>558</v>
      </c>
      <c r="BR1" s="1" t="s">
        <v>559</v>
      </c>
      <c r="BS1" s="1" t="s">
        <v>560</v>
      </c>
      <c r="BT1" s="1" t="s">
        <v>561</v>
      </c>
      <c r="BU1" s="1" t="s">
        <v>562</v>
      </c>
      <c r="BV1" s="1" t="s">
        <v>136</v>
      </c>
      <c r="BW1" s="1" t="s">
        <v>137</v>
      </c>
      <c r="BX1" s="1" t="s">
        <v>138</v>
      </c>
      <c r="BY1" s="1" t="s">
        <v>139</v>
      </c>
      <c r="BZ1" s="1" t="s">
        <v>140</v>
      </c>
      <c r="CA1" s="1" t="s">
        <v>141</v>
      </c>
      <c r="CB1" s="1" t="s">
        <v>142</v>
      </c>
      <c r="CC1" s="1" t="s">
        <v>143</v>
      </c>
      <c r="CD1" s="1" t="s">
        <v>144</v>
      </c>
      <c r="CE1" s="1" t="s">
        <v>145</v>
      </c>
      <c r="CF1" s="1" t="s">
        <v>146</v>
      </c>
      <c r="CG1" s="1" t="s">
        <v>147</v>
      </c>
      <c r="CH1" s="1" t="s">
        <v>148</v>
      </c>
      <c r="CI1" s="1" t="s">
        <v>149</v>
      </c>
      <c r="CJ1" s="1" t="s">
        <v>150</v>
      </c>
      <c r="CK1" s="1" t="s">
        <v>151</v>
      </c>
      <c r="CL1" s="1" t="s">
        <v>152</v>
      </c>
      <c r="CM1" s="1" t="s">
        <v>153</v>
      </c>
      <c r="CN1" s="1" t="s">
        <v>154</v>
      </c>
      <c r="CO1" s="1" t="s">
        <v>155</v>
      </c>
      <c r="CP1" s="1" t="s">
        <v>156</v>
      </c>
      <c r="CQ1" s="1" t="s">
        <v>157</v>
      </c>
      <c r="CR1" s="1" t="s">
        <v>158</v>
      </c>
      <c r="CS1" s="1" t="s">
        <v>159</v>
      </c>
      <c r="CT1" s="1" t="s">
        <v>160</v>
      </c>
      <c r="CU1" s="1" t="s">
        <v>161</v>
      </c>
      <c r="CV1" s="1" t="s">
        <v>162</v>
      </c>
      <c r="CW1" s="1" t="s">
        <v>163</v>
      </c>
      <c r="CX1" s="1" t="s">
        <v>164</v>
      </c>
      <c r="CY1" s="1" t="s">
        <v>165</v>
      </c>
      <c r="CZ1" s="1" t="s">
        <v>166</v>
      </c>
      <c r="DA1" s="1" t="s">
        <v>167</v>
      </c>
      <c r="DB1" s="1" t="s">
        <v>168</v>
      </c>
      <c r="DC1" s="1" t="s">
        <v>79</v>
      </c>
      <c r="DD1" s="1" t="s">
        <v>67</v>
      </c>
      <c r="DE1" s="1" t="s">
        <v>77</v>
      </c>
      <c r="DF1" s="1" t="s">
        <v>47</v>
      </c>
      <c r="DG1" s="1" t="s">
        <v>87</v>
      </c>
      <c r="DH1" s="1" t="s">
        <v>23</v>
      </c>
      <c r="DI1" s="1" t="s">
        <v>35</v>
      </c>
      <c r="DJ1" s="1" t="s">
        <v>105</v>
      </c>
      <c r="DK1" s="1" t="s">
        <v>113</v>
      </c>
      <c r="DL1" s="1" t="s">
        <v>5</v>
      </c>
      <c r="DM1" s="1" t="s">
        <v>97</v>
      </c>
      <c r="DN1" s="1" t="s">
        <v>107</v>
      </c>
      <c r="DO1" s="1" t="s">
        <v>109</v>
      </c>
      <c r="DP1" s="1" t="s">
        <v>99</v>
      </c>
      <c r="DQ1" s="1" t="s">
        <v>115</v>
      </c>
      <c r="DR1" s="1" t="s">
        <v>17</v>
      </c>
      <c r="DS1" s="1" t="s">
        <v>27</v>
      </c>
      <c r="DT1" s="1" t="s">
        <v>123</v>
      </c>
      <c r="DU1" s="1" t="s">
        <v>117</v>
      </c>
      <c r="DV1" s="1">
        <v>6040</v>
      </c>
      <c r="DW1" s="1" t="s">
        <v>131</v>
      </c>
    </row>
    <row r="2" spans="1:127" x14ac:dyDescent="0.35">
      <c r="A2" s="1" t="s">
        <v>563</v>
      </c>
      <c r="B2" s="24">
        <v>41305</v>
      </c>
      <c r="C2" s="24">
        <v>41331</v>
      </c>
      <c r="D2">
        <v>1.54196615172426</v>
      </c>
      <c r="E2">
        <v>1.2077021970141599</v>
      </c>
      <c r="F2">
        <v>2.13458359522311</v>
      </c>
      <c r="G2">
        <v>2.4148042729241501</v>
      </c>
      <c r="H2">
        <v>3.5680000000000001</v>
      </c>
      <c r="I2" s="24">
        <v>41333</v>
      </c>
      <c r="J2" s="24">
        <v>41394</v>
      </c>
      <c r="K2" s="24">
        <v>41486</v>
      </c>
      <c r="L2" s="24">
        <v>41578</v>
      </c>
      <c r="M2" s="24">
        <v>41670</v>
      </c>
      <c r="N2">
        <v>1.2497768956720501</v>
      </c>
      <c r="O2">
        <v>0.498292105724917</v>
      </c>
      <c r="P2">
        <v>1.7691200398114699</v>
      </c>
      <c r="Q2">
        <v>1.6127811276977699</v>
      </c>
      <c r="R2">
        <v>2.03727489938339</v>
      </c>
      <c r="S2" s="24">
        <v>41333</v>
      </c>
      <c r="T2" s="24">
        <v>41394</v>
      </c>
      <c r="U2" s="24">
        <v>41486</v>
      </c>
      <c r="V2" s="24">
        <v>41578</v>
      </c>
      <c r="W2" s="24">
        <v>41670</v>
      </c>
      <c r="X2">
        <v>1.6</v>
      </c>
      <c r="Y2" s="24">
        <v>41305</v>
      </c>
      <c r="Z2" s="24">
        <v>41306</v>
      </c>
      <c r="AA2">
        <v>54.217999999999897</v>
      </c>
      <c r="AB2">
        <v>54.198</v>
      </c>
      <c r="AC2">
        <v>54.454999999999998</v>
      </c>
      <c r="AD2">
        <v>52.454000000000001</v>
      </c>
      <c r="AE2">
        <v>53.339999999999897</v>
      </c>
      <c r="AF2" s="24">
        <v>41333</v>
      </c>
      <c r="AG2" s="24">
        <v>41394</v>
      </c>
      <c r="AH2" s="24">
        <v>41486</v>
      </c>
      <c r="AI2" s="24">
        <v>41578</v>
      </c>
      <c r="AJ2" s="24">
        <v>41670</v>
      </c>
      <c r="AK2">
        <v>55.899999999999899</v>
      </c>
      <c r="AL2">
        <v>55.1666666666666</v>
      </c>
      <c r="AM2">
        <v>54.283333333333303</v>
      </c>
      <c r="AN2">
        <v>54.0555555555555</v>
      </c>
      <c r="AO2">
        <v>54.441666666666599</v>
      </c>
      <c r="AP2" s="24">
        <v>41333</v>
      </c>
      <c r="AQ2" s="24">
        <v>41394</v>
      </c>
      <c r="AR2" s="24">
        <v>41486</v>
      </c>
      <c r="AS2" s="24">
        <v>41578</v>
      </c>
      <c r="AT2" s="24">
        <v>41670</v>
      </c>
      <c r="AU2">
        <v>55.9</v>
      </c>
      <c r="AV2" s="24">
        <v>41305</v>
      </c>
      <c r="AW2" s="24">
        <v>41311</v>
      </c>
      <c r="AX2">
        <v>52.622999999999998</v>
      </c>
      <c r="AY2">
        <v>52.843000000000004</v>
      </c>
      <c r="AZ2">
        <v>52.121000000000002</v>
      </c>
      <c r="BA2">
        <v>52.005000000000003</v>
      </c>
      <c r="BB2">
        <v>51.524000000000001</v>
      </c>
      <c r="BC2" s="24">
        <v>41333</v>
      </c>
      <c r="BD2" s="24">
        <v>41394</v>
      </c>
      <c r="BE2" s="24">
        <v>41486</v>
      </c>
      <c r="BF2" s="24">
        <v>41578</v>
      </c>
      <c r="BG2" s="24">
        <v>41670</v>
      </c>
      <c r="BH2">
        <v>52.9</v>
      </c>
      <c r="BI2">
        <v>50.5</v>
      </c>
      <c r="BJ2">
        <v>50.749999999999901</v>
      </c>
      <c r="BK2">
        <v>50.955555555555499</v>
      </c>
      <c r="BL2">
        <v>51.6666666666666</v>
      </c>
      <c r="BM2" s="24">
        <v>41333</v>
      </c>
      <c r="BN2" s="24">
        <v>41394</v>
      </c>
      <c r="BO2" s="24">
        <v>41486</v>
      </c>
      <c r="BP2" s="24">
        <v>41578</v>
      </c>
      <c r="BQ2" s="24">
        <v>41670</v>
      </c>
      <c r="BR2">
        <v>53.3</v>
      </c>
      <c r="BV2" t="b">
        <v>0</v>
      </c>
      <c r="BW2" t="b">
        <v>0</v>
      </c>
      <c r="BX2">
        <v>0</v>
      </c>
      <c r="BY2" t="b">
        <v>0</v>
      </c>
      <c r="BZ2" t="b">
        <v>0</v>
      </c>
      <c r="CA2" t="b">
        <v>0</v>
      </c>
      <c r="CB2" t="b">
        <v>0</v>
      </c>
      <c r="CC2" t="b">
        <v>0</v>
      </c>
      <c r="CD2" t="b">
        <v>0</v>
      </c>
      <c r="CE2" t="b">
        <v>0</v>
      </c>
      <c r="CF2" t="b">
        <v>0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>
        <v>0.29218925605221002</v>
      </c>
      <c r="CO2">
        <v>0.70941009128924204</v>
      </c>
      <c r="CP2">
        <v>0.365463555411639</v>
      </c>
      <c r="CQ2">
        <v>0.80202314522637497</v>
      </c>
      <c r="CR2">
        <v>1.5307251006166001</v>
      </c>
      <c r="CS2">
        <v>-0.27700000000000802</v>
      </c>
      <c r="CT2">
        <v>2.343</v>
      </c>
      <c r="CU2">
        <v>1.37100000000001</v>
      </c>
      <c r="CV2">
        <v>1.04944444444444</v>
      </c>
      <c r="CW2">
        <v>-0.14266666666665601</v>
      </c>
      <c r="CX2">
        <v>-1.6819999999999899</v>
      </c>
      <c r="CY2">
        <v>-0.96866666666666301</v>
      </c>
      <c r="CZ2">
        <v>0.171666666666659</v>
      </c>
      <c r="DA2">
        <v>-1.6015555555555501</v>
      </c>
      <c r="DB2">
        <v>-1.1016666666666599</v>
      </c>
      <c r="DC2">
        <v>102.745910701363</v>
      </c>
      <c r="DD2">
        <v>106.04553243409001</v>
      </c>
      <c r="DE2">
        <v>104.031988067586</v>
      </c>
      <c r="DF2">
        <v>101.063571109325</v>
      </c>
      <c r="DG2">
        <v>108.460190347354</v>
      </c>
      <c r="DH2">
        <v>92.645989995194597</v>
      </c>
      <c r="DI2">
        <v>87.770604570713502</v>
      </c>
      <c r="DJ2">
        <v>106.187306086452</v>
      </c>
      <c r="DK2">
        <v>105.26959675982</v>
      </c>
      <c r="DL2">
        <v>95.012881982548905</v>
      </c>
      <c r="DM2">
        <v>112.346015828501</v>
      </c>
      <c r="DN2">
        <v>110.155553073288</v>
      </c>
      <c r="DO2">
        <v>111.505459552517</v>
      </c>
      <c r="DP2">
        <v>119.03410336917</v>
      </c>
      <c r="DQ2">
        <v>121.84864522872699</v>
      </c>
      <c r="DR2">
        <v>100.28386792652501</v>
      </c>
      <c r="DS2">
        <v>99.892214954482597</v>
      </c>
      <c r="DT2">
        <v>95.827791117653206</v>
      </c>
      <c r="DU2">
        <v>104.45468062204399</v>
      </c>
      <c r="DV2">
        <v>108.535285274004</v>
      </c>
      <c r="DW2" s="129">
        <v>102.104886945244</v>
      </c>
    </row>
    <row r="3" spans="1:127" x14ac:dyDescent="0.35">
      <c r="A3" s="1" t="s">
        <v>564</v>
      </c>
      <c r="B3" s="24">
        <v>41333</v>
      </c>
      <c r="C3" s="24">
        <v>41353</v>
      </c>
      <c r="D3">
        <v>1.4744519948385499</v>
      </c>
      <c r="E3">
        <v>1.6119608293627401</v>
      </c>
      <c r="F3">
        <v>2.12607242847657</v>
      </c>
      <c r="G3">
        <v>2.90913427532672</v>
      </c>
      <c r="H3">
        <v>3.375</v>
      </c>
      <c r="I3" s="24">
        <v>41364</v>
      </c>
      <c r="J3" s="24">
        <v>41425</v>
      </c>
      <c r="K3" s="24">
        <v>41517</v>
      </c>
      <c r="L3" s="24">
        <v>41608</v>
      </c>
      <c r="M3" s="24">
        <v>41698</v>
      </c>
      <c r="N3">
        <v>1.3550039945488801</v>
      </c>
      <c r="O3">
        <v>1.5022693093727599</v>
      </c>
      <c r="P3">
        <v>1.95061474194989</v>
      </c>
      <c r="Q3">
        <v>2.2867823329886301</v>
      </c>
      <c r="R3">
        <v>1.95974992958979</v>
      </c>
      <c r="S3" s="24">
        <v>41364</v>
      </c>
      <c r="T3" s="24">
        <v>41425</v>
      </c>
      <c r="U3" s="24">
        <v>41517</v>
      </c>
      <c r="V3" s="24">
        <v>41608</v>
      </c>
      <c r="W3" s="24">
        <v>41698</v>
      </c>
      <c r="X3">
        <v>2</v>
      </c>
      <c r="Y3" s="24">
        <v>41333</v>
      </c>
      <c r="Z3" s="24">
        <v>41334</v>
      </c>
      <c r="AA3">
        <v>55.957000000000001</v>
      </c>
      <c r="AB3">
        <v>54.81</v>
      </c>
      <c r="AC3">
        <v>53.532999999999902</v>
      </c>
      <c r="AD3">
        <v>52.064</v>
      </c>
      <c r="AE3">
        <v>51.554000000000002</v>
      </c>
      <c r="AF3" s="24">
        <v>41364</v>
      </c>
      <c r="AG3" s="24">
        <v>41425</v>
      </c>
      <c r="AH3" s="24">
        <v>41517</v>
      </c>
      <c r="AI3" s="24">
        <v>41608</v>
      </c>
      <c r="AJ3" s="24">
        <v>41698</v>
      </c>
      <c r="AK3">
        <v>56.6</v>
      </c>
      <c r="AL3">
        <v>56.066666666666599</v>
      </c>
      <c r="AM3">
        <v>55.033333333333303</v>
      </c>
      <c r="AN3">
        <v>54.2222222222222</v>
      </c>
      <c r="AO3">
        <v>54.5</v>
      </c>
      <c r="AP3" s="24">
        <v>41364</v>
      </c>
      <c r="AQ3" s="24">
        <v>41425</v>
      </c>
      <c r="AR3" s="24">
        <v>41517</v>
      </c>
      <c r="AS3" s="24">
        <v>41608</v>
      </c>
      <c r="AT3" s="24">
        <v>41698</v>
      </c>
      <c r="AU3">
        <v>56.6</v>
      </c>
      <c r="AV3" s="24">
        <v>41333</v>
      </c>
      <c r="AW3" s="24">
        <v>41339</v>
      </c>
      <c r="AX3">
        <v>53.954000000000001</v>
      </c>
      <c r="AY3">
        <v>53.984000000000002</v>
      </c>
      <c r="AZ3">
        <v>53.771999999999998</v>
      </c>
      <c r="BA3">
        <v>52.152000000000001</v>
      </c>
      <c r="BB3">
        <v>52.414000000000001</v>
      </c>
      <c r="BC3" s="24">
        <v>41364</v>
      </c>
      <c r="BD3" s="24">
        <v>41425</v>
      </c>
      <c r="BE3" s="24">
        <v>41517</v>
      </c>
      <c r="BF3" s="24">
        <v>41608</v>
      </c>
      <c r="BG3" s="24">
        <v>41698</v>
      </c>
      <c r="BH3">
        <v>54.6</v>
      </c>
      <c r="BI3">
        <v>52.433333333333302</v>
      </c>
      <c r="BJ3">
        <v>51.4</v>
      </c>
      <c r="BK3">
        <v>51.088888888888803</v>
      </c>
      <c r="BL3">
        <v>51.758333333333297</v>
      </c>
      <c r="BM3" s="24">
        <v>41364</v>
      </c>
      <c r="BN3" s="24">
        <v>41425</v>
      </c>
      <c r="BO3" s="24">
        <v>41517</v>
      </c>
      <c r="BP3" s="24">
        <v>41608</v>
      </c>
      <c r="BQ3" s="24">
        <v>41698</v>
      </c>
      <c r="BR3">
        <v>54.2</v>
      </c>
      <c r="BV3" t="b">
        <v>0</v>
      </c>
      <c r="BW3" t="b">
        <v>0</v>
      </c>
      <c r="BX3">
        <v>0</v>
      </c>
      <c r="BY3" t="b">
        <v>0</v>
      </c>
      <c r="BZ3" t="b">
        <v>0</v>
      </c>
      <c r="CA3" t="b">
        <v>0</v>
      </c>
      <c r="CB3" t="b">
        <v>0</v>
      </c>
      <c r="CC3" t="b">
        <v>0</v>
      </c>
      <c r="CD3" t="b">
        <v>0</v>
      </c>
      <c r="CE3" t="b">
        <v>0</v>
      </c>
      <c r="CF3" t="b">
        <v>0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>
        <v>0.119448000289668</v>
      </c>
      <c r="CO3">
        <v>0.109691519989985</v>
      </c>
      <c r="CP3">
        <v>0.175457686526687</v>
      </c>
      <c r="CQ3">
        <v>0.62235194233809499</v>
      </c>
      <c r="CR3">
        <v>1.4152500704102</v>
      </c>
      <c r="CS3">
        <v>-0.64600000000000002</v>
      </c>
      <c r="CT3">
        <v>1.55066666666667</v>
      </c>
      <c r="CU3">
        <v>2.3719999999999999</v>
      </c>
      <c r="CV3">
        <v>1.06311111111111</v>
      </c>
      <c r="CW3">
        <v>0.65566666666667495</v>
      </c>
      <c r="CX3">
        <v>-0.64300000000000701</v>
      </c>
      <c r="CY3">
        <v>-1.2566666666666599</v>
      </c>
      <c r="CZ3">
        <v>-1.50033333333333</v>
      </c>
      <c r="DA3">
        <v>-2.1582222222222098</v>
      </c>
      <c r="DB3">
        <v>-2.9460000000000002</v>
      </c>
      <c r="DC3">
        <v>103.57767226830499</v>
      </c>
      <c r="DD3">
        <v>107.192360799765</v>
      </c>
      <c r="DE3">
        <v>104.81557885207</v>
      </c>
      <c r="DF3">
        <v>101.32601876919701</v>
      </c>
      <c r="DG3">
        <v>108.939657703745</v>
      </c>
      <c r="DH3">
        <v>87.7543742150052</v>
      </c>
      <c r="DI3">
        <v>80.662906873157695</v>
      </c>
      <c r="DJ3">
        <v>108.64894892959001</v>
      </c>
      <c r="DK3">
        <v>106.67928041628799</v>
      </c>
      <c r="DL3">
        <v>102.08416646405</v>
      </c>
      <c r="DM3">
        <v>112.620862386558</v>
      </c>
      <c r="DN3">
        <v>110.411838937168</v>
      </c>
      <c r="DO3">
        <v>112.25915701311899</v>
      </c>
      <c r="DP3">
        <v>119.724801295343</v>
      </c>
      <c r="DQ3">
        <v>121.75788803478</v>
      </c>
      <c r="DR3">
        <v>95.195989850243706</v>
      </c>
      <c r="DS3">
        <v>94.601068344965199</v>
      </c>
      <c r="DT3">
        <v>99.135759013991901</v>
      </c>
      <c r="DU3">
        <v>103.190783188285</v>
      </c>
      <c r="DV3">
        <v>109.022611620048</v>
      </c>
      <c r="DW3">
        <v>102.466543842927</v>
      </c>
    </row>
    <row r="4" spans="1:127" x14ac:dyDescent="0.35">
      <c r="A4" s="1" t="s">
        <v>565</v>
      </c>
      <c r="B4" s="24">
        <v>41364</v>
      </c>
      <c r="C4" s="24">
        <v>41383</v>
      </c>
      <c r="D4">
        <v>1.1783807288610699</v>
      </c>
      <c r="E4">
        <v>1.54440386878043</v>
      </c>
      <c r="F4">
        <v>1.91306440600327</v>
      </c>
      <c r="G4">
        <v>2.01820307402844</v>
      </c>
      <c r="H4">
        <v>2.9569999999999999</v>
      </c>
      <c r="I4" s="24">
        <v>41394</v>
      </c>
      <c r="J4" s="24">
        <v>41455</v>
      </c>
      <c r="K4" s="24">
        <v>41547</v>
      </c>
      <c r="L4" s="24">
        <v>41639</v>
      </c>
      <c r="M4" s="24">
        <v>41729</v>
      </c>
      <c r="N4">
        <v>1.1966924595248201</v>
      </c>
      <c r="O4">
        <v>1.7666419673087801</v>
      </c>
      <c r="P4">
        <v>1.85156884541545</v>
      </c>
      <c r="Q4">
        <v>2.49118593071075</v>
      </c>
      <c r="R4">
        <v>1.86573302530909</v>
      </c>
      <c r="S4" s="24">
        <v>41394</v>
      </c>
      <c r="T4" s="24">
        <v>41455</v>
      </c>
      <c r="U4" s="24">
        <v>41547</v>
      </c>
      <c r="V4" s="24">
        <v>41639</v>
      </c>
      <c r="W4" s="24">
        <v>41729</v>
      </c>
      <c r="X4">
        <v>1.5</v>
      </c>
      <c r="Y4" s="24">
        <v>41364</v>
      </c>
      <c r="Z4" s="24">
        <v>41365</v>
      </c>
      <c r="AA4">
        <v>55.4119999999999</v>
      </c>
      <c r="AB4">
        <v>55.085000000000001</v>
      </c>
      <c r="AC4">
        <v>54.253999999999998</v>
      </c>
      <c r="AD4">
        <v>53.503</v>
      </c>
      <c r="AE4">
        <v>52.536999999999999</v>
      </c>
      <c r="AF4" s="24">
        <v>41394</v>
      </c>
      <c r="AG4" s="24">
        <v>41455</v>
      </c>
      <c r="AH4" s="24">
        <v>41547</v>
      </c>
      <c r="AI4" s="24">
        <v>41639</v>
      </c>
      <c r="AJ4" s="24">
        <v>41729</v>
      </c>
      <c r="AK4">
        <v>55.899999999999899</v>
      </c>
      <c r="AL4">
        <v>56.133333333333297</v>
      </c>
      <c r="AM4">
        <v>55.383333333333297</v>
      </c>
      <c r="AN4">
        <v>54.477777777777703</v>
      </c>
      <c r="AO4">
        <v>54.524999999999999</v>
      </c>
      <c r="AP4" s="24">
        <v>41394</v>
      </c>
      <c r="AQ4" s="24">
        <v>41455</v>
      </c>
      <c r="AR4" s="24">
        <v>41547</v>
      </c>
      <c r="AS4" s="24">
        <v>41639</v>
      </c>
      <c r="AT4" s="24">
        <v>41729</v>
      </c>
      <c r="AU4">
        <v>55.9</v>
      </c>
      <c r="AV4" s="24">
        <v>41364</v>
      </c>
      <c r="AW4" s="24">
        <v>41368</v>
      </c>
      <c r="AX4">
        <v>52.05</v>
      </c>
      <c r="AY4">
        <v>52.75</v>
      </c>
      <c r="AZ4">
        <v>53.032999999999902</v>
      </c>
      <c r="BA4">
        <v>53.091999999999899</v>
      </c>
      <c r="BB4">
        <v>53.036999999999999</v>
      </c>
      <c r="BC4" s="24">
        <v>41394</v>
      </c>
      <c r="BD4" s="24">
        <v>41455</v>
      </c>
      <c r="BE4" s="24">
        <v>41547</v>
      </c>
      <c r="BF4" s="24">
        <v>41639</v>
      </c>
      <c r="BG4" s="24">
        <v>41729</v>
      </c>
      <c r="BH4">
        <v>52.5</v>
      </c>
      <c r="BI4">
        <v>53.3333333333333</v>
      </c>
      <c r="BJ4">
        <v>51.516666666666602</v>
      </c>
      <c r="BK4">
        <v>51.288888888888799</v>
      </c>
      <c r="BL4">
        <v>51.6666666666666</v>
      </c>
      <c r="BM4" s="24">
        <v>41394</v>
      </c>
      <c r="BN4" s="24">
        <v>41455</v>
      </c>
      <c r="BO4" s="24">
        <v>41547</v>
      </c>
      <c r="BP4" s="24">
        <v>41639</v>
      </c>
      <c r="BQ4" s="24">
        <v>41729</v>
      </c>
      <c r="BR4">
        <v>51.9</v>
      </c>
      <c r="BV4" t="b">
        <v>0</v>
      </c>
      <c r="BW4" t="b">
        <v>0</v>
      </c>
      <c r="BX4">
        <v>0</v>
      </c>
      <c r="BY4" t="b">
        <v>0</v>
      </c>
      <c r="BZ4" t="b">
        <v>0</v>
      </c>
      <c r="CA4" t="b">
        <v>0</v>
      </c>
      <c r="CB4" t="b">
        <v>0</v>
      </c>
      <c r="CC4" t="b">
        <v>0</v>
      </c>
      <c r="CD4" t="b">
        <v>0</v>
      </c>
      <c r="CE4" t="b">
        <v>0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>
        <v>-1.8311730663755899E-2</v>
      </c>
      <c r="CO4">
        <v>-0.222238098528348</v>
      </c>
      <c r="CP4">
        <v>6.1495560587819097E-2</v>
      </c>
      <c r="CQ4">
        <v>-0.47298285668230799</v>
      </c>
      <c r="CR4">
        <v>1.0912669746909001</v>
      </c>
      <c r="CS4">
        <v>-0.45000000000000201</v>
      </c>
      <c r="CT4">
        <v>-0.58333333333333504</v>
      </c>
      <c r="CU4">
        <v>1.51633333333334</v>
      </c>
      <c r="CV4">
        <v>1.8031111111111</v>
      </c>
      <c r="CW4">
        <v>1.3703333333333401</v>
      </c>
      <c r="CX4">
        <v>-0.48799999999999899</v>
      </c>
      <c r="CY4">
        <v>-1.04833333333332</v>
      </c>
      <c r="CZ4">
        <v>-1.12933333333332</v>
      </c>
      <c r="DA4">
        <v>-0.97477777777776697</v>
      </c>
      <c r="DB4">
        <v>-1.98799999999999</v>
      </c>
      <c r="DC4">
        <v>103.643200151388</v>
      </c>
      <c r="DD4">
        <v>107.36733161447199</v>
      </c>
      <c r="DE4">
        <v>104.755283984158</v>
      </c>
      <c r="DF4">
        <v>101.30104699650801</v>
      </c>
      <c r="DG4">
        <v>109.686725370025</v>
      </c>
      <c r="DH4">
        <v>88.904420277944197</v>
      </c>
      <c r="DI4">
        <v>82.474717512757906</v>
      </c>
      <c r="DJ4">
        <v>106.810042739447</v>
      </c>
      <c r="DK4">
        <v>106.386433227582</v>
      </c>
      <c r="DL4">
        <v>98.605854728008097</v>
      </c>
      <c r="DM4">
        <v>116.51300220038</v>
      </c>
      <c r="DN4">
        <v>114.09543178679201</v>
      </c>
      <c r="DO4">
        <v>116.450110686644</v>
      </c>
      <c r="DP4">
        <v>124.487303847622</v>
      </c>
      <c r="DQ4">
        <v>127.102339866314</v>
      </c>
      <c r="DR4">
        <v>96.503428787005504</v>
      </c>
      <c r="DS4">
        <v>95.972101868972103</v>
      </c>
      <c r="DT4">
        <v>113.74359510959</v>
      </c>
      <c r="DU4">
        <v>108.12655464914999</v>
      </c>
      <c r="DV4">
        <v>111.449991049066</v>
      </c>
      <c r="DW4">
        <v>103.120504604985</v>
      </c>
    </row>
    <row r="5" spans="1:127" x14ac:dyDescent="0.35">
      <c r="A5" s="1" t="s">
        <v>566</v>
      </c>
      <c r="B5" s="24">
        <v>41394</v>
      </c>
      <c r="C5" s="24">
        <v>41415</v>
      </c>
      <c r="D5">
        <v>1.3619237995779301</v>
      </c>
      <c r="E5">
        <v>2.0459346061177199</v>
      </c>
      <c r="F5">
        <v>1.9361894024217901</v>
      </c>
      <c r="G5">
        <v>2.4255230762549802</v>
      </c>
      <c r="H5">
        <v>3.4969999999999999</v>
      </c>
      <c r="I5" s="24">
        <v>41425</v>
      </c>
      <c r="J5" s="24">
        <v>41486</v>
      </c>
      <c r="K5" s="24">
        <v>41578</v>
      </c>
      <c r="L5" s="24">
        <v>41670</v>
      </c>
      <c r="M5" s="24">
        <v>41759</v>
      </c>
      <c r="N5">
        <v>1.2907373391080399</v>
      </c>
      <c r="O5">
        <v>2.01569035678135</v>
      </c>
      <c r="P5">
        <v>1.85592099218272</v>
      </c>
      <c r="Q5">
        <v>2.22142484039091</v>
      </c>
      <c r="R5">
        <v>1.8989161855302199</v>
      </c>
      <c r="S5" s="24">
        <v>41425</v>
      </c>
      <c r="T5" s="24">
        <v>41486</v>
      </c>
      <c r="U5" s="24">
        <v>41578</v>
      </c>
      <c r="V5" s="24">
        <v>41670</v>
      </c>
      <c r="W5" s="24">
        <v>41759</v>
      </c>
      <c r="X5">
        <v>1.1000000000000001</v>
      </c>
      <c r="Y5" s="24">
        <v>41394</v>
      </c>
      <c r="Z5" s="24">
        <v>41395</v>
      </c>
      <c r="AA5">
        <v>54.311999999999898</v>
      </c>
      <c r="AB5">
        <v>55.48</v>
      </c>
      <c r="AC5">
        <v>55.707999999999998</v>
      </c>
      <c r="AD5">
        <v>55.82</v>
      </c>
      <c r="AE5">
        <v>54.625999999999998</v>
      </c>
      <c r="AF5" s="24">
        <v>41425</v>
      </c>
      <c r="AG5" s="24">
        <v>41486</v>
      </c>
      <c r="AH5" s="24">
        <v>41578</v>
      </c>
      <c r="AI5" s="24">
        <v>41670</v>
      </c>
      <c r="AJ5" s="24">
        <v>41759</v>
      </c>
      <c r="AK5">
        <v>54.299999999999898</v>
      </c>
      <c r="AL5">
        <v>55.6</v>
      </c>
      <c r="AM5">
        <v>55.383333333333297</v>
      </c>
      <c r="AN5">
        <v>54.7222222222222</v>
      </c>
      <c r="AO5">
        <v>54.441666666666599</v>
      </c>
      <c r="AP5" s="24">
        <v>41425</v>
      </c>
      <c r="AQ5" s="24">
        <v>41486</v>
      </c>
      <c r="AR5" s="24">
        <v>41578</v>
      </c>
      <c r="AS5" s="24">
        <v>41670</v>
      </c>
      <c r="AT5" s="24">
        <v>41759</v>
      </c>
      <c r="AU5">
        <v>54.3</v>
      </c>
      <c r="AV5" s="24">
        <v>41394</v>
      </c>
      <c r="AW5" s="24">
        <v>41400</v>
      </c>
      <c r="AX5">
        <v>50.228999999999999</v>
      </c>
      <c r="AY5">
        <v>51.453000000000003</v>
      </c>
      <c r="AZ5">
        <v>52.007999999999903</v>
      </c>
      <c r="BA5">
        <v>53.341000000000001</v>
      </c>
      <c r="BB5">
        <v>52.555999999999997</v>
      </c>
      <c r="BC5" s="24">
        <v>41425</v>
      </c>
      <c r="BD5" s="24">
        <v>41486</v>
      </c>
      <c r="BE5" s="24">
        <v>41578</v>
      </c>
      <c r="BF5" s="24">
        <v>41670</v>
      </c>
      <c r="BG5" s="24">
        <v>41759</v>
      </c>
      <c r="BH5">
        <v>50.4</v>
      </c>
      <c r="BI5">
        <v>52.5</v>
      </c>
      <c r="BJ5">
        <v>51.5</v>
      </c>
      <c r="BK5">
        <v>51.3333333333333</v>
      </c>
      <c r="BL5">
        <v>51.341666666666598</v>
      </c>
      <c r="BM5" s="24">
        <v>41425</v>
      </c>
      <c r="BN5" s="24">
        <v>41486</v>
      </c>
      <c r="BO5" s="24">
        <v>41578</v>
      </c>
      <c r="BP5" s="24">
        <v>41670</v>
      </c>
      <c r="BQ5" s="24">
        <v>41759</v>
      </c>
      <c r="BR5">
        <v>51</v>
      </c>
      <c r="BV5" t="b">
        <v>0</v>
      </c>
      <c r="BW5" t="b">
        <v>0</v>
      </c>
      <c r="BX5">
        <v>0</v>
      </c>
      <c r="BY5" t="b">
        <v>0</v>
      </c>
      <c r="BZ5" t="b">
        <v>0</v>
      </c>
      <c r="CA5" t="b">
        <v>0</v>
      </c>
      <c r="CB5" t="b">
        <v>0</v>
      </c>
      <c r="CC5" t="b">
        <v>0</v>
      </c>
      <c r="CD5" t="b">
        <v>0</v>
      </c>
      <c r="CE5" t="b">
        <v>0</v>
      </c>
      <c r="CF5" t="b">
        <v>0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>
        <v>7.1186460469884999E-2</v>
      </c>
      <c r="CO5">
        <v>3.0244249336375199E-2</v>
      </c>
      <c r="CP5">
        <v>8.0268410239066904E-2</v>
      </c>
      <c r="CQ5">
        <v>0.20409823586407499</v>
      </c>
      <c r="CR5">
        <v>1.59808381446977</v>
      </c>
      <c r="CS5">
        <v>-0.17099999999999899</v>
      </c>
      <c r="CT5">
        <v>-1.0469999999999899</v>
      </c>
      <c r="CU5">
        <v>0.50799999999999501</v>
      </c>
      <c r="CV5">
        <v>2.0076666666666698</v>
      </c>
      <c r="CW5">
        <v>1.2143333333333399</v>
      </c>
      <c r="CX5">
        <v>1.2000000000000399E-2</v>
      </c>
      <c r="CY5">
        <v>-0.120000000000011</v>
      </c>
      <c r="CZ5">
        <v>0.32466666666667199</v>
      </c>
      <c r="DA5">
        <v>1.09777777777778</v>
      </c>
      <c r="DB5">
        <v>0.18433333333333399</v>
      </c>
      <c r="DC5">
        <v>104.55243284937301</v>
      </c>
      <c r="DD5">
        <v>109.480360886694</v>
      </c>
      <c r="DE5">
        <v>105.692489512127</v>
      </c>
      <c r="DF5">
        <v>101.576720989625</v>
      </c>
      <c r="DG5">
        <v>111.747647420547</v>
      </c>
      <c r="DH5">
        <v>81.9231912457454</v>
      </c>
      <c r="DI5">
        <v>72.791875333129099</v>
      </c>
      <c r="DJ5">
        <v>111.42877249655299</v>
      </c>
      <c r="DK5">
        <v>108.85541237909401</v>
      </c>
      <c r="DL5">
        <v>110.16689262721501</v>
      </c>
      <c r="DM5">
        <v>119.223306885176</v>
      </c>
      <c r="DN5">
        <v>116.991662310923</v>
      </c>
      <c r="DO5">
        <v>119.318734480746</v>
      </c>
      <c r="DP5">
        <v>123.319554617885</v>
      </c>
      <c r="DQ5">
        <v>134.111826248634</v>
      </c>
      <c r="DR5">
        <v>92.828457373843605</v>
      </c>
      <c r="DS5">
        <v>91.386704186463604</v>
      </c>
      <c r="DT5">
        <v>121.509430248268</v>
      </c>
      <c r="DU5">
        <v>103.698079467288</v>
      </c>
      <c r="DV5">
        <v>113.46791442549601</v>
      </c>
      <c r="DW5">
        <v>103.987817853802</v>
      </c>
    </row>
    <row r="6" spans="1:127" x14ac:dyDescent="0.35">
      <c r="A6" s="1" t="s">
        <v>567</v>
      </c>
      <c r="B6" s="24">
        <v>41425</v>
      </c>
      <c r="C6" s="24">
        <v>41446</v>
      </c>
      <c r="D6">
        <v>1.66917708887126</v>
      </c>
      <c r="E6">
        <v>1.7488115670265001</v>
      </c>
      <c r="F6">
        <v>2.5228766272407501</v>
      </c>
      <c r="G6">
        <v>2.4054578835833</v>
      </c>
      <c r="H6">
        <v>3.3029999999999902</v>
      </c>
      <c r="I6" s="24">
        <v>41455</v>
      </c>
      <c r="J6" s="24">
        <v>41517</v>
      </c>
      <c r="K6" s="24">
        <v>41608</v>
      </c>
      <c r="L6" s="24">
        <v>41698</v>
      </c>
      <c r="M6" s="24">
        <v>41790</v>
      </c>
      <c r="N6">
        <v>1.66524397047156</v>
      </c>
      <c r="O6">
        <v>1.7442612470783501</v>
      </c>
      <c r="P6">
        <v>2.24725198393981</v>
      </c>
      <c r="Q6">
        <v>1.93702811822945</v>
      </c>
      <c r="R6">
        <v>2.00321571854901</v>
      </c>
      <c r="S6" s="24">
        <v>41455</v>
      </c>
      <c r="T6" s="24">
        <v>41517</v>
      </c>
      <c r="U6" s="24">
        <v>41608</v>
      </c>
      <c r="V6" s="24">
        <v>41698</v>
      </c>
      <c r="W6" s="24">
        <v>41790</v>
      </c>
      <c r="X6">
        <v>1.4</v>
      </c>
      <c r="Y6" s="24">
        <v>41425</v>
      </c>
      <c r="Z6" s="24">
        <v>41428</v>
      </c>
      <c r="AA6">
        <v>54.195999999999998</v>
      </c>
      <c r="AB6">
        <v>54.7</v>
      </c>
      <c r="AC6">
        <v>55.369</v>
      </c>
      <c r="AD6">
        <v>54.567999999999998</v>
      </c>
      <c r="AE6">
        <v>53.7409999999999</v>
      </c>
      <c r="AF6" s="24">
        <v>41455</v>
      </c>
      <c r="AG6" s="24">
        <v>41517</v>
      </c>
      <c r="AH6" s="24">
        <v>41608</v>
      </c>
      <c r="AI6" s="24">
        <v>41698</v>
      </c>
      <c r="AJ6" s="24">
        <v>41790</v>
      </c>
      <c r="AK6">
        <v>54.799999999999898</v>
      </c>
      <c r="AL6">
        <v>55</v>
      </c>
      <c r="AM6">
        <v>55.533333333333303</v>
      </c>
      <c r="AN6">
        <v>55.022222222222197</v>
      </c>
      <c r="AO6">
        <v>54.4166666666666</v>
      </c>
      <c r="AP6" s="24">
        <v>41455</v>
      </c>
      <c r="AQ6" s="24">
        <v>41517</v>
      </c>
      <c r="AR6" s="24">
        <v>41608</v>
      </c>
      <c r="AS6" s="24">
        <v>41698</v>
      </c>
      <c r="AT6" s="24">
        <v>41790</v>
      </c>
      <c r="AU6">
        <v>54.8</v>
      </c>
      <c r="AV6" s="24">
        <v>41425</v>
      </c>
      <c r="AW6" s="24">
        <v>41431</v>
      </c>
      <c r="AX6">
        <v>50.357999999999898</v>
      </c>
      <c r="AY6">
        <v>50.552</v>
      </c>
      <c r="AZ6">
        <v>52.034999999999997</v>
      </c>
      <c r="BA6">
        <v>53.439</v>
      </c>
      <c r="BB6">
        <v>52.325000000000003</v>
      </c>
      <c r="BC6" s="24">
        <v>41455</v>
      </c>
      <c r="BD6" s="24">
        <v>41517</v>
      </c>
      <c r="BE6" s="24">
        <v>41608</v>
      </c>
      <c r="BF6" s="24">
        <v>41698</v>
      </c>
      <c r="BG6" s="24">
        <v>41790</v>
      </c>
      <c r="BH6">
        <v>50.2</v>
      </c>
      <c r="BI6">
        <v>51.033333333333303</v>
      </c>
      <c r="BJ6">
        <v>51.733333333333299</v>
      </c>
      <c r="BK6">
        <v>51.2777777777777</v>
      </c>
      <c r="BL6">
        <v>51.075000000000003</v>
      </c>
      <c r="BM6" s="24">
        <v>41455</v>
      </c>
      <c r="BN6" s="24">
        <v>41517</v>
      </c>
      <c r="BO6" s="24">
        <v>41608</v>
      </c>
      <c r="BP6" s="24">
        <v>41698</v>
      </c>
      <c r="BQ6" s="24">
        <v>41790</v>
      </c>
      <c r="BR6">
        <v>50.8</v>
      </c>
      <c r="BV6" t="b">
        <v>0</v>
      </c>
      <c r="BW6" t="b">
        <v>0</v>
      </c>
      <c r="BX6">
        <v>0</v>
      </c>
      <c r="BY6" t="b">
        <v>0</v>
      </c>
      <c r="BZ6" t="b">
        <v>0</v>
      </c>
      <c r="CA6" t="b">
        <v>0</v>
      </c>
      <c r="CB6" t="b">
        <v>0</v>
      </c>
      <c r="CC6" t="b">
        <v>0</v>
      </c>
      <c r="CD6" t="b">
        <v>0</v>
      </c>
      <c r="CE6" t="b">
        <v>0</v>
      </c>
      <c r="CF6" t="b">
        <v>0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>
        <v>3.9331183997006703E-3</v>
      </c>
      <c r="CO6">
        <v>4.5503199481489098E-3</v>
      </c>
      <c r="CP6">
        <v>0.275624643300936</v>
      </c>
      <c r="CQ6">
        <v>0.468429765353854</v>
      </c>
      <c r="CR6">
        <v>1.2997842814509799</v>
      </c>
      <c r="CS6">
        <v>0.15799999999998701</v>
      </c>
      <c r="CT6">
        <v>-0.481333333333338</v>
      </c>
      <c r="CU6">
        <v>0.30166666666666198</v>
      </c>
      <c r="CV6">
        <v>2.1612222222222202</v>
      </c>
      <c r="CW6">
        <v>1.24999999999998</v>
      </c>
      <c r="CX6">
        <v>-0.60399999999999199</v>
      </c>
      <c r="CY6">
        <v>-0.30000000000000399</v>
      </c>
      <c r="CZ6">
        <v>-0.164333333333331</v>
      </c>
      <c r="DA6">
        <v>-0.45422222222221997</v>
      </c>
      <c r="DB6">
        <v>-0.67566666666667796</v>
      </c>
      <c r="DC6">
        <v>102.41238464359699</v>
      </c>
      <c r="DD6">
        <v>105.91046399576599</v>
      </c>
      <c r="DE6">
        <v>104.17956151909</v>
      </c>
      <c r="DF6">
        <v>100.962816020643</v>
      </c>
      <c r="DG6">
        <v>109.323046147797</v>
      </c>
      <c r="DH6">
        <v>95.411293862433297</v>
      </c>
      <c r="DI6">
        <v>90.924758523772297</v>
      </c>
      <c r="DJ6">
        <v>104.45399562063299</v>
      </c>
      <c r="DK6">
        <v>104.88606669079</v>
      </c>
      <c r="DL6">
        <v>85.975936519005899</v>
      </c>
      <c r="DM6">
        <v>123.117555884886</v>
      </c>
      <c r="DN6">
        <v>120.492222592497</v>
      </c>
      <c r="DO6">
        <v>124.1074557852</v>
      </c>
      <c r="DP6">
        <v>134.05738156936999</v>
      </c>
      <c r="DQ6">
        <v>143.50634777324399</v>
      </c>
      <c r="DR6">
        <v>93.044345915786295</v>
      </c>
      <c r="DS6">
        <v>91.893745537424095</v>
      </c>
      <c r="DT6">
        <v>110.84613981346099</v>
      </c>
      <c r="DU6">
        <v>111.62792614407</v>
      </c>
      <c r="DV6">
        <v>115.03580315487</v>
      </c>
      <c r="DW6">
        <v>104.17152959453</v>
      </c>
    </row>
    <row r="7" spans="1:127" x14ac:dyDescent="0.35">
      <c r="A7" s="1" t="s">
        <v>568</v>
      </c>
      <c r="B7" s="24">
        <v>41455</v>
      </c>
      <c r="C7" s="24">
        <v>41474</v>
      </c>
      <c r="D7">
        <v>2.3312648927997501</v>
      </c>
      <c r="E7">
        <v>1.40164499777448</v>
      </c>
      <c r="F7">
        <v>3.2233700724299799</v>
      </c>
      <c r="G7">
        <v>2.29022644378857</v>
      </c>
      <c r="H7">
        <v>3.1489999999999898</v>
      </c>
      <c r="I7" s="24">
        <v>41486</v>
      </c>
      <c r="J7" s="24">
        <v>41547</v>
      </c>
      <c r="K7" s="24">
        <v>41639</v>
      </c>
      <c r="L7" s="24">
        <v>41729</v>
      </c>
      <c r="M7" s="24">
        <v>41820</v>
      </c>
      <c r="N7">
        <v>2.1043786064704801</v>
      </c>
      <c r="O7">
        <v>1.4205961290195901</v>
      </c>
      <c r="P7">
        <v>2.3889816011804199</v>
      </c>
      <c r="Q7">
        <v>1.8417865641675399</v>
      </c>
      <c r="R7">
        <v>1.96525511309251</v>
      </c>
      <c r="S7" s="24">
        <v>41486</v>
      </c>
      <c r="T7" s="24">
        <v>41547</v>
      </c>
      <c r="U7" s="24">
        <v>41639</v>
      </c>
      <c r="V7" s="24">
        <v>41729</v>
      </c>
      <c r="W7" s="24">
        <v>41820</v>
      </c>
      <c r="X7">
        <v>1.8</v>
      </c>
      <c r="Y7" s="24">
        <v>41455</v>
      </c>
      <c r="Z7" s="24">
        <v>41456</v>
      </c>
      <c r="AA7">
        <v>54.597000000000001</v>
      </c>
      <c r="AB7">
        <v>55.991</v>
      </c>
      <c r="AC7">
        <v>56.848999999999997</v>
      </c>
      <c r="AD7">
        <v>58.095999999999897</v>
      </c>
      <c r="AE7">
        <v>56.854999999999997</v>
      </c>
      <c r="AF7" s="24">
        <v>41486</v>
      </c>
      <c r="AG7" s="24">
        <v>41547</v>
      </c>
      <c r="AH7" s="24">
        <v>41639</v>
      </c>
      <c r="AI7" s="24">
        <v>41729</v>
      </c>
      <c r="AJ7" s="24">
        <v>41820</v>
      </c>
      <c r="AK7">
        <v>53.6</v>
      </c>
      <c r="AL7">
        <v>54.233333333333299</v>
      </c>
      <c r="AM7">
        <v>55.183333333333302</v>
      </c>
      <c r="AN7">
        <v>55</v>
      </c>
      <c r="AO7">
        <v>54.4166666666666</v>
      </c>
      <c r="AP7" s="24">
        <v>41486</v>
      </c>
      <c r="AQ7" s="24">
        <v>41547</v>
      </c>
      <c r="AR7" s="24">
        <v>41639</v>
      </c>
      <c r="AS7" s="24">
        <v>41729</v>
      </c>
      <c r="AT7" s="24">
        <v>41820</v>
      </c>
      <c r="AU7">
        <v>53.6</v>
      </c>
      <c r="AV7" s="24">
        <v>41455</v>
      </c>
      <c r="AW7" s="24">
        <v>41460</v>
      </c>
      <c r="AX7">
        <v>53.048000000000002</v>
      </c>
      <c r="AY7">
        <v>53.765999999999998</v>
      </c>
      <c r="AZ7">
        <v>54.305</v>
      </c>
      <c r="BA7">
        <v>55.616999999999997</v>
      </c>
      <c r="BB7">
        <v>53.22</v>
      </c>
      <c r="BC7" s="24">
        <v>41486</v>
      </c>
      <c r="BD7" s="24">
        <v>41547</v>
      </c>
      <c r="BE7" s="24">
        <v>41639</v>
      </c>
      <c r="BF7" s="24">
        <v>41729</v>
      </c>
      <c r="BG7" s="24">
        <v>41820</v>
      </c>
      <c r="BH7">
        <v>52.3</v>
      </c>
      <c r="BI7">
        <v>50.966666666666598</v>
      </c>
      <c r="BJ7">
        <v>52.15</v>
      </c>
      <c r="BK7">
        <v>51.3333333333333</v>
      </c>
      <c r="BL7">
        <v>51.2083333333333</v>
      </c>
      <c r="BM7" s="24">
        <v>41486</v>
      </c>
      <c r="BN7" s="24">
        <v>41547</v>
      </c>
      <c r="BO7" s="24">
        <v>41639</v>
      </c>
      <c r="BP7" s="24">
        <v>41729</v>
      </c>
      <c r="BQ7" s="24">
        <v>41820</v>
      </c>
      <c r="BR7">
        <v>51.1</v>
      </c>
      <c r="BS7">
        <v>1.55</v>
      </c>
      <c r="BT7">
        <v>51.5</v>
      </c>
      <c r="BU7">
        <v>55.349999999999902</v>
      </c>
      <c r="BV7" t="b">
        <v>0</v>
      </c>
      <c r="BW7" t="b">
        <v>0</v>
      </c>
      <c r="BX7">
        <v>1</v>
      </c>
      <c r="BY7" t="b">
        <v>1</v>
      </c>
      <c r="BZ7" t="b">
        <v>1</v>
      </c>
      <c r="CA7" t="b">
        <v>1</v>
      </c>
      <c r="CB7" t="b">
        <v>1</v>
      </c>
      <c r="CC7" t="b">
        <v>1</v>
      </c>
      <c r="CD7" t="b">
        <v>0</v>
      </c>
      <c r="CE7" t="b">
        <v>1</v>
      </c>
      <c r="CF7" t="b">
        <v>1</v>
      </c>
      <c r="CG7" t="b">
        <v>1</v>
      </c>
      <c r="CH7" t="b">
        <v>1</v>
      </c>
      <c r="CI7" t="b">
        <v>1</v>
      </c>
      <c r="CJ7" t="b">
        <v>0</v>
      </c>
      <c r="CK7" t="b">
        <v>1</v>
      </c>
      <c r="CL7" t="b">
        <v>1</v>
      </c>
      <c r="CM7" t="b">
        <v>1</v>
      </c>
      <c r="CN7">
        <v>0.22688628632927399</v>
      </c>
      <c r="CO7">
        <v>-1.8951131245103999E-2</v>
      </c>
      <c r="CP7">
        <v>0.83438847124956605</v>
      </c>
      <c r="CQ7">
        <v>0.44843987962103399</v>
      </c>
      <c r="CR7">
        <v>1.18374488690748</v>
      </c>
      <c r="CS7">
        <v>0.748000000000004</v>
      </c>
      <c r="CT7">
        <v>2.7993333333333301</v>
      </c>
      <c r="CU7">
        <v>2.1549999999999998</v>
      </c>
      <c r="CV7">
        <v>4.2836666666666599</v>
      </c>
      <c r="CW7">
        <v>2.0116666666666601</v>
      </c>
      <c r="CX7">
        <v>0.99700000000000699</v>
      </c>
      <c r="CY7">
        <v>1.75766666666667</v>
      </c>
      <c r="CZ7">
        <v>1.66566666666665</v>
      </c>
      <c r="DA7">
        <v>3.0959999999999801</v>
      </c>
      <c r="DB7">
        <v>2.4383333333333201</v>
      </c>
      <c r="DC7">
        <v>100.758315448394</v>
      </c>
      <c r="DD7">
        <v>102.760352155943</v>
      </c>
      <c r="DE7">
        <v>101.904227984855</v>
      </c>
      <c r="DF7">
        <v>100.373573241781</v>
      </c>
      <c r="DG7">
        <v>107.01952466603601</v>
      </c>
      <c r="DH7">
        <v>102.531738251947</v>
      </c>
      <c r="DI7">
        <v>100.781853430263</v>
      </c>
      <c r="DJ7">
        <v>99.572671550371794</v>
      </c>
      <c r="DK7">
        <v>101.72643757938501</v>
      </c>
      <c r="DL7">
        <v>75.5406081338365</v>
      </c>
      <c r="DM7">
        <v>120.809356356801</v>
      </c>
      <c r="DN7">
        <v>117.451637524684</v>
      </c>
      <c r="DO7">
        <v>122.53129602168799</v>
      </c>
      <c r="DP7">
        <v>136.9247176712</v>
      </c>
      <c r="DQ7">
        <v>141.888225711492</v>
      </c>
      <c r="DR7">
        <v>89.312619394572707</v>
      </c>
      <c r="DS7">
        <v>90.628476910974101</v>
      </c>
      <c r="DT7">
        <v>98.570365400105004</v>
      </c>
      <c r="DU7">
        <v>106.95224106465101</v>
      </c>
      <c r="DV7">
        <v>112.981159319615</v>
      </c>
      <c r="DW7">
        <v>101.084858142607</v>
      </c>
    </row>
    <row r="8" spans="1:127" x14ac:dyDescent="0.35">
      <c r="A8" s="1" t="s">
        <v>569</v>
      </c>
      <c r="B8" s="24">
        <v>41486</v>
      </c>
      <c r="C8" s="24">
        <v>41506</v>
      </c>
      <c r="D8">
        <v>1.5981734619908901</v>
      </c>
      <c r="E8">
        <v>1.23769113381204</v>
      </c>
      <c r="F8">
        <v>3.1624370679173199</v>
      </c>
      <c r="G8">
        <v>2.37373757477497</v>
      </c>
      <c r="H8">
        <v>2.3079999999999998</v>
      </c>
      <c r="I8" s="24">
        <v>41517</v>
      </c>
      <c r="J8" s="24">
        <v>41578</v>
      </c>
      <c r="K8" s="24">
        <v>41670</v>
      </c>
      <c r="L8" s="24">
        <v>41759</v>
      </c>
      <c r="M8" s="24">
        <v>41851</v>
      </c>
      <c r="N8">
        <v>1.5473629089879499</v>
      </c>
      <c r="O8">
        <v>1.4756055854657499</v>
      </c>
      <c r="P8">
        <v>2.1885490392315101</v>
      </c>
      <c r="Q8">
        <v>1.90725759712735</v>
      </c>
      <c r="R8">
        <v>1.95168483063624</v>
      </c>
      <c r="S8" s="24">
        <v>41517</v>
      </c>
      <c r="T8" s="24">
        <v>41578</v>
      </c>
      <c r="U8" s="24">
        <v>41670</v>
      </c>
      <c r="V8" s="24">
        <v>41759</v>
      </c>
      <c r="W8" s="24">
        <v>41851</v>
      </c>
      <c r="X8">
        <v>2</v>
      </c>
      <c r="Y8" s="24">
        <v>41486</v>
      </c>
      <c r="Z8" s="24">
        <v>41487</v>
      </c>
      <c r="AA8">
        <v>55.262</v>
      </c>
      <c r="AB8">
        <v>55.496000000000002</v>
      </c>
      <c r="AC8">
        <v>56.084999999999901</v>
      </c>
      <c r="AD8">
        <v>56.8</v>
      </c>
      <c r="AE8">
        <v>56.171999999999997</v>
      </c>
      <c r="AF8" s="24">
        <v>41517</v>
      </c>
      <c r="AG8" s="24">
        <v>41578</v>
      </c>
      <c r="AH8" s="24">
        <v>41670</v>
      </c>
      <c r="AI8" s="24">
        <v>41759</v>
      </c>
      <c r="AJ8" s="24">
        <v>41851</v>
      </c>
      <c r="AK8">
        <v>55.2</v>
      </c>
      <c r="AL8">
        <v>54.533333333333303</v>
      </c>
      <c r="AM8">
        <v>55.066666666666599</v>
      </c>
      <c r="AN8">
        <v>55.1</v>
      </c>
      <c r="AO8">
        <v>54.674999999999997</v>
      </c>
      <c r="AP8" s="24">
        <v>41517</v>
      </c>
      <c r="AQ8" s="24">
        <v>41578</v>
      </c>
      <c r="AR8" s="24">
        <v>41670</v>
      </c>
      <c r="AS8" s="24">
        <v>41759</v>
      </c>
      <c r="AT8" s="24">
        <v>41851</v>
      </c>
      <c r="AU8">
        <v>55.2</v>
      </c>
      <c r="AV8" s="24">
        <v>41486</v>
      </c>
      <c r="AW8" s="24">
        <v>41492</v>
      </c>
      <c r="AX8">
        <v>54.250999999999898</v>
      </c>
      <c r="AY8">
        <v>53.853000000000002</v>
      </c>
      <c r="AZ8">
        <v>54.08</v>
      </c>
      <c r="BA8">
        <v>54.37</v>
      </c>
      <c r="BB8">
        <v>53.414000000000001</v>
      </c>
      <c r="BC8" s="24">
        <v>41517</v>
      </c>
      <c r="BD8" s="24">
        <v>41578</v>
      </c>
      <c r="BE8" s="24">
        <v>41670</v>
      </c>
      <c r="BF8" s="24">
        <v>41759</v>
      </c>
      <c r="BG8" s="24">
        <v>41851</v>
      </c>
      <c r="BH8">
        <v>53.799999999999898</v>
      </c>
      <c r="BI8">
        <v>52.1</v>
      </c>
      <c r="BJ8">
        <v>52.299999999999898</v>
      </c>
      <c r="BK8">
        <v>51.699999999999903</v>
      </c>
      <c r="BL8">
        <v>51.524999999999999</v>
      </c>
      <c r="BM8" s="24">
        <v>41517</v>
      </c>
      <c r="BN8" s="24">
        <v>41578</v>
      </c>
      <c r="BO8" s="24">
        <v>41670</v>
      </c>
      <c r="BP8" s="24">
        <v>41759</v>
      </c>
      <c r="BQ8" s="24">
        <v>41851</v>
      </c>
      <c r="BR8">
        <v>53.8</v>
      </c>
      <c r="BS8">
        <v>1.6</v>
      </c>
      <c r="BT8">
        <v>51.9</v>
      </c>
      <c r="BU8">
        <v>55.2</v>
      </c>
      <c r="BV8" t="b">
        <v>1</v>
      </c>
      <c r="BW8" t="b">
        <v>0</v>
      </c>
      <c r="BX8">
        <v>1</v>
      </c>
      <c r="BY8" t="b">
        <v>1</v>
      </c>
      <c r="BZ8" t="b">
        <v>1</v>
      </c>
      <c r="CA8" t="b">
        <v>1</v>
      </c>
      <c r="CB8" t="b">
        <v>1</v>
      </c>
      <c r="CC8" t="b">
        <v>1</v>
      </c>
      <c r="CD8" t="b">
        <v>1</v>
      </c>
      <c r="CE8" t="b">
        <v>1</v>
      </c>
      <c r="CF8" t="b">
        <v>1</v>
      </c>
      <c r="CG8" t="b">
        <v>1</v>
      </c>
      <c r="CH8" t="b">
        <v>1</v>
      </c>
      <c r="CI8" t="b">
        <v>0</v>
      </c>
      <c r="CJ8" t="b">
        <v>0</v>
      </c>
      <c r="CK8" t="b">
        <v>1</v>
      </c>
      <c r="CL8" t="b">
        <v>1</v>
      </c>
      <c r="CM8" t="b">
        <v>1</v>
      </c>
      <c r="CN8">
        <v>5.0810553002934099E-2</v>
      </c>
      <c r="CO8">
        <v>-0.237914451653709</v>
      </c>
      <c r="CP8">
        <v>0.97388802868580404</v>
      </c>
      <c r="CQ8">
        <v>0.46647997764761201</v>
      </c>
      <c r="CR8">
        <v>0.35631516936375701</v>
      </c>
      <c r="CS8">
        <v>0.45100000000000001</v>
      </c>
      <c r="CT8">
        <v>1.7529999999999999</v>
      </c>
      <c r="CU8">
        <v>1.78</v>
      </c>
      <c r="CV8">
        <v>2.67</v>
      </c>
      <c r="CW8">
        <v>1.88900000000001</v>
      </c>
      <c r="CX8">
        <v>6.1999999999997599E-2</v>
      </c>
      <c r="CY8">
        <v>0.96266666666667</v>
      </c>
      <c r="CZ8">
        <v>1.01833333333331</v>
      </c>
      <c r="DA8">
        <v>1.69999999999999</v>
      </c>
      <c r="DB8">
        <v>1.4969999999999899</v>
      </c>
      <c r="DC8">
        <v>100.88990967581501</v>
      </c>
      <c r="DD8">
        <v>103.458133797778</v>
      </c>
      <c r="DE8">
        <v>102.08614578181</v>
      </c>
      <c r="DF8">
        <v>100.724720396698</v>
      </c>
      <c r="DG8">
        <v>109.271192053332</v>
      </c>
      <c r="DH8">
        <v>106.94890410025199</v>
      </c>
      <c r="DI8">
        <v>106.80054806333099</v>
      </c>
      <c r="DJ8">
        <v>99.793898723960893</v>
      </c>
      <c r="DK8">
        <v>102.586247329673</v>
      </c>
      <c r="DL8">
        <v>69.405963155194996</v>
      </c>
      <c r="DM8">
        <v>126.312282142819</v>
      </c>
      <c r="DN8">
        <v>122.544983269987</v>
      </c>
      <c r="DO8">
        <v>128.54919962464299</v>
      </c>
      <c r="DP8">
        <v>146.99409285528699</v>
      </c>
      <c r="DQ8">
        <v>149.85047039850099</v>
      </c>
      <c r="DR8">
        <v>91.572796861532197</v>
      </c>
      <c r="DS8">
        <v>95.222821667428605</v>
      </c>
      <c r="DT8">
        <v>94.571459798915996</v>
      </c>
      <c r="DU8">
        <v>113.757616887024</v>
      </c>
      <c r="DV8">
        <v>116.422087899481</v>
      </c>
      <c r="DW8">
        <v>105.107469900444</v>
      </c>
    </row>
    <row r="9" spans="1:127" x14ac:dyDescent="0.35">
      <c r="A9" s="1" t="s">
        <v>570</v>
      </c>
      <c r="B9" s="24">
        <v>41517</v>
      </c>
      <c r="C9" s="24">
        <v>41537</v>
      </c>
      <c r="D9">
        <v>0.95216662417298903</v>
      </c>
      <c r="E9">
        <v>1.9080416425955899</v>
      </c>
      <c r="F9">
        <v>2.6681004496782399</v>
      </c>
      <c r="G9">
        <v>2.3227562514756799</v>
      </c>
      <c r="H9">
        <v>2.6589999999999998</v>
      </c>
      <c r="I9" s="24">
        <v>41547</v>
      </c>
      <c r="J9" s="24">
        <v>41608</v>
      </c>
      <c r="K9" s="24">
        <v>41698</v>
      </c>
      <c r="L9" s="24">
        <v>41790</v>
      </c>
      <c r="M9" s="24">
        <v>41882</v>
      </c>
      <c r="N9">
        <v>1.2147293629909801</v>
      </c>
      <c r="O9">
        <v>1.9663629320085101</v>
      </c>
      <c r="P9">
        <v>1.64453263049565</v>
      </c>
      <c r="Q9">
        <v>1.71039285384544</v>
      </c>
      <c r="R9">
        <v>1.8079164002407999</v>
      </c>
      <c r="S9" s="24">
        <v>41547</v>
      </c>
      <c r="T9" s="24">
        <v>41608</v>
      </c>
      <c r="U9" s="24">
        <v>41698</v>
      </c>
      <c r="V9" s="24">
        <v>41790</v>
      </c>
      <c r="W9" s="24">
        <v>41882</v>
      </c>
      <c r="X9">
        <v>1.5</v>
      </c>
      <c r="Y9" s="24">
        <v>41517</v>
      </c>
      <c r="Z9" s="24">
        <v>41519</v>
      </c>
      <c r="AA9">
        <v>55.5459999999999</v>
      </c>
      <c r="AB9">
        <v>56.192999999999898</v>
      </c>
      <c r="AC9">
        <v>57.253</v>
      </c>
      <c r="AD9">
        <v>56.531999999999996</v>
      </c>
      <c r="AE9">
        <v>55.374000000000002</v>
      </c>
      <c r="AF9" s="24">
        <v>41547</v>
      </c>
      <c r="AG9" s="24">
        <v>41608</v>
      </c>
      <c r="AH9" s="24">
        <v>41698</v>
      </c>
      <c r="AI9" s="24">
        <v>41790</v>
      </c>
      <c r="AJ9" s="24">
        <v>41882</v>
      </c>
      <c r="AK9">
        <v>55.3</v>
      </c>
      <c r="AL9">
        <v>54.699999999999903</v>
      </c>
      <c r="AM9">
        <v>54.85</v>
      </c>
      <c r="AN9">
        <v>55.255555555555503</v>
      </c>
      <c r="AO9">
        <v>54.941666666666599</v>
      </c>
      <c r="AP9" s="24">
        <v>41547</v>
      </c>
      <c r="AQ9" s="24">
        <v>41608</v>
      </c>
      <c r="AR9" s="24">
        <v>41698</v>
      </c>
      <c r="AS9" s="24">
        <v>41790</v>
      </c>
      <c r="AT9" s="24">
        <v>41882</v>
      </c>
      <c r="AU9">
        <v>55.3</v>
      </c>
      <c r="AV9" s="24">
        <v>41517</v>
      </c>
      <c r="AW9" s="24">
        <v>41522</v>
      </c>
      <c r="AX9">
        <v>56.146999999999998</v>
      </c>
      <c r="AY9">
        <v>56.606999999999999</v>
      </c>
      <c r="AZ9">
        <v>55.256</v>
      </c>
      <c r="BA9">
        <v>53.576000000000001</v>
      </c>
      <c r="BB9">
        <v>52.671999999999997</v>
      </c>
      <c r="BC9" s="24">
        <v>41547</v>
      </c>
      <c r="BD9" s="24">
        <v>41608</v>
      </c>
      <c r="BE9" s="24">
        <v>41698</v>
      </c>
      <c r="BF9" s="24">
        <v>41790</v>
      </c>
      <c r="BG9" s="24">
        <v>41882</v>
      </c>
      <c r="BH9">
        <v>55.6</v>
      </c>
      <c r="BI9">
        <v>53.9</v>
      </c>
      <c r="BJ9">
        <v>52.466666666666598</v>
      </c>
      <c r="BK9">
        <v>52.455555555555499</v>
      </c>
      <c r="BL9">
        <v>51.933333333333302</v>
      </c>
      <c r="BM9" s="24">
        <v>41547</v>
      </c>
      <c r="BN9" s="24">
        <v>41608</v>
      </c>
      <c r="BO9" s="24">
        <v>41698</v>
      </c>
      <c r="BP9" s="24">
        <v>41790</v>
      </c>
      <c r="BQ9" s="24">
        <v>41882</v>
      </c>
      <c r="BR9">
        <v>54</v>
      </c>
      <c r="BS9">
        <v>1.55</v>
      </c>
      <c r="BT9">
        <v>52.599999999999902</v>
      </c>
      <c r="BU9">
        <v>55.25</v>
      </c>
      <c r="BV9" t="b">
        <v>1</v>
      </c>
      <c r="BW9" t="b">
        <v>1</v>
      </c>
      <c r="BX9">
        <v>0</v>
      </c>
      <c r="BY9" t="b">
        <v>1</v>
      </c>
      <c r="BZ9" t="b">
        <v>1</v>
      </c>
      <c r="CA9" t="b">
        <v>1</v>
      </c>
      <c r="CB9" t="b">
        <v>1</v>
      </c>
      <c r="CC9" t="b">
        <v>1</v>
      </c>
      <c r="CD9" t="b">
        <v>1</v>
      </c>
      <c r="CE9" t="b">
        <v>1</v>
      </c>
      <c r="CF9" t="b">
        <v>1</v>
      </c>
      <c r="CG9" t="b">
        <v>1</v>
      </c>
      <c r="CH9" t="b">
        <v>1</v>
      </c>
      <c r="CI9" t="b">
        <v>0</v>
      </c>
      <c r="CJ9" t="b">
        <v>1</v>
      </c>
      <c r="CK9" t="b">
        <v>1</v>
      </c>
      <c r="CL9" t="b">
        <v>1</v>
      </c>
      <c r="CM9" t="b">
        <v>1</v>
      </c>
      <c r="CN9">
        <v>-0.26256273881799502</v>
      </c>
      <c r="CO9">
        <v>-5.8321289412921001E-2</v>
      </c>
      <c r="CP9">
        <v>1.0235678191825801</v>
      </c>
      <c r="CQ9">
        <v>0.61236339763024406</v>
      </c>
      <c r="CR9">
        <v>0.85108359975919901</v>
      </c>
      <c r="CS9">
        <v>0.54699999999999704</v>
      </c>
      <c r="CT9">
        <v>2.7069999999999901</v>
      </c>
      <c r="CU9">
        <v>2.7893333333333299</v>
      </c>
      <c r="CV9">
        <v>1.1204444444444499</v>
      </c>
      <c r="CW9">
        <v>0.73866666666666703</v>
      </c>
      <c r="CX9">
        <v>0.245999999999995</v>
      </c>
      <c r="CY9">
        <v>1.4929999999999899</v>
      </c>
      <c r="CZ9">
        <v>2.4029999999999898</v>
      </c>
      <c r="DA9">
        <v>1.2764444444444301</v>
      </c>
      <c r="DB9">
        <v>0.43233333333333901</v>
      </c>
      <c r="DC9">
        <v>100.624684766372</v>
      </c>
      <c r="DD9">
        <v>102.691356068221</v>
      </c>
      <c r="DE9">
        <v>101.90321404084401</v>
      </c>
      <c r="DF9">
        <v>100.61165374817899</v>
      </c>
      <c r="DG9">
        <v>108.886893726381</v>
      </c>
      <c r="DH9">
        <v>104.992710626479</v>
      </c>
      <c r="DI9">
        <v>103.671152176787</v>
      </c>
      <c r="DJ9">
        <v>99.517162992409894</v>
      </c>
      <c r="DK9">
        <v>102.37798215106601</v>
      </c>
      <c r="DL9">
        <v>70.257026256911303</v>
      </c>
      <c r="DM9">
        <v>121.123865648308</v>
      </c>
      <c r="DN9">
        <v>118.24625529359</v>
      </c>
      <c r="DO9">
        <v>123.97985522118699</v>
      </c>
      <c r="DP9">
        <v>137.387526559316</v>
      </c>
      <c r="DQ9">
        <v>140.65754325598201</v>
      </c>
      <c r="DR9">
        <v>93.933466025214898</v>
      </c>
      <c r="DS9">
        <v>97.104116903460906</v>
      </c>
      <c r="DT9">
        <v>100.007211367846</v>
      </c>
      <c r="DU9">
        <v>109.996425637017</v>
      </c>
      <c r="DV9">
        <v>113.106851197737</v>
      </c>
      <c r="DW9">
        <v>102.63489714367</v>
      </c>
    </row>
    <row r="10" spans="1:127" x14ac:dyDescent="0.35">
      <c r="A10" s="1" t="s">
        <v>571</v>
      </c>
      <c r="B10" s="24">
        <v>41547</v>
      </c>
      <c r="C10" s="24">
        <v>41582</v>
      </c>
      <c r="D10">
        <v>1.1969633749356801</v>
      </c>
      <c r="E10">
        <v>2.0348774482689498</v>
      </c>
      <c r="F10">
        <v>2.5124245079970402</v>
      </c>
      <c r="G10">
        <v>2.0942345184665001</v>
      </c>
      <c r="H10">
        <v>2.6629999999999998</v>
      </c>
      <c r="I10" s="24">
        <v>41578</v>
      </c>
      <c r="J10" s="24">
        <v>41639</v>
      </c>
      <c r="K10" s="24">
        <v>41729</v>
      </c>
      <c r="L10" s="24">
        <v>41820</v>
      </c>
      <c r="M10" s="24">
        <v>41912</v>
      </c>
      <c r="N10">
        <v>1.3952845090555701</v>
      </c>
      <c r="O10">
        <v>2.4263811725913298</v>
      </c>
      <c r="P10">
        <v>1.5763496182765599</v>
      </c>
      <c r="Q10">
        <v>1.6685464661956799</v>
      </c>
      <c r="R10">
        <v>1.8170061644236499</v>
      </c>
      <c r="S10" s="24">
        <v>41578</v>
      </c>
      <c r="T10" s="24">
        <v>41639</v>
      </c>
      <c r="U10" s="24">
        <v>41729</v>
      </c>
      <c r="V10" s="24">
        <v>41820</v>
      </c>
      <c r="W10" s="24">
        <v>41912</v>
      </c>
      <c r="X10">
        <v>1.2</v>
      </c>
      <c r="Y10" s="24">
        <v>41547</v>
      </c>
      <c r="Z10" s="24">
        <v>41548</v>
      </c>
      <c r="AA10">
        <v>54.071999999999903</v>
      </c>
      <c r="AB10">
        <v>54.662999999999997</v>
      </c>
      <c r="AC10">
        <v>55.012</v>
      </c>
      <c r="AD10">
        <v>56.213000000000001</v>
      </c>
      <c r="AE10">
        <v>55.48</v>
      </c>
      <c r="AF10" s="24">
        <v>41578</v>
      </c>
      <c r="AG10" s="24">
        <v>41639</v>
      </c>
      <c r="AH10" s="24">
        <v>41729</v>
      </c>
      <c r="AI10" s="24">
        <v>41820</v>
      </c>
      <c r="AJ10" s="24">
        <v>41912</v>
      </c>
      <c r="AK10">
        <v>53.6</v>
      </c>
      <c r="AL10">
        <v>54.7</v>
      </c>
      <c r="AM10">
        <v>54.466666666666598</v>
      </c>
      <c r="AN10">
        <v>55.022222222222197</v>
      </c>
      <c r="AO10">
        <v>54.924999999999997</v>
      </c>
      <c r="AP10" s="24">
        <v>41578</v>
      </c>
      <c r="AQ10" s="24">
        <v>41639</v>
      </c>
      <c r="AR10" s="24">
        <v>41729</v>
      </c>
      <c r="AS10" s="24">
        <v>41820</v>
      </c>
      <c r="AT10" s="24">
        <v>41912</v>
      </c>
      <c r="AU10">
        <v>53.6</v>
      </c>
      <c r="AV10" s="24">
        <v>41547</v>
      </c>
      <c r="AW10" s="24">
        <v>41551</v>
      </c>
      <c r="AX10">
        <v>55.604999999999897</v>
      </c>
      <c r="AY10">
        <v>55.631999999999898</v>
      </c>
      <c r="AZ10">
        <v>55.039000000000001</v>
      </c>
      <c r="BA10">
        <v>55.366</v>
      </c>
      <c r="BB10">
        <v>53.103000000000002</v>
      </c>
      <c r="BC10" s="24">
        <v>41578</v>
      </c>
      <c r="BD10" s="24">
        <v>41639</v>
      </c>
      <c r="BE10" s="24">
        <v>41729</v>
      </c>
      <c r="BF10" s="24">
        <v>41820</v>
      </c>
      <c r="BG10" s="24">
        <v>41912</v>
      </c>
      <c r="BH10">
        <v>55.399999999999899</v>
      </c>
      <c r="BI10">
        <v>54.933333333333302</v>
      </c>
      <c r="BJ10">
        <v>52.95</v>
      </c>
      <c r="BK10">
        <v>53.077777777777698</v>
      </c>
      <c r="BL10">
        <v>52.233333333333299</v>
      </c>
      <c r="BM10" s="24">
        <v>41578</v>
      </c>
      <c r="BN10" s="24">
        <v>41639</v>
      </c>
      <c r="BO10" s="24">
        <v>41729</v>
      </c>
      <c r="BP10" s="24">
        <v>41820</v>
      </c>
      <c r="BQ10" s="24">
        <v>41912</v>
      </c>
      <c r="BR10">
        <v>54.6</v>
      </c>
      <c r="BS10">
        <v>1.5</v>
      </c>
      <c r="BT10">
        <v>53.3</v>
      </c>
      <c r="BU10">
        <v>55.2</v>
      </c>
      <c r="BV10" t="b">
        <v>1</v>
      </c>
      <c r="BW10" t="b">
        <v>0</v>
      </c>
      <c r="BX10">
        <v>0</v>
      </c>
      <c r="BY10" t="b">
        <v>1</v>
      </c>
      <c r="BZ10" t="b">
        <v>1</v>
      </c>
      <c r="CA10" t="b">
        <v>1</v>
      </c>
      <c r="CB10" t="b">
        <v>1</v>
      </c>
      <c r="CC10" t="b">
        <v>0</v>
      </c>
      <c r="CD10" t="b">
        <v>0</v>
      </c>
      <c r="CE10" t="b">
        <v>0</v>
      </c>
      <c r="CF10" t="b">
        <v>0</v>
      </c>
      <c r="CG10" t="b">
        <v>1</v>
      </c>
      <c r="CH10" t="b">
        <v>1</v>
      </c>
      <c r="CI10" t="b">
        <v>0</v>
      </c>
      <c r="CJ10" t="b">
        <v>1</v>
      </c>
      <c r="CK10" t="b">
        <v>1</v>
      </c>
      <c r="CL10" t="b">
        <v>1</v>
      </c>
      <c r="CM10" t="b">
        <v>1</v>
      </c>
      <c r="CN10">
        <v>-0.198321134119882</v>
      </c>
      <c r="CO10">
        <v>-0.39150372432237301</v>
      </c>
      <c r="CP10">
        <v>0.93607488972048203</v>
      </c>
      <c r="CQ10">
        <v>0.42568805227082401</v>
      </c>
      <c r="CR10">
        <v>0.845993835576347</v>
      </c>
      <c r="CS10">
        <v>0.20499999999999799</v>
      </c>
      <c r="CT10">
        <v>0.698666666666653</v>
      </c>
      <c r="CU10">
        <v>2.0889999999999902</v>
      </c>
      <c r="CV10">
        <v>2.2882222222222199</v>
      </c>
      <c r="CW10">
        <v>0.86966666666666703</v>
      </c>
      <c r="CX10">
        <v>0.47199999999999398</v>
      </c>
      <c r="CY10">
        <v>-3.7000000000020301E-2</v>
      </c>
      <c r="CZ10">
        <v>0.54533333333334599</v>
      </c>
      <c r="DA10">
        <v>1.1907777777777799</v>
      </c>
      <c r="DB10">
        <v>0.55499999999999206</v>
      </c>
      <c r="DC10">
        <v>102.004398320745</v>
      </c>
      <c r="DD10">
        <v>104.58241375267301</v>
      </c>
      <c r="DE10">
        <v>103.156704739657</v>
      </c>
      <c r="DF10">
        <v>101.304865384297</v>
      </c>
      <c r="DG10">
        <v>110.27083117527999</v>
      </c>
      <c r="DH10">
        <v>100.429554417924</v>
      </c>
      <c r="DI10">
        <v>96.821465041685002</v>
      </c>
      <c r="DJ10">
        <v>100.949587477851</v>
      </c>
      <c r="DK10">
        <v>103.545554809442</v>
      </c>
      <c r="DL10">
        <v>74.247276526802594</v>
      </c>
      <c r="DM10">
        <v>124.394513421102</v>
      </c>
      <c r="DN10">
        <v>122.05683055337499</v>
      </c>
      <c r="DO10">
        <v>128.45368827918799</v>
      </c>
      <c r="DP10">
        <v>138.67003753774401</v>
      </c>
      <c r="DQ10">
        <v>147.91850053326701</v>
      </c>
      <c r="DR10">
        <v>90.288282974599397</v>
      </c>
      <c r="DS10">
        <v>91.990385634265905</v>
      </c>
      <c r="DT10">
        <v>94.967890518116207</v>
      </c>
      <c r="DU10">
        <v>115.80505220970799</v>
      </c>
      <c r="DV10">
        <v>115.65758470048399</v>
      </c>
      <c r="DW10">
        <v>104.988674024205</v>
      </c>
    </row>
    <row r="11" spans="1:127" x14ac:dyDescent="0.35">
      <c r="A11" s="1" t="s">
        <v>572</v>
      </c>
      <c r="B11" s="24">
        <v>41578</v>
      </c>
      <c r="C11" s="24">
        <v>41603</v>
      </c>
      <c r="D11">
        <v>1.40774448899099</v>
      </c>
      <c r="E11">
        <v>1.84828688553064</v>
      </c>
      <c r="F11">
        <v>2.1760611359345501</v>
      </c>
      <c r="G11">
        <v>2.1461314748540001</v>
      </c>
      <c r="H11">
        <v>2.7160000000000002</v>
      </c>
      <c r="I11" s="24">
        <v>41608</v>
      </c>
      <c r="J11" s="24">
        <v>41670</v>
      </c>
      <c r="K11" s="24">
        <v>41759</v>
      </c>
      <c r="L11" s="24">
        <v>41851</v>
      </c>
      <c r="M11" s="24">
        <v>41943</v>
      </c>
      <c r="N11">
        <v>1.5697508716692601</v>
      </c>
      <c r="O11">
        <v>1.8258735025611501</v>
      </c>
      <c r="P11">
        <v>1.5516496685971799</v>
      </c>
      <c r="Q11">
        <v>1.6026759970557101</v>
      </c>
      <c r="R11">
        <v>1.9188466220246101</v>
      </c>
      <c r="S11" s="24">
        <v>41608</v>
      </c>
      <c r="T11" s="24">
        <v>41670</v>
      </c>
      <c r="U11" s="24">
        <v>41759</v>
      </c>
      <c r="V11" s="24">
        <v>41851</v>
      </c>
      <c r="W11" s="24">
        <v>41943</v>
      </c>
      <c r="X11">
        <v>1</v>
      </c>
      <c r="Y11" s="24">
        <v>41578</v>
      </c>
      <c r="Z11" s="24">
        <v>41579</v>
      </c>
      <c r="AA11">
        <v>54.384999999999899</v>
      </c>
      <c r="AB11">
        <v>54.820999999999998</v>
      </c>
      <c r="AC11">
        <v>54.874999999999901</v>
      </c>
      <c r="AD11">
        <v>56.222000000000001</v>
      </c>
      <c r="AE11">
        <v>55.613</v>
      </c>
      <c r="AF11" s="24">
        <v>41608</v>
      </c>
      <c r="AG11" s="24">
        <v>41670</v>
      </c>
      <c r="AH11" s="24">
        <v>41759</v>
      </c>
      <c r="AI11" s="24">
        <v>41851</v>
      </c>
      <c r="AJ11" s="24">
        <v>41943</v>
      </c>
      <c r="AK11">
        <v>53.9</v>
      </c>
      <c r="AL11">
        <v>54.266666666666602</v>
      </c>
      <c r="AM11">
        <v>54.4</v>
      </c>
      <c r="AN11">
        <v>54.799999999999898</v>
      </c>
      <c r="AO11">
        <v>54.891666666666602</v>
      </c>
      <c r="AP11" s="24">
        <v>41608</v>
      </c>
      <c r="AQ11" s="24">
        <v>41670</v>
      </c>
      <c r="AR11" s="24">
        <v>41759</v>
      </c>
      <c r="AS11" s="24">
        <v>41851</v>
      </c>
      <c r="AT11" s="24">
        <v>41943</v>
      </c>
      <c r="AU11">
        <v>53.9</v>
      </c>
      <c r="AV11" s="24">
        <v>41578</v>
      </c>
      <c r="AW11" s="24">
        <v>41584</v>
      </c>
      <c r="AX11">
        <v>54.906999999999996</v>
      </c>
      <c r="AY11">
        <v>55.073999999999998</v>
      </c>
      <c r="AZ11">
        <v>54.35</v>
      </c>
      <c r="BA11">
        <v>55.286999999999999</v>
      </c>
      <c r="BB11">
        <v>52.835999999999899</v>
      </c>
      <c r="BC11" s="24">
        <v>41608</v>
      </c>
      <c r="BD11" s="24">
        <v>41670</v>
      </c>
      <c r="BE11" s="24">
        <v>41759</v>
      </c>
      <c r="BF11" s="24">
        <v>41851</v>
      </c>
      <c r="BG11" s="24">
        <v>41943</v>
      </c>
      <c r="BH11">
        <v>55.399999999999899</v>
      </c>
      <c r="BI11">
        <v>55.466666666666598</v>
      </c>
      <c r="BJ11">
        <v>53.783333333333303</v>
      </c>
      <c r="BK11">
        <v>53.355555555555497</v>
      </c>
      <c r="BL11">
        <v>52.641666666666602</v>
      </c>
      <c r="BM11" s="24">
        <v>41608</v>
      </c>
      <c r="BN11" s="24">
        <v>41670</v>
      </c>
      <c r="BO11" s="24">
        <v>41759</v>
      </c>
      <c r="BP11" s="24">
        <v>41851</v>
      </c>
      <c r="BQ11" s="24">
        <v>41943</v>
      </c>
      <c r="BR11">
        <v>54.6</v>
      </c>
      <c r="BS11">
        <v>1.5</v>
      </c>
      <c r="BT11">
        <v>53.55</v>
      </c>
      <c r="BU11">
        <v>55</v>
      </c>
      <c r="BV11" t="b">
        <v>1</v>
      </c>
      <c r="BW11" t="b">
        <v>0</v>
      </c>
      <c r="BX11">
        <v>0</v>
      </c>
      <c r="BY11" t="b">
        <v>1</v>
      </c>
      <c r="BZ11" t="b">
        <v>1</v>
      </c>
      <c r="CA11" t="b">
        <v>1</v>
      </c>
      <c r="CB11" t="b">
        <v>1</v>
      </c>
      <c r="CC11" t="b">
        <v>0</v>
      </c>
      <c r="CD11" t="b">
        <v>0</v>
      </c>
      <c r="CE11" t="b">
        <v>0</v>
      </c>
      <c r="CF11" t="b">
        <v>0</v>
      </c>
      <c r="CG11" t="b">
        <v>1</v>
      </c>
      <c r="CH11" t="b">
        <v>1</v>
      </c>
      <c r="CI11" t="b">
        <v>0</v>
      </c>
      <c r="CJ11" t="b">
        <v>1</v>
      </c>
      <c r="CK11" t="b">
        <v>1</v>
      </c>
      <c r="CL11" t="b">
        <v>1</v>
      </c>
      <c r="CM11" t="b">
        <v>1</v>
      </c>
      <c r="CN11">
        <v>-0.16200638267827</v>
      </c>
      <c r="CO11">
        <v>2.24133829694892E-2</v>
      </c>
      <c r="CP11">
        <v>0.62441146733737196</v>
      </c>
      <c r="CQ11">
        <v>0.54345547779828995</v>
      </c>
      <c r="CR11">
        <v>0.79715337797538099</v>
      </c>
      <c r="CS11">
        <v>-0.492999999999995</v>
      </c>
      <c r="CT11">
        <v>-0.392666666666663</v>
      </c>
      <c r="CU11">
        <v>0.56666666666667698</v>
      </c>
      <c r="CV11">
        <v>1.9314444444444401</v>
      </c>
      <c r="CW11">
        <v>0.19433333333333899</v>
      </c>
      <c r="CX11">
        <v>0.484999999999985</v>
      </c>
      <c r="CY11">
        <v>0.55433333333333201</v>
      </c>
      <c r="CZ11">
        <v>0.47499999999998699</v>
      </c>
      <c r="DA11">
        <v>1.4220000000000099</v>
      </c>
      <c r="DB11">
        <v>0.72133333333334004</v>
      </c>
      <c r="DC11">
        <v>102.929626048476</v>
      </c>
      <c r="DD11">
        <v>105.889682106644</v>
      </c>
      <c r="DE11">
        <v>104.63079228763399</v>
      </c>
      <c r="DF11">
        <v>101.632895852977</v>
      </c>
      <c r="DG11">
        <v>112.768691341886</v>
      </c>
      <c r="DH11">
        <v>96.858408448924294</v>
      </c>
      <c r="DI11">
        <v>91.460574106475306</v>
      </c>
      <c r="DJ11">
        <v>103.602170375019</v>
      </c>
      <c r="DK11">
        <v>105.52409115683901</v>
      </c>
      <c r="DL11">
        <v>78.389352004331798</v>
      </c>
      <c r="DM11">
        <v>129.13255652121401</v>
      </c>
      <c r="DN11">
        <v>127.230016622991</v>
      </c>
      <c r="DO11">
        <v>134.00221232808701</v>
      </c>
      <c r="DP11">
        <v>142.59680851262999</v>
      </c>
      <c r="DQ11">
        <v>150.130260482117</v>
      </c>
      <c r="DR11">
        <v>90.852805291132697</v>
      </c>
      <c r="DS11">
        <v>92.076953225434707</v>
      </c>
      <c r="DT11">
        <v>91.023698740296098</v>
      </c>
      <c r="DU11">
        <v>119.97792575009601</v>
      </c>
      <c r="DV11">
        <v>118.955033907226</v>
      </c>
      <c r="DW11">
        <v>102.810947398183</v>
      </c>
    </row>
    <row r="12" spans="1:127" x14ac:dyDescent="0.35">
      <c r="A12" s="1" t="s">
        <v>573</v>
      </c>
      <c r="B12" s="24">
        <v>41608</v>
      </c>
      <c r="C12" s="24">
        <v>41628</v>
      </c>
      <c r="D12">
        <v>1.5662771285839401</v>
      </c>
      <c r="E12">
        <v>1.1609368339894699</v>
      </c>
      <c r="F12">
        <v>1.5650357766854901</v>
      </c>
      <c r="G12">
        <v>2.02031754298199</v>
      </c>
      <c r="H12">
        <v>2.4569999999999999</v>
      </c>
      <c r="I12" s="24">
        <v>41639</v>
      </c>
      <c r="J12" s="24">
        <v>41698</v>
      </c>
      <c r="K12" s="24">
        <v>41790</v>
      </c>
      <c r="L12" s="24">
        <v>41882</v>
      </c>
      <c r="M12" s="24">
        <v>41973</v>
      </c>
      <c r="N12">
        <v>1.6226735359711599</v>
      </c>
      <c r="O12">
        <v>0.82383461792416801</v>
      </c>
      <c r="P12">
        <v>1.3990568925384099</v>
      </c>
      <c r="Q12">
        <v>1.5416618239301301</v>
      </c>
      <c r="R12">
        <v>1.98438019325693</v>
      </c>
      <c r="S12" s="24">
        <v>41639</v>
      </c>
      <c r="T12" s="24">
        <v>41698</v>
      </c>
      <c r="U12" s="24">
        <v>41790</v>
      </c>
      <c r="V12" s="24">
        <v>41882</v>
      </c>
      <c r="W12" s="24">
        <v>41973</v>
      </c>
      <c r="X12">
        <v>1.2</v>
      </c>
      <c r="Y12" s="24">
        <v>41608</v>
      </c>
      <c r="Z12" s="24">
        <v>41610</v>
      </c>
      <c r="AA12">
        <v>53.921999999999898</v>
      </c>
      <c r="AB12">
        <v>53.811999999999898</v>
      </c>
      <c r="AC12">
        <v>54.323</v>
      </c>
      <c r="AD12">
        <v>55.844999999999999</v>
      </c>
      <c r="AE12">
        <v>54.213999999999999</v>
      </c>
      <c r="AF12" s="24">
        <v>41639</v>
      </c>
      <c r="AG12" s="24">
        <v>41698</v>
      </c>
      <c r="AH12" s="24">
        <v>41790</v>
      </c>
      <c r="AI12" s="24">
        <v>41882</v>
      </c>
      <c r="AJ12" s="24">
        <v>41973</v>
      </c>
      <c r="AK12">
        <v>53.1</v>
      </c>
      <c r="AL12">
        <v>53.533333333333303</v>
      </c>
      <c r="AM12">
        <v>54.116666666666603</v>
      </c>
      <c r="AN12">
        <v>54.411111111111097</v>
      </c>
      <c r="AO12">
        <v>54.824999999999903</v>
      </c>
      <c r="AP12" s="24">
        <v>41639</v>
      </c>
      <c r="AQ12" s="24">
        <v>41698</v>
      </c>
      <c r="AR12" s="24">
        <v>41790</v>
      </c>
      <c r="AS12" s="24">
        <v>41882</v>
      </c>
      <c r="AT12" s="24">
        <v>41973</v>
      </c>
      <c r="AU12">
        <v>53.1</v>
      </c>
      <c r="AV12" s="24">
        <v>41608</v>
      </c>
      <c r="AW12" s="24">
        <v>41613</v>
      </c>
      <c r="AX12">
        <v>56.088000000000001</v>
      </c>
      <c r="AY12">
        <v>55.991</v>
      </c>
      <c r="AZ12">
        <v>55.131999999999998</v>
      </c>
      <c r="BA12">
        <v>54.3629999999999</v>
      </c>
      <c r="BB12">
        <v>52.512999999999998</v>
      </c>
      <c r="BC12" s="24">
        <v>41639</v>
      </c>
      <c r="BD12" s="24">
        <v>41698</v>
      </c>
      <c r="BE12" s="24">
        <v>41790</v>
      </c>
      <c r="BF12" s="24">
        <v>41882</v>
      </c>
      <c r="BG12" s="24">
        <v>41973</v>
      </c>
      <c r="BH12">
        <v>56</v>
      </c>
      <c r="BI12">
        <v>55.6</v>
      </c>
      <c r="BJ12">
        <v>54.75</v>
      </c>
      <c r="BK12">
        <v>53.511111111111099</v>
      </c>
      <c r="BL12">
        <v>53.241666666666603</v>
      </c>
      <c r="BM12" s="24">
        <v>41639</v>
      </c>
      <c r="BN12" s="24">
        <v>41698</v>
      </c>
      <c r="BO12" s="24">
        <v>41790</v>
      </c>
      <c r="BP12" s="24">
        <v>41882</v>
      </c>
      <c r="BQ12" s="24">
        <v>41973</v>
      </c>
      <c r="BR12">
        <v>55.5</v>
      </c>
      <c r="BS12">
        <v>1.5</v>
      </c>
      <c r="BT12">
        <v>53.8</v>
      </c>
      <c r="BU12">
        <v>54.8</v>
      </c>
      <c r="BV12" t="b">
        <v>1</v>
      </c>
      <c r="BW12" t="b">
        <v>0</v>
      </c>
      <c r="BX12">
        <v>0</v>
      </c>
      <c r="BY12" t="b">
        <v>1</v>
      </c>
      <c r="BZ12" t="b">
        <v>1</v>
      </c>
      <c r="CA12" t="b">
        <v>1</v>
      </c>
      <c r="CB12" t="b">
        <v>1</v>
      </c>
      <c r="CC12" t="b">
        <v>0</v>
      </c>
      <c r="CD12" t="b">
        <v>0</v>
      </c>
      <c r="CE12" t="b">
        <v>0</v>
      </c>
      <c r="CF12" t="b">
        <v>0</v>
      </c>
      <c r="CG12" t="b">
        <v>1</v>
      </c>
      <c r="CH12" t="b">
        <v>0</v>
      </c>
      <c r="CI12" t="b">
        <v>1</v>
      </c>
      <c r="CJ12" t="b">
        <v>0</v>
      </c>
      <c r="CK12" t="b">
        <v>1</v>
      </c>
      <c r="CL12" t="b">
        <v>1</v>
      </c>
      <c r="CM12" t="b">
        <v>1</v>
      </c>
      <c r="CN12">
        <v>-5.6396407387216199E-2</v>
      </c>
      <c r="CO12">
        <v>0.33710221606530999</v>
      </c>
      <c r="CP12">
        <v>0.16597888414708201</v>
      </c>
      <c r="CQ12">
        <v>0.47865571905186299</v>
      </c>
      <c r="CR12">
        <v>0.47261980674306098</v>
      </c>
      <c r="CS12">
        <v>8.8000000000000897E-2</v>
      </c>
      <c r="CT12">
        <v>0.39099999999999102</v>
      </c>
      <c r="CU12">
        <v>0.382000000000005</v>
      </c>
      <c r="CV12">
        <v>0.85188888888888603</v>
      </c>
      <c r="CW12">
        <v>-0.72866666666666902</v>
      </c>
      <c r="CX12">
        <v>0.82199999999998796</v>
      </c>
      <c r="CY12">
        <v>0.27866666666664403</v>
      </c>
      <c r="CZ12">
        <v>0.20633333333333301</v>
      </c>
      <c r="DA12">
        <v>1.4338888888888801</v>
      </c>
      <c r="DB12">
        <v>-0.61099999999999</v>
      </c>
      <c r="DC12" s="129">
        <v>102.920055354261</v>
      </c>
      <c r="DD12">
        <v>105.91974416108</v>
      </c>
      <c r="DE12">
        <v>104.38422211087899</v>
      </c>
      <c r="DF12">
        <v>101.898238608166</v>
      </c>
      <c r="DG12">
        <v>113.661175314666</v>
      </c>
      <c r="DH12">
        <v>99.630236717553103</v>
      </c>
      <c r="DI12">
        <v>94.763741395080601</v>
      </c>
      <c r="DJ12">
        <v>103.157379296545</v>
      </c>
      <c r="DK12">
        <v>105.662326981237</v>
      </c>
      <c r="DL12">
        <v>74.365690302505996</v>
      </c>
      <c r="DM12">
        <v>132.642830774083</v>
      </c>
      <c r="DN12">
        <v>130.98914296012299</v>
      </c>
      <c r="DO12">
        <v>137.594759608945</v>
      </c>
      <c r="DP12">
        <v>149.27389753643001</v>
      </c>
      <c r="DQ12">
        <v>157.07297521107401</v>
      </c>
      <c r="DR12">
        <v>91.138614576065905</v>
      </c>
      <c r="DS12">
        <v>93.191973668717694</v>
      </c>
      <c r="DT12">
        <v>99.891330655750494</v>
      </c>
      <c r="DU12">
        <v>117.583928762499</v>
      </c>
      <c r="DV12">
        <v>121.141296367641</v>
      </c>
      <c r="DW12">
        <v>105.467416228407</v>
      </c>
    </row>
    <row r="13" spans="1:127" x14ac:dyDescent="0.35">
      <c r="A13" s="1" t="s">
        <v>574</v>
      </c>
      <c r="B13" s="24">
        <v>41639</v>
      </c>
      <c r="C13" s="24">
        <v>41660</v>
      </c>
      <c r="D13">
        <v>1.1488118942157399</v>
      </c>
      <c r="E13">
        <v>1.12676445721797</v>
      </c>
      <c r="F13">
        <v>1.3102040735919001</v>
      </c>
      <c r="G13">
        <v>2.1478582868173599</v>
      </c>
      <c r="H13">
        <v>2.5839999999999899</v>
      </c>
      <c r="I13" s="24">
        <v>41670</v>
      </c>
      <c r="J13" s="24">
        <v>41729</v>
      </c>
      <c r="K13" s="24">
        <v>41820</v>
      </c>
      <c r="L13" s="24">
        <v>41912</v>
      </c>
      <c r="M13" s="24">
        <v>42004</v>
      </c>
      <c r="N13">
        <v>1.3514833767594701</v>
      </c>
      <c r="O13">
        <v>0.59000952798773298</v>
      </c>
      <c r="P13">
        <v>1.35102418383399</v>
      </c>
      <c r="Q13">
        <v>1.5597039716796599</v>
      </c>
      <c r="R13">
        <v>2.01150607096901</v>
      </c>
      <c r="S13" s="24">
        <v>41670</v>
      </c>
      <c r="T13" s="24">
        <v>41729</v>
      </c>
      <c r="U13" s="24">
        <v>41820</v>
      </c>
      <c r="V13" s="24">
        <v>41912</v>
      </c>
      <c r="W13" s="24">
        <v>42004</v>
      </c>
      <c r="X13">
        <v>1.5</v>
      </c>
      <c r="Y13" s="24">
        <v>41639</v>
      </c>
      <c r="Z13" s="24">
        <v>41640</v>
      </c>
      <c r="AA13">
        <v>54.583999999999897</v>
      </c>
      <c r="AB13">
        <v>54.566000000000003</v>
      </c>
      <c r="AC13">
        <v>54.173999999999999</v>
      </c>
      <c r="AD13">
        <v>55.271999999999998</v>
      </c>
      <c r="AE13">
        <v>54.024000000000001</v>
      </c>
      <c r="AF13" s="24">
        <v>41670</v>
      </c>
      <c r="AG13" s="24">
        <v>41729</v>
      </c>
      <c r="AH13" s="24">
        <v>41820</v>
      </c>
      <c r="AI13" s="24">
        <v>41912</v>
      </c>
      <c r="AJ13" s="24">
        <v>42004</v>
      </c>
      <c r="AK13">
        <v>53.5</v>
      </c>
      <c r="AL13">
        <v>53.5</v>
      </c>
      <c r="AM13">
        <v>54.099999999999902</v>
      </c>
      <c r="AN13">
        <v>54.144444444444403</v>
      </c>
      <c r="AO13">
        <v>54.641666666666602</v>
      </c>
      <c r="AP13" s="24">
        <v>41670</v>
      </c>
      <c r="AQ13" s="24">
        <v>41729</v>
      </c>
      <c r="AR13" s="24">
        <v>41820</v>
      </c>
      <c r="AS13" s="24">
        <v>41912</v>
      </c>
      <c r="AT13" s="24">
        <v>42004</v>
      </c>
      <c r="AU13">
        <v>53.5</v>
      </c>
      <c r="AV13" s="24">
        <v>41639</v>
      </c>
      <c r="AW13" s="24">
        <v>41645</v>
      </c>
      <c r="AX13">
        <v>56.177999999999997</v>
      </c>
      <c r="AY13">
        <v>56.762999999999998</v>
      </c>
      <c r="AZ13">
        <v>56.92</v>
      </c>
      <c r="BA13">
        <v>53.731000000000002</v>
      </c>
      <c r="BB13">
        <v>52.182000000000002</v>
      </c>
      <c r="BC13" s="24">
        <v>41670</v>
      </c>
      <c r="BD13" s="24">
        <v>41729</v>
      </c>
      <c r="BE13" s="24">
        <v>41820</v>
      </c>
      <c r="BF13" s="24">
        <v>41912</v>
      </c>
      <c r="BG13" s="24">
        <v>42004</v>
      </c>
      <c r="BH13">
        <v>55.899999999999899</v>
      </c>
      <c r="BI13">
        <v>55.766666666666602</v>
      </c>
      <c r="BJ13">
        <v>55.35</v>
      </c>
      <c r="BK13">
        <v>53.8888888888888</v>
      </c>
      <c r="BL13">
        <v>53.75</v>
      </c>
      <c r="BM13" s="24">
        <v>41670</v>
      </c>
      <c r="BN13" s="24">
        <v>41729</v>
      </c>
      <c r="BO13" s="24">
        <v>41820</v>
      </c>
      <c r="BP13" s="24">
        <v>41912</v>
      </c>
      <c r="BQ13" s="24">
        <v>42004</v>
      </c>
      <c r="BR13">
        <v>56.5</v>
      </c>
      <c r="BS13">
        <v>1.5</v>
      </c>
      <c r="BT13">
        <v>53.9</v>
      </c>
      <c r="BU13">
        <v>54.55</v>
      </c>
      <c r="BV13" t="b">
        <v>1</v>
      </c>
      <c r="BW13" t="b">
        <v>0</v>
      </c>
      <c r="BX13">
        <v>0</v>
      </c>
      <c r="BY13" t="b">
        <v>1</v>
      </c>
      <c r="BZ13" t="b">
        <v>1</v>
      </c>
      <c r="CA13" t="b">
        <v>1</v>
      </c>
      <c r="CB13" t="b">
        <v>0</v>
      </c>
      <c r="CC13" t="b">
        <v>0</v>
      </c>
      <c r="CD13" t="b">
        <v>1</v>
      </c>
      <c r="CE13" t="b">
        <v>1</v>
      </c>
      <c r="CF13" t="b">
        <v>0</v>
      </c>
      <c r="CG13" t="b">
        <v>1</v>
      </c>
      <c r="CH13" t="b">
        <v>0</v>
      </c>
      <c r="CI13" t="b">
        <v>0</v>
      </c>
      <c r="CJ13" t="b">
        <v>0</v>
      </c>
      <c r="CK13" t="b">
        <v>0</v>
      </c>
      <c r="CL13" t="b">
        <v>1</v>
      </c>
      <c r="CM13" t="b">
        <v>1</v>
      </c>
      <c r="CN13">
        <v>-0.20267148254373701</v>
      </c>
      <c r="CO13">
        <v>0.53675492923024304</v>
      </c>
      <c r="CP13">
        <v>-4.08201102420922E-2</v>
      </c>
      <c r="CQ13">
        <v>0.588154315137697</v>
      </c>
      <c r="CR13">
        <v>0.57249392903098395</v>
      </c>
      <c r="CS13">
        <v>0.27800000000000502</v>
      </c>
      <c r="CT13">
        <v>0.99633333333332497</v>
      </c>
      <c r="CU13">
        <v>1.57</v>
      </c>
      <c r="CV13">
        <v>-0.15788888888887601</v>
      </c>
      <c r="CW13">
        <v>-1.5679999999999901</v>
      </c>
      <c r="CX13">
        <v>1.0839999999999901</v>
      </c>
      <c r="CY13">
        <v>1.0660000000000001</v>
      </c>
      <c r="CZ13">
        <v>7.4000000000005103E-2</v>
      </c>
      <c r="DA13">
        <v>1.1275555555555501</v>
      </c>
      <c r="DB13">
        <v>-0.61766666666664305</v>
      </c>
      <c r="DC13">
        <v>102.737020150829</v>
      </c>
      <c r="DD13">
        <v>105.70845031821401</v>
      </c>
      <c r="DE13">
        <v>104.139348528803</v>
      </c>
      <c r="DF13">
        <v>101.568750872507</v>
      </c>
      <c r="DG13">
        <v>114.41142498644901</v>
      </c>
      <c r="DH13">
        <v>101.51438262144001</v>
      </c>
      <c r="DI13">
        <v>97.071792965055295</v>
      </c>
      <c r="DJ13">
        <v>104.270282451306</v>
      </c>
      <c r="DK13">
        <v>106.39391763326</v>
      </c>
      <c r="DL13">
        <v>71.654004921555099</v>
      </c>
      <c r="DM13">
        <v>136.43609921006799</v>
      </c>
      <c r="DN13">
        <v>135.13902939650399</v>
      </c>
      <c r="DO13">
        <v>141.135559884293</v>
      </c>
      <c r="DP13">
        <v>152.92411864335</v>
      </c>
      <c r="DQ13">
        <v>157.750545776835</v>
      </c>
      <c r="DR13">
        <v>91.782446323871795</v>
      </c>
      <c r="DS13">
        <v>94.423967931773902</v>
      </c>
      <c r="DT13">
        <v>106.808870484281</v>
      </c>
      <c r="DU13">
        <v>118.946823621824</v>
      </c>
      <c r="DV13">
        <v>123.44034778904</v>
      </c>
      <c r="DW13">
        <v>104.96715400947799</v>
      </c>
    </row>
    <row r="14" spans="1:127" x14ac:dyDescent="0.35">
      <c r="A14" s="1" t="s">
        <v>575</v>
      </c>
      <c r="B14" s="24">
        <v>41670</v>
      </c>
      <c r="C14" s="24">
        <v>41695</v>
      </c>
      <c r="D14">
        <v>1.2162308176046399</v>
      </c>
      <c r="E14">
        <v>1.4054142458424801</v>
      </c>
      <c r="F14">
        <v>1.52088183016829</v>
      </c>
      <c r="G14">
        <v>2.1635987428600698</v>
      </c>
      <c r="H14">
        <v>2.3050000000000002</v>
      </c>
      <c r="I14" s="24">
        <v>41698</v>
      </c>
      <c r="J14" s="24">
        <v>41759</v>
      </c>
      <c r="K14" s="24">
        <v>41851</v>
      </c>
      <c r="L14" s="24">
        <v>41943</v>
      </c>
      <c r="M14" s="24">
        <v>42035</v>
      </c>
      <c r="N14">
        <v>0.921178033708836</v>
      </c>
      <c r="O14">
        <v>1.0106667013077999</v>
      </c>
      <c r="P14">
        <v>1.4166999338050701</v>
      </c>
      <c r="Q14">
        <v>1.80459158769871</v>
      </c>
      <c r="R14">
        <v>1.8857057810725</v>
      </c>
      <c r="S14" s="24">
        <v>41698</v>
      </c>
      <c r="T14" s="24">
        <v>41759</v>
      </c>
      <c r="U14" s="24">
        <v>41851</v>
      </c>
      <c r="V14" s="24">
        <v>41943</v>
      </c>
      <c r="W14" s="24">
        <v>42035</v>
      </c>
      <c r="X14">
        <v>1.6</v>
      </c>
      <c r="Y14" s="24">
        <v>41670</v>
      </c>
      <c r="Z14" s="24">
        <v>41673</v>
      </c>
      <c r="AA14">
        <v>54.817</v>
      </c>
      <c r="AB14">
        <v>54.902999999999999</v>
      </c>
      <c r="AC14">
        <v>54.781999999999996</v>
      </c>
      <c r="AD14">
        <v>55.0459999999999</v>
      </c>
      <c r="AE14">
        <v>54.88</v>
      </c>
      <c r="AF14" s="24">
        <v>41698</v>
      </c>
      <c r="AG14" s="24">
        <v>41759</v>
      </c>
      <c r="AH14" s="24">
        <v>41851</v>
      </c>
      <c r="AI14" s="24">
        <v>41943</v>
      </c>
      <c r="AJ14" s="24">
        <v>42035</v>
      </c>
      <c r="AK14">
        <v>55.2</v>
      </c>
      <c r="AL14">
        <v>53.933333333333302</v>
      </c>
      <c r="AM14">
        <v>54.1</v>
      </c>
      <c r="AN14">
        <v>54.244444444444397</v>
      </c>
      <c r="AO14">
        <v>54.5833333333333</v>
      </c>
      <c r="AP14" s="24">
        <v>41698</v>
      </c>
      <c r="AQ14" s="24">
        <v>41759</v>
      </c>
      <c r="AR14" s="24">
        <v>41851</v>
      </c>
      <c r="AS14" s="24">
        <v>41943</v>
      </c>
      <c r="AT14" s="24">
        <v>42035</v>
      </c>
      <c r="AU14">
        <v>55.2</v>
      </c>
      <c r="AV14" s="24">
        <v>41670</v>
      </c>
      <c r="AW14" s="24">
        <v>41676</v>
      </c>
      <c r="AX14">
        <v>52.155999999999999</v>
      </c>
      <c r="AY14">
        <v>52.418999999999997</v>
      </c>
      <c r="AZ14">
        <v>53.591999999999999</v>
      </c>
      <c r="BA14">
        <v>54.264000000000003</v>
      </c>
      <c r="BB14">
        <v>52.530999999999899</v>
      </c>
      <c r="BC14" s="24">
        <v>41698</v>
      </c>
      <c r="BD14" s="24">
        <v>41759</v>
      </c>
      <c r="BE14" s="24">
        <v>41851</v>
      </c>
      <c r="BF14" s="24">
        <v>41943</v>
      </c>
      <c r="BG14" s="24">
        <v>42035</v>
      </c>
      <c r="BH14">
        <v>52.1</v>
      </c>
      <c r="BI14">
        <v>54.6666666666666</v>
      </c>
      <c r="BJ14">
        <v>55.066666666666599</v>
      </c>
      <c r="BK14">
        <v>54.077777777777698</v>
      </c>
      <c r="BL14">
        <v>53.683333333333302</v>
      </c>
      <c r="BM14" s="24">
        <v>41698</v>
      </c>
      <c r="BN14" s="24">
        <v>41759</v>
      </c>
      <c r="BO14" s="24">
        <v>41851</v>
      </c>
      <c r="BP14" s="24">
        <v>41943</v>
      </c>
      <c r="BQ14" s="24">
        <v>42035</v>
      </c>
      <c r="BR14">
        <v>52.5</v>
      </c>
      <c r="BS14">
        <v>1.5</v>
      </c>
      <c r="BT14">
        <v>53.9</v>
      </c>
      <c r="BU14">
        <v>54.55</v>
      </c>
      <c r="BV14" t="b">
        <v>0</v>
      </c>
      <c r="BW14" t="b">
        <v>1</v>
      </c>
      <c r="BX14">
        <v>1</v>
      </c>
      <c r="BY14" t="b">
        <v>0</v>
      </c>
      <c r="BZ14" t="b">
        <v>0</v>
      </c>
      <c r="CA14" t="b">
        <v>0</v>
      </c>
      <c r="CB14" t="b">
        <v>1</v>
      </c>
      <c r="CC14" t="b">
        <v>0</v>
      </c>
      <c r="CD14" t="b">
        <v>1</v>
      </c>
      <c r="CE14" t="b">
        <v>1</v>
      </c>
      <c r="CF14" t="b">
        <v>1</v>
      </c>
      <c r="CG14" t="b">
        <v>1</v>
      </c>
      <c r="CH14" t="b">
        <v>1</v>
      </c>
      <c r="CI14" t="b">
        <v>0</v>
      </c>
      <c r="CJ14" t="b">
        <v>0</v>
      </c>
      <c r="CK14" t="b">
        <v>1</v>
      </c>
      <c r="CL14" t="b">
        <v>1</v>
      </c>
      <c r="CM14" t="b">
        <v>1</v>
      </c>
      <c r="CN14">
        <v>0.29505278389581102</v>
      </c>
      <c r="CO14">
        <v>0.39474754453467997</v>
      </c>
      <c r="CP14">
        <v>0.104181896363221</v>
      </c>
      <c r="CQ14">
        <v>0.359007155161362</v>
      </c>
      <c r="CR14">
        <v>0.41929421892749402</v>
      </c>
      <c r="CS14">
        <v>5.60000000000044E-2</v>
      </c>
      <c r="CT14">
        <v>-2.2476666666666598</v>
      </c>
      <c r="CU14">
        <v>-1.4746666666666599</v>
      </c>
      <c r="CV14">
        <v>0.18622222222222001</v>
      </c>
      <c r="CW14">
        <v>-1.1523333333333301</v>
      </c>
      <c r="CX14">
        <v>-0.38299999999999501</v>
      </c>
      <c r="CY14">
        <v>0.96966666666666801</v>
      </c>
      <c r="CZ14">
        <v>0.68199999999999505</v>
      </c>
      <c r="DA14">
        <v>0.80155555555553804</v>
      </c>
      <c r="DB14">
        <v>0.29666666666666602</v>
      </c>
      <c r="DC14">
        <v>104.251610848897</v>
      </c>
      <c r="DD14">
        <v>107.634525262887</v>
      </c>
      <c r="DE14">
        <v>105.191219836363</v>
      </c>
      <c r="DF14">
        <v>102.089642155188</v>
      </c>
      <c r="DG14">
        <v>115.14540084017599</v>
      </c>
      <c r="DH14">
        <v>90.179154840549501</v>
      </c>
      <c r="DI14">
        <v>81.191980976614403</v>
      </c>
      <c r="DJ14">
        <v>107.791474436702</v>
      </c>
      <c r="DK14">
        <v>108.18868590931299</v>
      </c>
      <c r="DL14">
        <v>84.751532992326304</v>
      </c>
      <c r="DM14">
        <v>132.90060382424099</v>
      </c>
      <c r="DN14">
        <v>132.42349209523101</v>
      </c>
      <c r="DO14">
        <v>138.49864183792499</v>
      </c>
      <c r="DP14">
        <v>148.729326700374</v>
      </c>
      <c r="DQ14">
        <v>144.05738620001</v>
      </c>
      <c r="DR14">
        <v>90.294465829558206</v>
      </c>
      <c r="DS14">
        <v>94.785280912500994</v>
      </c>
      <c r="DT14">
        <v>123.39409857852399</v>
      </c>
      <c r="DU14">
        <v>116.53632941099001</v>
      </c>
      <c r="DV14">
        <v>121.809558428012</v>
      </c>
      <c r="DW14">
        <v>103.534170730464</v>
      </c>
    </row>
    <row r="15" spans="1:127" x14ac:dyDescent="0.35">
      <c r="A15" s="1" t="s">
        <v>576</v>
      </c>
      <c r="B15" s="24">
        <v>41698</v>
      </c>
      <c r="C15" s="24">
        <v>41719</v>
      </c>
      <c r="D15">
        <v>1.13598076666967</v>
      </c>
      <c r="E15">
        <v>1.3596377986220001</v>
      </c>
      <c r="F15">
        <v>1.48375271189558</v>
      </c>
      <c r="G15">
        <v>2.3019759641994502</v>
      </c>
      <c r="H15">
        <v>2.161</v>
      </c>
      <c r="I15" s="24">
        <v>41729</v>
      </c>
      <c r="J15" s="24">
        <v>41790</v>
      </c>
      <c r="K15" s="24">
        <v>41882</v>
      </c>
      <c r="L15" s="24">
        <v>41973</v>
      </c>
      <c r="M15" s="24">
        <v>42063</v>
      </c>
      <c r="N15">
        <v>1.01690614602794</v>
      </c>
      <c r="O15">
        <v>1.27422420181342</v>
      </c>
      <c r="P15">
        <v>1.66266022168438</v>
      </c>
      <c r="Q15">
        <v>2.1406176769640499</v>
      </c>
      <c r="R15">
        <v>1.9896076756797101</v>
      </c>
      <c r="S15" s="24">
        <v>41729</v>
      </c>
      <c r="T15" s="24">
        <v>41790</v>
      </c>
      <c r="U15" s="24">
        <v>41882</v>
      </c>
      <c r="V15" s="24">
        <v>41973</v>
      </c>
      <c r="W15" s="24">
        <v>42063</v>
      </c>
      <c r="X15">
        <v>1.1000000000000001</v>
      </c>
      <c r="Y15" s="24">
        <v>41698</v>
      </c>
      <c r="Z15" s="24">
        <v>41701</v>
      </c>
      <c r="AA15">
        <v>53.241</v>
      </c>
      <c r="AB15">
        <v>53.384999999999899</v>
      </c>
      <c r="AC15">
        <v>53.161000000000001</v>
      </c>
      <c r="AD15">
        <v>53.442999999999998</v>
      </c>
      <c r="AE15">
        <v>53.526000000000003</v>
      </c>
      <c r="AF15" s="24">
        <v>41729</v>
      </c>
      <c r="AG15" s="24">
        <v>41790</v>
      </c>
      <c r="AH15" s="24">
        <v>41882</v>
      </c>
      <c r="AI15" s="24">
        <v>41973</v>
      </c>
      <c r="AJ15" s="24">
        <v>42063</v>
      </c>
      <c r="AK15">
        <v>53.4</v>
      </c>
      <c r="AL15">
        <v>54.033333333333303</v>
      </c>
      <c r="AM15">
        <v>53.783333333333303</v>
      </c>
      <c r="AN15">
        <v>54.088888888888803</v>
      </c>
      <c r="AO15">
        <v>54.316666666666599</v>
      </c>
      <c r="AP15" s="24">
        <v>41729</v>
      </c>
      <c r="AQ15" s="24">
        <v>41790</v>
      </c>
      <c r="AR15" s="24">
        <v>41882</v>
      </c>
      <c r="AS15" s="24">
        <v>41973</v>
      </c>
      <c r="AT15" s="24">
        <v>42063</v>
      </c>
      <c r="AU15">
        <v>53.4</v>
      </c>
      <c r="AV15" s="24">
        <v>41698</v>
      </c>
      <c r="AW15" s="24">
        <v>41704</v>
      </c>
      <c r="AX15">
        <v>54.244999999999997</v>
      </c>
      <c r="AY15">
        <v>53.893999999999998</v>
      </c>
      <c r="AZ15">
        <v>53.601999999999997</v>
      </c>
      <c r="BA15">
        <v>52.709000000000003</v>
      </c>
      <c r="BB15">
        <v>51.653999999999897</v>
      </c>
      <c r="BC15" s="24">
        <v>41729</v>
      </c>
      <c r="BD15" s="24">
        <v>41790</v>
      </c>
      <c r="BE15" s="24">
        <v>41882</v>
      </c>
      <c r="BF15" s="24">
        <v>41973</v>
      </c>
      <c r="BG15" s="24">
        <v>42063</v>
      </c>
      <c r="BH15">
        <v>54.799999999999898</v>
      </c>
      <c r="BI15">
        <v>54.266666666666602</v>
      </c>
      <c r="BJ15">
        <v>54.933333333333302</v>
      </c>
      <c r="BK15">
        <v>54.588888888888803</v>
      </c>
      <c r="BL15">
        <v>53.699999999999903</v>
      </c>
      <c r="BM15" s="24">
        <v>41729</v>
      </c>
      <c r="BN15" s="24">
        <v>41790</v>
      </c>
      <c r="BO15" s="24">
        <v>41882</v>
      </c>
      <c r="BP15" s="24">
        <v>41973</v>
      </c>
      <c r="BQ15" s="24">
        <v>42063</v>
      </c>
      <c r="BR15">
        <v>55</v>
      </c>
      <c r="BS15">
        <v>1.45</v>
      </c>
      <c r="BT15">
        <v>53.9</v>
      </c>
      <c r="BU15">
        <v>54.099999999999902</v>
      </c>
      <c r="BV15" t="b">
        <v>1</v>
      </c>
      <c r="BW15" t="b">
        <v>0</v>
      </c>
      <c r="BX15">
        <v>0</v>
      </c>
      <c r="BY15" t="b">
        <v>1</v>
      </c>
      <c r="BZ15" t="b">
        <v>0</v>
      </c>
      <c r="CA15" t="b">
        <v>0</v>
      </c>
      <c r="CB15" t="b">
        <v>0</v>
      </c>
      <c r="CC15" t="b">
        <v>0</v>
      </c>
      <c r="CD15" t="b">
        <v>0</v>
      </c>
      <c r="CE15" t="b">
        <v>0</v>
      </c>
      <c r="CF15" t="b">
        <v>0</v>
      </c>
      <c r="CG15" t="b">
        <v>0</v>
      </c>
      <c r="CH15" t="b">
        <v>0</v>
      </c>
      <c r="CI15" t="b">
        <v>0</v>
      </c>
      <c r="CJ15" t="b">
        <v>0</v>
      </c>
      <c r="CK15" t="b">
        <v>1</v>
      </c>
      <c r="CL15" t="b">
        <v>1</v>
      </c>
      <c r="CM15" t="b">
        <v>1</v>
      </c>
      <c r="CN15">
        <v>0.11907462064173401</v>
      </c>
      <c r="CO15">
        <v>8.5413596808580905E-2</v>
      </c>
      <c r="CP15">
        <v>-0.17890750978879999</v>
      </c>
      <c r="CQ15">
        <v>0.16135828723540099</v>
      </c>
      <c r="CR15">
        <v>0.17139232432028101</v>
      </c>
      <c r="CS15">
        <v>-0.55499999999999206</v>
      </c>
      <c r="CT15">
        <v>-0.37266666666666698</v>
      </c>
      <c r="CU15">
        <v>-1.3313333333333399</v>
      </c>
      <c r="CV15">
        <v>-1.8798888888888801</v>
      </c>
      <c r="CW15">
        <v>-2.04599999999999</v>
      </c>
      <c r="CX15">
        <v>-0.158999999999998</v>
      </c>
      <c r="CY15">
        <v>-0.64833333333333998</v>
      </c>
      <c r="CZ15">
        <v>-0.62233333333332297</v>
      </c>
      <c r="DA15">
        <v>-0.64588888888888996</v>
      </c>
      <c r="DB15">
        <v>-0.79066666666664498</v>
      </c>
      <c r="DC15">
        <v>104.29016582726101</v>
      </c>
      <c r="DD15">
        <v>108.397881871736</v>
      </c>
      <c r="DE15">
        <v>105.84148723295699</v>
      </c>
      <c r="DF15">
        <v>102.1277771817</v>
      </c>
      <c r="DG15">
        <v>118.307425931219</v>
      </c>
      <c r="DH15">
        <v>91.092174662291598</v>
      </c>
      <c r="DI15">
        <v>82.199863902649497</v>
      </c>
      <c r="DJ15">
        <v>108.05276065690001</v>
      </c>
      <c r="DK15">
        <v>108.726230955068</v>
      </c>
      <c r="DL15">
        <v>83.041735344779497</v>
      </c>
      <c r="DM15">
        <v>142.14868736711401</v>
      </c>
      <c r="DN15">
        <v>142.76984220692199</v>
      </c>
      <c r="DO15">
        <v>149.293809336815</v>
      </c>
      <c r="DP15">
        <v>159.456403677922</v>
      </c>
      <c r="DQ15">
        <v>159.23111757317599</v>
      </c>
      <c r="DR15">
        <v>94.8309565130713</v>
      </c>
      <c r="DS15">
        <v>99.458222750665897</v>
      </c>
      <c r="DT15">
        <v>129.48513172082801</v>
      </c>
      <c r="DU15">
        <v>126.81784352301101</v>
      </c>
      <c r="DV15">
        <v>127.528759030259</v>
      </c>
      <c r="DW15">
        <v>104.601001915268</v>
      </c>
    </row>
    <row r="16" spans="1:127" x14ac:dyDescent="0.35">
      <c r="A16" s="1" t="s">
        <v>577</v>
      </c>
      <c r="B16" s="24">
        <v>41729</v>
      </c>
      <c r="C16" s="24">
        <v>41750</v>
      </c>
      <c r="D16">
        <v>2.0954526923291801</v>
      </c>
      <c r="E16">
        <v>1.4716847762779199</v>
      </c>
      <c r="F16">
        <v>1.88242825722082</v>
      </c>
      <c r="G16">
        <v>2.4251662397178202</v>
      </c>
      <c r="H16">
        <v>2.2949999999999999</v>
      </c>
      <c r="I16" s="24">
        <v>41759</v>
      </c>
      <c r="J16" s="24">
        <v>41820</v>
      </c>
      <c r="K16" s="24">
        <v>41912</v>
      </c>
      <c r="L16" s="24">
        <v>42004</v>
      </c>
      <c r="M16" s="24">
        <v>42094</v>
      </c>
      <c r="N16">
        <v>1.82302636636904</v>
      </c>
      <c r="O16">
        <v>1.75359711414886</v>
      </c>
      <c r="P16">
        <v>2.0071572156692099</v>
      </c>
      <c r="Q16">
        <v>2.4363636736009502</v>
      </c>
      <c r="R16">
        <v>1.9804935788648299</v>
      </c>
      <c r="S16" s="24">
        <v>41759</v>
      </c>
      <c r="T16" s="24">
        <v>41820</v>
      </c>
      <c r="U16" s="24">
        <v>41912</v>
      </c>
      <c r="V16" s="24">
        <v>42004</v>
      </c>
      <c r="W16" s="24">
        <v>42094</v>
      </c>
      <c r="X16">
        <v>1.5</v>
      </c>
      <c r="Y16" s="24">
        <v>41729</v>
      </c>
      <c r="Z16" s="24">
        <v>41730</v>
      </c>
      <c r="AA16">
        <v>53.993000000000002</v>
      </c>
      <c r="AB16">
        <v>53.117999999999903</v>
      </c>
      <c r="AC16">
        <v>53.227999999999902</v>
      </c>
      <c r="AD16">
        <v>53.896999999999899</v>
      </c>
      <c r="AE16">
        <v>55.047999999999902</v>
      </c>
      <c r="AF16" s="24">
        <v>41759</v>
      </c>
      <c r="AG16" s="24">
        <v>41820</v>
      </c>
      <c r="AH16" s="24">
        <v>41912</v>
      </c>
      <c r="AI16" s="24">
        <v>42004</v>
      </c>
      <c r="AJ16" s="24">
        <v>42094</v>
      </c>
      <c r="AK16">
        <v>54.899999999999899</v>
      </c>
      <c r="AL16">
        <v>54.5</v>
      </c>
      <c r="AM16">
        <v>54</v>
      </c>
      <c r="AN16">
        <v>54.233333333333299</v>
      </c>
      <c r="AO16">
        <v>54.233333333333299</v>
      </c>
      <c r="AP16" s="24">
        <v>41759</v>
      </c>
      <c r="AQ16" s="24">
        <v>41820</v>
      </c>
      <c r="AR16" s="24">
        <v>41912</v>
      </c>
      <c r="AS16" s="24">
        <v>42004</v>
      </c>
      <c r="AT16" s="24">
        <v>42094</v>
      </c>
      <c r="AU16">
        <v>54.9</v>
      </c>
      <c r="AV16" s="24">
        <v>41729</v>
      </c>
      <c r="AW16" s="24">
        <v>41733</v>
      </c>
      <c r="AX16">
        <v>55.404000000000003</v>
      </c>
      <c r="AY16">
        <v>53.978000000000002</v>
      </c>
      <c r="AZ16">
        <v>54.417999999999999</v>
      </c>
      <c r="BA16">
        <v>54.613999999999997</v>
      </c>
      <c r="BB16">
        <v>53.03</v>
      </c>
      <c r="BC16" s="24">
        <v>41759</v>
      </c>
      <c r="BD16" s="24">
        <v>41820</v>
      </c>
      <c r="BE16" s="24">
        <v>41912</v>
      </c>
      <c r="BF16" s="24">
        <v>42004</v>
      </c>
      <c r="BG16" s="24">
        <v>42094</v>
      </c>
      <c r="BH16">
        <v>55.1</v>
      </c>
      <c r="BI16">
        <v>54</v>
      </c>
      <c r="BJ16">
        <v>54.883333333333297</v>
      </c>
      <c r="BK16">
        <v>54.899999999999899</v>
      </c>
      <c r="BL16">
        <v>53.9166666666666</v>
      </c>
      <c r="BM16" s="24">
        <v>41759</v>
      </c>
      <c r="BN16" s="24">
        <v>41820</v>
      </c>
      <c r="BO16" s="24">
        <v>41912</v>
      </c>
      <c r="BP16" s="24">
        <v>42004</v>
      </c>
      <c r="BQ16" s="24">
        <v>42094</v>
      </c>
      <c r="BR16">
        <v>55.9</v>
      </c>
      <c r="BS16">
        <v>1.45</v>
      </c>
      <c r="BT16">
        <v>54.3</v>
      </c>
      <c r="BU16">
        <v>54.099999999999902</v>
      </c>
      <c r="BV16" t="b">
        <v>1</v>
      </c>
      <c r="BW16" t="b">
        <v>1</v>
      </c>
      <c r="BX16">
        <v>1</v>
      </c>
      <c r="BY16" t="b">
        <v>1</v>
      </c>
      <c r="BZ16" t="b">
        <v>0</v>
      </c>
      <c r="CA16" t="b">
        <v>1</v>
      </c>
      <c r="CB16" t="b">
        <v>1</v>
      </c>
      <c r="CC16" t="b">
        <v>0</v>
      </c>
      <c r="CD16" t="b">
        <v>0</v>
      </c>
      <c r="CE16" t="b">
        <v>0</v>
      </c>
      <c r="CF16" t="b">
        <v>0</v>
      </c>
      <c r="CG16" t="b">
        <v>0</v>
      </c>
      <c r="CH16" t="b">
        <v>1</v>
      </c>
      <c r="CI16" t="b">
        <v>1</v>
      </c>
      <c r="CJ16" t="b">
        <v>1</v>
      </c>
      <c r="CK16" t="b">
        <v>1</v>
      </c>
      <c r="CL16" t="b">
        <v>1</v>
      </c>
      <c r="CM16" t="b">
        <v>1</v>
      </c>
      <c r="CN16">
        <v>0.27242632596013999</v>
      </c>
      <c r="CO16">
        <v>-0.281912337870938</v>
      </c>
      <c r="CP16">
        <v>-0.124728958448387</v>
      </c>
      <c r="CQ16">
        <v>-1.1197433883132201E-2</v>
      </c>
      <c r="CR16">
        <v>0.31450642113517002</v>
      </c>
      <c r="CS16">
        <v>0.30400000000000899</v>
      </c>
      <c r="CT16">
        <v>-2.1999999999998399E-2</v>
      </c>
      <c r="CU16">
        <v>-0.46533333333332599</v>
      </c>
      <c r="CV16">
        <v>-0.28599999999999398</v>
      </c>
      <c r="CW16">
        <v>-0.88666666666667004</v>
      </c>
      <c r="CX16">
        <v>-0.90699999999998904</v>
      </c>
      <c r="CY16">
        <v>-1.3820000000000101</v>
      </c>
      <c r="CZ16">
        <v>-0.77200000000000502</v>
      </c>
      <c r="DA16">
        <v>-0.33633333333332799</v>
      </c>
      <c r="DB16">
        <v>0.81466666666667398</v>
      </c>
      <c r="DC16">
        <v>103.866679773174</v>
      </c>
      <c r="DD16">
        <v>108.118002254354</v>
      </c>
      <c r="DE16">
        <v>105.531143066967</v>
      </c>
      <c r="DF16">
        <v>101.73391373902101</v>
      </c>
      <c r="DG16">
        <v>118.508244062925</v>
      </c>
      <c r="DH16">
        <v>90.529274049077003</v>
      </c>
      <c r="DI16">
        <v>81.130675769876703</v>
      </c>
      <c r="DJ16">
        <v>108.42556727712601</v>
      </c>
      <c r="DK16">
        <v>108.411039030046</v>
      </c>
      <c r="DL16">
        <v>82.980155347446697</v>
      </c>
      <c r="DM16">
        <v>144.34300103778099</v>
      </c>
      <c r="DN16">
        <v>142.970694168969</v>
      </c>
      <c r="DO16">
        <v>150.98490131123</v>
      </c>
      <c r="DP16">
        <v>166.49979141339901</v>
      </c>
      <c r="DQ16">
        <v>157.48308783237701</v>
      </c>
      <c r="DR16">
        <v>93.506405904708203</v>
      </c>
      <c r="DS16">
        <v>97.738831596638406</v>
      </c>
      <c r="DT16">
        <v>127.091118696168</v>
      </c>
      <c r="DU16">
        <v>131.456028518978</v>
      </c>
      <c r="DV16">
        <v>128.71530316817601</v>
      </c>
      <c r="DW16">
        <v>107.27907069739101</v>
      </c>
    </row>
    <row r="17" spans="1:127" x14ac:dyDescent="0.35">
      <c r="A17" s="1" t="s">
        <v>578</v>
      </c>
      <c r="B17" s="24">
        <v>41759</v>
      </c>
      <c r="C17" s="24">
        <v>41779</v>
      </c>
      <c r="D17">
        <v>2.0678183777286399</v>
      </c>
      <c r="E17">
        <v>1.6595539649651501</v>
      </c>
      <c r="F17">
        <v>2.3705696351040002</v>
      </c>
      <c r="G17">
        <v>2.6059323859847199</v>
      </c>
      <c r="H17">
        <v>2.04</v>
      </c>
      <c r="I17" s="24">
        <v>41790</v>
      </c>
      <c r="J17" s="24">
        <v>41851</v>
      </c>
      <c r="K17" s="24">
        <v>41943</v>
      </c>
      <c r="L17" s="24">
        <v>42035</v>
      </c>
      <c r="M17" s="24">
        <v>42124</v>
      </c>
      <c r="N17">
        <v>1.99142225911681</v>
      </c>
      <c r="O17">
        <v>2.0175892091411001</v>
      </c>
      <c r="P17">
        <v>2.26836029811466</v>
      </c>
      <c r="Q17">
        <v>2.3686482476034598</v>
      </c>
      <c r="R17">
        <v>1.89815047621874</v>
      </c>
      <c r="S17" s="24">
        <v>41790</v>
      </c>
      <c r="T17" s="24">
        <v>41851</v>
      </c>
      <c r="U17" s="24">
        <v>41943</v>
      </c>
      <c r="V17" s="24">
        <v>42035</v>
      </c>
      <c r="W17" s="24">
        <v>42124</v>
      </c>
      <c r="X17">
        <v>2</v>
      </c>
      <c r="Y17" s="24">
        <v>41759</v>
      </c>
      <c r="Z17" s="24">
        <v>41760</v>
      </c>
      <c r="AA17">
        <v>55.685000000000002</v>
      </c>
      <c r="AB17">
        <v>54.887</v>
      </c>
      <c r="AC17">
        <v>55.74</v>
      </c>
      <c r="AD17">
        <v>55.847999999999999</v>
      </c>
      <c r="AE17">
        <v>56.280999999999999</v>
      </c>
      <c r="AF17" s="24">
        <v>41790</v>
      </c>
      <c r="AG17" s="24">
        <v>41851</v>
      </c>
      <c r="AH17" s="24">
        <v>41943</v>
      </c>
      <c r="AI17" s="24">
        <v>42035</v>
      </c>
      <c r="AJ17" s="24">
        <v>42124</v>
      </c>
      <c r="AK17">
        <v>55.7</v>
      </c>
      <c r="AL17">
        <v>54.6666666666666</v>
      </c>
      <c r="AM17">
        <v>54.299999999999898</v>
      </c>
      <c r="AN17">
        <v>54.288888888888799</v>
      </c>
      <c r="AO17">
        <v>54.35</v>
      </c>
      <c r="AP17" s="24">
        <v>41790</v>
      </c>
      <c r="AQ17" s="24">
        <v>41851</v>
      </c>
      <c r="AR17" s="24">
        <v>41943</v>
      </c>
      <c r="AS17" s="24">
        <v>42035</v>
      </c>
      <c r="AT17" s="24">
        <v>42124</v>
      </c>
      <c r="AU17">
        <v>55.7</v>
      </c>
      <c r="AV17" s="24">
        <v>41759</v>
      </c>
      <c r="AW17" s="24">
        <v>41765</v>
      </c>
      <c r="AX17">
        <v>55.216000000000001</v>
      </c>
      <c r="AY17">
        <v>55.088999999999999</v>
      </c>
      <c r="AZ17">
        <v>53.878</v>
      </c>
      <c r="BA17">
        <v>55.024000000000001</v>
      </c>
      <c r="BB17">
        <v>53.463000000000001</v>
      </c>
      <c r="BC17" s="24">
        <v>41790</v>
      </c>
      <c r="BD17" s="24">
        <v>41851</v>
      </c>
      <c r="BE17" s="24">
        <v>41943</v>
      </c>
      <c r="BF17" s="24">
        <v>42035</v>
      </c>
      <c r="BG17" s="24">
        <v>42124</v>
      </c>
      <c r="BH17">
        <v>55.399999999999899</v>
      </c>
      <c r="BI17">
        <v>55.1</v>
      </c>
      <c r="BJ17">
        <v>54.883333333333297</v>
      </c>
      <c r="BK17">
        <v>55.077777777777698</v>
      </c>
      <c r="BL17">
        <v>54.3333333333333</v>
      </c>
      <c r="BM17" s="24">
        <v>41790</v>
      </c>
      <c r="BN17" s="24">
        <v>41851</v>
      </c>
      <c r="BO17" s="24">
        <v>41943</v>
      </c>
      <c r="BP17" s="24">
        <v>42035</v>
      </c>
      <c r="BQ17" s="24">
        <v>42124</v>
      </c>
      <c r="BR17">
        <v>56.6</v>
      </c>
      <c r="BS17">
        <v>1.5</v>
      </c>
      <c r="BT17">
        <v>54.6</v>
      </c>
      <c r="BU17">
        <v>54.349999999999902</v>
      </c>
      <c r="BV17" t="b">
        <v>1</v>
      </c>
      <c r="BW17" t="b">
        <v>1</v>
      </c>
      <c r="BX17">
        <v>1</v>
      </c>
      <c r="BY17" t="b">
        <v>1</v>
      </c>
      <c r="BZ17" t="b">
        <v>1</v>
      </c>
      <c r="CA17" t="b">
        <v>0</v>
      </c>
      <c r="CB17" t="b">
        <v>1</v>
      </c>
      <c r="CC17" t="b">
        <v>0</v>
      </c>
      <c r="CD17" t="b">
        <v>1</v>
      </c>
      <c r="CE17" t="b">
        <v>1</v>
      </c>
      <c r="CF17" t="b">
        <v>1</v>
      </c>
      <c r="CG17" t="b">
        <v>1</v>
      </c>
      <c r="CH17" t="b">
        <v>1</v>
      </c>
      <c r="CI17" t="b">
        <v>1</v>
      </c>
      <c r="CJ17" t="b">
        <v>1</v>
      </c>
      <c r="CK17" t="b">
        <v>1</v>
      </c>
      <c r="CL17" t="b">
        <v>1</v>
      </c>
      <c r="CM17" t="b">
        <v>1</v>
      </c>
      <c r="CN17">
        <v>7.6396118611831806E-2</v>
      </c>
      <c r="CO17">
        <v>-0.35803524417594601</v>
      </c>
      <c r="CP17">
        <v>0.102209336989335</v>
      </c>
      <c r="CQ17">
        <v>0.23728413838126</v>
      </c>
      <c r="CR17">
        <v>0.14184952378125801</v>
      </c>
      <c r="CS17">
        <v>-0.18399999999999</v>
      </c>
      <c r="CT17">
        <v>-1.10000000000027E-2</v>
      </c>
      <c r="CU17">
        <v>-1.0053333333333201</v>
      </c>
      <c r="CV17">
        <v>-5.3777777777774802E-2</v>
      </c>
      <c r="CW17">
        <v>-0.87033333333332696</v>
      </c>
      <c r="CX17">
        <v>-1.4999999999993401E-2</v>
      </c>
      <c r="CY17">
        <v>0.22033333333333599</v>
      </c>
      <c r="CZ17">
        <v>1.4400000000000099</v>
      </c>
      <c r="DA17">
        <v>1.55911111111111</v>
      </c>
      <c r="DB17">
        <v>1.931</v>
      </c>
      <c r="DC17">
        <v>104.880807108944</v>
      </c>
      <c r="DD17">
        <v>109.291627510354</v>
      </c>
      <c r="DE17">
        <v>106.247138584767</v>
      </c>
      <c r="DF17">
        <v>101.97555955864</v>
      </c>
      <c r="DG17">
        <v>119.113283991529</v>
      </c>
      <c r="DH17">
        <v>85.131220637199604</v>
      </c>
      <c r="DI17">
        <v>73.816990400511301</v>
      </c>
      <c r="DJ17">
        <v>111.953540677665</v>
      </c>
      <c r="DK17">
        <v>110.126043875061</v>
      </c>
      <c r="DL17">
        <v>90.391396745383801</v>
      </c>
      <c r="DM17">
        <v>144.388959954554</v>
      </c>
      <c r="DN17">
        <v>141.87189920404501</v>
      </c>
      <c r="DO17">
        <v>149.72885717834501</v>
      </c>
      <c r="DP17">
        <v>154.72418631455201</v>
      </c>
      <c r="DQ17">
        <v>153.836130119008</v>
      </c>
      <c r="DR17">
        <v>95.717216029470194</v>
      </c>
      <c r="DS17">
        <v>100.206375106837</v>
      </c>
      <c r="DT17">
        <v>141.53813266876799</v>
      </c>
      <c r="DU17">
        <v>141.22792583108</v>
      </c>
      <c r="DV17">
        <v>129.13150638468099</v>
      </c>
      <c r="DW17">
        <v>104.85901941741101</v>
      </c>
    </row>
    <row r="18" spans="1:127" x14ac:dyDescent="0.35">
      <c r="A18" s="1" t="s">
        <v>579</v>
      </c>
      <c r="B18" s="24">
        <v>41790</v>
      </c>
      <c r="C18" s="24">
        <v>41810</v>
      </c>
      <c r="D18">
        <v>2.17196964505961</v>
      </c>
      <c r="E18">
        <v>1.72115214407573</v>
      </c>
      <c r="F18">
        <v>3.0465510213713598</v>
      </c>
      <c r="G18">
        <v>2.4856432164442599</v>
      </c>
      <c r="H18">
        <v>1.498</v>
      </c>
      <c r="I18" s="24">
        <v>41820</v>
      </c>
      <c r="J18" s="24">
        <v>41882</v>
      </c>
      <c r="K18" s="24">
        <v>41973</v>
      </c>
      <c r="L18" s="24">
        <v>42063</v>
      </c>
      <c r="M18" s="24">
        <v>42155</v>
      </c>
      <c r="N18">
        <v>2.0872712771901001</v>
      </c>
      <c r="O18">
        <v>2.2870938891350101</v>
      </c>
      <c r="P18">
        <v>2.5024221606986301</v>
      </c>
      <c r="Q18">
        <v>2.34565473920218</v>
      </c>
      <c r="R18">
        <v>1.8493672743185401</v>
      </c>
      <c r="S18" s="24">
        <v>41820</v>
      </c>
      <c r="T18" s="24">
        <v>41882</v>
      </c>
      <c r="U18" s="24">
        <v>41973</v>
      </c>
      <c r="V18" s="24">
        <v>42063</v>
      </c>
      <c r="W18" s="24">
        <v>42155</v>
      </c>
      <c r="X18">
        <v>2.1</v>
      </c>
      <c r="Y18" s="24">
        <v>41790</v>
      </c>
      <c r="Z18" s="24">
        <v>41792</v>
      </c>
      <c r="AA18">
        <v>56.703000000000003</v>
      </c>
      <c r="AB18">
        <v>55.863999999999997</v>
      </c>
      <c r="AC18">
        <v>55.825000000000003</v>
      </c>
      <c r="AD18">
        <v>57.085999999999999</v>
      </c>
      <c r="AE18">
        <v>56.621000000000002</v>
      </c>
      <c r="AF18" s="24">
        <v>41820</v>
      </c>
      <c r="AG18" s="24">
        <v>41882</v>
      </c>
      <c r="AH18" s="24">
        <v>41973</v>
      </c>
      <c r="AI18" s="24">
        <v>42063</v>
      </c>
      <c r="AJ18" s="24">
        <v>42155</v>
      </c>
      <c r="AK18">
        <v>56</v>
      </c>
      <c r="AL18">
        <v>55.533333333333303</v>
      </c>
      <c r="AM18">
        <v>54.783333333333303</v>
      </c>
      <c r="AN18">
        <v>54.366666666666603</v>
      </c>
      <c r="AO18">
        <v>54.45</v>
      </c>
      <c r="AP18" s="24">
        <v>41820</v>
      </c>
      <c r="AQ18" s="24">
        <v>41882</v>
      </c>
      <c r="AR18" s="24">
        <v>41973</v>
      </c>
      <c r="AS18" s="24">
        <v>42063</v>
      </c>
      <c r="AT18" s="24">
        <v>42155</v>
      </c>
      <c r="AU18">
        <v>56</v>
      </c>
      <c r="AV18" s="24">
        <v>41790</v>
      </c>
      <c r="AW18" s="24">
        <v>41795</v>
      </c>
      <c r="AX18">
        <v>55.917000000000002</v>
      </c>
      <c r="AY18">
        <v>54.774000000000001</v>
      </c>
      <c r="AZ18">
        <v>53.8629999999999</v>
      </c>
      <c r="BA18">
        <v>54.789000000000001</v>
      </c>
      <c r="BB18">
        <v>52.802999999999997</v>
      </c>
      <c r="BC18" s="24">
        <v>41820</v>
      </c>
      <c r="BD18" s="24">
        <v>41882</v>
      </c>
      <c r="BE18" s="24">
        <v>41973</v>
      </c>
      <c r="BF18" s="24">
        <v>42063</v>
      </c>
      <c r="BG18" s="24">
        <v>42155</v>
      </c>
      <c r="BH18">
        <v>55.8</v>
      </c>
      <c r="BI18">
        <v>55.433333333333302</v>
      </c>
      <c r="BJ18">
        <v>54.85</v>
      </c>
      <c r="BK18">
        <v>55.099999999999902</v>
      </c>
      <c r="BL18">
        <v>54.799999999999898</v>
      </c>
      <c r="BM18" s="24">
        <v>41820</v>
      </c>
      <c r="BN18" s="24">
        <v>41882</v>
      </c>
      <c r="BO18" s="24">
        <v>41973</v>
      </c>
      <c r="BP18" s="24">
        <v>42063</v>
      </c>
      <c r="BQ18" s="24">
        <v>42155</v>
      </c>
      <c r="BR18">
        <v>55.7</v>
      </c>
      <c r="BS18">
        <v>1.5</v>
      </c>
      <c r="BT18">
        <v>54.8</v>
      </c>
      <c r="BU18">
        <v>54.4</v>
      </c>
      <c r="BV18" t="b">
        <v>1</v>
      </c>
      <c r="BW18" t="b">
        <v>1</v>
      </c>
      <c r="BX18">
        <v>1</v>
      </c>
      <c r="BY18" t="b">
        <v>1</v>
      </c>
      <c r="BZ18" t="b">
        <v>0</v>
      </c>
      <c r="CA18" t="b">
        <v>0</v>
      </c>
      <c r="CB18" t="b">
        <v>0</v>
      </c>
      <c r="CC18" t="b">
        <v>0</v>
      </c>
      <c r="CD18" t="b">
        <v>1</v>
      </c>
      <c r="CE18" t="b">
        <v>1</v>
      </c>
      <c r="CF18" t="b">
        <v>1</v>
      </c>
      <c r="CG18" t="b">
        <v>1</v>
      </c>
      <c r="CH18" t="b">
        <v>1</v>
      </c>
      <c r="CI18" t="b">
        <v>1</v>
      </c>
      <c r="CJ18" t="b">
        <v>1</v>
      </c>
      <c r="CK18" t="b">
        <v>1</v>
      </c>
      <c r="CL18" t="b">
        <v>1</v>
      </c>
      <c r="CM18" t="b">
        <v>0</v>
      </c>
      <c r="CN18">
        <v>8.4698367869507199E-2</v>
      </c>
      <c r="CO18">
        <v>-0.56594174505928396</v>
      </c>
      <c r="CP18">
        <v>0.54412886067273503</v>
      </c>
      <c r="CQ18">
        <v>0.13998847724208599</v>
      </c>
      <c r="CR18">
        <v>-0.35136727431853998</v>
      </c>
      <c r="CS18">
        <v>0.117000000000011</v>
      </c>
      <c r="CT18">
        <v>-0.65933333333333599</v>
      </c>
      <c r="CU18">
        <v>-0.98700000000000898</v>
      </c>
      <c r="CV18">
        <v>-0.31099999999999201</v>
      </c>
      <c r="CW18">
        <v>-1.9969999999999899</v>
      </c>
      <c r="CX18">
        <v>0.70299999999999496</v>
      </c>
      <c r="CY18">
        <v>0.33066666666667199</v>
      </c>
      <c r="CZ18">
        <v>1.0416666666666601</v>
      </c>
      <c r="DA18">
        <v>2.7193333333333398</v>
      </c>
      <c r="DB18">
        <v>2.17099999999999</v>
      </c>
      <c r="DC18">
        <v>105.962973122861</v>
      </c>
      <c r="DD18">
        <v>110.54166167170899</v>
      </c>
      <c r="DE18">
        <v>107.118478147473</v>
      </c>
      <c r="DF18">
        <v>102.344495885066</v>
      </c>
      <c r="DG18">
        <v>120.12564841872801</v>
      </c>
      <c r="DH18">
        <v>81.5180404073663</v>
      </c>
      <c r="DI18">
        <v>69.057839389360893</v>
      </c>
      <c r="DJ18">
        <v>113.280302832787</v>
      </c>
      <c r="DK18">
        <v>111.326935167079</v>
      </c>
      <c r="DL18">
        <v>95.594466819488602</v>
      </c>
      <c r="DM18">
        <v>147.72408234809899</v>
      </c>
      <c r="DN18">
        <v>146.539831380236</v>
      </c>
      <c r="DO18">
        <v>153.049349723327</v>
      </c>
      <c r="DP18">
        <v>154.67573658382</v>
      </c>
      <c r="DQ18">
        <v>154.241128499848</v>
      </c>
      <c r="DR18">
        <v>95.059872457623101</v>
      </c>
      <c r="DS18">
        <v>99.904825761489107</v>
      </c>
      <c r="DT18">
        <v>136.60516920187001</v>
      </c>
      <c r="DU18">
        <v>141.72458225106399</v>
      </c>
      <c r="DV18">
        <v>131.60107884745099</v>
      </c>
      <c r="DW18">
        <v>108.43551030933899</v>
      </c>
    </row>
    <row r="19" spans="1:127" x14ac:dyDescent="0.35">
      <c r="A19" s="1" t="s">
        <v>580</v>
      </c>
      <c r="B19" s="24">
        <v>41820</v>
      </c>
      <c r="C19" s="24">
        <v>41845</v>
      </c>
      <c r="D19">
        <v>2.0882586388465598</v>
      </c>
      <c r="E19">
        <v>2.0609137557709101</v>
      </c>
      <c r="F19">
        <v>2.6479848615527</v>
      </c>
      <c r="G19">
        <v>2.2625654124328598</v>
      </c>
      <c r="H19">
        <v>1.6889999999999901</v>
      </c>
      <c r="I19" s="24">
        <v>41851</v>
      </c>
      <c r="J19" s="24">
        <v>41912</v>
      </c>
      <c r="K19" s="24">
        <v>42004</v>
      </c>
      <c r="L19" s="24">
        <v>42094</v>
      </c>
      <c r="M19" s="24">
        <v>42185</v>
      </c>
      <c r="N19">
        <v>2.25385860927152</v>
      </c>
      <c r="O19">
        <v>2.3923474479119902</v>
      </c>
      <c r="P19">
        <v>2.5911257322188401</v>
      </c>
      <c r="Q19">
        <v>2.15617555157676</v>
      </c>
      <c r="R19">
        <v>1.90848360869822</v>
      </c>
      <c r="S19" s="24">
        <v>41851</v>
      </c>
      <c r="T19" s="24">
        <v>41912</v>
      </c>
      <c r="U19" s="24">
        <v>42004</v>
      </c>
      <c r="V19" s="24">
        <v>42094</v>
      </c>
      <c r="W19" s="24">
        <v>42185</v>
      </c>
      <c r="X19">
        <v>2.1</v>
      </c>
      <c r="Y19" s="24">
        <v>41820</v>
      </c>
      <c r="Z19" s="24">
        <v>41821</v>
      </c>
      <c r="AA19">
        <v>56.586999999999897</v>
      </c>
      <c r="AB19">
        <v>56.307000000000002</v>
      </c>
      <c r="AC19">
        <v>56.765999999999899</v>
      </c>
      <c r="AD19">
        <v>57.091999999999999</v>
      </c>
      <c r="AE19">
        <v>56.682000000000002</v>
      </c>
      <c r="AF19" s="24">
        <v>41851</v>
      </c>
      <c r="AG19" s="24">
        <v>41912</v>
      </c>
      <c r="AH19" s="24">
        <v>42004</v>
      </c>
      <c r="AI19" s="24">
        <v>42094</v>
      </c>
      <c r="AJ19" s="24">
        <v>42185</v>
      </c>
      <c r="AK19">
        <v>56.8</v>
      </c>
      <c r="AL19">
        <v>56.1666666666666</v>
      </c>
      <c r="AM19">
        <v>55.3333333333333</v>
      </c>
      <c r="AN19">
        <v>54.7222222222222</v>
      </c>
      <c r="AO19">
        <v>54.716666666666598</v>
      </c>
      <c r="AP19" s="24">
        <v>41851</v>
      </c>
      <c r="AQ19" s="24">
        <v>41912</v>
      </c>
      <c r="AR19" s="24">
        <v>42004</v>
      </c>
      <c r="AS19" s="24">
        <v>42094</v>
      </c>
      <c r="AT19" s="24">
        <v>42185</v>
      </c>
      <c r="AU19">
        <v>56.8</v>
      </c>
      <c r="AV19" s="24">
        <v>41820</v>
      </c>
      <c r="AW19" s="24">
        <v>41827</v>
      </c>
      <c r="AX19">
        <v>55.039000000000001</v>
      </c>
      <c r="AY19">
        <v>54.976999999999997</v>
      </c>
      <c r="AZ19">
        <v>53.912999999999997</v>
      </c>
      <c r="BA19">
        <v>54.630999999999901</v>
      </c>
      <c r="BB19">
        <v>53.502000000000002</v>
      </c>
      <c r="BC19" s="24">
        <v>41851</v>
      </c>
      <c r="BD19" s="24">
        <v>41912</v>
      </c>
      <c r="BE19" s="24">
        <v>42004</v>
      </c>
      <c r="BF19" s="24">
        <v>42094</v>
      </c>
      <c r="BG19" s="24">
        <v>42185</v>
      </c>
      <c r="BH19">
        <v>55.3</v>
      </c>
      <c r="BI19">
        <v>55.5</v>
      </c>
      <c r="BJ19">
        <v>54.75</v>
      </c>
      <c r="BK19">
        <v>55.088888888888803</v>
      </c>
      <c r="BL19">
        <v>55.05</v>
      </c>
      <c r="BM19" s="24">
        <v>41851</v>
      </c>
      <c r="BN19" s="24">
        <v>41912</v>
      </c>
      <c r="BO19" s="24">
        <v>42004</v>
      </c>
      <c r="BP19" s="24">
        <v>42094</v>
      </c>
      <c r="BQ19" s="24">
        <v>42185</v>
      </c>
      <c r="BR19">
        <v>55</v>
      </c>
      <c r="BS19">
        <v>1.5</v>
      </c>
      <c r="BT19">
        <v>55</v>
      </c>
      <c r="BU19">
        <v>55.05</v>
      </c>
      <c r="BV19" t="b">
        <v>0</v>
      </c>
      <c r="BW19" t="b">
        <v>1</v>
      </c>
      <c r="BX19">
        <v>1</v>
      </c>
      <c r="BY19" t="b">
        <v>1</v>
      </c>
      <c r="BZ19" t="b">
        <v>0</v>
      </c>
      <c r="CA19" t="b">
        <v>0</v>
      </c>
      <c r="CB19" t="b">
        <v>0</v>
      </c>
      <c r="CC19" t="b">
        <v>0</v>
      </c>
      <c r="CD19" t="b">
        <v>1</v>
      </c>
      <c r="CE19" t="b">
        <v>1</v>
      </c>
      <c r="CF19" t="b">
        <v>1</v>
      </c>
      <c r="CG19" t="b">
        <v>1</v>
      </c>
      <c r="CH19" t="b">
        <v>1</v>
      </c>
      <c r="CI19" t="b">
        <v>1</v>
      </c>
      <c r="CJ19" t="b">
        <v>1</v>
      </c>
      <c r="CK19" t="b">
        <v>1</v>
      </c>
      <c r="CL19" t="b">
        <v>1</v>
      </c>
      <c r="CM19" t="b">
        <v>1</v>
      </c>
      <c r="CN19">
        <v>-0.165599970424957</v>
      </c>
      <c r="CO19">
        <v>-0.33143369214108098</v>
      </c>
      <c r="CP19">
        <v>5.6859129333866901E-2</v>
      </c>
      <c r="CQ19">
        <v>0.106389860856095</v>
      </c>
      <c r="CR19">
        <v>-0.21948360869822101</v>
      </c>
      <c r="CS19">
        <v>-0.26099999999999501</v>
      </c>
      <c r="CT19">
        <v>-0.52300000000001001</v>
      </c>
      <c r="CU19">
        <v>-0.83700000000000296</v>
      </c>
      <c r="CV19">
        <v>-0.45788888888889501</v>
      </c>
      <c r="CW19">
        <v>-1.5479999999999901</v>
      </c>
      <c r="CX19">
        <v>-0.21299999999999999</v>
      </c>
      <c r="CY19">
        <v>0.140333333333344</v>
      </c>
      <c r="CZ19">
        <v>1.4326666666666501</v>
      </c>
      <c r="DA19">
        <v>2.36977777777778</v>
      </c>
      <c r="DB19">
        <v>1.96533333333333</v>
      </c>
      <c r="DC19">
        <v>106.22509984708699</v>
      </c>
      <c r="DD19">
        <v>111.106486587861</v>
      </c>
      <c r="DE19">
        <v>107.64954394006</v>
      </c>
      <c r="DF19">
        <v>102.395400372414</v>
      </c>
      <c r="DG19">
        <v>121.346927820023</v>
      </c>
      <c r="DH19">
        <v>80.444920109951298</v>
      </c>
      <c r="DI19">
        <v>67.560250784575999</v>
      </c>
      <c r="DJ19">
        <v>113.936723319397</v>
      </c>
      <c r="DK19">
        <v>111.95585529315299</v>
      </c>
      <c r="DL19">
        <v>96.759117932706303</v>
      </c>
      <c r="DM19">
        <v>150.60186295201601</v>
      </c>
      <c r="DN19">
        <v>149.48116275125901</v>
      </c>
      <c r="DO19">
        <v>156.47417803955199</v>
      </c>
      <c r="DP19">
        <v>161.05314561226601</v>
      </c>
      <c r="DQ19">
        <v>160.660359721156</v>
      </c>
      <c r="DR19">
        <v>97.180445556230694</v>
      </c>
      <c r="DS19">
        <v>102.783481390063</v>
      </c>
      <c r="DT19">
        <v>131.68053112061801</v>
      </c>
      <c r="DU19">
        <v>153.39338916756299</v>
      </c>
      <c r="DV19">
        <v>133.476878865749</v>
      </c>
      <c r="DW19">
        <v>113.864425646711</v>
      </c>
    </row>
    <row r="20" spans="1:127" x14ac:dyDescent="0.35">
      <c r="A20" s="1" t="s">
        <v>581</v>
      </c>
      <c r="B20" s="24">
        <v>41851</v>
      </c>
      <c r="C20" s="24">
        <v>41873</v>
      </c>
      <c r="D20">
        <v>1.7556920945625201</v>
      </c>
      <c r="E20">
        <v>1.8407401539739501</v>
      </c>
      <c r="F20">
        <v>2.2877133244412402</v>
      </c>
      <c r="G20">
        <v>1.58025199095632</v>
      </c>
      <c r="H20">
        <v>1.94</v>
      </c>
      <c r="I20" s="24">
        <v>41882</v>
      </c>
      <c r="J20" s="24">
        <v>41943</v>
      </c>
      <c r="K20" s="24">
        <v>42035</v>
      </c>
      <c r="L20" s="24">
        <v>42124</v>
      </c>
      <c r="M20" s="24">
        <v>42216</v>
      </c>
      <c r="N20">
        <v>2.0486857672796099</v>
      </c>
      <c r="O20">
        <v>2.50005002227382</v>
      </c>
      <c r="P20">
        <v>2.4036246064342901</v>
      </c>
      <c r="Q20">
        <v>1.93137101140949</v>
      </c>
      <c r="R20">
        <v>1.8716859700581201</v>
      </c>
      <c r="S20" s="24">
        <v>41882</v>
      </c>
      <c r="T20" s="24">
        <v>41943</v>
      </c>
      <c r="U20" s="24">
        <v>42035</v>
      </c>
      <c r="V20" s="24">
        <v>42124</v>
      </c>
      <c r="W20" s="24">
        <v>42216</v>
      </c>
      <c r="X20">
        <v>2</v>
      </c>
      <c r="Y20" s="24">
        <v>41851</v>
      </c>
      <c r="Z20" s="24">
        <v>41852</v>
      </c>
      <c r="AA20">
        <v>56.506999999999998</v>
      </c>
      <c r="AB20">
        <v>56.787999999999997</v>
      </c>
      <c r="AC20">
        <v>57.241999999999898</v>
      </c>
      <c r="AD20">
        <v>57.398000000000003</v>
      </c>
      <c r="AE20">
        <v>57.119999999999898</v>
      </c>
      <c r="AF20" s="24">
        <v>41882</v>
      </c>
      <c r="AG20" s="24">
        <v>41943</v>
      </c>
      <c r="AH20" s="24">
        <v>42035</v>
      </c>
      <c r="AI20" s="24">
        <v>42124</v>
      </c>
      <c r="AJ20" s="24">
        <v>42216</v>
      </c>
      <c r="AK20">
        <v>56.899999999999899</v>
      </c>
      <c r="AL20">
        <v>56.566666666666599</v>
      </c>
      <c r="AM20">
        <v>55.616666666666603</v>
      </c>
      <c r="AN20">
        <v>55.0555555555555</v>
      </c>
      <c r="AO20">
        <v>54.858333333333299</v>
      </c>
      <c r="AP20" s="24">
        <v>41882</v>
      </c>
      <c r="AQ20" s="24">
        <v>41943</v>
      </c>
      <c r="AR20" s="24">
        <v>42035</v>
      </c>
      <c r="AS20" s="24">
        <v>42124</v>
      </c>
      <c r="AT20" s="24">
        <v>42216</v>
      </c>
      <c r="AU20">
        <v>56.9</v>
      </c>
      <c r="AV20" s="24">
        <v>41851</v>
      </c>
      <c r="AW20" s="24">
        <v>41857</v>
      </c>
      <c r="AX20">
        <v>55.906999999999996</v>
      </c>
      <c r="AY20">
        <v>55.7</v>
      </c>
      <c r="AZ20">
        <v>54.317999999999998</v>
      </c>
      <c r="BA20">
        <v>54.648000000000003</v>
      </c>
      <c r="BB20">
        <v>53.598999999999997</v>
      </c>
      <c r="BC20" s="24">
        <v>41882</v>
      </c>
      <c r="BD20" s="24">
        <v>41943</v>
      </c>
      <c r="BE20" s="24">
        <v>42035</v>
      </c>
      <c r="BF20" s="24">
        <v>42124</v>
      </c>
      <c r="BG20" s="24">
        <v>42216</v>
      </c>
      <c r="BH20">
        <v>55.6</v>
      </c>
      <c r="BI20">
        <v>55.566666666666599</v>
      </c>
      <c r="BJ20">
        <v>55.3333333333333</v>
      </c>
      <c r="BK20">
        <v>55.1111111111111</v>
      </c>
      <c r="BL20">
        <v>55.199999999999903</v>
      </c>
      <c r="BM20" s="24">
        <v>41882</v>
      </c>
      <c r="BN20" s="24">
        <v>41943</v>
      </c>
      <c r="BO20" s="24">
        <v>42035</v>
      </c>
      <c r="BP20" s="24">
        <v>42124</v>
      </c>
      <c r="BQ20" s="24">
        <v>42216</v>
      </c>
      <c r="BR20">
        <v>55.1</v>
      </c>
      <c r="BS20">
        <v>1.5</v>
      </c>
      <c r="BT20">
        <v>55.05</v>
      </c>
      <c r="BU20">
        <v>55.05</v>
      </c>
      <c r="BV20" t="b">
        <v>1</v>
      </c>
      <c r="BW20" t="b">
        <v>1</v>
      </c>
      <c r="BX20">
        <v>1</v>
      </c>
      <c r="BY20" t="b">
        <v>1</v>
      </c>
      <c r="BZ20" t="b">
        <v>1</v>
      </c>
      <c r="CA20" t="b">
        <v>0</v>
      </c>
      <c r="CB20" t="b">
        <v>0</v>
      </c>
      <c r="CC20" t="b">
        <v>0</v>
      </c>
      <c r="CD20" t="b">
        <v>1</v>
      </c>
      <c r="CE20" t="b">
        <v>1</v>
      </c>
      <c r="CF20" t="b">
        <v>1</v>
      </c>
      <c r="CG20" t="b">
        <v>1</v>
      </c>
      <c r="CH20" t="b">
        <v>1</v>
      </c>
      <c r="CI20" t="b">
        <v>1</v>
      </c>
      <c r="CJ20" t="b">
        <v>1</v>
      </c>
      <c r="CK20" t="b">
        <v>1</v>
      </c>
      <c r="CL20" t="b">
        <v>1</v>
      </c>
      <c r="CM20" t="b">
        <v>1</v>
      </c>
      <c r="CN20">
        <v>-0.29299367271708998</v>
      </c>
      <c r="CO20">
        <v>-0.65930986829987204</v>
      </c>
      <c r="CP20">
        <v>-0.115911281993056</v>
      </c>
      <c r="CQ20">
        <v>-0.35111902045316901</v>
      </c>
      <c r="CR20">
        <v>6.8314029941870899E-2</v>
      </c>
      <c r="CS20">
        <v>0.30699999999998701</v>
      </c>
      <c r="CT20">
        <v>0.13333333333333899</v>
      </c>
      <c r="CU20">
        <v>-1.0153333333333301</v>
      </c>
      <c r="CV20">
        <v>-0.46311111111110298</v>
      </c>
      <c r="CW20">
        <v>-1.60099999999999</v>
      </c>
      <c r="CX20">
        <v>-0.39299999999999302</v>
      </c>
      <c r="CY20">
        <v>0.22133333333333299</v>
      </c>
      <c r="CZ20">
        <v>1.62533333333332</v>
      </c>
      <c r="DA20">
        <v>2.3424444444444399</v>
      </c>
      <c r="DB20">
        <v>2.2616666666666498</v>
      </c>
      <c r="DC20">
        <v>106.088725778637</v>
      </c>
      <c r="DD20">
        <v>111.261462356537</v>
      </c>
      <c r="DE20">
        <v>107.24206991521</v>
      </c>
      <c r="DF20">
        <v>102.19121142202501</v>
      </c>
      <c r="DG20">
        <v>118.369512733877</v>
      </c>
      <c r="DH20">
        <v>77.683078222581003</v>
      </c>
      <c r="DI20">
        <v>63.982152419841199</v>
      </c>
      <c r="DJ20">
        <v>114.534826086515</v>
      </c>
      <c r="DK20">
        <v>112.03154024097999</v>
      </c>
      <c r="DL20">
        <v>100.92742408845599</v>
      </c>
      <c r="DM20">
        <v>147.59032250472401</v>
      </c>
      <c r="DN20">
        <v>146.24145769088599</v>
      </c>
      <c r="DO20">
        <v>152.76818975439701</v>
      </c>
      <c r="DP20">
        <v>152.69231199815701</v>
      </c>
      <c r="DQ20">
        <v>154.011355267764</v>
      </c>
      <c r="DR20">
        <v>92.853171606907594</v>
      </c>
      <c r="DS20">
        <v>97.194781018064106</v>
      </c>
      <c r="DT20">
        <v>113.54553881662</v>
      </c>
      <c r="DU20">
        <v>140.70405284765701</v>
      </c>
      <c r="DV20">
        <v>131.56237762480299</v>
      </c>
      <c r="DW20">
        <v>110.201346990584</v>
      </c>
    </row>
    <row r="21" spans="1:127" x14ac:dyDescent="0.35">
      <c r="A21" s="1" t="s">
        <v>582</v>
      </c>
      <c r="B21" s="24">
        <v>41882</v>
      </c>
      <c r="C21" s="24">
        <v>41904</v>
      </c>
      <c r="D21">
        <v>1.5601395179991999</v>
      </c>
      <c r="E21">
        <v>2.0889207573722799</v>
      </c>
      <c r="F21">
        <v>1.8297638224558299</v>
      </c>
      <c r="G21">
        <v>1.22857145018915</v>
      </c>
      <c r="H21">
        <v>1.851</v>
      </c>
      <c r="I21" s="24">
        <v>41912</v>
      </c>
      <c r="J21" s="24">
        <v>41973</v>
      </c>
      <c r="K21" s="24">
        <v>42063</v>
      </c>
      <c r="L21" s="24">
        <v>42155</v>
      </c>
      <c r="M21" s="24">
        <v>42247</v>
      </c>
      <c r="N21">
        <v>1.72133985410893</v>
      </c>
      <c r="O21">
        <v>2.4579712374393301</v>
      </c>
      <c r="P21">
        <v>2.0999548581216398</v>
      </c>
      <c r="Q21">
        <v>1.64443013906303</v>
      </c>
      <c r="R21">
        <v>1.84438012227196</v>
      </c>
      <c r="S21" s="24">
        <v>41912</v>
      </c>
      <c r="T21" s="24">
        <v>41973</v>
      </c>
      <c r="U21" s="24">
        <v>42063</v>
      </c>
      <c r="V21" s="24">
        <v>42155</v>
      </c>
      <c r="W21" s="24">
        <v>42247</v>
      </c>
      <c r="X21">
        <v>1.7</v>
      </c>
      <c r="Y21" s="24">
        <v>41882</v>
      </c>
      <c r="Z21" s="24">
        <v>41883</v>
      </c>
      <c r="AA21">
        <v>58.433</v>
      </c>
      <c r="AB21">
        <v>58.816000000000003</v>
      </c>
      <c r="AC21">
        <v>57.7929999999999</v>
      </c>
      <c r="AD21">
        <v>58.147999999999897</v>
      </c>
      <c r="AE21">
        <v>57.256999999999998</v>
      </c>
      <c r="AF21" s="24">
        <v>41912</v>
      </c>
      <c r="AG21" s="24">
        <v>41973</v>
      </c>
      <c r="AH21" s="24">
        <v>42063</v>
      </c>
      <c r="AI21" s="24">
        <v>42155</v>
      </c>
      <c r="AJ21" s="24">
        <v>42247</v>
      </c>
      <c r="AK21">
        <v>57.999999999999901</v>
      </c>
      <c r="AL21">
        <v>57.233333333333299</v>
      </c>
      <c r="AM21">
        <v>56.383333333333297</v>
      </c>
      <c r="AN21">
        <v>55.6</v>
      </c>
      <c r="AO21">
        <v>55.0833333333333</v>
      </c>
      <c r="AP21" s="24">
        <v>41912</v>
      </c>
      <c r="AQ21" s="24">
        <v>41973</v>
      </c>
      <c r="AR21" s="24">
        <v>42063</v>
      </c>
      <c r="AS21" s="24">
        <v>42155</v>
      </c>
      <c r="AT21" s="24">
        <v>42247</v>
      </c>
      <c r="AU21">
        <v>58</v>
      </c>
      <c r="AV21" s="24">
        <v>41882</v>
      </c>
      <c r="AW21" s="24">
        <v>41886</v>
      </c>
      <c r="AX21">
        <v>58.064</v>
      </c>
      <c r="AY21">
        <v>57.978999999999999</v>
      </c>
      <c r="AZ21">
        <v>56.408000000000001</v>
      </c>
      <c r="BA21">
        <v>53.671999999999997</v>
      </c>
      <c r="BB21">
        <v>53.604999999999897</v>
      </c>
      <c r="BC21" s="24">
        <v>41912</v>
      </c>
      <c r="BD21" s="24">
        <v>41973</v>
      </c>
      <c r="BE21" s="24">
        <v>42063</v>
      </c>
      <c r="BF21" s="24">
        <v>42155</v>
      </c>
      <c r="BG21" s="24">
        <v>42247</v>
      </c>
      <c r="BH21">
        <v>58.099999999999902</v>
      </c>
      <c r="BI21">
        <v>56.3333333333333</v>
      </c>
      <c r="BJ21">
        <v>55.883333333333297</v>
      </c>
      <c r="BK21">
        <v>55.344444444444399</v>
      </c>
      <c r="BL21">
        <v>55.408333333333303</v>
      </c>
      <c r="BM21" s="24">
        <v>41912</v>
      </c>
      <c r="BN21" s="24">
        <v>41973</v>
      </c>
      <c r="BO21" s="24">
        <v>42063</v>
      </c>
      <c r="BP21" s="24">
        <v>42155</v>
      </c>
      <c r="BQ21" s="24">
        <v>42247</v>
      </c>
      <c r="BR21">
        <v>56.3</v>
      </c>
      <c r="BS21">
        <v>1.55</v>
      </c>
      <c r="BT21">
        <v>55.3</v>
      </c>
      <c r="BU21">
        <v>55.05</v>
      </c>
      <c r="BV21" t="b">
        <v>1</v>
      </c>
      <c r="BW21" t="b">
        <v>1</v>
      </c>
      <c r="BX21">
        <v>1</v>
      </c>
      <c r="BY21" t="b">
        <v>1</v>
      </c>
      <c r="BZ21" t="b">
        <v>1</v>
      </c>
      <c r="CA21" t="b">
        <v>1</v>
      </c>
      <c r="CB21" t="b">
        <v>0</v>
      </c>
      <c r="CC21" t="b">
        <v>0</v>
      </c>
      <c r="CD21" t="b">
        <v>1</v>
      </c>
      <c r="CE21" t="b">
        <v>1</v>
      </c>
      <c r="CF21" t="b">
        <v>1</v>
      </c>
      <c r="CG21" t="b">
        <v>1</v>
      </c>
      <c r="CH21" t="b">
        <v>1</v>
      </c>
      <c r="CI21" t="b">
        <v>1</v>
      </c>
      <c r="CJ21" t="b">
        <v>1</v>
      </c>
      <c r="CK21" t="b">
        <v>1</v>
      </c>
      <c r="CL21" t="b">
        <v>0</v>
      </c>
      <c r="CM21" t="b">
        <v>1</v>
      </c>
      <c r="CN21">
        <v>-0.161200336109735</v>
      </c>
      <c r="CO21">
        <v>-0.36905048006705699</v>
      </c>
      <c r="CP21">
        <v>-0.27019103566581698</v>
      </c>
      <c r="CQ21">
        <v>-0.415858688873884</v>
      </c>
      <c r="CR21">
        <v>6.61987772803107E-3</v>
      </c>
      <c r="CS21">
        <v>-3.5999999999987098E-2</v>
      </c>
      <c r="CT21">
        <v>1.6456666666666599</v>
      </c>
      <c r="CU21">
        <v>0.52466666666667505</v>
      </c>
      <c r="CV21">
        <v>-1.67244444444444</v>
      </c>
      <c r="CW21">
        <v>-1.8033333333333299</v>
      </c>
      <c r="CX21">
        <v>0.43300000000000599</v>
      </c>
      <c r="CY21">
        <v>1.58266666666667</v>
      </c>
      <c r="CZ21">
        <v>1.40966666666665</v>
      </c>
      <c r="DA21">
        <v>2.5479999999999801</v>
      </c>
      <c r="DB21">
        <v>2.17366666666666</v>
      </c>
      <c r="DC21">
        <v>106.905263161894</v>
      </c>
      <c r="DD21">
        <v>112.47465074970501</v>
      </c>
      <c r="DE21">
        <v>107.491458674879</v>
      </c>
      <c r="DF21">
        <v>102.31865607154801</v>
      </c>
      <c r="DG21">
        <v>121.60283279800601</v>
      </c>
      <c r="DH21">
        <v>71.757322859599398</v>
      </c>
      <c r="DI21">
        <v>56.629162963569797</v>
      </c>
      <c r="DJ21">
        <v>117.71319260550101</v>
      </c>
      <c r="DK21">
        <v>113.690955348047</v>
      </c>
      <c r="DL21">
        <v>112.970443299683</v>
      </c>
      <c r="DM21">
        <v>153.88503425811899</v>
      </c>
      <c r="DN21">
        <v>152.85019545620699</v>
      </c>
      <c r="DO21">
        <v>158.940830627217</v>
      </c>
      <c r="DP21">
        <v>158.220041863006</v>
      </c>
      <c r="DQ21">
        <v>163.567973573459</v>
      </c>
      <c r="DR21">
        <v>92.520495591077605</v>
      </c>
      <c r="DS21">
        <v>96.734143411379605</v>
      </c>
      <c r="DT21">
        <v>120.818533022407</v>
      </c>
      <c r="DU21">
        <v>150.79516878730399</v>
      </c>
      <c r="DV21">
        <v>135.75914961691899</v>
      </c>
      <c r="DW21">
        <v>109.928919119041</v>
      </c>
    </row>
    <row r="22" spans="1:127" x14ac:dyDescent="0.35">
      <c r="A22" s="1" t="s">
        <v>583</v>
      </c>
      <c r="B22" s="24">
        <v>41912</v>
      </c>
      <c r="C22" s="24">
        <v>41939</v>
      </c>
      <c r="D22">
        <v>1.61157376705232</v>
      </c>
      <c r="E22">
        <v>2.1724746898720899</v>
      </c>
      <c r="F22">
        <v>1.7851916984422</v>
      </c>
      <c r="G22">
        <v>1.0315724984581101</v>
      </c>
      <c r="H22">
        <v>2.9260000000000002</v>
      </c>
      <c r="I22" s="24">
        <v>41943</v>
      </c>
      <c r="J22" s="24">
        <v>42004</v>
      </c>
      <c r="K22" s="24">
        <v>42094</v>
      </c>
      <c r="L22" s="24">
        <v>42185</v>
      </c>
      <c r="M22" s="24">
        <v>42277</v>
      </c>
      <c r="N22">
        <v>2.0718416671043198</v>
      </c>
      <c r="O22">
        <v>2.58715388349344</v>
      </c>
      <c r="P22">
        <v>1.8377564518920899</v>
      </c>
      <c r="Q22">
        <v>1.6226702992551401</v>
      </c>
      <c r="R22">
        <v>1.8738618331017101</v>
      </c>
      <c r="S22" s="24">
        <v>41943</v>
      </c>
      <c r="T22" s="24">
        <v>42004</v>
      </c>
      <c r="U22" s="24">
        <v>42094</v>
      </c>
      <c r="V22" s="24">
        <v>42185</v>
      </c>
      <c r="W22" s="24">
        <v>42277</v>
      </c>
      <c r="X22">
        <v>1.7</v>
      </c>
      <c r="Y22" s="24">
        <v>41912</v>
      </c>
      <c r="Z22" s="24">
        <v>41913</v>
      </c>
      <c r="AA22">
        <v>57.757999999999903</v>
      </c>
      <c r="AB22">
        <v>58.794999999999902</v>
      </c>
      <c r="AC22">
        <v>58.709000000000003</v>
      </c>
      <c r="AD22">
        <v>57.966000000000001</v>
      </c>
      <c r="AE22">
        <v>57.149000000000001</v>
      </c>
      <c r="AF22" s="24">
        <v>41943</v>
      </c>
      <c r="AG22" s="24">
        <v>42004</v>
      </c>
      <c r="AH22" s="24">
        <v>42094</v>
      </c>
      <c r="AI22" s="24">
        <v>42185</v>
      </c>
      <c r="AJ22" s="24">
        <v>42277</v>
      </c>
      <c r="AK22">
        <v>57.3</v>
      </c>
      <c r="AL22">
        <v>57.4</v>
      </c>
      <c r="AM22">
        <v>56.783333333333303</v>
      </c>
      <c r="AN22">
        <v>56.022222222222197</v>
      </c>
      <c r="AO22">
        <v>55.391666666666602</v>
      </c>
      <c r="AP22" s="24">
        <v>41943</v>
      </c>
      <c r="AQ22" s="24">
        <v>42004</v>
      </c>
      <c r="AR22" s="24">
        <v>42094</v>
      </c>
      <c r="AS22" s="24">
        <v>42185</v>
      </c>
      <c r="AT22" s="24">
        <v>42277</v>
      </c>
      <c r="AU22">
        <v>57.3</v>
      </c>
      <c r="AV22" s="24">
        <v>41912</v>
      </c>
      <c r="AW22" s="24">
        <v>41918</v>
      </c>
      <c r="AX22">
        <v>55.448999999999899</v>
      </c>
      <c r="AY22">
        <v>56.255000000000003</v>
      </c>
      <c r="AZ22">
        <v>54.360999999999898</v>
      </c>
      <c r="BA22">
        <v>52.982999999999997</v>
      </c>
      <c r="BB22">
        <v>53.601999999999997</v>
      </c>
      <c r="BC22" s="24">
        <v>41943</v>
      </c>
      <c r="BD22" s="24">
        <v>42004</v>
      </c>
      <c r="BE22" s="24">
        <v>42094</v>
      </c>
      <c r="BF22" s="24">
        <v>42185</v>
      </c>
      <c r="BG22" s="24">
        <v>42277</v>
      </c>
      <c r="BH22">
        <v>55.8</v>
      </c>
      <c r="BI22">
        <v>56.499999999999901</v>
      </c>
      <c r="BJ22">
        <v>56</v>
      </c>
      <c r="BK22">
        <v>55.3333333333333</v>
      </c>
      <c r="BL22">
        <v>55.441666666666599</v>
      </c>
      <c r="BM22" s="24">
        <v>41943</v>
      </c>
      <c r="BN22" s="24">
        <v>42004</v>
      </c>
      <c r="BO22" s="24">
        <v>42094</v>
      </c>
      <c r="BP22" s="24">
        <v>42185</v>
      </c>
      <c r="BQ22" s="24">
        <v>42277</v>
      </c>
      <c r="BR22">
        <v>55.7</v>
      </c>
      <c r="BS22">
        <v>1.65</v>
      </c>
      <c r="BT22">
        <v>55.6</v>
      </c>
      <c r="BU22">
        <v>55.45</v>
      </c>
      <c r="BV22" t="b">
        <v>1</v>
      </c>
      <c r="BW22" t="b">
        <v>1</v>
      </c>
      <c r="BX22">
        <v>1</v>
      </c>
      <c r="BY22" t="b">
        <v>0</v>
      </c>
      <c r="BZ22" t="b">
        <v>1</v>
      </c>
      <c r="CA22" t="b">
        <v>0</v>
      </c>
      <c r="CB22" t="b">
        <v>0</v>
      </c>
      <c r="CC22" t="b">
        <v>0</v>
      </c>
      <c r="CD22" t="b">
        <v>1</v>
      </c>
      <c r="CE22" t="b">
        <v>1</v>
      </c>
      <c r="CF22" t="b">
        <v>1</v>
      </c>
      <c r="CG22" t="b">
        <v>1</v>
      </c>
      <c r="CH22" t="b">
        <v>1</v>
      </c>
      <c r="CI22" t="b">
        <v>0</v>
      </c>
      <c r="CJ22" t="b">
        <v>1</v>
      </c>
      <c r="CK22" t="b">
        <v>1</v>
      </c>
      <c r="CL22" t="b">
        <v>0</v>
      </c>
      <c r="CM22" t="b">
        <v>1</v>
      </c>
      <c r="CN22">
        <v>-0.46026790005200302</v>
      </c>
      <c r="CO22">
        <v>-0.41467919362134698</v>
      </c>
      <c r="CP22">
        <v>-5.2564753449897597E-2</v>
      </c>
      <c r="CQ22">
        <v>-0.591097800797038</v>
      </c>
      <c r="CR22">
        <v>1.0521381668982801</v>
      </c>
      <c r="CS22">
        <v>-0.35100000000000597</v>
      </c>
      <c r="CT22">
        <v>-0.24499999999999</v>
      </c>
      <c r="CU22">
        <v>-1.63900000000001</v>
      </c>
      <c r="CV22">
        <v>-2.3503333333333298</v>
      </c>
      <c r="CW22">
        <v>-1.8396666666666699</v>
      </c>
      <c r="CX22">
        <v>0.45799999999999802</v>
      </c>
      <c r="CY22">
        <v>1.39499999999999</v>
      </c>
      <c r="CZ22">
        <v>1.92566666666667</v>
      </c>
      <c r="DA22">
        <v>1.94377777777778</v>
      </c>
      <c r="DB22">
        <v>1.7573333333333301</v>
      </c>
      <c r="DC22">
        <v>106.573180409781</v>
      </c>
      <c r="DD22">
        <v>111.512459406095</v>
      </c>
      <c r="DE22">
        <v>107.052355380374</v>
      </c>
      <c r="DF22">
        <v>102.267614765038</v>
      </c>
      <c r="DG22">
        <v>118.477220584335</v>
      </c>
      <c r="DH22">
        <v>72.025841035389107</v>
      </c>
      <c r="DI22">
        <v>56.815085570954601</v>
      </c>
      <c r="DJ22">
        <v>115.430912123428</v>
      </c>
      <c r="DK22">
        <v>112.313340024553</v>
      </c>
      <c r="DL22">
        <v>111.31894286494899</v>
      </c>
      <c r="DM22">
        <v>151.837633043404</v>
      </c>
      <c r="DN22">
        <v>151.311539589163</v>
      </c>
      <c r="DO22">
        <v>157.23987174973499</v>
      </c>
      <c r="DP22">
        <v>154.16300468124101</v>
      </c>
      <c r="DQ22">
        <v>157.45680543797599</v>
      </c>
      <c r="DR22">
        <v>87.082520329758907</v>
      </c>
      <c r="DS22">
        <v>92.693115158495502</v>
      </c>
      <c r="DT22">
        <v>125.354195486324</v>
      </c>
      <c r="DU22">
        <v>134.09262649614999</v>
      </c>
      <c r="DV22">
        <v>134.368011462628</v>
      </c>
      <c r="DW22">
        <v>108.17018289717601</v>
      </c>
    </row>
    <row r="23" spans="1:127" x14ac:dyDescent="0.35">
      <c r="A23" s="1" t="s">
        <v>584</v>
      </c>
      <c r="B23" s="24">
        <v>41943</v>
      </c>
      <c r="C23" s="24">
        <v>41968</v>
      </c>
      <c r="D23">
        <v>1.60753862590048</v>
      </c>
      <c r="E23">
        <v>1.92172573060413</v>
      </c>
      <c r="F23">
        <v>1.22590679624756</v>
      </c>
      <c r="G23">
        <v>0.92870727387199803</v>
      </c>
      <c r="H23">
        <v>2.8740000000000001</v>
      </c>
      <c r="I23" s="24">
        <v>41973</v>
      </c>
      <c r="J23" s="24">
        <v>42035</v>
      </c>
      <c r="K23" s="24">
        <v>42124</v>
      </c>
      <c r="L23" s="24">
        <v>42216</v>
      </c>
      <c r="M23" s="24">
        <v>42308</v>
      </c>
      <c r="N23">
        <v>2.0097810827374598</v>
      </c>
      <c r="O23">
        <v>1.9381850759305701</v>
      </c>
      <c r="P23">
        <v>1.3790364518496501</v>
      </c>
      <c r="Q23">
        <v>1.4204269147789901</v>
      </c>
      <c r="R23">
        <v>1.7931578776358701</v>
      </c>
      <c r="S23" s="24">
        <v>41973</v>
      </c>
      <c r="T23" s="24">
        <v>42035</v>
      </c>
      <c r="U23" s="24">
        <v>42124</v>
      </c>
      <c r="V23" s="24">
        <v>42216</v>
      </c>
      <c r="W23" s="24">
        <v>42308</v>
      </c>
      <c r="X23">
        <v>1.7</v>
      </c>
      <c r="Y23" s="24">
        <v>41943</v>
      </c>
      <c r="Z23" s="24">
        <v>41946</v>
      </c>
      <c r="AA23">
        <v>56.2899999999999</v>
      </c>
      <c r="AB23">
        <v>57.452999999999903</v>
      </c>
      <c r="AC23">
        <v>58.106999999999999</v>
      </c>
      <c r="AD23">
        <v>57.741999999999898</v>
      </c>
      <c r="AE23">
        <v>56.618000000000002</v>
      </c>
      <c r="AF23" s="24">
        <v>41973</v>
      </c>
      <c r="AG23" s="24">
        <v>42035</v>
      </c>
      <c r="AH23" s="24">
        <v>42124</v>
      </c>
      <c r="AI23" s="24">
        <v>42216</v>
      </c>
      <c r="AJ23" s="24">
        <v>42308</v>
      </c>
      <c r="AK23">
        <v>55.8</v>
      </c>
      <c r="AL23">
        <v>57.033333333333303</v>
      </c>
      <c r="AM23">
        <v>56.8</v>
      </c>
      <c r="AN23">
        <v>56.088888888888803</v>
      </c>
      <c r="AO23">
        <v>55.55</v>
      </c>
      <c r="AP23" s="24">
        <v>41973</v>
      </c>
      <c r="AQ23" s="24">
        <v>42035</v>
      </c>
      <c r="AR23" s="24">
        <v>42124</v>
      </c>
      <c r="AS23" s="24">
        <v>42216</v>
      </c>
      <c r="AT23" s="24">
        <v>42308</v>
      </c>
      <c r="AU23">
        <v>55.8</v>
      </c>
      <c r="AV23" s="24">
        <v>41943</v>
      </c>
      <c r="AW23" s="24">
        <v>41949</v>
      </c>
      <c r="AX23">
        <v>56.6219999999999</v>
      </c>
      <c r="AY23">
        <v>57.375999999999898</v>
      </c>
      <c r="AZ23">
        <v>55.966999999999999</v>
      </c>
      <c r="BA23">
        <v>53.308</v>
      </c>
      <c r="BB23">
        <v>52.918999999999997</v>
      </c>
      <c r="BC23" s="24">
        <v>41973</v>
      </c>
      <c r="BD23" s="24">
        <v>42035</v>
      </c>
      <c r="BE23" s="24">
        <v>42124</v>
      </c>
      <c r="BF23" s="24">
        <v>42216</v>
      </c>
      <c r="BG23" s="24">
        <v>42308</v>
      </c>
      <c r="BH23">
        <v>57.3</v>
      </c>
      <c r="BI23">
        <v>57.066666666666599</v>
      </c>
      <c r="BJ23">
        <v>56.316666666666599</v>
      </c>
      <c r="BK23">
        <v>55.911111111111097</v>
      </c>
      <c r="BL23">
        <v>55.6</v>
      </c>
      <c r="BM23" s="24">
        <v>41973</v>
      </c>
      <c r="BN23" s="24">
        <v>42035</v>
      </c>
      <c r="BO23" s="24">
        <v>42124</v>
      </c>
      <c r="BP23" s="24">
        <v>42216</v>
      </c>
      <c r="BQ23" s="24">
        <v>42308</v>
      </c>
      <c r="BR23">
        <v>56.2</v>
      </c>
      <c r="BS23">
        <v>1.7</v>
      </c>
      <c r="BT23">
        <v>55.7</v>
      </c>
      <c r="BU23">
        <v>55.75</v>
      </c>
      <c r="BV23" t="b">
        <v>1</v>
      </c>
      <c r="BW23" t="b">
        <v>1</v>
      </c>
      <c r="BX23">
        <v>0</v>
      </c>
      <c r="BY23" t="b">
        <v>1</v>
      </c>
      <c r="BZ23" t="b">
        <v>1</v>
      </c>
      <c r="CA23" t="b">
        <v>1</v>
      </c>
      <c r="CB23" t="b">
        <v>0</v>
      </c>
      <c r="CC23" t="b">
        <v>0</v>
      </c>
      <c r="CD23" t="b">
        <v>1</v>
      </c>
      <c r="CE23" t="b">
        <v>1</v>
      </c>
      <c r="CF23" t="b">
        <v>1</v>
      </c>
      <c r="CG23" t="b">
        <v>1</v>
      </c>
      <c r="CH23" t="b">
        <v>1</v>
      </c>
      <c r="CI23" t="b">
        <v>0</v>
      </c>
      <c r="CJ23" t="b">
        <v>1</v>
      </c>
      <c r="CK23" t="b">
        <v>0</v>
      </c>
      <c r="CL23" t="b">
        <v>0</v>
      </c>
      <c r="CM23" t="b">
        <v>1</v>
      </c>
      <c r="CN23">
        <v>-0.40224245683697701</v>
      </c>
      <c r="CO23">
        <v>-1.6459345326436101E-2</v>
      </c>
      <c r="CP23">
        <v>-0.15312965560208999</v>
      </c>
      <c r="CQ23">
        <v>-0.491719640906991</v>
      </c>
      <c r="CR23">
        <v>1.08084212236412</v>
      </c>
      <c r="CS23">
        <v>-0.67800000000000404</v>
      </c>
      <c r="CT23">
        <v>0.30933333333332702</v>
      </c>
      <c r="CU23">
        <v>-0.34966666666666402</v>
      </c>
      <c r="CV23">
        <v>-2.6031111111111098</v>
      </c>
      <c r="CW23">
        <v>-2.6810000000000098</v>
      </c>
      <c r="CX23">
        <v>0.489999999999994</v>
      </c>
      <c r="CY23">
        <v>0.41966666666665697</v>
      </c>
      <c r="CZ23">
        <v>1.3069999999999899</v>
      </c>
      <c r="DA23">
        <v>1.6531111111111001</v>
      </c>
      <c r="DB23">
        <v>1.0680000000000001</v>
      </c>
      <c r="DC23">
        <v>107.10834969320101</v>
      </c>
      <c r="DD23">
        <v>112.06943442651</v>
      </c>
      <c r="DE23">
        <v>107.42795311719</v>
      </c>
      <c r="DF23">
        <v>102.446239047296</v>
      </c>
      <c r="DG23">
        <v>119.30491759941999</v>
      </c>
      <c r="DH23">
        <v>70.429402596126593</v>
      </c>
      <c r="DI23">
        <v>54.900137681911801</v>
      </c>
      <c r="DJ23">
        <v>116.464752016679</v>
      </c>
      <c r="DK23">
        <v>113.01409986816201</v>
      </c>
      <c r="DL23">
        <v>113.780395031891</v>
      </c>
      <c r="DM23">
        <v>157.54869966198399</v>
      </c>
      <c r="DN23">
        <v>157.734403244096</v>
      </c>
      <c r="DO23">
        <v>162.75305638040501</v>
      </c>
      <c r="DP23">
        <v>161.49014362131601</v>
      </c>
      <c r="DQ23">
        <v>165.149504319464</v>
      </c>
      <c r="DR23">
        <v>83.996619935119298</v>
      </c>
      <c r="DS23">
        <v>87.445741958949498</v>
      </c>
      <c r="DT23">
        <v>117.91202381764199</v>
      </c>
      <c r="DU23">
        <v>122.11581124466601</v>
      </c>
      <c r="DV23">
        <v>138.08174976560699</v>
      </c>
      <c r="DW23">
        <v>105.58382371083</v>
      </c>
    </row>
    <row r="24" spans="1:127" x14ac:dyDescent="0.35">
      <c r="A24" s="1" t="s">
        <v>585</v>
      </c>
      <c r="B24" s="24">
        <v>41973</v>
      </c>
      <c r="C24" s="24">
        <v>41995</v>
      </c>
      <c r="D24">
        <v>0.58525401954094802</v>
      </c>
      <c r="E24">
        <v>0.85610386274868</v>
      </c>
      <c r="F24">
        <v>0.64658340479193299</v>
      </c>
      <c r="G24">
        <v>0.813836082942343</v>
      </c>
      <c r="H24">
        <v>4.9889999999999999</v>
      </c>
      <c r="I24" s="24">
        <v>42004</v>
      </c>
      <c r="J24" s="24">
        <v>42063</v>
      </c>
      <c r="K24" s="24">
        <v>42155</v>
      </c>
      <c r="L24" s="24">
        <v>42247</v>
      </c>
      <c r="M24" s="24">
        <v>42338</v>
      </c>
      <c r="N24">
        <v>1.4623167570711499</v>
      </c>
      <c r="O24">
        <v>1.00742415759194</v>
      </c>
      <c r="P24">
        <v>0.98674231451878103</v>
      </c>
      <c r="Q24">
        <v>1.23294491043434</v>
      </c>
      <c r="R24">
        <v>1.8055555676342001</v>
      </c>
      <c r="S24" s="24">
        <v>42004</v>
      </c>
      <c r="T24" s="24">
        <v>42063</v>
      </c>
      <c r="U24" s="24">
        <v>42155</v>
      </c>
      <c r="V24" s="24">
        <v>42247</v>
      </c>
      <c r="W24" s="24">
        <v>42338</v>
      </c>
      <c r="X24">
        <v>1.3</v>
      </c>
      <c r="Y24" s="24">
        <v>41973</v>
      </c>
      <c r="Z24" s="24">
        <v>41974</v>
      </c>
      <c r="AA24">
        <v>58.268000000000001</v>
      </c>
      <c r="AB24">
        <v>58.555</v>
      </c>
      <c r="AC24">
        <v>59.191000000000003</v>
      </c>
      <c r="AD24">
        <v>60.1739999999999</v>
      </c>
      <c r="AE24">
        <v>59.798999999999999</v>
      </c>
      <c r="AF24" s="24">
        <v>42004</v>
      </c>
      <c r="AG24" s="24">
        <v>42063</v>
      </c>
      <c r="AH24" s="24">
        <v>42155</v>
      </c>
      <c r="AI24" s="24">
        <v>42247</v>
      </c>
      <c r="AJ24" s="24">
        <v>42338</v>
      </c>
      <c r="AK24">
        <v>58.2</v>
      </c>
      <c r="AL24">
        <v>57.099999999999902</v>
      </c>
      <c r="AM24">
        <v>57.1666666666666</v>
      </c>
      <c r="AN24">
        <v>56.622222222222199</v>
      </c>
      <c r="AO24">
        <v>55.974999999999902</v>
      </c>
      <c r="AP24" s="24">
        <v>42004</v>
      </c>
      <c r="AQ24" s="24">
        <v>42063</v>
      </c>
      <c r="AR24" s="24">
        <v>42155</v>
      </c>
      <c r="AS24" s="24">
        <v>42247</v>
      </c>
      <c r="AT24" s="24">
        <v>42338</v>
      </c>
      <c r="AU24">
        <v>58.2</v>
      </c>
      <c r="AV24" s="24">
        <v>41973</v>
      </c>
      <c r="AW24" s="24">
        <v>41977</v>
      </c>
      <c r="AX24">
        <v>58.042999999999999</v>
      </c>
      <c r="AY24">
        <v>57.506999999999998</v>
      </c>
      <c r="AZ24">
        <v>57.216000000000001</v>
      </c>
      <c r="BA24">
        <v>55.881999999999998</v>
      </c>
      <c r="BB24">
        <v>54.542000000000002</v>
      </c>
      <c r="BC24" s="24">
        <v>42004</v>
      </c>
      <c r="BD24" s="24">
        <v>42063</v>
      </c>
      <c r="BE24" s="24">
        <v>42155</v>
      </c>
      <c r="BF24" s="24">
        <v>42247</v>
      </c>
      <c r="BG24" s="24">
        <v>42338</v>
      </c>
      <c r="BH24">
        <v>57.499999999999901</v>
      </c>
      <c r="BI24">
        <v>56.866666666666603</v>
      </c>
      <c r="BJ24">
        <v>56.6</v>
      </c>
      <c r="BK24">
        <v>56.211111111111101</v>
      </c>
      <c r="BL24">
        <v>55.725000000000001</v>
      </c>
      <c r="BM24" s="24">
        <v>42004</v>
      </c>
      <c r="BN24" s="24">
        <v>42063</v>
      </c>
      <c r="BO24" s="24">
        <v>42155</v>
      </c>
      <c r="BP24" s="24">
        <v>42247</v>
      </c>
      <c r="BQ24" s="24">
        <v>42338</v>
      </c>
      <c r="BR24">
        <v>56.3</v>
      </c>
      <c r="BS24">
        <v>1.7</v>
      </c>
      <c r="BT24">
        <v>55.8</v>
      </c>
      <c r="BU24">
        <v>55.9</v>
      </c>
      <c r="BV24" t="b">
        <v>1</v>
      </c>
      <c r="BW24" t="b">
        <v>1</v>
      </c>
      <c r="BX24">
        <v>0</v>
      </c>
      <c r="BY24" t="b">
        <v>1</v>
      </c>
      <c r="BZ24" t="b">
        <v>1</v>
      </c>
      <c r="CA24" t="b">
        <v>1</v>
      </c>
      <c r="CB24" t="b">
        <v>1</v>
      </c>
      <c r="CC24" t="b">
        <v>0</v>
      </c>
      <c r="CD24" t="b">
        <v>1</v>
      </c>
      <c r="CE24" t="b">
        <v>1</v>
      </c>
      <c r="CF24" t="b">
        <v>1</v>
      </c>
      <c r="CG24" t="b">
        <v>1</v>
      </c>
      <c r="CH24" t="b">
        <v>1</v>
      </c>
      <c r="CI24" t="b">
        <v>0</v>
      </c>
      <c r="CJ24" t="b">
        <v>0</v>
      </c>
      <c r="CK24" t="b">
        <v>0</v>
      </c>
      <c r="CL24" t="b">
        <v>0</v>
      </c>
      <c r="CM24" t="b">
        <v>1</v>
      </c>
      <c r="CN24">
        <v>-0.87706273753020902</v>
      </c>
      <c r="CO24">
        <v>-0.15132029484326001</v>
      </c>
      <c r="CP24">
        <v>-0.34015890972684698</v>
      </c>
      <c r="CQ24">
        <v>-0.41910882749200001</v>
      </c>
      <c r="CR24">
        <v>3.18344443236579</v>
      </c>
      <c r="CS24">
        <v>0.54300000000000603</v>
      </c>
      <c r="CT24">
        <v>0.64033333333332998</v>
      </c>
      <c r="CU24">
        <v>0.615999999999992</v>
      </c>
      <c r="CV24">
        <v>-0.32911111111111002</v>
      </c>
      <c r="CW24">
        <v>-1.1829999999999901</v>
      </c>
      <c r="CX24">
        <v>6.7999999999990707E-2</v>
      </c>
      <c r="CY24">
        <v>1.4550000000000001</v>
      </c>
      <c r="CZ24">
        <v>2.02433333333334</v>
      </c>
      <c r="DA24">
        <v>3.5517777777777702</v>
      </c>
      <c r="DB24">
        <v>3.8239999999999998</v>
      </c>
      <c r="DC24">
        <v>108.01658253952699</v>
      </c>
      <c r="DD24">
        <v>113.215681114303</v>
      </c>
      <c r="DE24">
        <v>107.93002358832599</v>
      </c>
      <c r="DF24">
        <v>102.791221713798</v>
      </c>
      <c r="DG24">
        <v>117.318926619566</v>
      </c>
      <c r="DH24">
        <v>66.252059680596105</v>
      </c>
      <c r="DI24">
        <v>50.004131018673</v>
      </c>
      <c r="DJ24">
        <v>117.221062125315</v>
      </c>
      <c r="DK24">
        <v>114.270085807196</v>
      </c>
      <c r="DL24">
        <v>123.995096446275</v>
      </c>
      <c r="DM24">
        <v>161.78864181893999</v>
      </c>
      <c r="DN24">
        <v>162.44431665365099</v>
      </c>
      <c r="DO24">
        <v>167.373260620487</v>
      </c>
      <c r="DP24">
        <v>162.42106440075699</v>
      </c>
      <c r="DQ24">
        <v>176.39006301256899</v>
      </c>
      <c r="DR24">
        <v>77.541176466871804</v>
      </c>
      <c r="DS24">
        <v>79.617632470468095</v>
      </c>
      <c r="DT24">
        <v>118.693634173264</v>
      </c>
      <c r="DU24">
        <v>104.694102821806</v>
      </c>
      <c r="DV24">
        <v>141.037305626929</v>
      </c>
      <c r="DW24">
        <v>114.031023413866</v>
      </c>
    </row>
    <row r="25" spans="1:127" x14ac:dyDescent="0.35">
      <c r="A25" s="1" t="s">
        <v>586</v>
      </c>
      <c r="B25" s="24">
        <v>42004</v>
      </c>
      <c r="C25" s="24">
        <v>42025</v>
      </c>
      <c r="D25">
        <v>-0.23531606217616</v>
      </c>
      <c r="E25">
        <v>-0.58304000541700096</v>
      </c>
      <c r="F25">
        <v>0.11452167674319499</v>
      </c>
      <c r="G25">
        <v>0.49631219463011</v>
      </c>
      <c r="H25">
        <v>4.1050000000000004</v>
      </c>
      <c r="I25" s="24">
        <v>42035</v>
      </c>
      <c r="J25" s="24">
        <v>42094</v>
      </c>
      <c r="K25" s="24">
        <v>42185</v>
      </c>
      <c r="L25" s="24">
        <v>42277</v>
      </c>
      <c r="M25" s="24">
        <v>42369</v>
      </c>
      <c r="N25">
        <v>0.205945364331139</v>
      </c>
      <c r="O25">
        <v>-0.79487431337443804</v>
      </c>
      <c r="P25">
        <v>0.36947805335475098</v>
      </c>
      <c r="Q25">
        <v>0.72881260333986297</v>
      </c>
      <c r="R25">
        <v>1.7411223796280599</v>
      </c>
      <c r="S25" s="24">
        <v>42035</v>
      </c>
      <c r="T25" s="24">
        <v>42094</v>
      </c>
      <c r="U25" s="24">
        <v>42185</v>
      </c>
      <c r="V25" s="24">
        <v>42277</v>
      </c>
      <c r="W25" s="24">
        <v>42369</v>
      </c>
      <c r="X25">
        <v>0.8</v>
      </c>
      <c r="Y25" s="24">
        <v>42004</v>
      </c>
      <c r="Z25" s="24">
        <v>42005</v>
      </c>
      <c r="AA25">
        <v>56.854999999999997</v>
      </c>
      <c r="AB25">
        <v>57.220999999999997</v>
      </c>
      <c r="AC25">
        <v>57.98</v>
      </c>
      <c r="AD25">
        <v>58.207999999999899</v>
      </c>
      <c r="AE25">
        <v>57.362000000000002</v>
      </c>
      <c r="AF25" s="24">
        <v>42035</v>
      </c>
      <c r="AG25" s="24">
        <v>42094</v>
      </c>
      <c r="AH25" s="24">
        <v>42185</v>
      </c>
      <c r="AI25" s="24">
        <v>42277</v>
      </c>
      <c r="AJ25" s="24">
        <v>42369</v>
      </c>
      <c r="AK25">
        <v>57.2</v>
      </c>
      <c r="AL25">
        <v>57.066666666666599</v>
      </c>
      <c r="AM25">
        <v>57.233333333333299</v>
      </c>
      <c r="AN25">
        <v>56.877777777777702</v>
      </c>
      <c r="AO25">
        <v>56.283333333333303</v>
      </c>
      <c r="AP25" s="24">
        <v>42035</v>
      </c>
      <c r="AQ25" s="24">
        <v>42094</v>
      </c>
      <c r="AR25" s="24">
        <v>42185</v>
      </c>
      <c r="AS25" s="24">
        <v>42277</v>
      </c>
      <c r="AT25" s="24">
        <v>42369</v>
      </c>
      <c r="AU25">
        <v>57.2</v>
      </c>
      <c r="AV25" s="24">
        <v>42004</v>
      </c>
      <c r="AW25" s="24">
        <v>42010</v>
      </c>
      <c r="AX25">
        <v>54.54</v>
      </c>
      <c r="AY25">
        <v>54.927999999999997</v>
      </c>
      <c r="AZ25">
        <v>54.622999999999998</v>
      </c>
      <c r="BA25">
        <v>53.839999999999897</v>
      </c>
      <c r="BB25">
        <v>53.215000000000003</v>
      </c>
      <c r="BC25" s="24">
        <v>42035</v>
      </c>
      <c r="BD25" s="24">
        <v>42094</v>
      </c>
      <c r="BE25" s="24">
        <v>42185</v>
      </c>
      <c r="BF25" s="24">
        <v>42277</v>
      </c>
      <c r="BG25" s="24">
        <v>42369</v>
      </c>
      <c r="BH25">
        <v>54.899999999999899</v>
      </c>
      <c r="BI25">
        <v>56.566666666666599</v>
      </c>
      <c r="BJ25">
        <v>56.533333333333303</v>
      </c>
      <c r="BK25">
        <v>56.188888888888798</v>
      </c>
      <c r="BL25">
        <v>55.641666666666602</v>
      </c>
      <c r="BM25" s="24">
        <v>42035</v>
      </c>
      <c r="BN25" s="24">
        <v>42094</v>
      </c>
      <c r="BO25" s="24">
        <v>42185</v>
      </c>
      <c r="BP25" s="24">
        <v>42277</v>
      </c>
      <c r="BQ25" s="24">
        <v>42369</v>
      </c>
      <c r="BR25">
        <v>55.7</v>
      </c>
      <c r="BS25">
        <v>1.7</v>
      </c>
      <c r="BT25">
        <v>55.7</v>
      </c>
      <c r="BU25">
        <v>56.4</v>
      </c>
      <c r="BV25" t="b">
        <v>0</v>
      </c>
      <c r="BW25" t="b">
        <v>1</v>
      </c>
      <c r="BX25">
        <v>0</v>
      </c>
      <c r="BY25" t="b">
        <v>0</v>
      </c>
      <c r="BZ25" t="b">
        <v>0</v>
      </c>
      <c r="CA25" t="b">
        <v>0</v>
      </c>
      <c r="CB25" t="b">
        <v>0</v>
      </c>
      <c r="CC25" t="b">
        <v>0</v>
      </c>
      <c r="CD25" t="b">
        <v>1</v>
      </c>
      <c r="CE25" t="b">
        <v>1</v>
      </c>
      <c r="CF25" t="b">
        <v>1</v>
      </c>
      <c r="CG25" t="b">
        <v>1</v>
      </c>
      <c r="CH25" t="b">
        <v>1</v>
      </c>
      <c r="CI25" t="b">
        <v>0</v>
      </c>
      <c r="CJ25" t="b">
        <v>0</v>
      </c>
      <c r="CK25" t="b">
        <v>0</v>
      </c>
      <c r="CL25" t="b">
        <v>0</v>
      </c>
      <c r="CM25" t="b">
        <v>1</v>
      </c>
      <c r="CN25">
        <v>-0.44126142650729999</v>
      </c>
      <c r="CO25">
        <v>0.21183430795743599</v>
      </c>
      <c r="CP25">
        <v>-0.25495637661155501</v>
      </c>
      <c r="CQ25">
        <v>-0.232500408709753</v>
      </c>
      <c r="CR25">
        <v>2.3638776203719298</v>
      </c>
      <c r="CS25">
        <v>-0.35999999999999199</v>
      </c>
      <c r="CT25">
        <v>-1.6386666666666601</v>
      </c>
      <c r="CU25">
        <v>-1.9103333333333401</v>
      </c>
      <c r="CV25">
        <v>-2.3488888888888901</v>
      </c>
      <c r="CW25">
        <v>-2.4266666666666499</v>
      </c>
      <c r="CX25">
        <v>-0.34500000000000502</v>
      </c>
      <c r="CY25">
        <v>0.15433333333333299</v>
      </c>
      <c r="CZ25">
        <v>0.74666666666666204</v>
      </c>
      <c r="DA25">
        <v>1.33022222222221</v>
      </c>
      <c r="DB25">
        <v>1.07866666666667</v>
      </c>
      <c r="DC25">
        <v>108.41973932227501</v>
      </c>
      <c r="DD25">
        <v>113.383515096154</v>
      </c>
      <c r="DE25">
        <v>107.785835564002</v>
      </c>
      <c r="DF25">
        <v>102.475651731149</v>
      </c>
      <c r="DG25">
        <v>116.431385068471</v>
      </c>
      <c r="DH25">
        <v>61.0292551339261</v>
      </c>
      <c r="DI25">
        <v>44.024174852706402</v>
      </c>
      <c r="DJ25">
        <v>119.87151194204399</v>
      </c>
      <c r="DK25">
        <v>114.64767316165</v>
      </c>
      <c r="DL25">
        <v>138.13980459059999</v>
      </c>
      <c r="DM25">
        <v>162.5076311201</v>
      </c>
      <c r="DN25">
        <v>162.75877106419301</v>
      </c>
      <c r="DO25">
        <v>168.43941560573401</v>
      </c>
      <c r="DP25">
        <v>168.14385484558599</v>
      </c>
      <c r="DQ25">
        <v>183.92998468025399</v>
      </c>
      <c r="DR25">
        <v>68.648502554612406</v>
      </c>
      <c r="DS25">
        <v>67.643642852061504</v>
      </c>
      <c r="DT25">
        <v>85.684511706708705</v>
      </c>
      <c r="DU25">
        <v>100.431603928417</v>
      </c>
      <c r="DV25">
        <v>141.63436687667601</v>
      </c>
      <c r="DW25">
        <v>112.225351484171</v>
      </c>
    </row>
    <row r="26" spans="1:127" x14ac:dyDescent="0.35">
      <c r="A26" s="1" t="s">
        <v>587</v>
      </c>
      <c r="B26" s="24">
        <v>42035</v>
      </c>
      <c r="C26" s="24">
        <v>42066</v>
      </c>
      <c r="D26">
        <v>0.166684224873381</v>
      </c>
      <c r="E26">
        <v>-0.15855413967065199</v>
      </c>
      <c r="F26">
        <v>-0.14310520041972399</v>
      </c>
      <c r="G26">
        <v>0.84226771341811002</v>
      </c>
      <c r="H26">
        <v>3.0339999999999998</v>
      </c>
      <c r="I26" s="24">
        <v>42063</v>
      </c>
      <c r="J26" s="24">
        <v>42124</v>
      </c>
      <c r="K26" s="24">
        <v>42216</v>
      </c>
      <c r="L26" s="24">
        <v>42308</v>
      </c>
      <c r="M26" s="24">
        <v>42400</v>
      </c>
      <c r="N26">
        <v>-0.59400479023250496</v>
      </c>
      <c r="O26">
        <v>-1.2304308485801501</v>
      </c>
      <c r="P26">
        <v>0.236195280539088</v>
      </c>
      <c r="Q26">
        <v>0.90514702365195299</v>
      </c>
      <c r="R26">
        <v>2.1875100633798299</v>
      </c>
      <c r="S26" s="24">
        <v>42063</v>
      </c>
      <c r="T26" s="24">
        <v>42124</v>
      </c>
      <c r="U26" s="24">
        <v>42216</v>
      </c>
      <c r="V26" s="24">
        <v>42308</v>
      </c>
      <c r="W26" s="24">
        <v>42400</v>
      </c>
      <c r="X26">
        <v>-0.1</v>
      </c>
      <c r="Y26" s="24">
        <v>42035</v>
      </c>
      <c r="Z26" s="24">
        <v>42037</v>
      </c>
      <c r="AA26">
        <v>56.518000000000001</v>
      </c>
      <c r="AB26">
        <v>56.091000000000001</v>
      </c>
      <c r="AC26">
        <v>55.518000000000001</v>
      </c>
      <c r="AD26">
        <v>55.725000000000001</v>
      </c>
      <c r="AE26">
        <v>55.378</v>
      </c>
      <c r="AF26" s="24">
        <v>42063</v>
      </c>
      <c r="AG26" s="24">
        <v>42124</v>
      </c>
      <c r="AH26" s="24">
        <v>42216</v>
      </c>
      <c r="AI26" s="24">
        <v>42308</v>
      </c>
      <c r="AJ26" s="24">
        <v>42400</v>
      </c>
      <c r="AK26">
        <v>56.499999999999901</v>
      </c>
      <c r="AL26">
        <v>57.3</v>
      </c>
      <c r="AM26">
        <v>57.1666666666666</v>
      </c>
      <c r="AN26">
        <v>56.966666666666598</v>
      </c>
      <c r="AO26">
        <v>56.391666666666602</v>
      </c>
      <c r="AP26" s="24">
        <v>42063</v>
      </c>
      <c r="AQ26" s="24">
        <v>42124</v>
      </c>
      <c r="AR26" s="24">
        <v>42216</v>
      </c>
      <c r="AS26" s="24">
        <v>42308</v>
      </c>
      <c r="AT26" s="24">
        <v>42400</v>
      </c>
      <c r="AU26">
        <v>56.2</v>
      </c>
      <c r="AV26" s="24">
        <v>42035</v>
      </c>
      <c r="AW26" s="24">
        <v>42040</v>
      </c>
      <c r="AX26">
        <v>52.701999999999899</v>
      </c>
      <c r="AY26">
        <v>51.292999999999999</v>
      </c>
      <c r="AZ26">
        <v>52.686</v>
      </c>
      <c r="BA26">
        <v>53.344999999999999</v>
      </c>
      <c r="BB26">
        <v>51.9329999999999</v>
      </c>
      <c r="BC26" s="24">
        <v>42063</v>
      </c>
      <c r="BD26" s="24">
        <v>42124</v>
      </c>
      <c r="BE26" s="24">
        <v>42216</v>
      </c>
      <c r="BF26" s="24">
        <v>42308</v>
      </c>
      <c r="BG26" s="24">
        <v>42400</v>
      </c>
      <c r="BH26">
        <v>53.9</v>
      </c>
      <c r="BI26">
        <v>55.433333333333302</v>
      </c>
      <c r="BJ26">
        <v>56.25</v>
      </c>
      <c r="BK26">
        <v>56.022222222222197</v>
      </c>
      <c r="BL26">
        <v>55.7916666666666</v>
      </c>
      <c r="BM26" s="24">
        <v>42063</v>
      </c>
      <c r="BN26" s="24">
        <v>42124</v>
      </c>
      <c r="BO26" s="24">
        <v>42216</v>
      </c>
      <c r="BP26" s="24">
        <v>42308</v>
      </c>
      <c r="BQ26" s="24">
        <v>42400</v>
      </c>
      <c r="BR26">
        <v>53.9</v>
      </c>
      <c r="BS26">
        <v>1.7</v>
      </c>
      <c r="BT26">
        <v>55.7</v>
      </c>
      <c r="BU26">
        <v>56.5</v>
      </c>
      <c r="BV26" t="b">
        <v>0</v>
      </c>
      <c r="BW26" t="b">
        <v>0</v>
      </c>
      <c r="BX26">
        <v>0</v>
      </c>
      <c r="BY26" t="b">
        <v>0</v>
      </c>
      <c r="BZ26" t="b">
        <v>0</v>
      </c>
      <c r="CA26" t="b">
        <v>0</v>
      </c>
      <c r="CB26" t="b">
        <v>0</v>
      </c>
      <c r="CC26" t="b">
        <v>0</v>
      </c>
      <c r="CD26" t="b">
        <v>1</v>
      </c>
      <c r="CE26" t="b">
        <v>0</v>
      </c>
      <c r="CF26" t="b">
        <v>0</v>
      </c>
      <c r="CG26" t="b">
        <v>0</v>
      </c>
      <c r="CH26" t="b">
        <v>0</v>
      </c>
      <c r="CI26" t="b">
        <v>0</v>
      </c>
      <c r="CJ26" t="b">
        <v>0</v>
      </c>
      <c r="CK26" t="b">
        <v>0</v>
      </c>
      <c r="CL26" t="b">
        <v>0</v>
      </c>
      <c r="CM26" t="b">
        <v>1</v>
      </c>
      <c r="CN26">
        <v>0.76068901510588605</v>
      </c>
      <c r="CO26">
        <v>1.0718767089095</v>
      </c>
      <c r="CP26">
        <v>-0.37930048095881203</v>
      </c>
      <c r="CQ26">
        <v>-6.2879310233843397E-2</v>
      </c>
      <c r="CR26">
        <v>0.84648993662016203</v>
      </c>
      <c r="CS26">
        <v>-1.1980000000000099</v>
      </c>
      <c r="CT26">
        <v>-4.1403333333333299</v>
      </c>
      <c r="CU26">
        <v>-3.5640000000000001</v>
      </c>
      <c r="CV26">
        <v>-2.67722222222221</v>
      </c>
      <c r="CW26">
        <v>-3.8586666666666698</v>
      </c>
      <c r="CX26">
        <v>1.8000000000007701E-2</v>
      </c>
      <c r="CY26">
        <v>-1.2090000000000001</v>
      </c>
      <c r="CZ26">
        <v>-1.6486666666666601</v>
      </c>
      <c r="DA26">
        <v>-1.24166666666666</v>
      </c>
      <c r="DB26">
        <v>-1.0136666666666501</v>
      </c>
      <c r="DC26">
        <v>110.334204418144</v>
      </c>
      <c r="DD26">
        <v>116.415313854085</v>
      </c>
      <c r="DE26">
        <v>109.484301240636</v>
      </c>
      <c r="DF26">
        <v>103.44977510728199</v>
      </c>
      <c r="DG26">
        <v>117.214015914939</v>
      </c>
      <c r="DH26">
        <v>51.352069365409797</v>
      </c>
      <c r="DI26">
        <v>33.720341378028102</v>
      </c>
      <c r="DJ26">
        <v>125.636698601718</v>
      </c>
      <c r="DK26">
        <v>118.532044213595</v>
      </c>
      <c r="DL26">
        <v>175.56789051799601</v>
      </c>
      <c r="DM26">
        <v>157.77712160273899</v>
      </c>
      <c r="DN26">
        <v>160.06270760065399</v>
      </c>
      <c r="DO26">
        <v>164.012796634821</v>
      </c>
      <c r="DP26">
        <v>153.193209720243</v>
      </c>
      <c r="DQ26">
        <v>179.22264688528401</v>
      </c>
      <c r="DR26">
        <v>65.5229803131176</v>
      </c>
      <c r="DS26">
        <v>62.798296838538498</v>
      </c>
      <c r="DT26">
        <v>78.295941081628698</v>
      </c>
      <c r="DU26">
        <v>95.924135675826605</v>
      </c>
      <c r="DV26">
        <v>139.47577556023001</v>
      </c>
      <c r="DW26">
        <v>110.622823205269</v>
      </c>
    </row>
    <row r="27" spans="1:127" x14ac:dyDescent="0.35">
      <c r="A27" s="1" t="s">
        <v>588</v>
      </c>
      <c r="B27" s="24">
        <v>42063</v>
      </c>
      <c r="C27" s="24">
        <v>42090</v>
      </c>
      <c r="D27">
        <v>-0.26751194491584301</v>
      </c>
      <c r="E27">
        <v>-0.92245263556117696</v>
      </c>
      <c r="F27">
        <v>-0.33107749356741101</v>
      </c>
      <c r="G27">
        <v>1.2048594416284399</v>
      </c>
      <c r="H27">
        <v>2.7909999999999999</v>
      </c>
      <c r="I27" s="24">
        <v>42094</v>
      </c>
      <c r="J27" s="24">
        <v>42155</v>
      </c>
      <c r="K27" s="24">
        <v>42247</v>
      </c>
      <c r="L27" s="24">
        <v>42338</v>
      </c>
      <c r="M27" s="24">
        <v>42429</v>
      </c>
      <c r="N27">
        <v>-0.66858640313628404</v>
      </c>
      <c r="O27">
        <v>-0.89001775505540504</v>
      </c>
      <c r="P27">
        <v>0.77332351371986796</v>
      </c>
      <c r="Q27">
        <v>1.6148078766349601</v>
      </c>
      <c r="R27">
        <v>2.4188473797220098</v>
      </c>
      <c r="S27" s="24">
        <v>42094</v>
      </c>
      <c r="T27" s="24">
        <v>42155</v>
      </c>
      <c r="U27" s="24">
        <v>42247</v>
      </c>
      <c r="V27" s="24">
        <v>42338</v>
      </c>
      <c r="W27" s="24">
        <v>42429</v>
      </c>
      <c r="X27">
        <v>0</v>
      </c>
      <c r="Y27" s="24">
        <v>42063</v>
      </c>
      <c r="Z27" s="24">
        <v>42065</v>
      </c>
      <c r="AA27">
        <v>56.459000000000003</v>
      </c>
      <c r="AB27">
        <v>56.33</v>
      </c>
      <c r="AC27">
        <v>56.433999999999997</v>
      </c>
      <c r="AD27">
        <v>55.085999999999999</v>
      </c>
      <c r="AE27">
        <v>55.601999999999997</v>
      </c>
      <c r="AF27" s="24">
        <v>42094</v>
      </c>
      <c r="AG27" s="24">
        <v>42155</v>
      </c>
      <c r="AH27" s="24">
        <v>42247</v>
      </c>
      <c r="AI27" s="24">
        <v>42338</v>
      </c>
      <c r="AJ27" s="24">
        <v>42429</v>
      </c>
      <c r="AK27">
        <v>57.6</v>
      </c>
      <c r="AL27">
        <v>57.1</v>
      </c>
      <c r="AM27">
        <v>57.099999999999902</v>
      </c>
      <c r="AN27">
        <v>57.144444444444403</v>
      </c>
      <c r="AO27">
        <v>56.741666666666603</v>
      </c>
      <c r="AP27" s="24">
        <v>42094</v>
      </c>
      <c r="AQ27" s="24">
        <v>42155</v>
      </c>
      <c r="AR27" s="24">
        <v>42247</v>
      </c>
      <c r="AS27" s="24">
        <v>42338</v>
      </c>
      <c r="AT27" s="24">
        <v>42429</v>
      </c>
      <c r="AU27">
        <v>57.6</v>
      </c>
      <c r="AV27" s="24">
        <v>42063</v>
      </c>
      <c r="AW27" s="24">
        <v>42068</v>
      </c>
      <c r="AX27">
        <v>52.429000000000002</v>
      </c>
      <c r="AY27">
        <v>52.38</v>
      </c>
      <c r="AZ27">
        <v>53.198999999999998</v>
      </c>
      <c r="BA27">
        <v>53.76</v>
      </c>
      <c r="BB27">
        <v>51.9819999999999</v>
      </c>
      <c r="BC27" s="24">
        <v>42094</v>
      </c>
      <c r="BD27" s="24">
        <v>42155</v>
      </c>
      <c r="BE27" s="24">
        <v>42247</v>
      </c>
      <c r="BF27" s="24">
        <v>42338</v>
      </c>
      <c r="BG27" s="24">
        <v>42429</v>
      </c>
      <c r="BH27">
        <v>53.299999999999898</v>
      </c>
      <c r="BI27">
        <v>54.033333333333303</v>
      </c>
      <c r="BJ27">
        <v>55.45</v>
      </c>
      <c r="BK27">
        <v>55.744444444444397</v>
      </c>
      <c r="BL27">
        <v>55.6666666666666</v>
      </c>
      <c r="BM27" s="24">
        <v>42094</v>
      </c>
      <c r="BN27" s="24">
        <v>42155</v>
      </c>
      <c r="BO27" s="24">
        <v>42247</v>
      </c>
      <c r="BP27" s="24">
        <v>42338</v>
      </c>
      <c r="BQ27" s="24">
        <v>42429</v>
      </c>
      <c r="BR27">
        <v>53</v>
      </c>
      <c r="BS27">
        <v>1.7</v>
      </c>
      <c r="BT27">
        <v>55.7</v>
      </c>
      <c r="BU27">
        <v>56.849999999999902</v>
      </c>
      <c r="BV27" t="b">
        <v>0</v>
      </c>
      <c r="BW27" t="b">
        <v>1</v>
      </c>
      <c r="BX27">
        <v>0</v>
      </c>
      <c r="BY27" t="b">
        <v>0</v>
      </c>
      <c r="BZ27" t="b">
        <v>0</v>
      </c>
      <c r="CA27" t="b">
        <v>0</v>
      </c>
      <c r="CB27" t="b">
        <v>0</v>
      </c>
      <c r="CC27" t="b">
        <v>0</v>
      </c>
      <c r="CD27" t="b">
        <v>0</v>
      </c>
      <c r="CE27" t="b">
        <v>0</v>
      </c>
      <c r="CF27" t="b">
        <v>0</v>
      </c>
      <c r="CG27" t="b">
        <v>0</v>
      </c>
      <c r="CH27" t="b">
        <v>0</v>
      </c>
      <c r="CI27" t="b">
        <v>0</v>
      </c>
      <c r="CJ27" t="b">
        <v>0</v>
      </c>
      <c r="CK27" t="b">
        <v>0</v>
      </c>
      <c r="CL27" t="b">
        <v>0</v>
      </c>
      <c r="CM27" t="b">
        <v>1</v>
      </c>
      <c r="CN27">
        <v>0.40107445822044002</v>
      </c>
      <c r="CO27">
        <v>-3.2434880505771702E-2</v>
      </c>
      <c r="CP27">
        <v>-1.1044010072872701</v>
      </c>
      <c r="CQ27">
        <v>-0.40994843500652101</v>
      </c>
      <c r="CR27">
        <v>0.37215262027798701</v>
      </c>
      <c r="CS27">
        <v>-0.87099999999998801</v>
      </c>
      <c r="CT27">
        <v>-1.65333333333332</v>
      </c>
      <c r="CU27">
        <v>-2.2509999999999999</v>
      </c>
      <c r="CV27">
        <v>-1.98444444444444</v>
      </c>
      <c r="CW27">
        <v>-3.6846666666666699</v>
      </c>
      <c r="CX27">
        <v>-1.141</v>
      </c>
      <c r="CY27">
        <v>-0.77000000000000302</v>
      </c>
      <c r="CZ27">
        <v>-0.66599999999999604</v>
      </c>
      <c r="DA27">
        <v>-2.0584444444444499</v>
      </c>
      <c r="DB27">
        <v>-1.1396666666666699</v>
      </c>
      <c r="DC27">
        <v>109.350843230254</v>
      </c>
      <c r="DD27">
        <v>115.15357071776999</v>
      </c>
      <c r="DE27">
        <v>108.63317204988201</v>
      </c>
      <c r="DF27">
        <v>103.03882258576</v>
      </c>
      <c r="DG27">
        <v>120.05078552373701</v>
      </c>
      <c r="DH27">
        <v>57.449867782838702</v>
      </c>
      <c r="DI27">
        <v>39.775247241180097</v>
      </c>
      <c r="DJ27">
        <v>121.710541140101</v>
      </c>
      <c r="DK27">
        <v>116.739764000824</v>
      </c>
      <c r="DL27">
        <v>145.56757346207399</v>
      </c>
      <c r="DM27">
        <v>164.60637301184201</v>
      </c>
      <c r="DN27">
        <v>168.00738997504001</v>
      </c>
      <c r="DO27">
        <v>173.27252489864901</v>
      </c>
      <c r="DP27">
        <v>162.78622912508999</v>
      </c>
      <c r="DQ27">
        <v>189.392638596686</v>
      </c>
      <c r="DR27">
        <v>67.491637014907795</v>
      </c>
      <c r="DS27">
        <v>65.171579708858701</v>
      </c>
      <c r="DT27">
        <v>78.696869534525604</v>
      </c>
      <c r="DU27">
        <v>99.711638886365506</v>
      </c>
      <c r="DV27">
        <v>143.30085804250299</v>
      </c>
      <c r="DW27">
        <v>113.891527421134</v>
      </c>
    </row>
    <row r="28" spans="1:127" x14ac:dyDescent="0.35">
      <c r="A28" s="1" t="s">
        <v>589</v>
      </c>
      <c r="B28" s="24">
        <v>42094</v>
      </c>
      <c r="C28" s="24">
        <v>42116</v>
      </c>
      <c r="D28">
        <v>1.83160305729623E-2</v>
      </c>
      <c r="E28">
        <v>-0.77460198117837997</v>
      </c>
      <c r="F28">
        <v>-0.55526486045935897</v>
      </c>
      <c r="G28">
        <v>1.76832272200739</v>
      </c>
      <c r="H28">
        <v>2.5419999999999998</v>
      </c>
      <c r="I28" s="24">
        <v>42124</v>
      </c>
      <c r="J28" s="24">
        <v>42185</v>
      </c>
      <c r="K28" s="24">
        <v>42277</v>
      </c>
      <c r="L28" s="24">
        <v>42369</v>
      </c>
      <c r="M28" s="24">
        <v>42460</v>
      </c>
      <c r="N28">
        <v>-6.9691260073956304E-2</v>
      </c>
      <c r="O28">
        <v>-0.28402258601304398</v>
      </c>
      <c r="P28">
        <v>1.1776107344328599</v>
      </c>
      <c r="Q28">
        <v>2.3067044017588998</v>
      </c>
      <c r="R28">
        <v>2.48396732266121</v>
      </c>
      <c r="S28" s="24">
        <v>42124</v>
      </c>
      <c r="T28" s="24">
        <v>42185</v>
      </c>
      <c r="U28" s="24">
        <v>42277</v>
      </c>
      <c r="V28" s="24">
        <v>42369</v>
      </c>
      <c r="W28" s="24">
        <v>42460</v>
      </c>
      <c r="X28">
        <v>-0.1</v>
      </c>
      <c r="Y28" s="24">
        <v>42094</v>
      </c>
      <c r="Z28" s="24">
        <v>42095</v>
      </c>
      <c r="AA28">
        <v>57.390999999999998</v>
      </c>
      <c r="AB28">
        <v>57.52</v>
      </c>
      <c r="AC28">
        <v>56.896000000000001</v>
      </c>
      <c r="AD28">
        <v>55.936999999999898</v>
      </c>
      <c r="AE28">
        <v>56.247</v>
      </c>
      <c r="AF28" s="24">
        <v>42124</v>
      </c>
      <c r="AG28" s="24">
        <v>42185</v>
      </c>
      <c r="AH28" s="24">
        <v>42277</v>
      </c>
      <c r="AI28" s="24">
        <v>42369</v>
      </c>
      <c r="AJ28" s="24">
        <v>42460</v>
      </c>
      <c r="AK28">
        <v>58.5</v>
      </c>
      <c r="AL28">
        <v>57.533333333333303</v>
      </c>
      <c r="AM28">
        <v>57.3</v>
      </c>
      <c r="AN28">
        <v>57.3333333333333</v>
      </c>
      <c r="AO28">
        <v>57.0416666666666</v>
      </c>
      <c r="AP28" s="24">
        <v>42124</v>
      </c>
      <c r="AQ28" s="24">
        <v>42185</v>
      </c>
      <c r="AR28" s="24">
        <v>42277</v>
      </c>
      <c r="AS28" s="24">
        <v>42369</v>
      </c>
      <c r="AT28" s="24">
        <v>42460</v>
      </c>
      <c r="AU28">
        <v>58.4</v>
      </c>
      <c r="AV28" s="24">
        <v>42094</v>
      </c>
      <c r="AW28" s="24">
        <v>42100</v>
      </c>
      <c r="AX28">
        <v>51.749999999999901</v>
      </c>
      <c r="AY28">
        <v>52.003999999999998</v>
      </c>
      <c r="AZ28">
        <v>53.173000000000002</v>
      </c>
      <c r="BA28">
        <v>53.685000000000002</v>
      </c>
      <c r="BB28">
        <v>52.319000000000003</v>
      </c>
      <c r="BC28" s="24">
        <v>42124</v>
      </c>
      <c r="BD28" s="24">
        <v>42185</v>
      </c>
      <c r="BE28" s="24">
        <v>42277</v>
      </c>
      <c r="BF28" s="24">
        <v>42369</v>
      </c>
      <c r="BG28" s="24">
        <v>42460</v>
      </c>
      <c r="BH28">
        <v>52.3</v>
      </c>
      <c r="BI28">
        <v>53.1666666666666</v>
      </c>
      <c r="BJ28">
        <v>54.866666666666603</v>
      </c>
      <c r="BK28">
        <v>55.411111111111097</v>
      </c>
      <c r="BL28">
        <v>55.433333333333302</v>
      </c>
      <c r="BM28" s="24">
        <v>42124</v>
      </c>
      <c r="BN28" s="24">
        <v>42185</v>
      </c>
      <c r="BO28" s="24">
        <v>42277</v>
      </c>
      <c r="BP28" s="24">
        <v>42369</v>
      </c>
      <c r="BQ28" s="24">
        <v>42460</v>
      </c>
      <c r="BR28">
        <v>52.1</v>
      </c>
      <c r="BS28">
        <v>1.7</v>
      </c>
      <c r="BT28">
        <v>55.7</v>
      </c>
      <c r="BU28">
        <v>57.05</v>
      </c>
      <c r="BV28" t="b">
        <v>0</v>
      </c>
      <c r="BW28" t="b">
        <v>1</v>
      </c>
      <c r="BX28">
        <v>0</v>
      </c>
      <c r="BY28" t="b">
        <v>0</v>
      </c>
      <c r="BZ28" t="b">
        <v>0</v>
      </c>
      <c r="CA28" t="b">
        <v>0</v>
      </c>
      <c r="CB28" t="b">
        <v>0</v>
      </c>
      <c r="CC28" t="b">
        <v>0</v>
      </c>
      <c r="CD28" t="b">
        <v>1</v>
      </c>
      <c r="CE28" t="b">
        <v>1</v>
      </c>
      <c r="CF28" t="b">
        <v>0</v>
      </c>
      <c r="CG28" t="b">
        <v>0</v>
      </c>
      <c r="CH28" t="b">
        <v>0</v>
      </c>
      <c r="CI28" t="b">
        <v>0</v>
      </c>
      <c r="CJ28" t="b">
        <v>0</v>
      </c>
      <c r="CK28" t="b">
        <v>0</v>
      </c>
      <c r="CL28" t="b">
        <v>1</v>
      </c>
      <c r="CM28" t="b">
        <v>1</v>
      </c>
      <c r="CN28">
        <v>8.8007290646918701E-2</v>
      </c>
      <c r="CO28">
        <v>-0.490579395165335</v>
      </c>
      <c r="CP28">
        <v>-1.7328755948922201</v>
      </c>
      <c r="CQ28">
        <v>-0.53838167975150197</v>
      </c>
      <c r="CR28">
        <v>5.8032677338785303E-2</v>
      </c>
      <c r="CS28">
        <v>-0.55000000000001104</v>
      </c>
      <c r="CT28">
        <v>-1.1626666666666601</v>
      </c>
      <c r="CU28">
        <v>-1.69366666666665</v>
      </c>
      <c r="CV28">
        <v>-1.7261111111111</v>
      </c>
      <c r="CW28">
        <v>-3.1143333333333301</v>
      </c>
      <c r="CX28">
        <v>-1.10899999999999</v>
      </c>
      <c r="CY28">
        <v>-1.33333333333354E-2</v>
      </c>
      <c r="CZ28">
        <v>-0.40400000000000302</v>
      </c>
      <c r="DA28">
        <v>-1.3963333333333401</v>
      </c>
      <c r="DB28">
        <v>-0.79466666666667096</v>
      </c>
      <c r="DC28">
        <v>110.321076231766</v>
      </c>
      <c r="DD28">
        <v>116.10688273045599</v>
      </c>
      <c r="DE28">
        <v>109.39322320048799</v>
      </c>
      <c r="DF28">
        <v>103.605047339633</v>
      </c>
      <c r="DG28">
        <v>118.95884156164</v>
      </c>
      <c r="DH28">
        <v>53.728523298681701</v>
      </c>
      <c r="DI28">
        <v>35.902615072648999</v>
      </c>
      <c r="DJ28">
        <v>123.72214156886599</v>
      </c>
      <c r="DK28">
        <v>117.990353862253</v>
      </c>
      <c r="DL28">
        <v>158.08665647319799</v>
      </c>
      <c r="DM28">
        <v>161.00459952034501</v>
      </c>
      <c r="DN28">
        <v>163.774061082846</v>
      </c>
      <c r="DO28">
        <v>171.24902382100299</v>
      </c>
      <c r="DP28">
        <v>163.990563076792</v>
      </c>
      <c r="DQ28">
        <v>193.68791690327899</v>
      </c>
      <c r="DR28">
        <v>64.326205341006599</v>
      </c>
      <c r="DS28">
        <v>61.6317047817342</v>
      </c>
      <c r="DT28">
        <v>76.221399327696105</v>
      </c>
      <c r="DU28">
        <v>103.482343308506</v>
      </c>
      <c r="DV28">
        <v>141.44657893087501</v>
      </c>
      <c r="DW28">
        <v>111.35056798381</v>
      </c>
    </row>
    <row r="29" spans="1:127" x14ac:dyDescent="0.35">
      <c r="A29" s="1" t="s">
        <v>590</v>
      </c>
      <c r="B29" s="24">
        <v>42124</v>
      </c>
      <c r="C29" s="24">
        <v>42151</v>
      </c>
      <c r="D29">
        <v>-0.14308871794873601</v>
      </c>
      <c r="E29">
        <v>-0.42682672822664802</v>
      </c>
      <c r="F29">
        <v>-0.46684952807740598</v>
      </c>
      <c r="G29">
        <v>2.48165511088669</v>
      </c>
      <c r="H29">
        <v>1.75799999999999</v>
      </c>
      <c r="I29" s="24">
        <v>42155</v>
      </c>
      <c r="J29" s="24">
        <v>42216</v>
      </c>
      <c r="K29" s="24">
        <v>42308</v>
      </c>
      <c r="L29" s="24">
        <v>42400</v>
      </c>
      <c r="M29" s="24">
        <v>42490</v>
      </c>
      <c r="N29">
        <v>-0.422578351084135</v>
      </c>
      <c r="O29">
        <v>-0.29651691947462</v>
      </c>
      <c r="P29">
        <v>1.32870319200119</v>
      </c>
      <c r="Q29">
        <v>2.5705361916663301</v>
      </c>
      <c r="R29">
        <v>2.3521852810674302</v>
      </c>
      <c r="S29" s="24">
        <v>42155</v>
      </c>
      <c r="T29" s="24">
        <v>42216</v>
      </c>
      <c r="U29" s="24">
        <v>42308</v>
      </c>
      <c r="V29" s="24">
        <v>42400</v>
      </c>
      <c r="W29" s="24">
        <v>42490</v>
      </c>
      <c r="X29">
        <v>-0.2</v>
      </c>
      <c r="Y29" s="24">
        <v>42124</v>
      </c>
      <c r="Z29" s="24">
        <v>42125</v>
      </c>
      <c r="AA29">
        <v>55.481000000000002</v>
      </c>
      <c r="AB29">
        <v>55.903999999999897</v>
      </c>
      <c r="AC29">
        <v>56.667000000000002</v>
      </c>
      <c r="AD29">
        <v>55.496000000000002</v>
      </c>
      <c r="AE29">
        <v>56.341999999999999</v>
      </c>
      <c r="AF29" s="24">
        <v>42155</v>
      </c>
      <c r="AG29" s="24">
        <v>42216</v>
      </c>
      <c r="AH29" s="24">
        <v>42308</v>
      </c>
      <c r="AI29" s="24">
        <v>42400</v>
      </c>
      <c r="AJ29" s="24">
        <v>42490</v>
      </c>
      <c r="AK29">
        <v>57.4</v>
      </c>
      <c r="AL29">
        <v>57.8333333333333</v>
      </c>
      <c r="AM29">
        <v>57.566666666666599</v>
      </c>
      <c r="AN29">
        <v>57.3888888888888</v>
      </c>
      <c r="AO29">
        <v>57.183333333333302</v>
      </c>
      <c r="AP29" s="24">
        <v>42155</v>
      </c>
      <c r="AQ29" s="24">
        <v>42216</v>
      </c>
      <c r="AR29" s="24">
        <v>42308</v>
      </c>
      <c r="AS29" s="24">
        <v>42400</v>
      </c>
      <c r="AT29" s="24">
        <v>42490</v>
      </c>
      <c r="AU29">
        <v>57.5</v>
      </c>
      <c r="AV29" s="24">
        <v>42124</v>
      </c>
      <c r="AW29" s="24">
        <v>42130</v>
      </c>
      <c r="AX29">
        <v>51.673999999999999</v>
      </c>
      <c r="AY29">
        <v>53.110999999999997</v>
      </c>
      <c r="AZ29">
        <v>52.674999999999997</v>
      </c>
      <c r="BA29">
        <v>53.292000000000002</v>
      </c>
      <c r="BB29">
        <v>52.314999999999998</v>
      </c>
      <c r="BC29" s="24">
        <v>42155</v>
      </c>
      <c r="BD29" s="24">
        <v>42216</v>
      </c>
      <c r="BE29" s="24">
        <v>42308</v>
      </c>
      <c r="BF29" s="24">
        <v>42400</v>
      </c>
      <c r="BG29" s="24">
        <v>42490</v>
      </c>
      <c r="BH29">
        <v>51.6</v>
      </c>
      <c r="BI29">
        <v>52.4</v>
      </c>
      <c r="BJ29">
        <v>53.9166666666666</v>
      </c>
      <c r="BK29">
        <v>54.966666666666598</v>
      </c>
      <c r="BL29">
        <v>55.116666666666603</v>
      </c>
      <c r="BM29" s="24">
        <v>42155</v>
      </c>
      <c r="BN29" s="24">
        <v>42216</v>
      </c>
      <c r="BO29" s="24">
        <v>42308</v>
      </c>
      <c r="BP29" s="24">
        <v>42400</v>
      </c>
      <c r="BQ29" s="24">
        <v>42490</v>
      </c>
      <c r="BR29">
        <v>51.9</v>
      </c>
      <c r="BS29">
        <v>1.5</v>
      </c>
      <c r="BT29">
        <v>55.4</v>
      </c>
      <c r="BU29">
        <v>57.25</v>
      </c>
      <c r="BV29" t="b">
        <v>0</v>
      </c>
      <c r="BW29" t="b">
        <v>1</v>
      </c>
      <c r="BX29">
        <v>0</v>
      </c>
      <c r="BY29" t="b">
        <v>0</v>
      </c>
      <c r="BZ29" t="b">
        <v>0</v>
      </c>
      <c r="CA29" t="b">
        <v>0</v>
      </c>
      <c r="CB29" t="b">
        <v>0</v>
      </c>
      <c r="CC29" t="b">
        <v>0</v>
      </c>
      <c r="CD29" t="b">
        <v>0</v>
      </c>
      <c r="CE29" t="b">
        <v>0</v>
      </c>
      <c r="CF29" t="b">
        <v>0</v>
      </c>
      <c r="CG29" t="b">
        <v>0</v>
      </c>
      <c r="CH29" t="b">
        <v>0</v>
      </c>
      <c r="CI29" t="b">
        <v>0</v>
      </c>
      <c r="CJ29" t="b">
        <v>0</v>
      </c>
      <c r="CK29" t="b">
        <v>0</v>
      </c>
      <c r="CL29" t="b">
        <v>1</v>
      </c>
      <c r="CM29" t="b">
        <v>1</v>
      </c>
      <c r="CN29">
        <v>0.27948963313539898</v>
      </c>
      <c r="CO29">
        <v>-0.130309808752027</v>
      </c>
      <c r="CP29">
        <v>-1.7955527200785999</v>
      </c>
      <c r="CQ29">
        <v>-8.8881080779644003E-2</v>
      </c>
      <c r="CR29">
        <v>-0.59418528106743196</v>
      </c>
      <c r="CS29">
        <v>7.3999999999997998E-2</v>
      </c>
      <c r="CT29">
        <v>0.71099999999999097</v>
      </c>
      <c r="CU29">
        <v>-1.24166666666667</v>
      </c>
      <c r="CV29">
        <v>-1.6746666666666501</v>
      </c>
      <c r="CW29">
        <v>-2.8016666666666601</v>
      </c>
      <c r="CX29">
        <v>-1.91899999999999</v>
      </c>
      <c r="CY29">
        <v>-1.92933333333333</v>
      </c>
      <c r="CZ29">
        <v>-0.89966666666666095</v>
      </c>
      <c r="DA29">
        <v>-1.89288888888888</v>
      </c>
      <c r="DB29">
        <v>-0.84133333333332405</v>
      </c>
      <c r="DC29">
        <v>109.60921142380199</v>
      </c>
      <c r="DD29">
        <v>115.539070290179</v>
      </c>
      <c r="DE29">
        <v>109.17183399981499</v>
      </c>
      <c r="DF29">
        <v>103.489160492314</v>
      </c>
      <c r="DG29">
        <v>119.901273298825</v>
      </c>
      <c r="DH29">
        <v>58.802225040551903</v>
      </c>
      <c r="DI29">
        <v>40.943545798444703</v>
      </c>
      <c r="DJ29">
        <v>119.948060656398</v>
      </c>
      <c r="DK29">
        <v>116.255399498041</v>
      </c>
      <c r="DL29">
        <v>136.33511999444801</v>
      </c>
      <c r="DM29">
        <v>163.16492398311399</v>
      </c>
      <c r="DN29">
        <v>165.22677944066999</v>
      </c>
      <c r="DO29">
        <v>173.184609865856</v>
      </c>
      <c r="DP29">
        <v>166.29542378492999</v>
      </c>
      <c r="DQ29">
        <v>186.440772991708</v>
      </c>
      <c r="DR29">
        <v>67.694259968257796</v>
      </c>
      <c r="DS29">
        <v>66.855250100349593</v>
      </c>
      <c r="DT29">
        <v>78.316031143756504</v>
      </c>
      <c r="DU29">
        <v>113.630471394542</v>
      </c>
      <c r="DV29">
        <v>142.50527635098399</v>
      </c>
      <c r="DW29">
        <v>112.636325355295</v>
      </c>
    </row>
    <row r="30" spans="1:127" x14ac:dyDescent="0.35">
      <c r="A30" s="1" t="s">
        <v>591</v>
      </c>
      <c r="B30" s="24">
        <v>42155</v>
      </c>
      <c r="C30" s="24">
        <v>42178</v>
      </c>
      <c r="D30">
        <v>0.13446002190120601</v>
      </c>
      <c r="E30">
        <v>-6.1751887728500598E-2</v>
      </c>
      <c r="F30">
        <v>0.58056584558183699</v>
      </c>
      <c r="G30">
        <v>2.10675315905626</v>
      </c>
      <c r="H30">
        <v>1.899</v>
      </c>
      <c r="I30" s="24">
        <v>42185</v>
      </c>
      <c r="J30" s="24">
        <v>42247</v>
      </c>
      <c r="K30" s="24">
        <v>42338</v>
      </c>
      <c r="L30" s="24">
        <v>42429</v>
      </c>
      <c r="M30" s="24">
        <v>42521</v>
      </c>
      <c r="N30">
        <v>-8.62778821268506E-2</v>
      </c>
      <c r="O30">
        <v>0.33155547147030101</v>
      </c>
      <c r="P30">
        <v>1.78319224471383</v>
      </c>
      <c r="Q30">
        <v>2.4568922052254099</v>
      </c>
      <c r="R30">
        <v>2.2058641415202498</v>
      </c>
      <c r="S30" s="24">
        <v>42185</v>
      </c>
      <c r="T30" s="24">
        <v>42247</v>
      </c>
      <c r="U30" s="24">
        <v>42338</v>
      </c>
      <c r="V30" s="24">
        <v>42429</v>
      </c>
      <c r="W30" s="24">
        <v>42521</v>
      </c>
      <c r="X30">
        <v>0</v>
      </c>
      <c r="Y30" s="24">
        <v>42155</v>
      </c>
      <c r="Z30" s="24">
        <v>42156</v>
      </c>
      <c r="AA30">
        <v>56.387</v>
      </c>
      <c r="AB30">
        <v>56.802</v>
      </c>
      <c r="AC30">
        <v>56.734000000000002</v>
      </c>
      <c r="AD30">
        <v>56.384999999999998</v>
      </c>
      <c r="AE30">
        <v>56.369</v>
      </c>
      <c r="AF30" s="24">
        <v>42185</v>
      </c>
      <c r="AG30" s="24">
        <v>42247</v>
      </c>
      <c r="AH30" s="24">
        <v>42338</v>
      </c>
      <c r="AI30" s="24">
        <v>42429</v>
      </c>
      <c r="AJ30" s="24">
        <v>42521</v>
      </c>
      <c r="AK30">
        <v>56.6</v>
      </c>
      <c r="AL30">
        <v>57.499999999999901</v>
      </c>
      <c r="AM30">
        <v>57.3</v>
      </c>
      <c r="AN30">
        <v>57.233333333333299</v>
      </c>
      <c r="AO30">
        <v>57.233333333333299</v>
      </c>
      <c r="AP30" s="24">
        <v>42185</v>
      </c>
      <c r="AQ30" s="24">
        <v>42247</v>
      </c>
      <c r="AR30" s="24">
        <v>42338</v>
      </c>
      <c r="AS30" s="24">
        <v>42429</v>
      </c>
      <c r="AT30" s="24">
        <v>42521</v>
      </c>
      <c r="AU30">
        <v>56.7</v>
      </c>
      <c r="AV30" s="24">
        <v>42155</v>
      </c>
      <c r="AW30" s="24">
        <v>42159</v>
      </c>
      <c r="AX30">
        <v>52.3599999999999</v>
      </c>
      <c r="AY30">
        <v>53.204999999999998</v>
      </c>
      <c r="AZ30">
        <v>52.886999999999901</v>
      </c>
      <c r="BA30">
        <v>53.0429999999999</v>
      </c>
      <c r="BB30">
        <v>52.417000000000002</v>
      </c>
      <c r="BC30" s="24">
        <v>42185</v>
      </c>
      <c r="BD30" s="24">
        <v>42247</v>
      </c>
      <c r="BE30" s="24">
        <v>42338</v>
      </c>
      <c r="BF30" s="24">
        <v>42429</v>
      </c>
      <c r="BG30" s="24">
        <v>42521</v>
      </c>
      <c r="BH30">
        <v>53.1</v>
      </c>
      <c r="BI30">
        <v>52.3333333333333</v>
      </c>
      <c r="BJ30">
        <v>53.183333333333302</v>
      </c>
      <c r="BK30">
        <v>54.411111111111097</v>
      </c>
      <c r="BL30">
        <v>54.891666666666602</v>
      </c>
      <c r="BM30" s="24">
        <v>42185</v>
      </c>
      <c r="BN30" s="24">
        <v>42247</v>
      </c>
      <c r="BO30" s="24">
        <v>42338</v>
      </c>
      <c r="BP30" s="24">
        <v>42429</v>
      </c>
      <c r="BQ30" s="24">
        <v>42521</v>
      </c>
      <c r="BR30">
        <v>52.9</v>
      </c>
      <c r="BS30">
        <v>1.05</v>
      </c>
      <c r="BT30">
        <v>55.05</v>
      </c>
      <c r="BU30">
        <v>57.25</v>
      </c>
      <c r="BV30" t="b">
        <v>0</v>
      </c>
      <c r="BW30" t="b">
        <v>0</v>
      </c>
      <c r="BX30">
        <v>0</v>
      </c>
      <c r="BY30" t="b">
        <v>0</v>
      </c>
      <c r="BZ30" t="b">
        <v>0</v>
      </c>
      <c r="CA30" t="b">
        <v>0</v>
      </c>
      <c r="CB30" t="b">
        <v>0</v>
      </c>
      <c r="CC30" t="b">
        <v>0</v>
      </c>
      <c r="CD30" t="b">
        <v>0</v>
      </c>
      <c r="CE30" t="b">
        <v>0</v>
      </c>
      <c r="CF30" t="b">
        <v>0</v>
      </c>
      <c r="CG30" t="b">
        <v>0</v>
      </c>
      <c r="CH30" t="b">
        <v>0</v>
      </c>
      <c r="CI30" t="b">
        <v>0</v>
      </c>
      <c r="CJ30" t="b">
        <v>0</v>
      </c>
      <c r="CK30" t="b">
        <v>0</v>
      </c>
      <c r="CL30" t="b">
        <v>1</v>
      </c>
      <c r="CM30" t="b">
        <v>1</v>
      </c>
      <c r="CN30">
        <v>0.22073790402805599</v>
      </c>
      <c r="CO30">
        <v>-0.393307359198802</v>
      </c>
      <c r="CP30">
        <v>-1.2026263991319901</v>
      </c>
      <c r="CQ30">
        <v>-0.35013904616915598</v>
      </c>
      <c r="CR30">
        <v>-0.30686414152025199</v>
      </c>
      <c r="CS30">
        <v>-0.74000000000000898</v>
      </c>
      <c r="CT30">
        <v>0.87166666666667603</v>
      </c>
      <c r="CU30">
        <v>-0.296333333333336</v>
      </c>
      <c r="CV30">
        <v>-1.3681111111111099</v>
      </c>
      <c r="CW30">
        <v>-2.4746666666666699</v>
      </c>
      <c r="CX30">
        <v>-0.21300000000000799</v>
      </c>
      <c r="CY30">
        <v>-0.69799999999999296</v>
      </c>
      <c r="CZ30">
        <v>-0.56599999999999495</v>
      </c>
      <c r="DA30">
        <v>-0.84833333333333605</v>
      </c>
      <c r="DB30">
        <v>-0.86433333333332696</v>
      </c>
      <c r="DC30">
        <v>109.440303189487</v>
      </c>
      <c r="DD30">
        <v>115.140259237451</v>
      </c>
      <c r="DE30">
        <v>109.044718529394</v>
      </c>
      <c r="DF30">
        <v>103.708475756906</v>
      </c>
      <c r="DG30">
        <v>120.145156064595</v>
      </c>
      <c r="DH30">
        <v>59.571377900852099</v>
      </c>
      <c r="DI30">
        <v>41.481217302405199</v>
      </c>
      <c r="DJ30">
        <v>117.957807103742</v>
      </c>
      <c r="DK30">
        <v>115.590803241963</v>
      </c>
      <c r="DL30">
        <v>130.815014819917</v>
      </c>
      <c r="DM30">
        <v>163.49013146026101</v>
      </c>
      <c r="DN30">
        <v>166.14947402964</v>
      </c>
      <c r="DO30">
        <v>173.82940763995899</v>
      </c>
      <c r="DP30">
        <v>171.60739237860199</v>
      </c>
      <c r="DQ30">
        <v>185.662386401699</v>
      </c>
      <c r="DR30">
        <v>65.619343975750496</v>
      </c>
      <c r="DS30">
        <v>65.372325407680194</v>
      </c>
      <c r="DT30">
        <v>73.517673891547105</v>
      </c>
      <c r="DU30">
        <v>102.796678480324</v>
      </c>
      <c r="DV30">
        <v>142.64243222092099</v>
      </c>
      <c r="DW30">
        <v>113.873657590555</v>
      </c>
    </row>
    <row r="31" spans="1:127" x14ac:dyDescent="0.35">
      <c r="A31" s="1" t="s">
        <v>592</v>
      </c>
      <c r="B31" s="24">
        <v>42185</v>
      </c>
      <c r="C31" s="24">
        <v>42207</v>
      </c>
      <c r="D31">
        <v>0.16786228751313101</v>
      </c>
      <c r="E31">
        <v>0.29611335498318497</v>
      </c>
      <c r="F31">
        <v>0.99115605676030005</v>
      </c>
      <c r="G31">
        <v>1.21338185406509</v>
      </c>
      <c r="H31">
        <v>2.411</v>
      </c>
      <c r="I31" s="24">
        <v>42216</v>
      </c>
      <c r="J31" s="24">
        <v>42277</v>
      </c>
      <c r="K31" s="24">
        <v>42369</v>
      </c>
      <c r="L31" s="24">
        <v>42460</v>
      </c>
      <c r="M31" s="24">
        <v>42551</v>
      </c>
      <c r="N31">
        <v>0.212798851034667</v>
      </c>
      <c r="O31">
        <v>0.570250974557029</v>
      </c>
      <c r="P31">
        <v>2.1747741146992201</v>
      </c>
      <c r="Q31">
        <v>2.2040755584544098</v>
      </c>
      <c r="R31">
        <v>2.0796974369728698</v>
      </c>
      <c r="S31" s="24">
        <v>42216</v>
      </c>
      <c r="T31" s="24">
        <v>42277</v>
      </c>
      <c r="U31" s="24">
        <v>42369</v>
      </c>
      <c r="V31" s="24">
        <v>42460</v>
      </c>
      <c r="W31" s="24">
        <v>42551</v>
      </c>
      <c r="X31">
        <v>0.1</v>
      </c>
      <c r="Y31" s="24">
        <v>42185</v>
      </c>
      <c r="Z31" s="24">
        <v>42186</v>
      </c>
      <c r="AA31">
        <v>56.548000000000002</v>
      </c>
      <c r="AB31">
        <v>57.212000000000003</v>
      </c>
      <c r="AC31">
        <v>57.015999999999998</v>
      </c>
      <c r="AD31">
        <v>57.588999999999999</v>
      </c>
      <c r="AE31">
        <v>57.672999999999902</v>
      </c>
      <c r="AF31" s="24">
        <v>42216</v>
      </c>
      <c r="AG31" s="24">
        <v>42277</v>
      </c>
      <c r="AH31" s="24">
        <v>42369</v>
      </c>
      <c r="AI31" s="24">
        <v>42460</v>
      </c>
      <c r="AJ31" s="24">
        <v>42551</v>
      </c>
      <c r="AK31">
        <v>55.899999999999899</v>
      </c>
      <c r="AL31">
        <v>56.633333333333297</v>
      </c>
      <c r="AM31">
        <v>57.0833333333333</v>
      </c>
      <c r="AN31">
        <v>57.077777777777698</v>
      </c>
      <c r="AO31">
        <v>57.158333333333303</v>
      </c>
      <c r="AP31" s="24">
        <v>42216</v>
      </c>
      <c r="AQ31" s="24">
        <v>42277</v>
      </c>
      <c r="AR31" s="24">
        <v>42369</v>
      </c>
      <c r="AS31" s="24">
        <v>42460</v>
      </c>
      <c r="AT31" s="24">
        <v>42551</v>
      </c>
      <c r="AU31">
        <v>55.7</v>
      </c>
      <c r="AV31" s="24">
        <v>42185</v>
      </c>
      <c r="AW31" s="24">
        <v>42191</v>
      </c>
      <c r="AX31">
        <v>52.784999999999997</v>
      </c>
      <c r="AY31">
        <v>53.308</v>
      </c>
      <c r="AZ31">
        <v>53.234999999999999</v>
      </c>
      <c r="BA31">
        <v>53.865000000000002</v>
      </c>
      <c r="BB31">
        <v>53.112000000000002</v>
      </c>
      <c r="BC31" s="24">
        <v>42216</v>
      </c>
      <c r="BD31" s="24">
        <v>42277</v>
      </c>
      <c r="BE31" s="24">
        <v>42369</v>
      </c>
      <c r="BF31" s="24">
        <v>42460</v>
      </c>
      <c r="BG31" s="24">
        <v>42551</v>
      </c>
      <c r="BH31">
        <v>53.1</v>
      </c>
      <c r="BI31">
        <v>52.6</v>
      </c>
      <c r="BJ31">
        <v>52.883333333333297</v>
      </c>
      <c r="BK31">
        <v>54.1111111111111</v>
      </c>
      <c r="BL31">
        <v>54.7083333333333</v>
      </c>
      <c r="BM31" s="24">
        <v>42216</v>
      </c>
      <c r="BN31" s="24">
        <v>42277</v>
      </c>
      <c r="BO31" s="24">
        <v>42369</v>
      </c>
      <c r="BP31" s="24">
        <v>42460</v>
      </c>
      <c r="BQ31" s="24">
        <v>42551</v>
      </c>
      <c r="BR31">
        <v>52.5</v>
      </c>
      <c r="BS31">
        <v>0.45</v>
      </c>
      <c r="BT31">
        <v>54.5</v>
      </c>
      <c r="BU31">
        <v>57.25</v>
      </c>
      <c r="BV31" t="b">
        <v>0</v>
      </c>
      <c r="BW31" t="b">
        <v>0</v>
      </c>
      <c r="BX31">
        <v>0</v>
      </c>
      <c r="BY31" t="b">
        <v>0</v>
      </c>
      <c r="BZ31" t="b">
        <v>0</v>
      </c>
      <c r="CA31" t="b">
        <v>0</v>
      </c>
      <c r="CB31" t="b">
        <v>0</v>
      </c>
      <c r="CC31" t="b">
        <v>0</v>
      </c>
      <c r="CD31" t="b">
        <v>0</v>
      </c>
      <c r="CE31" t="b">
        <v>0</v>
      </c>
      <c r="CF31" t="b">
        <v>0</v>
      </c>
      <c r="CG31" t="b">
        <v>1</v>
      </c>
      <c r="CH31" t="b">
        <v>1</v>
      </c>
      <c r="CI31" t="b">
        <v>0</v>
      </c>
      <c r="CJ31" t="b">
        <v>0</v>
      </c>
      <c r="CK31" t="b">
        <v>1</v>
      </c>
      <c r="CL31" t="b">
        <v>1</v>
      </c>
      <c r="CM31" t="b">
        <v>1</v>
      </c>
      <c r="CN31">
        <v>-4.4936563521535897E-2</v>
      </c>
      <c r="CO31">
        <v>-0.27413761957384403</v>
      </c>
      <c r="CP31">
        <v>-1.1836180579389199</v>
      </c>
      <c r="CQ31">
        <v>-0.99069370438932003</v>
      </c>
      <c r="CR31">
        <v>0.33130256302712702</v>
      </c>
      <c r="CS31">
        <v>-0.315000000000004</v>
      </c>
      <c r="CT31">
        <v>0.70799999999999796</v>
      </c>
      <c r="CU31">
        <v>0.35166666666665902</v>
      </c>
      <c r="CV31">
        <v>-0.24611111111109801</v>
      </c>
      <c r="CW31">
        <v>-1.5963333333333301</v>
      </c>
      <c r="CX31">
        <v>0.64800000000001001</v>
      </c>
      <c r="CY31">
        <v>0.57866666666667699</v>
      </c>
      <c r="CZ31">
        <v>-6.7333333333330303E-2</v>
      </c>
      <c r="DA31">
        <v>0.51122222222221503</v>
      </c>
      <c r="DB31">
        <v>0.51466666666666305</v>
      </c>
      <c r="DC31">
        <v>108.56211392817499</v>
      </c>
      <c r="DD31">
        <v>114.176579633351</v>
      </c>
      <c r="DE31">
        <v>108.50180378295499</v>
      </c>
      <c r="DF31">
        <v>103.682667895725</v>
      </c>
      <c r="DG31">
        <v>117.725153760328</v>
      </c>
      <c r="DH31">
        <v>62.601499639647002</v>
      </c>
      <c r="DI31">
        <v>44.464626513975297</v>
      </c>
      <c r="DJ31">
        <v>114.573417790261</v>
      </c>
      <c r="DK31">
        <v>114.05326395559</v>
      </c>
      <c r="DL31">
        <v>118.302250159846</v>
      </c>
      <c r="DM31">
        <v>159.84377676787699</v>
      </c>
      <c r="DN31">
        <v>162.74953521699399</v>
      </c>
      <c r="DO31">
        <v>169.81701656693701</v>
      </c>
      <c r="DP31">
        <v>179.74445692130999</v>
      </c>
      <c r="DQ31">
        <v>187.86026774571701</v>
      </c>
      <c r="DR31">
        <v>66.844845728019905</v>
      </c>
      <c r="DS31">
        <v>65.156270508598496</v>
      </c>
      <c r="DT31">
        <v>77.338996296849103</v>
      </c>
      <c r="DU31">
        <v>97.900265947858401</v>
      </c>
      <c r="DV31">
        <v>140.05153118249299</v>
      </c>
      <c r="DW31">
        <v>108.74984672545899</v>
      </c>
    </row>
    <row r="32" spans="1:127" x14ac:dyDescent="0.35">
      <c r="A32" s="1" t="s">
        <v>593</v>
      </c>
      <c r="B32" s="24">
        <v>42216</v>
      </c>
      <c r="C32" s="24">
        <v>42240</v>
      </c>
      <c r="D32">
        <v>-5.8144039150409499E-2</v>
      </c>
      <c r="E32">
        <v>0.20466644484971</v>
      </c>
      <c r="F32">
        <v>1.6020845931016201</v>
      </c>
      <c r="G32">
        <v>0.83123682686740896</v>
      </c>
      <c r="H32">
        <v>2.35</v>
      </c>
      <c r="I32" s="24">
        <v>42247</v>
      </c>
      <c r="J32" s="24">
        <v>42308</v>
      </c>
      <c r="K32" s="24">
        <v>42400</v>
      </c>
      <c r="L32" s="24">
        <v>42490</v>
      </c>
      <c r="M32" s="24">
        <v>42582</v>
      </c>
      <c r="N32">
        <v>0.44592556531386401</v>
      </c>
      <c r="O32">
        <v>0.75893588101227905</v>
      </c>
      <c r="P32">
        <v>2.29767200607969</v>
      </c>
      <c r="Q32">
        <v>2.0838382097125798</v>
      </c>
      <c r="R32">
        <v>2.0302894489634999</v>
      </c>
      <c r="S32" s="24">
        <v>42247</v>
      </c>
      <c r="T32" s="24">
        <v>42308</v>
      </c>
      <c r="U32" s="24">
        <v>42400</v>
      </c>
      <c r="V32" s="24">
        <v>42490</v>
      </c>
      <c r="W32" s="24">
        <v>42582</v>
      </c>
      <c r="X32">
        <v>0.2</v>
      </c>
      <c r="Y32" s="24">
        <v>42216</v>
      </c>
      <c r="Z32" s="24">
        <v>42219</v>
      </c>
      <c r="AA32">
        <v>58.491</v>
      </c>
      <c r="AB32">
        <v>58.57</v>
      </c>
      <c r="AC32">
        <v>57.794999999999902</v>
      </c>
      <c r="AD32">
        <v>55.986999999999902</v>
      </c>
      <c r="AE32">
        <v>55.557000000000002</v>
      </c>
      <c r="AF32" s="24">
        <v>42247</v>
      </c>
      <c r="AG32" s="24">
        <v>42308</v>
      </c>
      <c r="AH32" s="24">
        <v>42400</v>
      </c>
      <c r="AI32" s="24">
        <v>42490</v>
      </c>
      <c r="AJ32" s="24">
        <v>42582</v>
      </c>
      <c r="AK32">
        <v>59.5</v>
      </c>
      <c r="AL32">
        <v>57.3333333333333</v>
      </c>
      <c r="AM32">
        <v>57.5833333333333</v>
      </c>
      <c r="AN32">
        <v>57.488888888888802</v>
      </c>
      <c r="AO32">
        <v>57.375</v>
      </c>
      <c r="AP32" s="24">
        <v>42247</v>
      </c>
      <c r="AQ32" s="24">
        <v>42308</v>
      </c>
      <c r="AR32" s="24">
        <v>42400</v>
      </c>
      <c r="AS32" s="24">
        <v>42490</v>
      </c>
      <c r="AT32" s="24">
        <v>42582</v>
      </c>
      <c r="AU32">
        <v>60.1</v>
      </c>
      <c r="AV32" s="24">
        <v>42216</v>
      </c>
      <c r="AW32" s="24">
        <v>42222</v>
      </c>
      <c r="AX32">
        <v>51.381</v>
      </c>
      <c r="AY32">
        <v>51.845999999999897</v>
      </c>
      <c r="AZ32">
        <v>52.018000000000001</v>
      </c>
      <c r="BA32">
        <v>51.944000000000003</v>
      </c>
      <c r="BB32">
        <v>52.295999999999999</v>
      </c>
      <c r="BC32" s="24">
        <v>42247</v>
      </c>
      <c r="BD32" s="24">
        <v>42308</v>
      </c>
      <c r="BE32" s="24">
        <v>42400</v>
      </c>
      <c r="BF32" s="24">
        <v>42490</v>
      </c>
      <c r="BG32" s="24">
        <v>42582</v>
      </c>
      <c r="BH32">
        <v>51.9</v>
      </c>
      <c r="BI32">
        <v>52.699999999999903</v>
      </c>
      <c r="BJ32">
        <v>52.549999999999898</v>
      </c>
      <c r="BK32">
        <v>53.511111111111099</v>
      </c>
      <c r="BL32">
        <v>54.4</v>
      </c>
      <c r="BM32" s="24">
        <v>42247</v>
      </c>
      <c r="BN32" s="24">
        <v>42308</v>
      </c>
      <c r="BO32" s="24">
        <v>42400</v>
      </c>
      <c r="BP32" s="24">
        <v>42490</v>
      </c>
      <c r="BQ32" s="24">
        <v>42582</v>
      </c>
      <c r="BR32">
        <v>52</v>
      </c>
      <c r="BS32">
        <v>0.15</v>
      </c>
      <c r="BT32">
        <v>53.45</v>
      </c>
      <c r="BU32">
        <v>57.4</v>
      </c>
      <c r="BV32" t="b">
        <v>0</v>
      </c>
      <c r="BW32" t="b">
        <v>1</v>
      </c>
      <c r="BX32">
        <v>1</v>
      </c>
      <c r="BY32" t="b">
        <v>0</v>
      </c>
      <c r="BZ32" t="b">
        <v>0</v>
      </c>
      <c r="CA32" t="b">
        <v>0</v>
      </c>
      <c r="CB32" t="b">
        <v>0</v>
      </c>
      <c r="CC32" t="b">
        <v>0</v>
      </c>
      <c r="CD32" t="b">
        <v>1</v>
      </c>
      <c r="CE32" t="b">
        <v>1</v>
      </c>
      <c r="CF32" t="b">
        <v>1</v>
      </c>
      <c r="CG32" t="b">
        <v>0</v>
      </c>
      <c r="CH32" t="b">
        <v>0</v>
      </c>
      <c r="CI32" t="b">
        <v>0</v>
      </c>
      <c r="CJ32" t="b">
        <v>1</v>
      </c>
      <c r="CK32" t="b">
        <v>1</v>
      </c>
      <c r="CL32" t="b">
        <v>1</v>
      </c>
      <c r="CM32" t="b">
        <v>1</v>
      </c>
      <c r="CN32">
        <v>-0.50406960446427396</v>
      </c>
      <c r="CO32">
        <v>-0.55426943616256796</v>
      </c>
      <c r="CP32">
        <v>-0.69558741297806703</v>
      </c>
      <c r="CQ32">
        <v>-1.2526013828451701</v>
      </c>
      <c r="CR32">
        <v>0.31971055103649498</v>
      </c>
      <c r="CS32">
        <v>-0.51899999999999802</v>
      </c>
      <c r="CT32">
        <v>-0.85399999999999898</v>
      </c>
      <c r="CU32">
        <v>-0.53199999999998204</v>
      </c>
      <c r="CV32">
        <v>-1.5671111111111</v>
      </c>
      <c r="CW32">
        <v>-2.1040000000000001</v>
      </c>
      <c r="CX32">
        <v>-1.0089999999999899</v>
      </c>
      <c r="CY32">
        <v>1.2366666666666599</v>
      </c>
      <c r="CZ32">
        <v>0.211666666666666</v>
      </c>
      <c r="DA32">
        <v>-1.5018888888888899</v>
      </c>
      <c r="DB32">
        <v>-1.8179999999999901</v>
      </c>
      <c r="DC32">
        <v>109.775108836293</v>
      </c>
      <c r="DD32">
        <v>114.755477163241</v>
      </c>
      <c r="DE32">
        <v>108.982473643229</v>
      </c>
      <c r="DF32">
        <v>104.032764359125</v>
      </c>
      <c r="DG32">
        <v>116.710786827303</v>
      </c>
      <c r="DH32">
        <v>55.323668795564302</v>
      </c>
      <c r="DI32">
        <v>36.812107273790197</v>
      </c>
      <c r="DJ32">
        <v>118.075240167309</v>
      </c>
      <c r="DK32">
        <v>115.37213257865901</v>
      </c>
      <c r="DL32">
        <v>139.970261859548</v>
      </c>
      <c r="DM32">
        <v>162.154715201491</v>
      </c>
      <c r="DN32">
        <v>167.87963881698201</v>
      </c>
      <c r="DO32">
        <v>172.242060842413</v>
      </c>
      <c r="DP32">
        <v>176.952815152456</v>
      </c>
      <c r="DQ32">
        <v>186.10047459552101</v>
      </c>
      <c r="DR32">
        <v>59.137762765888802</v>
      </c>
      <c r="DS32">
        <v>56.8431223050748</v>
      </c>
      <c r="DT32">
        <v>75.599737423167795</v>
      </c>
      <c r="DU32">
        <v>83.100403547607101</v>
      </c>
      <c r="DV32">
        <v>141.94259867745001</v>
      </c>
      <c r="DW32">
        <v>108.95245693141899</v>
      </c>
    </row>
    <row r="33" spans="1:127" x14ac:dyDescent="0.35">
      <c r="A33" s="1" t="s">
        <v>594</v>
      </c>
      <c r="B33" s="24">
        <v>42247</v>
      </c>
      <c r="C33" s="24">
        <v>42268</v>
      </c>
      <c r="D33">
        <v>-9.6526318000600395E-2</v>
      </c>
      <c r="E33">
        <v>0.49798163039751397</v>
      </c>
      <c r="F33">
        <v>1.26211543868917</v>
      </c>
      <c r="G33">
        <v>0.16277020247683599</v>
      </c>
      <c r="H33">
        <v>1.617</v>
      </c>
      <c r="I33" s="24">
        <v>42277</v>
      </c>
      <c r="J33" s="24">
        <v>42338</v>
      </c>
      <c r="K33" s="24">
        <v>42429</v>
      </c>
      <c r="L33" s="24">
        <v>42521</v>
      </c>
      <c r="M33" s="24">
        <v>42613</v>
      </c>
      <c r="N33">
        <v>0.222931968021855</v>
      </c>
      <c r="O33">
        <v>1.18847668322361</v>
      </c>
      <c r="P33">
        <v>2.0863461638393099</v>
      </c>
      <c r="Q33">
        <v>1.8904116970214699</v>
      </c>
      <c r="R33">
        <v>2.0867283321447698</v>
      </c>
      <c r="S33" s="24">
        <v>42277</v>
      </c>
      <c r="T33" s="24">
        <v>42338</v>
      </c>
      <c r="U33" s="24">
        <v>42429</v>
      </c>
      <c r="V33" s="24">
        <v>42521</v>
      </c>
      <c r="W33" s="24">
        <v>42613</v>
      </c>
      <c r="X33">
        <v>0.2</v>
      </c>
      <c r="Y33" s="24">
        <v>42247</v>
      </c>
      <c r="Z33" s="24">
        <v>42248</v>
      </c>
      <c r="AA33">
        <v>57.359000000000002</v>
      </c>
      <c r="AB33">
        <v>57.996000000000002</v>
      </c>
      <c r="AC33">
        <v>58.302999999999997</v>
      </c>
      <c r="AD33">
        <v>55.518999999999998</v>
      </c>
      <c r="AE33">
        <v>55.76</v>
      </c>
      <c r="AF33" s="24">
        <v>42277</v>
      </c>
      <c r="AG33" s="24">
        <v>42338</v>
      </c>
      <c r="AH33" s="24">
        <v>42429</v>
      </c>
      <c r="AI33" s="24">
        <v>42521</v>
      </c>
      <c r="AJ33" s="24">
        <v>42613</v>
      </c>
      <c r="AK33">
        <v>59</v>
      </c>
      <c r="AL33">
        <v>58.133333333333297</v>
      </c>
      <c r="AM33">
        <v>57.816666666666599</v>
      </c>
      <c r="AN33">
        <v>57.577777777777698</v>
      </c>
      <c r="AO33">
        <v>57.4583333333333</v>
      </c>
      <c r="AP33" s="24">
        <v>42277</v>
      </c>
      <c r="AQ33" s="24">
        <v>42338</v>
      </c>
      <c r="AR33" s="24">
        <v>42429</v>
      </c>
      <c r="AS33" s="24">
        <v>42521</v>
      </c>
      <c r="AT33" s="24">
        <v>42613</v>
      </c>
      <c r="AU33">
        <v>58.6</v>
      </c>
      <c r="AV33" s="24">
        <v>42247</v>
      </c>
      <c r="AW33" s="24">
        <v>42251</v>
      </c>
      <c r="AX33">
        <v>50.8</v>
      </c>
      <c r="AY33">
        <v>51.716999999999999</v>
      </c>
      <c r="AZ33">
        <v>51.034999999999997</v>
      </c>
      <c r="BA33">
        <v>52.633000000000003</v>
      </c>
      <c r="BB33">
        <v>53.192999999999998</v>
      </c>
      <c r="BC33" s="24">
        <v>42277</v>
      </c>
      <c r="BD33" s="24">
        <v>42338</v>
      </c>
      <c r="BE33" s="24">
        <v>42429</v>
      </c>
      <c r="BF33" s="24">
        <v>42521</v>
      </c>
      <c r="BG33" s="24">
        <v>42613</v>
      </c>
      <c r="BH33">
        <v>51</v>
      </c>
      <c r="BI33">
        <v>52</v>
      </c>
      <c r="BJ33">
        <v>52.1666666666666</v>
      </c>
      <c r="BK33">
        <v>52.788888888888799</v>
      </c>
      <c r="BL33">
        <v>53.808333333333302</v>
      </c>
      <c r="BM33" s="24">
        <v>42277</v>
      </c>
      <c r="BN33" s="24">
        <v>42338</v>
      </c>
      <c r="BO33" s="24">
        <v>42429</v>
      </c>
      <c r="BP33" s="24">
        <v>42521</v>
      </c>
      <c r="BQ33" s="24">
        <v>42613</v>
      </c>
      <c r="BR33">
        <v>50.2</v>
      </c>
      <c r="BS33">
        <v>0.15</v>
      </c>
      <c r="BT33">
        <v>52.95</v>
      </c>
      <c r="BU33">
        <v>57.4</v>
      </c>
      <c r="BV33" t="b">
        <v>0</v>
      </c>
      <c r="BW33" t="b">
        <v>1</v>
      </c>
      <c r="BX33">
        <v>1</v>
      </c>
      <c r="BY33" t="b">
        <v>0</v>
      </c>
      <c r="BZ33" t="b">
        <v>0</v>
      </c>
      <c r="CA33" t="b">
        <v>0</v>
      </c>
      <c r="CB33" t="b">
        <v>0</v>
      </c>
      <c r="CC33" t="b">
        <v>1</v>
      </c>
      <c r="CD33" t="b">
        <v>0</v>
      </c>
      <c r="CE33" t="b">
        <v>1</v>
      </c>
      <c r="CF33" t="b">
        <v>1</v>
      </c>
      <c r="CG33" t="b">
        <v>0</v>
      </c>
      <c r="CH33" t="b">
        <v>0</v>
      </c>
      <c r="CI33" t="b">
        <v>0</v>
      </c>
      <c r="CJ33" t="b">
        <v>1</v>
      </c>
      <c r="CK33" t="b">
        <v>1</v>
      </c>
      <c r="CL33" t="b">
        <v>1</v>
      </c>
      <c r="CM33" t="b">
        <v>1</v>
      </c>
      <c r="CN33">
        <v>-0.31945828602245602</v>
      </c>
      <c r="CO33">
        <v>-0.69049505282610102</v>
      </c>
      <c r="CP33">
        <v>-0.82423072515014595</v>
      </c>
      <c r="CQ33">
        <v>-1.7276414945446299</v>
      </c>
      <c r="CR33">
        <v>-0.469728332144776</v>
      </c>
      <c r="CS33">
        <v>-0.20000000000000201</v>
      </c>
      <c r="CT33">
        <v>-0.28300000000000097</v>
      </c>
      <c r="CU33">
        <v>-1.1316666666666599</v>
      </c>
      <c r="CV33">
        <v>-0.15588888888887401</v>
      </c>
      <c r="CW33">
        <v>-0.61533333333333895</v>
      </c>
      <c r="CX33">
        <v>-1.64099999999999</v>
      </c>
      <c r="CY33">
        <v>-0.137333333333337</v>
      </c>
      <c r="CZ33">
        <v>0.48633333333332701</v>
      </c>
      <c r="DA33">
        <v>-2.05877777777778</v>
      </c>
      <c r="DB33">
        <v>-1.6983333333333299</v>
      </c>
      <c r="DC33">
        <v>109.29348817703</v>
      </c>
      <c r="DD33">
        <v>113.528776247227</v>
      </c>
      <c r="DE33">
        <v>108.532805468341</v>
      </c>
      <c r="DF33">
        <v>103.851234538169</v>
      </c>
      <c r="DG33">
        <v>114.665933874153</v>
      </c>
      <c r="DH33">
        <v>56.873272040864499</v>
      </c>
      <c r="DI33">
        <v>38.257242540438099</v>
      </c>
      <c r="DJ33">
        <v>114.943832399348</v>
      </c>
      <c r="DK33">
        <v>114.151795968336</v>
      </c>
      <c r="DL33">
        <v>131.90273990528101</v>
      </c>
      <c r="DM33">
        <v>152.786714077434</v>
      </c>
      <c r="DN33">
        <v>158.212041495796</v>
      </c>
      <c r="DO33">
        <v>163.62297590480301</v>
      </c>
      <c r="DP33">
        <v>165.67883069369</v>
      </c>
      <c r="DQ33">
        <v>179.075269797261</v>
      </c>
      <c r="DR33">
        <v>59.978766249234297</v>
      </c>
      <c r="DS33">
        <v>58.286657824055503</v>
      </c>
      <c r="DT33">
        <v>72.736110964245299</v>
      </c>
      <c r="DU33">
        <v>85.539923343447498</v>
      </c>
      <c r="DV33">
        <v>135.947167591153</v>
      </c>
      <c r="DW33">
        <v>103.199757081923</v>
      </c>
    </row>
    <row r="34" spans="1:127" x14ac:dyDescent="0.35">
      <c r="A34" s="1" t="s">
        <v>595</v>
      </c>
      <c r="B34" s="24">
        <v>42277</v>
      </c>
      <c r="C34" s="24">
        <v>42297</v>
      </c>
      <c r="D34">
        <v>4.2266723665207402E-2</v>
      </c>
      <c r="E34">
        <v>0.83265431494130504</v>
      </c>
      <c r="F34">
        <v>0.89023594035211295</v>
      </c>
      <c r="G34">
        <v>4.6620446031209101E-2</v>
      </c>
      <c r="H34">
        <v>0.371</v>
      </c>
      <c r="I34" s="24">
        <v>42308</v>
      </c>
      <c r="J34" s="24">
        <v>42369</v>
      </c>
      <c r="K34" s="24">
        <v>42460</v>
      </c>
      <c r="L34" s="24">
        <v>42551</v>
      </c>
      <c r="M34" s="24">
        <v>42643</v>
      </c>
      <c r="N34">
        <v>0.13587149211375901</v>
      </c>
      <c r="O34">
        <v>1.4888212325544701</v>
      </c>
      <c r="P34">
        <v>1.7030666859888799</v>
      </c>
      <c r="Q34">
        <v>1.60671466302004</v>
      </c>
      <c r="R34">
        <v>2.0048623318499201</v>
      </c>
      <c r="S34" s="24">
        <v>42308</v>
      </c>
      <c r="T34" s="24">
        <v>42369</v>
      </c>
      <c r="U34" s="24">
        <v>42460</v>
      </c>
      <c r="V34" s="24">
        <v>42551</v>
      </c>
      <c r="W34" s="24">
        <v>42643</v>
      </c>
      <c r="X34">
        <v>0</v>
      </c>
      <c r="Y34" s="24">
        <v>42277</v>
      </c>
      <c r="Z34" s="24">
        <v>42278</v>
      </c>
      <c r="AA34">
        <v>54.942</v>
      </c>
      <c r="AB34">
        <v>55.5579999999999</v>
      </c>
      <c r="AC34">
        <v>56.423999999999999</v>
      </c>
      <c r="AD34">
        <v>53.850999999999999</v>
      </c>
      <c r="AE34">
        <v>53.567999999999898</v>
      </c>
      <c r="AF34" s="24">
        <v>42308</v>
      </c>
      <c r="AG34" s="24">
        <v>42369</v>
      </c>
      <c r="AH34" s="24">
        <v>42460</v>
      </c>
      <c r="AI34" s="24">
        <v>42551</v>
      </c>
      <c r="AJ34" s="24">
        <v>42643</v>
      </c>
      <c r="AK34">
        <v>55.899999999999899</v>
      </c>
      <c r="AL34">
        <v>58.133333333333297</v>
      </c>
      <c r="AM34">
        <v>57.383333333333297</v>
      </c>
      <c r="AN34">
        <v>57.433333333333302</v>
      </c>
      <c r="AO34">
        <v>57.341666666666598</v>
      </c>
      <c r="AP34" s="24">
        <v>42308</v>
      </c>
      <c r="AQ34" s="24">
        <v>42369</v>
      </c>
      <c r="AR34" s="24">
        <v>42460</v>
      </c>
      <c r="AS34" s="24">
        <v>42551</v>
      </c>
      <c r="AT34" s="24">
        <v>42643</v>
      </c>
      <c r="AU34">
        <v>56.1</v>
      </c>
      <c r="AV34" s="24">
        <v>42277</v>
      </c>
      <c r="AW34" s="24">
        <v>42283</v>
      </c>
      <c r="AX34">
        <v>49.289000000000001</v>
      </c>
      <c r="AY34">
        <v>49.651000000000003</v>
      </c>
      <c r="AZ34">
        <v>48.949999999999903</v>
      </c>
      <c r="BA34">
        <v>50.384999999999998</v>
      </c>
      <c r="BB34">
        <v>51.444000000000003</v>
      </c>
      <c r="BC34" s="24">
        <v>42308</v>
      </c>
      <c r="BD34" s="24">
        <v>42369</v>
      </c>
      <c r="BE34" s="24">
        <v>42460</v>
      </c>
      <c r="BF34" s="24">
        <v>42551</v>
      </c>
      <c r="BG34" s="24">
        <v>42643</v>
      </c>
      <c r="BH34">
        <v>50</v>
      </c>
      <c r="BI34">
        <v>50.966666666666598</v>
      </c>
      <c r="BJ34">
        <v>51.783333333333303</v>
      </c>
      <c r="BK34">
        <v>52.244444444444397</v>
      </c>
      <c r="BL34">
        <v>53.325000000000003</v>
      </c>
      <c r="BM34" s="24">
        <v>42308</v>
      </c>
      <c r="BN34" s="24">
        <v>42369</v>
      </c>
      <c r="BO34" s="24">
        <v>42460</v>
      </c>
      <c r="BP34" s="24">
        <v>42551</v>
      </c>
      <c r="BQ34" s="24">
        <v>42643</v>
      </c>
      <c r="BR34">
        <v>50.1</v>
      </c>
      <c r="BS34">
        <v>0.05</v>
      </c>
      <c r="BT34">
        <v>52.7</v>
      </c>
      <c r="BU34">
        <v>57.35</v>
      </c>
      <c r="BV34" t="b">
        <v>0</v>
      </c>
      <c r="BW34" t="b">
        <v>0</v>
      </c>
      <c r="BX34">
        <v>0</v>
      </c>
      <c r="BY34" t="b">
        <v>0</v>
      </c>
      <c r="BZ34" t="b">
        <v>0</v>
      </c>
      <c r="CA34" t="b">
        <v>0</v>
      </c>
      <c r="CB34" t="b">
        <v>0</v>
      </c>
      <c r="CC34" t="b">
        <v>0</v>
      </c>
      <c r="CD34" t="b">
        <v>0</v>
      </c>
      <c r="CE34" t="b">
        <v>0</v>
      </c>
      <c r="CF34" t="b">
        <v>0</v>
      </c>
      <c r="CG34" t="b">
        <v>0</v>
      </c>
      <c r="CH34" t="b">
        <v>0</v>
      </c>
      <c r="CI34" t="b">
        <v>0</v>
      </c>
      <c r="CJ34" t="b">
        <v>1</v>
      </c>
      <c r="CK34" t="b">
        <v>1</v>
      </c>
      <c r="CL34" t="b">
        <v>0</v>
      </c>
      <c r="CM34" t="b">
        <v>1</v>
      </c>
      <c r="CN34">
        <v>-9.3604768448551895E-2</v>
      </c>
      <c r="CO34">
        <v>-0.65616691761316503</v>
      </c>
      <c r="CP34">
        <v>-0.81283074563676605</v>
      </c>
      <c r="CQ34">
        <v>-1.5600942169888301</v>
      </c>
      <c r="CR34">
        <v>-1.6338623318499199</v>
      </c>
      <c r="CS34">
        <v>-0.71099999999999797</v>
      </c>
      <c r="CT34">
        <v>-1.3156666666666601</v>
      </c>
      <c r="CU34">
        <v>-2.8333333333333401</v>
      </c>
      <c r="CV34">
        <v>-1.85944444444443</v>
      </c>
      <c r="CW34">
        <v>-1.881</v>
      </c>
      <c r="CX34">
        <v>-0.95799999999999097</v>
      </c>
      <c r="CY34">
        <v>-2.5753333333333299</v>
      </c>
      <c r="CZ34">
        <v>-0.95933333333333304</v>
      </c>
      <c r="DA34">
        <v>-3.5823333333333101</v>
      </c>
      <c r="DB34">
        <v>-3.7736666666666601</v>
      </c>
      <c r="DC34">
        <v>109.854901651208</v>
      </c>
      <c r="DD34">
        <v>114.927885519423</v>
      </c>
      <c r="DE34">
        <v>109.111289841142</v>
      </c>
      <c r="DF34">
        <v>104.21424350958399</v>
      </c>
      <c r="DG34">
        <v>111.538160387568</v>
      </c>
      <c r="DH34">
        <v>54.910809297006701</v>
      </c>
      <c r="DI34">
        <v>36.203516270982497</v>
      </c>
      <c r="DJ34">
        <v>115.873197567265</v>
      </c>
      <c r="DK34">
        <v>114.814432078971</v>
      </c>
      <c r="DL34">
        <v>136.00546389197399</v>
      </c>
      <c r="DM34">
        <v>153.46886706702401</v>
      </c>
      <c r="DN34">
        <v>158.717258831207</v>
      </c>
      <c r="DO34">
        <v>163.19941570279599</v>
      </c>
      <c r="DP34">
        <v>170.747880511815</v>
      </c>
      <c r="DQ34">
        <v>174.03487438282201</v>
      </c>
      <c r="DR34">
        <v>59.899695863897001</v>
      </c>
      <c r="DS34">
        <v>57.478991266117099</v>
      </c>
      <c r="DT34">
        <v>66.441087394838704</v>
      </c>
      <c r="DU34">
        <v>78.010606032138895</v>
      </c>
      <c r="DV34">
        <v>136.58241505764801</v>
      </c>
      <c r="DW34">
        <v>103.572225065532</v>
      </c>
    </row>
    <row r="35" spans="1:127" x14ac:dyDescent="0.35">
      <c r="A35" s="1" t="s">
        <v>596</v>
      </c>
      <c r="B35" s="24">
        <v>42308</v>
      </c>
      <c r="C35" s="24">
        <v>42328</v>
      </c>
      <c r="D35">
        <v>0.48675894660616897</v>
      </c>
      <c r="E35">
        <v>1.3076083472039799</v>
      </c>
      <c r="F35">
        <v>0.97602737120612204</v>
      </c>
      <c r="G35">
        <v>0.34871292331157799</v>
      </c>
      <c r="H35">
        <v>0.58699999999999997</v>
      </c>
      <c r="I35" s="24">
        <v>42338</v>
      </c>
      <c r="J35" s="24">
        <v>42400</v>
      </c>
      <c r="K35" s="24">
        <v>42490</v>
      </c>
      <c r="L35" s="24">
        <v>42582</v>
      </c>
      <c r="M35" s="24">
        <v>42674</v>
      </c>
      <c r="N35">
        <v>0.81025516568209399</v>
      </c>
      <c r="O35">
        <v>2.2941168168377</v>
      </c>
      <c r="P35">
        <v>1.7597593782324299</v>
      </c>
      <c r="Q35">
        <v>1.7265944358987999</v>
      </c>
      <c r="R35">
        <v>2.2583452228914198</v>
      </c>
      <c r="S35" s="24">
        <v>42338</v>
      </c>
      <c r="T35" s="24">
        <v>42400</v>
      </c>
      <c r="U35" s="24">
        <v>42490</v>
      </c>
      <c r="V35" s="24">
        <v>42582</v>
      </c>
      <c r="W35" s="24">
        <v>42674</v>
      </c>
      <c r="X35">
        <v>0.2</v>
      </c>
      <c r="Y35" s="24">
        <v>42308</v>
      </c>
      <c r="Z35" s="24">
        <v>42310</v>
      </c>
      <c r="AA35">
        <v>56.582999999999899</v>
      </c>
      <c r="AB35">
        <v>56.103000000000002</v>
      </c>
      <c r="AC35">
        <v>57.313000000000002</v>
      </c>
      <c r="AD35">
        <v>54.432000000000002</v>
      </c>
      <c r="AE35">
        <v>54.186999999999998</v>
      </c>
      <c r="AF35" s="24">
        <v>42338</v>
      </c>
      <c r="AG35" s="24">
        <v>42400</v>
      </c>
      <c r="AH35" s="24">
        <v>42490</v>
      </c>
      <c r="AI35" s="24">
        <v>42582</v>
      </c>
      <c r="AJ35" s="24">
        <v>42674</v>
      </c>
      <c r="AK35">
        <v>56.899999999999899</v>
      </c>
      <c r="AL35">
        <v>57.266666666666602</v>
      </c>
      <c r="AM35">
        <v>57.3</v>
      </c>
      <c r="AN35">
        <v>57.477777777777703</v>
      </c>
      <c r="AO35">
        <v>57.433333333333302</v>
      </c>
      <c r="AP35" s="24">
        <v>42338</v>
      </c>
      <c r="AQ35" s="24">
        <v>42400</v>
      </c>
      <c r="AR35" s="24">
        <v>42490</v>
      </c>
      <c r="AS35" s="24">
        <v>42582</v>
      </c>
      <c r="AT35" s="24">
        <v>42674</v>
      </c>
      <c r="AU35">
        <v>56.9</v>
      </c>
      <c r="AV35" s="24">
        <v>42308</v>
      </c>
      <c r="AW35" s="24">
        <v>42313</v>
      </c>
      <c r="AX35">
        <v>49.265999999999998</v>
      </c>
      <c r="AY35">
        <v>49.003999999999998</v>
      </c>
      <c r="AZ35">
        <v>49.94</v>
      </c>
      <c r="BA35">
        <v>51.287999999999997</v>
      </c>
      <c r="BB35">
        <v>52.078000000000003</v>
      </c>
      <c r="BC35" s="24">
        <v>42338</v>
      </c>
      <c r="BD35" s="24">
        <v>42400</v>
      </c>
      <c r="BE35" s="24">
        <v>42490</v>
      </c>
      <c r="BF35" s="24">
        <v>42582</v>
      </c>
      <c r="BG35" s="24">
        <v>42674</v>
      </c>
      <c r="BH35">
        <v>49.4</v>
      </c>
      <c r="BI35">
        <v>50.133333333333297</v>
      </c>
      <c r="BJ35">
        <v>51.4166666666666</v>
      </c>
      <c r="BK35">
        <v>51.744444444444397</v>
      </c>
      <c r="BL35">
        <v>52.6666666666666</v>
      </c>
      <c r="BM35" s="24">
        <v>42338</v>
      </c>
      <c r="BN35" s="24">
        <v>42400</v>
      </c>
      <c r="BO35" s="24">
        <v>42490</v>
      </c>
      <c r="BP35" s="24">
        <v>42582</v>
      </c>
      <c r="BQ35" s="24">
        <v>42674</v>
      </c>
      <c r="BR35">
        <v>49.1</v>
      </c>
      <c r="BS35">
        <v>0.05</v>
      </c>
      <c r="BT35">
        <v>52.3</v>
      </c>
      <c r="BU35">
        <v>57.35</v>
      </c>
      <c r="BV35" t="b">
        <v>0</v>
      </c>
      <c r="BW35" t="b">
        <v>0</v>
      </c>
      <c r="BX35">
        <v>1</v>
      </c>
      <c r="BY35" t="b">
        <v>0</v>
      </c>
      <c r="BZ35" t="b">
        <v>0</v>
      </c>
      <c r="CA35" t="b">
        <v>0</v>
      </c>
      <c r="CB35" t="b">
        <v>0</v>
      </c>
      <c r="CC35" t="b">
        <v>0</v>
      </c>
      <c r="CD35" t="b">
        <v>0</v>
      </c>
      <c r="CE35" t="b">
        <v>0</v>
      </c>
      <c r="CF35" t="b">
        <v>0</v>
      </c>
      <c r="CG35" t="b">
        <v>0</v>
      </c>
      <c r="CH35" t="b">
        <v>0</v>
      </c>
      <c r="CI35" t="b">
        <v>1</v>
      </c>
      <c r="CJ35" t="b">
        <v>1</v>
      </c>
      <c r="CK35" t="b">
        <v>1</v>
      </c>
      <c r="CL35" t="b">
        <v>1</v>
      </c>
      <c r="CM35" t="b">
        <v>1</v>
      </c>
      <c r="CN35">
        <v>-0.32349621907592402</v>
      </c>
      <c r="CO35">
        <v>-0.98650846963372796</v>
      </c>
      <c r="CP35">
        <v>-0.78373200702631496</v>
      </c>
      <c r="CQ35">
        <v>-1.3778815125872299</v>
      </c>
      <c r="CR35">
        <v>-1.6713452228914201</v>
      </c>
      <c r="CS35">
        <v>-0.13400000000000001</v>
      </c>
      <c r="CT35">
        <v>-1.12933333333333</v>
      </c>
      <c r="CU35">
        <v>-1.4766666666666599</v>
      </c>
      <c r="CV35">
        <v>-0.45644444444444299</v>
      </c>
      <c r="CW35">
        <v>-0.58866666666666101</v>
      </c>
      <c r="CX35">
        <v>-0.317</v>
      </c>
      <c r="CY35">
        <v>-1.16366666666665</v>
      </c>
      <c r="CZ35">
        <v>1.30000000000052E-2</v>
      </c>
      <c r="DA35">
        <v>-3.0457777777777699</v>
      </c>
      <c r="DB35">
        <v>-3.2463333333333302</v>
      </c>
      <c r="DC35" s="129">
        <v>109.844843405349</v>
      </c>
      <c r="DD35">
        <v>115.33290706646299</v>
      </c>
      <c r="DE35">
        <v>109.368978988565</v>
      </c>
      <c r="DF35">
        <v>104.136372416192</v>
      </c>
      <c r="DG35">
        <v>115.006996740714</v>
      </c>
      <c r="DH35">
        <v>55.6386997195902</v>
      </c>
      <c r="DI35">
        <v>36.7893713629269</v>
      </c>
      <c r="DJ35">
        <v>116.695887449328</v>
      </c>
      <c r="DK35">
        <v>115.499015549945</v>
      </c>
      <c r="DL35">
        <v>132.02022177883799</v>
      </c>
      <c r="DM35">
        <v>166.08949431819599</v>
      </c>
      <c r="DN35">
        <v>173.721386829555</v>
      </c>
      <c r="DO35">
        <v>177.73132896244701</v>
      </c>
      <c r="DP35">
        <v>177.06240673972701</v>
      </c>
      <c r="DQ35">
        <v>180.852856535569</v>
      </c>
      <c r="DR35">
        <v>60.496701278872699</v>
      </c>
      <c r="DS35">
        <v>57.817702007759998</v>
      </c>
      <c r="DT35">
        <v>58.351574822854602</v>
      </c>
      <c r="DU35">
        <v>86.8658647950339</v>
      </c>
      <c r="DV35">
        <v>144.33658391332901</v>
      </c>
      <c r="DW35">
        <v>109.935157139548</v>
      </c>
    </row>
    <row r="36" spans="1:127" x14ac:dyDescent="0.35">
      <c r="A36" s="1" t="s">
        <v>597</v>
      </c>
      <c r="B36" s="24">
        <v>42338</v>
      </c>
      <c r="C36" s="24">
        <v>42356</v>
      </c>
      <c r="D36">
        <v>0.77167776774611496</v>
      </c>
      <c r="E36">
        <v>1.4523886129123</v>
      </c>
      <c r="F36">
        <v>0.93354508105380996</v>
      </c>
      <c r="G36">
        <v>0.44026536195640398</v>
      </c>
      <c r="H36">
        <v>0.81100000000000005</v>
      </c>
      <c r="I36" s="24">
        <v>42369</v>
      </c>
      <c r="J36" s="24">
        <v>42429</v>
      </c>
      <c r="K36" s="24">
        <v>42521</v>
      </c>
      <c r="L36" s="24">
        <v>42613</v>
      </c>
      <c r="M36" s="24">
        <v>42704</v>
      </c>
      <c r="N36">
        <v>1.18212780053808</v>
      </c>
      <c r="O36">
        <v>1.5557050290318599</v>
      </c>
      <c r="P36">
        <v>1.3772217583919499</v>
      </c>
      <c r="Q36">
        <v>1.64699567406508</v>
      </c>
      <c r="R36">
        <v>2.2289256688275199</v>
      </c>
      <c r="S36" s="24">
        <v>42369</v>
      </c>
      <c r="T36" s="24">
        <v>42429</v>
      </c>
      <c r="U36" s="24">
        <v>42521</v>
      </c>
      <c r="V36" s="24">
        <v>42613</v>
      </c>
      <c r="W36" s="24">
        <v>42704</v>
      </c>
      <c r="X36">
        <v>0.5</v>
      </c>
      <c r="Y36" s="24">
        <v>42338</v>
      </c>
      <c r="Z36" s="24">
        <v>42339</v>
      </c>
      <c r="AA36">
        <v>56.031999999999996</v>
      </c>
      <c r="AB36">
        <v>55.908999999999999</v>
      </c>
      <c r="AC36">
        <v>56.441000000000003</v>
      </c>
      <c r="AD36">
        <v>55.459000000000003</v>
      </c>
      <c r="AE36">
        <v>54.927</v>
      </c>
      <c r="AF36" s="24">
        <v>42369</v>
      </c>
      <c r="AG36" s="24">
        <v>42429</v>
      </c>
      <c r="AH36" s="24">
        <v>42521</v>
      </c>
      <c r="AI36" s="24">
        <v>42613</v>
      </c>
      <c r="AJ36" s="24">
        <v>42704</v>
      </c>
      <c r="AK36">
        <v>56.1</v>
      </c>
      <c r="AL36">
        <v>56.3</v>
      </c>
      <c r="AM36">
        <v>57.216666666666598</v>
      </c>
      <c r="AN36">
        <v>57.311111111111103</v>
      </c>
      <c r="AO36">
        <v>57.258333333333297</v>
      </c>
      <c r="AP36" s="24">
        <v>42369</v>
      </c>
      <c r="AQ36" s="24">
        <v>42429</v>
      </c>
      <c r="AR36" s="24">
        <v>42521</v>
      </c>
      <c r="AS36" s="24">
        <v>42613</v>
      </c>
      <c r="AT36" s="24">
        <v>42704</v>
      </c>
      <c r="AU36">
        <v>56.1</v>
      </c>
      <c r="AV36" s="24">
        <v>42338</v>
      </c>
      <c r="AW36" s="24">
        <v>42342</v>
      </c>
      <c r="AX36">
        <v>48.887999999999998</v>
      </c>
      <c r="AY36">
        <v>48.886000000000003</v>
      </c>
      <c r="AZ36">
        <v>49.670999999999999</v>
      </c>
      <c r="BA36">
        <v>51.2989999999999</v>
      </c>
      <c r="BB36">
        <v>52.343000000000004</v>
      </c>
      <c r="BC36" s="24">
        <v>42369</v>
      </c>
      <c r="BD36" s="24">
        <v>42429</v>
      </c>
      <c r="BE36" s="24">
        <v>42521</v>
      </c>
      <c r="BF36" s="24">
        <v>42613</v>
      </c>
      <c r="BG36" s="24">
        <v>42704</v>
      </c>
      <c r="BH36">
        <v>48.4</v>
      </c>
      <c r="BI36">
        <v>49.266666666666602</v>
      </c>
      <c r="BJ36">
        <v>50.633333333333297</v>
      </c>
      <c r="BK36">
        <v>51.2</v>
      </c>
      <c r="BL36">
        <v>51.908333333333303</v>
      </c>
      <c r="BM36" s="24">
        <v>42369</v>
      </c>
      <c r="BN36" s="24">
        <v>42429</v>
      </c>
      <c r="BO36" s="24">
        <v>42521</v>
      </c>
      <c r="BP36" s="24">
        <v>42613</v>
      </c>
      <c r="BQ36" s="24">
        <v>42704</v>
      </c>
      <c r="BR36">
        <v>49.1</v>
      </c>
      <c r="BS36">
        <v>0.05</v>
      </c>
      <c r="BT36">
        <v>52.05</v>
      </c>
      <c r="BU36">
        <v>57.05</v>
      </c>
      <c r="BV36" t="b">
        <v>0</v>
      </c>
      <c r="BW36" t="b">
        <v>0</v>
      </c>
      <c r="BX36">
        <v>1</v>
      </c>
      <c r="BY36" t="b">
        <v>0</v>
      </c>
      <c r="BZ36" t="b">
        <v>0</v>
      </c>
      <c r="CA36" t="b">
        <v>0</v>
      </c>
      <c r="CB36" t="b">
        <v>0</v>
      </c>
      <c r="CC36" t="b">
        <v>1</v>
      </c>
      <c r="CD36" t="b">
        <v>0</v>
      </c>
      <c r="CE36" t="b">
        <v>0</v>
      </c>
      <c r="CF36" t="b">
        <v>0</v>
      </c>
      <c r="CG36" t="b">
        <v>0</v>
      </c>
      <c r="CH36" t="b">
        <v>0</v>
      </c>
      <c r="CI36" t="b">
        <v>1</v>
      </c>
      <c r="CJ36" t="b">
        <v>1</v>
      </c>
      <c r="CK36" t="b">
        <v>1</v>
      </c>
      <c r="CL36" t="b">
        <v>1</v>
      </c>
      <c r="CM36" t="b">
        <v>1</v>
      </c>
      <c r="CN36">
        <v>-0.41045003279196401</v>
      </c>
      <c r="CO36">
        <v>-0.103316416119559</v>
      </c>
      <c r="CP36">
        <v>-0.44367667733813898</v>
      </c>
      <c r="CQ36">
        <v>-1.2067303121086701</v>
      </c>
      <c r="CR36">
        <v>-1.4179256688275199</v>
      </c>
      <c r="CS36">
        <v>0.48799999999999899</v>
      </c>
      <c r="CT36">
        <v>-0.380666666666655</v>
      </c>
      <c r="CU36">
        <v>-0.96233333333333304</v>
      </c>
      <c r="CV36">
        <v>9.8999999999989499E-2</v>
      </c>
      <c r="CW36">
        <v>0.43466666666667197</v>
      </c>
      <c r="CX36">
        <v>-6.8000000000011995E-2</v>
      </c>
      <c r="CY36">
        <v>-0.39099999999999802</v>
      </c>
      <c r="CZ36">
        <v>-0.77566666666665895</v>
      </c>
      <c r="DA36">
        <v>-1.8521111111110899</v>
      </c>
      <c r="DB36">
        <v>-2.3313333333333102</v>
      </c>
      <c r="DC36">
        <v>109.63318492949</v>
      </c>
      <c r="DD36">
        <v>115.54997085514</v>
      </c>
      <c r="DE36">
        <v>109.33664233722099</v>
      </c>
      <c r="DF36">
        <v>103.967277434994</v>
      </c>
      <c r="DG36">
        <v>111.72110447623101</v>
      </c>
      <c r="DH36">
        <v>55.968076636757097</v>
      </c>
      <c r="DI36">
        <v>37.039106643474597</v>
      </c>
      <c r="DJ36">
        <v>116.804580204495</v>
      </c>
      <c r="DK36">
        <v>115.818740154487</v>
      </c>
      <c r="DL36">
        <v>130.13810947336901</v>
      </c>
      <c r="DM36">
        <v>164.747482054675</v>
      </c>
      <c r="DN36">
        <v>171.922593590617</v>
      </c>
      <c r="DO36">
        <v>176.81388486930399</v>
      </c>
      <c r="DP36">
        <v>183.88607362664999</v>
      </c>
      <c r="DQ36">
        <v>173.90750145458</v>
      </c>
      <c r="DR36">
        <v>56.775674535809003</v>
      </c>
      <c r="DS36">
        <v>52.905754041881302</v>
      </c>
      <c r="DT36">
        <v>53.617045343394103</v>
      </c>
      <c r="DU36">
        <v>84.899464509640495</v>
      </c>
      <c r="DV36">
        <v>143.42772636107199</v>
      </c>
      <c r="DW36">
        <v>108.39850843669799</v>
      </c>
    </row>
    <row r="37" spans="1:127" x14ac:dyDescent="0.35">
      <c r="A37" s="1" t="s">
        <v>598</v>
      </c>
      <c r="B37" s="24">
        <v>42369</v>
      </c>
      <c r="C37" s="24">
        <v>42394</v>
      </c>
      <c r="D37">
        <v>0.96997383475889698</v>
      </c>
      <c r="E37">
        <v>0.97232105421418602</v>
      </c>
      <c r="F37">
        <v>0.61812630427675597</v>
      </c>
      <c r="G37">
        <v>0.73820872470529098</v>
      </c>
      <c r="H37">
        <v>0.67999999999999905</v>
      </c>
      <c r="I37" s="24">
        <v>42400</v>
      </c>
      <c r="J37" s="24">
        <v>42460</v>
      </c>
      <c r="K37" s="24">
        <v>42551</v>
      </c>
      <c r="L37" s="24">
        <v>42643</v>
      </c>
      <c r="M37" s="24">
        <v>42735</v>
      </c>
      <c r="N37">
        <v>1.18605135666936</v>
      </c>
      <c r="O37">
        <v>0.32617689741352102</v>
      </c>
      <c r="P37">
        <v>0.87970702384631505</v>
      </c>
      <c r="Q37">
        <v>1.35193377655013</v>
      </c>
      <c r="R37">
        <v>2.0058158112488198</v>
      </c>
      <c r="S37" s="24">
        <v>42400</v>
      </c>
      <c r="T37" s="24">
        <v>42460</v>
      </c>
      <c r="U37" s="24">
        <v>42551</v>
      </c>
      <c r="V37" s="24">
        <v>42643</v>
      </c>
      <c r="W37" s="24">
        <v>42735</v>
      </c>
      <c r="X37">
        <v>0.7</v>
      </c>
      <c r="Y37" s="24">
        <v>42369</v>
      </c>
      <c r="Z37" s="24">
        <v>42370</v>
      </c>
      <c r="AA37">
        <v>55.155000000000001</v>
      </c>
      <c r="AB37">
        <v>54.488999999999997</v>
      </c>
      <c r="AC37">
        <v>54.4729999999999</v>
      </c>
      <c r="AD37">
        <v>53.682000000000002</v>
      </c>
      <c r="AE37">
        <v>53.037999999999997</v>
      </c>
      <c r="AF37" s="24">
        <v>42400</v>
      </c>
      <c r="AG37" s="24">
        <v>42460</v>
      </c>
      <c r="AH37" s="24">
        <v>42551</v>
      </c>
      <c r="AI37" s="24">
        <v>42643</v>
      </c>
      <c r="AJ37" s="24">
        <v>42735</v>
      </c>
      <c r="AK37">
        <v>55.2</v>
      </c>
      <c r="AL37">
        <v>56.066666666666599</v>
      </c>
      <c r="AM37">
        <v>57.099999999999902</v>
      </c>
      <c r="AN37">
        <v>56.9444444444444</v>
      </c>
      <c r="AO37">
        <v>57.091666666666598</v>
      </c>
      <c r="AP37" s="24">
        <v>42400</v>
      </c>
      <c r="AQ37" s="24">
        <v>42460</v>
      </c>
      <c r="AR37" s="24">
        <v>42551</v>
      </c>
      <c r="AS37" s="24">
        <v>42643</v>
      </c>
      <c r="AT37" s="24">
        <v>42735</v>
      </c>
      <c r="AU37">
        <v>55.3</v>
      </c>
      <c r="AV37" s="24">
        <v>42369</v>
      </c>
      <c r="AW37" s="24">
        <v>42375</v>
      </c>
      <c r="AX37">
        <v>47.701999999999998</v>
      </c>
      <c r="AY37">
        <v>47.226999999999997</v>
      </c>
      <c r="AZ37">
        <v>48.939</v>
      </c>
      <c r="BA37">
        <v>50.716000000000001</v>
      </c>
      <c r="BB37">
        <v>51.34</v>
      </c>
      <c r="BC37" s="24">
        <v>42400</v>
      </c>
      <c r="BD37" s="24">
        <v>42460</v>
      </c>
      <c r="BE37" s="24">
        <v>42551</v>
      </c>
      <c r="BF37" s="24">
        <v>42643</v>
      </c>
      <c r="BG37" s="24">
        <v>42735</v>
      </c>
      <c r="BH37">
        <v>48</v>
      </c>
      <c r="BI37">
        <v>48.599999999999902</v>
      </c>
      <c r="BJ37">
        <v>49.783333333333303</v>
      </c>
      <c r="BK37">
        <v>50.7222222222222</v>
      </c>
      <c r="BL37">
        <v>51.3333333333333</v>
      </c>
      <c r="BM37" s="24">
        <v>42400</v>
      </c>
      <c r="BN37" s="24">
        <v>42460</v>
      </c>
      <c r="BO37" s="24">
        <v>42551</v>
      </c>
      <c r="BP37" s="24">
        <v>42643</v>
      </c>
      <c r="BQ37" s="24">
        <v>42735</v>
      </c>
      <c r="BR37">
        <v>48.7</v>
      </c>
      <c r="BS37">
        <v>0.05</v>
      </c>
      <c r="BT37">
        <v>51.95</v>
      </c>
      <c r="BU37">
        <v>56.8</v>
      </c>
      <c r="BV37" t="b">
        <v>0</v>
      </c>
      <c r="BW37" t="b">
        <v>0</v>
      </c>
      <c r="BX37">
        <v>1</v>
      </c>
      <c r="BY37" t="b">
        <v>0</v>
      </c>
      <c r="BZ37" t="b">
        <v>0</v>
      </c>
      <c r="CA37" t="b">
        <v>0</v>
      </c>
      <c r="CB37" t="b">
        <v>0</v>
      </c>
      <c r="CC37" t="b">
        <v>0</v>
      </c>
      <c r="CD37" t="b">
        <v>0</v>
      </c>
      <c r="CE37" t="b">
        <v>0</v>
      </c>
      <c r="CF37" t="b">
        <v>0</v>
      </c>
      <c r="CG37" t="b">
        <v>0</v>
      </c>
      <c r="CH37" t="b">
        <v>0</v>
      </c>
      <c r="CI37" t="b">
        <v>1</v>
      </c>
      <c r="CJ37" t="b">
        <v>1</v>
      </c>
      <c r="CK37" t="b">
        <v>1</v>
      </c>
      <c r="CL37" t="b">
        <v>1</v>
      </c>
      <c r="CM37" t="b">
        <v>1</v>
      </c>
      <c r="CN37">
        <v>-0.21607752191046201</v>
      </c>
      <c r="CO37">
        <v>0.64614415680066495</v>
      </c>
      <c r="CP37">
        <v>-0.26158071956955897</v>
      </c>
      <c r="CQ37">
        <v>-0.61372505184483805</v>
      </c>
      <c r="CR37">
        <v>-1.3258158112488201</v>
      </c>
      <c r="CS37">
        <v>-0.29800000000000099</v>
      </c>
      <c r="CT37">
        <v>-1.37299999999998</v>
      </c>
      <c r="CU37">
        <v>-0.84433333333333105</v>
      </c>
      <c r="CV37">
        <v>-6.2222222222132403E-3</v>
      </c>
      <c r="CW37">
        <v>6.6666666666819197E-3</v>
      </c>
      <c r="CX37">
        <v>-4.5000000000001698E-2</v>
      </c>
      <c r="CY37">
        <v>-1.5776666666666599</v>
      </c>
      <c r="CZ37">
        <v>-2.6269999999999998</v>
      </c>
      <c r="DA37">
        <v>-3.26244444444443</v>
      </c>
      <c r="DB37">
        <v>-4.0536666666666701</v>
      </c>
      <c r="DC37">
        <v>109.04093642839401</v>
      </c>
      <c r="DD37">
        <v>114.250192528022</v>
      </c>
      <c r="DE37">
        <v>108.011477560874</v>
      </c>
      <c r="DF37">
        <v>103.660372834952</v>
      </c>
      <c r="DG37">
        <v>107.832637357035</v>
      </c>
      <c r="DH37">
        <v>57.2808421518343</v>
      </c>
      <c r="DI37">
        <v>38.312533351117501</v>
      </c>
      <c r="DJ37">
        <v>114.18177124988701</v>
      </c>
      <c r="DK37">
        <v>113.71171473433699</v>
      </c>
      <c r="DL37">
        <v>122.048702951208</v>
      </c>
      <c r="DM37">
        <v>160.37096276802899</v>
      </c>
      <c r="DN37">
        <v>167.43933000873599</v>
      </c>
      <c r="DO37">
        <v>173.074543844712</v>
      </c>
      <c r="DP37">
        <v>170.930282766571</v>
      </c>
      <c r="DQ37">
        <v>168.65515487172399</v>
      </c>
      <c r="DR37">
        <v>52.858745706996302</v>
      </c>
      <c r="DS37">
        <v>48.321492906564302</v>
      </c>
      <c r="DT37">
        <v>53.309606993426897</v>
      </c>
      <c r="DU37">
        <v>68.878797685581304</v>
      </c>
      <c r="DV37">
        <v>140.49736746356601</v>
      </c>
      <c r="DW37">
        <v>107.918632913735</v>
      </c>
    </row>
    <row r="38" spans="1:127" x14ac:dyDescent="0.35">
      <c r="A38" s="1" t="s">
        <v>396</v>
      </c>
      <c r="B38" s="24">
        <v>42400</v>
      </c>
      <c r="C38" s="24">
        <v>42424</v>
      </c>
      <c r="D38">
        <v>1.23651759954328</v>
      </c>
      <c r="E38">
        <v>0.72477246311268795</v>
      </c>
      <c r="F38">
        <v>0.54441288224793505</v>
      </c>
      <c r="G38">
        <v>0.71803816042854596</v>
      </c>
      <c r="H38">
        <v>0.81</v>
      </c>
      <c r="I38" s="24">
        <v>42429</v>
      </c>
      <c r="J38" s="24">
        <v>42490</v>
      </c>
      <c r="K38" s="24">
        <v>42582</v>
      </c>
      <c r="L38" s="24">
        <v>42674</v>
      </c>
      <c r="M38" s="24">
        <v>42766</v>
      </c>
      <c r="N38">
        <v>0.99899680979627004</v>
      </c>
      <c r="O38">
        <v>0.38940735123647002</v>
      </c>
      <c r="P38">
        <v>0.867430092881738</v>
      </c>
      <c r="Q38">
        <v>1.44745089701635</v>
      </c>
      <c r="R38">
        <v>1.9965614419953099</v>
      </c>
      <c r="S38" s="24">
        <v>42429</v>
      </c>
      <c r="T38" s="24">
        <v>42490</v>
      </c>
      <c r="U38" s="24">
        <v>42582</v>
      </c>
      <c r="V38" s="24">
        <v>42674</v>
      </c>
      <c r="W38" s="24">
        <v>42766</v>
      </c>
      <c r="X38">
        <v>1.4</v>
      </c>
      <c r="Y38" s="24">
        <v>42400</v>
      </c>
      <c r="Z38" s="24">
        <v>42401</v>
      </c>
      <c r="AA38">
        <v>53.5579999999999</v>
      </c>
      <c r="AB38">
        <v>53.512</v>
      </c>
      <c r="AC38">
        <v>52.966999999999999</v>
      </c>
      <c r="AD38">
        <v>53.268000000000001</v>
      </c>
      <c r="AE38">
        <v>52.601999999999897</v>
      </c>
      <c r="AF38" s="24">
        <v>42429</v>
      </c>
      <c r="AG38" s="24">
        <v>42490</v>
      </c>
      <c r="AH38" s="24">
        <v>42582</v>
      </c>
      <c r="AI38" s="24">
        <v>42674</v>
      </c>
      <c r="AJ38" s="24">
        <v>42766</v>
      </c>
      <c r="AK38">
        <v>53.9</v>
      </c>
      <c r="AL38">
        <v>55.066666666666599</v>
      </c>
      <c r="AM38">
        <v>56.1666666666666</v>
      </c>
      <c r="AN38">
        <v>56.5555555555555</v>
      </c>
      <c r="AO38">
        <v>56.875</v>
      </c>
      <c r="AP38" s="24">
        <v>42429</v>
      </c>
      <c r="AQ38" s="24">
        <v>42490</v>
      </c>
      <c r="AR38" s="24">
        <v>42582</v>
      </c>
      <c r="AS38" s="24">
        <v>42674</v>
      </c>
      <c r="AT38" s="24">
        <v>42766</v>
      </c>
      <c r="AU38">
        <v>53.8</v>
      </c>
      <c r="AV38" s="24">
        <v>42400</v>
      </c>
      <c r="AW38" s="24">
        <v>42404</v>
      </c>
      <c r="AX38">
        <v>48.735999999999997</v>
      </c>
      <c r="AY38">
        <v>47.077999999999903</v>
      </c>
      <c r="AZ38">
        <v>49.66</v>
      </c>
      <c r="BA38">
        <v>50.924999999999997</v>
      </c>
      <c r="BB38">
        <v>50.658000000000001</v>
      </c>
      <c r="BC38" s="24">
        <v>42429</v>
      </c>
      <c r="BD38" s="24">
        <v>42490</v>
      </c>
      <c r="BE38" s="24">
        <v>42582</v>
      </c>
      <c r="BF38" s="24">
        <v>42674</v>
      </c>
      <c r="BG38" s="24">
        <v>42766</v>
      </c>
      <c r="BH38">
        <v>48.199999999999903</v>
      </c>
      <c r="BI38">
        <v>48.199999999999903</v>
      </c>
      <c r="BJ38">
        <v>49.1666666666666</v>
      </c>
      <c r="BK38">
        <v>50.344444444444399</v>
      </c>
      <c r="BL38">
        <v>50.858333333333299</v>
      </c>
      <c r="BM38" s="24">
        <v>42429</v>
      </c>
      <c r="BN38" s="24">
        <v>42490</v>
      </c>
      <c r="BO38" s="24">
        <v>42582</v>
      </c>
      <c r="BP38" s="24">
        <v>42674</v>
      </c>
      <c r="BQ38" s="24">
        <v>42766</v>
      </c>
      <c r="BR38">
        <v>47.6</v>
      </c>
      <c r="BS38">
        <v>0.15</v>
      </c>
      <c r="BT38">
        <v>51.05</v>
      </c>
      <c r="BU38">
        <v>56.8</v>
      </c>
      <c r="BV38" t="b">
        <v>0</v>
      </c>
      <c r="BW38" t="b">
        <v>0</v>
      </c>
      <c r="BX38">
        <v>1</v>
      </c>
      <c r="BY38" t="b">
        <v>0</v>
      </c>
      <c r="BZ38" t="b">
        <v>0</v>
      </c>
      <c r="CA38" t="b">
        <v>0</v>
      </c>
      <c r="CB38" t="b">
        <v>0</v>
      </c>
      <c r="CC38" t="b">
        <v>0</v>
      </c>
      <c r="CD38" t="b">
        <v>0</v>
      </c>
      <c r="CE38" t="b">
        <v>0</v>
      </c>
      <c r="CF38" t="b">
        <v>0</v>
      </c>
      <c r="CG38" t="b">
        <v>0</v>
      </c>
      <c r="CH38" t="b">
        <v>0</v>
      </c>
      <c r="CI38" t="b">
        <v>1</v>
      </c>
      <c r="CJ38" t="b">
        <v>1</v>
      </c>
      <c r="CK38" t="b">
        <v>1</v>
      </c>
      <c r="CL38" t="b">
        <v>1</v>
      </c>
      <c r="CM38" t="b">
        <v>1</v>
      </c>
      <c r="CN38">
        <v>0.23752078974701299</v>
      </c>
      <c r="CO38">
        <v>0.33536511187621798</v>
      </c>
      <c r="CP38">
        <v>-0.32301721063380301</v>
      </c>
      <c r="CQ38">
        <v>-0.72941273658780903</v>
      </c>
      <c r="CR38">
        <v>-1.1865614419953101</v>
      </c>
      <c r="CS38">
        <v>0.53600000000000803</v>
      </c>
      <c r="CT38">
        <v>-1.1219999999999899</v>
      </c>
      <c r="CU38">
        <v>0.49333333333333901</v>
      </c>
      <c r="CV38">
        <v>0.58055555555556204</v>
      </c>
      <c r="CW38">
        <v>-0.20033333333334</v>
      </c>
      <c r="CX38">
        <v>-0.34200000000001202</v>
      </c>
      <c r="CY38">
        <v>-1.55466666666666</v>
      </c>
      <c r="CZ38">
        <v>-3.1996666666666602</v>
      </c>
      <c r="DA38">
        <v>-3.2875555555555498</v>
      </c>
      <c r="DB38">
        <v>-4.2730000000000103</v>
      </c>
      <c r="DC38">
        <v>110.434682776316</v>
      </c>
      <c r="DD38">
        <v>114.629991739977</v>
      </c>
      <c r="DE38">
        <v>108.430321497957</v>
      </c>
      <c r="DF38">
        <v>104.441792256884</v>
      </c>
      <c r="DG38">
        <v>106.138794767668</v>
      </c>
      <c r="DH38">
        <v>51.991961370347397</v>
      </c>
      <c r="DI38">
        <v>33.005350821978297</v>
      </c>
      <c r="DJ38">
        <v>113.93715730393799</v>
      </c>
      <c r="DK38">
        <v>113.911258984272</v>
      </c>
      <c r="DL38">
        <v>139.56636983898801</v>
      </c>
      <c r="DM38">
        <v>154.547110086706</v>
      </c>
      <c r="DN38">
        <v>162.032548670425</v>
      </c>
      <c r="DO38">
        <v>166.35299694774699</v>
      </c>
      <c r="DP38">
        <v>152.880479320055</v>
      </c>
      <c r="DQ38">
        <v>161.07999492228899</v>
      </c>
      <c r="DR38">
        <v>50.945302855956697</v>
      </c>
      <c r="DS38">
        <v>46.131282403680302</v>
      </c>
      <c r="DT38">
        <v>53.059620790274401</v>
      </c>
      <c r="DU38">
        <v>64.614987292617101</v>
      </c>
      <c r="DV38">
        <v>137.44497456834799</v>
      </c>
      <c r="DW38">
        <v>105.983606353875</v>
      </c>
    </row>
    <row r="39" spans="1:127" x14ac:dyDescent="0.35">
      <c r="A39" s="1" t="s">
        <v>397</v>
      </c>
      <c r="B39" s="24">
        <v>42429</v>
      </c>
      <c r="C39" s="24">
        <v>42450</v>
      </c>
      <c r="D39">
        <v>0.83486226436668698</v>
      </c>
      <c r="E39">
        <v>0.80096573242782698</v>
      </c>
      <c r="F39">
        <v>1.0454860311519101</v>
      </c>
      <c r="G39">
        <v>1.0790837673172</v>
      </c>
      <c r="H39">
        <v>1.3240000000000001</v>
      </c>
      <c r="I39" s="24">
        <v>42460</v>
      </c>
      <c r="J39" s="24">
        <v>42521</v>
      </c>
      <c r="K39" s="24">
        <v>42613</v>
      </c>
      <c r="L39" s="24">
        <v>42704</v>
      </c>
      <c r="M39" s="24">
        <v>42794</v>
      </c>
      <c r="N39">
        <v>0.45341641089850998</v>
      </c>
      <c r="O39">
        <v>-6.8453689958713995E-2</v>
      </c>
      <c r="P39">
        <v>1.0739768106462699</v>
      </c>
      <c r="Q39">
        <v>1.6883047500314601</v>
      </c>
      <c r="R39">
        <v>2.1000869831041</v>
      </c>
      <c r="S39" s="24">
        <v>42460</v>
      </c>
      <c r="T39" s="24">
        <v>42521</v>
      </c>
      <c r="U39" s="24">
        <v>42613</v>
      </c>
      <c r="V39" s="24">
        <v>42704</v>
      </c>
      <c r="W39" s="24">
        <v>42794</v>
      </c>
      <c r="X39">
        <v>1</v>
      </c>
      <c r="Y39" s="24">
        <v>42429</v>
      </c>
      <c r="Z39" s="24">
        <v>42430</v>
      </c>
      <c r="AA39">
        <v>52.454999999999998</v>
      </c>
      <c r="AB39">
        <v>52.735999999999997</v>
      </c>
      <c r="AC39">
        <v>53.064999999999998</v>
      </c>
      <c r="AD39">
        <v>53.878999999999998</v>
      </c>
      <c r="AE39">
        <v>53.710999999999999</v>
      </c>
      <c r="AF39" s="24">
        <v>42460</v>
      </c>
      <c r="AG39" s="24">
        <v>42521</v>
      </c>
      <c r="AH39" s="24">
        <v>42613</v>
      </c>
      <c r="AI39" s="24">
        <v>42704</v>
      </c>
      <c r="AJ39" s="24">
        <v>42794</v>
      </c>
      <c r="AK39">
        <v>52.9</v>
      </c>
      <c r="AL39">
        <v>54</v>
      </c>
      <c r="AM39">
        <v>55.15</v>
      </c>
      <c r="AN39">
        <v>56.144444444444403</v>
      </c>
      <c r="AO39">
        <v>56.483333333333299</v>
      </c>
      <c r="AP39" s="24">
        <v>42460</v>
      </c>
      <c r="AQ39" s="24">
        <v>42521</v>
      </c>
      <c r="AR39" s="24">
        <v>42613</v>
      </c>
      <c r="AS39" s="24">
        <v>42704</v>
      </c>
      <c r="AT39" s="24">
        <v>42794</v>
      </c>
      <c r="AU39">
        <v>52.8</v>
      </c>
      <c r="AV39" s="24">
        <v>42429</v>
      </c>
      <c r="AW39" s="24">
        <v>42433</v>
      </c>
      <c r="AX39">
        <v>49.435000000000002</v>
      </c>
      <c r="AY39">
        <v>49.665999999999997</v>
      </c>
      <c r="AZ39">
        <v>50.176000000000002</v>
      </c>
      <c r="BA39">
        <v>50.448</v>
      </c>
      <c r="BB39">
        <v>50.966000000000001</v>
      </c>
      <c r="BC39" s="24">
        <v>42460</v>
      </c>
      <c r="BD39" s="24">
        <v>42521</v>
      </c>
      <c r="BE39" s="24">
        <v>42613</v>
      </c>
      <c r="BF39" s="24">
        <v>42704</v>
      </c>
      <c r="BG39" s="24">
        <v>42794</v>
      </c>
      <c r="BH39">
        <v>49.5</v>
      </c>
      <c r="BI39">
        <v>48.566666666666599</v>
      </c>
      <c r="BJ39">
        <v>48.9166666666666</v>
      </c>
      <c r="BK39">
        <v>49.9444444444444</v>
      </c>
      <c r="BL39">
        <v>50.5416666666666</v>
      </c>
      <c r="BM39" s="24">
        <v>42460</v>
      </c>
      <c r="BN39" s="24">
        <v>42521</v>
      </c>
      <c r="BO39" s="24">
        <v>42613</v>
      </c>
      <c r="BP39" s="24">
        <v>42704</v>
      </c>
      <c r="BQ39" s="24">
        <v>42794</v>
      </c>
      <c r="BR39">
        <v>49.2</v>
      </c>
      <c r="BS39">
        <v>0.2</v>
      </c>
      <c r="BT39">
        <v>50.15</v>
      </c>
      <c r="BU39">
        <v>56.4</v>
      </c>
      <c r="BV39" t="b">
        <v>0</v>
      </c>
      <c r="BW39" t="b">
        <v>0</v>
      </c>
      <c r="BX39">
        <v>1</v>
      </c>
      <c r="BY39" t="b">
        <v>0</v>
      </c>
      <c r="BZ39" t="b">
        <v>0</v>
      </c>
      <c r="CA39" t="b">
        <v>1</v>
      </c>
      <c r="CB39" t="b">
        <v>1</v>
      </c>
      <c r="CC39" t="b">
        <v>1</v>
      </c>
      <c r="CD39" t="b">
        <v>0</v>
      </c>
      <c r="CE39" t="b">
        <v>0</v>
      </c>
      <c r="CF39" t="b">
        <v>0</v>
      </c>
      <c r="CG39" t="b">
        <v>0</v>
      </c>
      <c r="CH39" t="b">
        <v>0</v>
      </c>
      <c r="CI39" t="b">
        <v>1</v>
      </c>
      <c r="CJ39" t="b">
        <v>1</v>
      </c>
      <c r="CK39" t="b">
        <v>1</v>
      </c>
      <c r="CL39" t="b">
        <v>1</v>
      </c>
      <c r="CM39" t="b">
        <v>1</v>
      </c>
      <c r="CN39">
        <v>0.381445853468176</v>
      </c>
      <c r="CO39">
        <v>0.86941942238654102</v>
      </c>
      <c r="CP39">
        <v>-2.84907794943598E-2</v>
      </c>
      <c r="CQ39">
        <v>-0.60922098271426695</v>
      </c>
      <c r="CR39">
        <v>-0.77608698310410795</v>
      </c>
      <c r="CS39">
        <v>-6.4999999999997699E-2</v>
      </c>
      <c r="CT39">
        <v>1.0993333333333399</v>
      </c>
      <c r="CU39">
        <v>1.2593333333333401</v>
      </c>
      <c r="CV39">
        <v>0.50355555555556397</v>
      </c>
      <c r="CW39">
        <v>0.424333333333336</v>
      </c>
      <c r="CX39">
        <v>-0.445000000000007</v>
      </c>
      <c r="CY39">
        <v>-1.264</v>
      </c>
      <c r="CZ39">
        <v>-2.085</v>
      </c>
      <c r="DA39">
        <v>-2.2654444444444399</v>
      </c>
      <c r="DB39">
        <v>-2.7723333333333202</v>
      </c>
      <c r="DC39">
        <v>111.549289654115</v>
      </c>
      <c r="DD39">
        <v>116.226224923838</v>
      </c>
      <c r="DE39">
        <v>109.629012863197</v>
      </c>
      <c r="DF39">
        <v>104.85937089472</v>
      </c>
      <c r="DG39">
        <v>108.111505437134</v>
      </c>
      <c r="DH39">
        <v>48.452409981283701</v>
      </c>
      <c r="DI39">
        <v>29.572792531362701</v>
      </c>
      <c r="DJ39">
        <v>115.469016111082</v>
      </c>
      <c r="DK39">
        <v>115.477609304441</v>
      </c>
      <c r="DL39">
        <v>152.82010855765299</v>
      </c>
      <c r="DM39">
        <v>154.47527729430601</v>
      </c>
      <c r="DN39">
        <v>160.43297249440599</v>
      </c>
      <c r="DO39">
        <v>167.15868439335699</v>
      </c>
      <c r="DP39">
        <v>147.414891861082</v>
      </c>
      <c r="DQ39">
        <v>169.163249765637</v>
      </c>
      <c r="DR39">
        <v>51.798457596308097</v>
      </c>
      <c r="DS39">
        <v>46.5545047768777</v>
      </c>
      <c r="DT39">
        <v>40.586902260511202</v>
      </c>
      <c r="DU39">
        <v>57.759030039046998</v>
      </c>
      <c r="DV39">
        <v>137.82723839082001</v>
      </c>
      <c r="DW39">
        <v>108.957379835266</v>
      </c>
    </row>
    <row r="40" spans="1:127" x14ac:dyDescent="0.35">
      <c r="A40" s="1" t="s">
        <v>398</v>
      </c>
      <c r="B40" s="24">
        <v>42460</v>
      </c>
      <c r="C40" s="24">
        <v>42479</v>
      </c>
      <c r="D40">
        <v>1.5124974661769599</v>
      </c>
      <c r="E40">
        <v>0.94151221515434902</v>
      </c>
      <c r="F40">
        <v>1.50470949168926</v>
      </c>
      <c r="G40">
        <v>1.3952514617905101</v>
      </c>
      <c r="H40">
        <v>1.52</v>
      </c>
      <c r="I40" s="24">
        <v>42490</v>
      </c>
      <c r="J40" s="24">
        <v>42551</v>
      </c>
      <c r="K40" s="24">
        <v>42643</v>
      </c>
      <c r="L40" s="24">
        <v>42735</v>
      </c>
      <c r="M40" s="24">
        <v>42825</v>
      </c>
      <c r="N40">
        <v>0.759067864578155</v>
      </c>
      <c r="O40">
        <v>0.101100068895454</v>
      </c>
      <c r="P40">
        <v>1.4333197308047101</v>
      </c>
      <c r="Q40">
        <v>2.0294807327301299</v>
      </c>
      <c r="R40">
        <v>1.97471655147054</v>
      </c>
      <c r="S40" s="24">
        <v>42490</v>
      </c>
      <c r="T40" s="24">
        <v>42551</v>
      </c>
      <c r="U40" s="24">
        <v>42643</v>
      </c>
      <c r="V40" s="24">
        <v>42735</v>
      </c>
      <c r="W40" s="24">
        <v>42825</v>
      </c>
      <c r="X40">
        <v>0.9</v>
      </c>
      <c r="Y40" s="24">
        <v>42460</v>
      </c>
      <c r="Z40" s="24">
        <v>42461</v>
      </c>
      <c r="AA40">
        <v>56.879999999999903</v>
      </c>
      <c r="AB40">
        <v>56.747</v>
      </c>
      <c r="AC40">
        <v>57.198999999999998</v>
      </c>
      <c r="AD40">
        <v>57.173000000000002</v>
      </c>
      <c r="AE40">
        <v>56.258000000000003</v>
      </c>
      <c r="AF40" s="24">
        <v>42490</v>
      </c>
      <c r="AG40" s="24">
        <v>42551</v>
      </c>
      <c r="AH40" s="24">
        <v>42643</v>
      </c>
      <c r="AI40" s="24">
        <v>42735</v>
      </c>
      <c r="AJ40" s="24">
        <v>42825</v>
      </c>
      <c r="AK40">
        <v>55.5</v>
      </c>
      <c r="AL40">
        <v>54.1</v>
      </c>
      <c r="AM40">
        <v>55.0833333333333</v>
      </c>
      <c r="AN40">
        <v>56.099999999999902</v>
      </c>
      <c r="AO40">
        <v>56.233333333333299</v>
      </c>
      <c r="AP40" s="24">
        <v>42490</v>
      </c>
      <c r="AQ40" s="24">
        <v>42551</v>
      </c>
      <c r="AR40" s="24">
        <v>42643</v>
      </c>
      <c r="AS40" s="24">
        <v>42735</v>
      </c>
      <c r="AT40" s="24">
        <v>42825</v>
      </c>
      <c r="AU40">
        <v>55.4</v>
      </c>
      <c r="AV40" s="24">
        <v>42460</v>
      </c>
      <c r="AW40" s="24">
        <v>42466</v>
      </c>
      <c r="AX40">
        <v>52.726999999999997</v>
      </c>
      <c r="AY40">
        <v>53.277999999999999</v>
      </c>
      <c r="AZ40">
        <v>53.21</v>
      </c>
      <c r="BA40">
        <v>52.290999999999997</v>
      </c>
      <c r="BB40">
        <v>52.161000000000001</v>
      </c>
      <c r="BC40" s="24">
        <v>42490</v>
      </c>
      <c r="BD40" s="24">
        <v>42551</v>
      </c>
      <c r="BE40" s="24">
        <v>42643</v>
      </c>
      <c r="BF40" s="24">
        <v>42735</v>
      </c>
      <c r="BG40" s="24">
        <v>42825</v>
      </c>
      <c r="BH40">
        <v>51.8</v>
      </c>
      <c r="BI40">
        <v>49.8333333333333</v>
      </c>
      <c r="BJ40">
        <v>49.216666666666598</v>
      </c>
      <c r="BK40">
        <v>49.8</v>
      </c>
      <c r="BL40">
        <v>50.5</v>
      </c>
      <c r="BM40" s="24">
        <v>42490</v>
      </c>
      <c r="BN40" s="24">
        <v>42551</v>
      </c>
      <c r="BO40" s="24">
        <v>42643</v>
      </c>
      <c r="BP40" s="24">
        <v>42735</v>
      </c>
      <c r="BQ40" s="24">
        <v>42825</v>
      </c>
      <c r="BR40">
        <v>51</v>
      </c>
      <c r="BS40">
        <v>0.2</v>
      </c>
      <c r="BT40">
        <v>50.15</v>
      </c>
      <c r="BU40">
        <v>56.1</v>
      </c>
      <c r="BV40" t="b">
        <v>1</v>
      </c>
      <c r="BW40" t="b">
        <v>0</v>
      </c>
      <c r="BX40">
        <v>1</v>
      </c>
      <c r="BY40" t="b">
        <v>1</v>
      </c>
      <c r="BZ40" t="b">
        <v>1</v>
      </c>
      <c r="CA40" t="b">
        <v>1</v>
      </c>
      <c r="CB40" t="b">
        <v>1</v>
      </c>
      <c r="CC40" t="b">
        <v>1</v>
      </c>
      <c r="CD40" t="b">
        <v>1</v>
      </c>
      <c r="CE40" t="b">
        <v>1</v>
      </c>
      <c r="CF40" t="b">
        <v>1</v>
      </c>
      <c r="CG40" t="b">
        <v>1</v>
      </c>
      <c r="CH40" t="b">
        <v>1</v>
      </c>
      <c r="CI40" t="b">
        <v>1</v>
      </c>
      <c r="CJ40" t="b">
        <v>1</v>
      </c>
      <c r="CK40" t="b">
        <v>1</v>
      </c>
      <c r="CL40" t="b">
        <v>1</v>
      </c>
      <c r="CM40" t="b">
        <v>1</v>
      </c>
      <c r="CN40">
        <v>0.75342960159880901</v>
      </c>
      <c r="CO40">
        <v>0.84041214625889504</v>
      </c>
      <c r="CP40">
        <v>7.1389760884548098E-2</v>
      </c>
      <c r="CQ40">
        <v>-0.634229270939621</v>
      </c>
      <c r="CR40">
        <v>-0.45471655147054002</v>
      </c>
      <c r="CS40">
        <v>0.92699999999999905</v>
      </c>
      <c r="CT40">
        <v>3.4446666666666599</v>
      </c>
      <c r="CU40">
        <v>3.9933333333333301</v>
      </c>
      <c r="CV40">
        <v>2.4909999999999899</v>
      </c>
      <c r="CW40">
        <v>1.661</v>
      </c>
      <c r="CX40">
        <v>1.3799999999999799</v>
      </c>
      <c r="CY40">
        <v>2.64699999999999</v>
      </c>
      <c r="CZ40">
        <v>2.1156666666666499</v>
      </c>
      <c r="DA40">
        <v>1.0730000000000099</v>
      </c>
      <c r="DB40">
        <v>2.4666666666682598E-2</v>
      </c>
      <c r="DC40">
        <v>112.862989790825</v>
      </c>
      <c r="DD40">
        <v>119.089406636213</v>
      </c>
      <c r="DE40">
        <v>111.881603083702</v>
      </c>
      <c r="DF40">
        <v>105.51364780775801</v>
      </c>
      <c r="DG40">
        <v>109.38901570116499</v>
      </c>
      <c r="DH40">
        <v>46.826336085009302</v>
      </c>
      <c r="DI40">
        <v>28.0351660906611</v>
      </c>
      <c r="DJ40">
        <v>123.019372097675</v>
      </c>
      <c r="DK40">
        <v>120.307327913116</v>
      </c>
      <c r="DL40">
        <v>159.61733179708401</v>
      </c>
      <c r="DM40">
        <v>161.079726418886</v>
      </c>
      <c r="DN40">
        <v>167.36788189163599</v>
      </c>
      <c r="DO40">
        <v>175.40649878773499</v>
      </c>
      <c r="DP40">
        <v>152.18581985731899</v>
      </c>
      <c r="DQ40">
        <v>178.09559797202601</v>
      </c>
      <c r="DR40">
        <v>53.949969076461301</v>
      </c>
      <c r="DS40">
        <v>48.488416177896099</v>
      </c>
      <c r="DT40">
        <v>43.7392832314369</v>
      </c>
      <c r="DU40">
        <v>69.756710525356795</v>
      </c>
      <c r="DV40">
        <v>142.42149240801001</v>
      </c>
      <c r="DW40">
        <v>114.450966062999</v>
      </c>
    </row>
    <row r="41" spans="1:127" x14ac:dyDescent="0.35">
      <c r="A41" s="1" t="s">
        <v>354</v>
      </c>
      <c r="B41" s="24">
        <v>42490</v>
      </c>
      <c r="C41" s="24">
        <v>42510</v>
      </c>
      <c r="D41">
        <v>1.1575848363154699</v>
      </c>
      <c r="E41">
        <v>1.1636499995809599</v>
      </c>
      <c r="F41">
        <v>1.6505646952967801</v>
      </c>
      <c r="G41">
        <v>1.8007504052069001</v>
      </c>
      <c r="H41">
        <v>1.2909999999999999</v>
      </c>
      <c r="I41" s="24">
        <v>42521</v>
      </c>
      <c r="J41" s="24">
        <v>42582</v>
      </c>
      <c r="K41" s="24">
        <v>42674</v>
      </c>
      <c r="L41" s="24">
        <v>42766</v>
      </c>
      <c r="M41" s="24">
        <v>42855</v>
      </c>
      <c r="N41">
        <v>0.72122366034168495</v>
      </c>
      <c r="O41">
        <v>0.579100631462381</v>
      </c>
      <c r="P41">
        <v>1.6705562428466401</v>
      </c>
      <c r="Q41">
        <v>2.2279886687059198</v>
      </c>
      <c r="R41">
        <v>1.9855989880506699</v>
      </c>
      <c r="S41" s="24">
        <v>42521</v>
      </c>
      <c r="T41" s="24">
        <v>42582</v>
      </c>
      <c r="U41" s="24">
        <v>42674</v>
      </c>
      <c r="V41" s="24">
        <v>42766</v>
      </c>
      <c r="W41" s="24">
        <v>42855</v>
      </c>
      <c r="X41">
        <v>1.1000000000000001</v>
      </c>
      <c r="Y41" s="24">
        <v>42490</v>
      </c>
      <c r="Z41" s="24">
        <v>42492</v>
      </c>
      <c r="AA41">
        <v>55.527000000000001</v>
      </c>
      <c r="AB41">
        <v>55.387</v>
      </c>
      <c r="AC41">
        <v>54.6</v>
      </c>
      <c r="AD41">
        <v>53.737000000000002</v>
      </c>
      <c r="AE41">
        <v>53.774000000000001</v>
      </c>
      <c r="AF41" s="24">
        <v>42521</v>
      </c>
      <c r="AG41" s="24">
        <v>42582</v>
      </c>
      <c r="AH41" s="24">
        <v>42674</v>
      </c>
      <c r="AI41" s="24">
        <v>42766</v>
      </c>
      <c r="AJ41" s="24">
        <v>42855</v>
      </c>
      <c r="AK41">
        <v>55.3</v>
      </c>
      <c r="AL41">
        <v>54.566666666666599</v>
      </c>
      <c r="AM41">
        <v>54.816666666666599</v>
      </c>
      <c r="AN41">
        <v>55.633333333333297</v>
      </c>
      <c r="AO41">
        <v>56.058333333333302</v>
      </c>
      <c r="AP41" s="24">
        <v>42521</v>
      </c>
      <c r="AQ41" s="24">
        <v>42582</v>
      </c>
      <c r="AR41" s="24">
        <v>42674</v>
      </c>
      <c r="AS41" s="24">
        <v>42766</v>
      </c>
      <c r="AT41" s="24">
        <v>42855</v>
      </c>
      <c r="AU41">
        <v>55.2</v>
      </c>
      <c r="AV41" s="24">
        <v>42490</v>
      </c>
      <c r="AW41" s="24">
        <v>42495</v>
      </c>
      <c r="AX41">
        <v>51.152000000000001</v>
      </c>
      <c r="AY41">
        <v>51.9209999999999</v>
      </c>
      <c r="AZ41">
        <v>50.927999999999997</v>
      </c>
      <c r="BA41">
        <v>50.521000000000001</v>
      </c>
      <c r="BB41">
        <v>51.066999999999901</v>
      </c>
      <c r="BC41" s="24">
        <v>42521</v>
      </c>
      <c r="BD41" s="24">
        <v>42582</v>
      </c>
      <c r="BE41" s="24">
        <v>42674</v>
      </c>
      <c r="BF41" s="24">
        <v>42766</v>
      </c>
      <c r="BG41" s="24">
        <v>42855</v>
      </c>
      <c r="BH41">
        <v>50.8</v>
      </c>
      <c r="BI41">
        <v>50.7</v>
      </c>
      <c r="BJ41">
        <v>49.449999999999903</v>
      </c>
      <c r="BK41">
        <v>49.677777777777699</v>
      </c>
      <c r="BL41">
        <v>50.433333333333302</v>
      </c>
      <c r="BM41" s="24">
        <v>42521</v>
      </c>
      <c r="BN41" s="24">
        <v>42582</v>
      </c>
      <c r="BO41" s="24">
        <v>42674</v>
      </c>
      <c r="BP41" s="24">
        <v>42766</v>
      </c>
      <c r="BQ41" s="24">
        <v>42855</v>
      </c>
      <c r="BR41">
        <v>51.3</v>
      </c>
      <c r="BS41">
        <v>0.35</v>
      </c>
      <c r="BT41">
        <v>50.15</v>
      </c>
      <c r="BU41">
        <v>55.9</v>
      </c>
      <c r="BV41" t="b">
        <v>1</v>
      </c>
      <c r="BW41" t="b">
        <v>0</v>
      </c>
      <c r="BX41">
        <v>1</v>
      </c>
      <c r="BY41" t="b">
        <v>1</v>
      </c>
      <c r="BZ41" t="b">
        <v>1</v>
      </c>
      <c r="CA41" t="b">
        <v>1</v>
      </c>
      <c r="CB41" t="b">
        <v>1</v>
      </c>
      <c r="CC41" t="b">
        <v>1</v>
      </c>
      <c r="CD41" t="b">
        <v>0</v>
      </c>
      <c r="CE41" t="b">
        <v>0</v>
      </c>
      <c r="CF41" t="b">
        <v>0</v>
      </c>
      <c r="CG41" t="b">
        <v>0</v>
      </c>
      <c r="CH41" t="b">
        <v>0</v>
      </c>
      <c r="CI41" t="b">
        <v>1</v>
      </c>
      <c r="CJ41" t="b">
        <v>1</v>
      </c>
      <c r="CK41" t="b">
        <v>1</v>
      </c>
      <c r="CL41" t="b">
        <v>1</v>
      </c>
      <c r="CM41" t="b">
        <v>1</v>
      </c>
      <c r="CN41">
        <v>0.43636117597378699</v>
      </c>
      <c r="CO41">
        <v>0.58454936811858005</v>
      </c>
      <c r="CP41">
        <v>-1.9991547549856801E-2</v>
      </c>
      <c r="CQ41">
        <v>-0.427238263499019</v>
      </c>
      <c r="CR41">
        <v>-0.69459898805067599</v>
      </c>
      <c r="CS41">
        <v>0.35200000000000298</v>
      </c>
      <c r="CT41">
        <v>1.2209999999999801</v>
      </c>
      <c r="CU41">
        <v>1.478</v>
      </c>
      <c r="CV41">
        <v>0.84322222222222298</v>
      </c>
      <c r="CW41">
        <v>0.63366666666666305</v>
      </c>
      <c r="CX41">
        <v>0.227000000000003</v>
      </c>
      <c r="CY41">
        <v>0.82033333333333702</v>
      </c>
      <c r="CZ41">
        <v>-0.21666666666666801</v>
      </c>
      <c r="DA41">
        <v>-1.8963333333333301</v>
      </c>
      <c r="DB41">
        <v>-2.2843333333333198</v>
      </c>
      <c r="DC41">
        <v>113.251071536192</v>
      </c>
      <c r="DD41">
        <v>120.090522593082</v>
      </c>
      <c r="DE41">
        <v>112.633213966681</v>
      </c>
      <c r="DF41">
        <v>105.65782271446</v>
      </c>
      <c r="DG41">
        <v>113.10584393278801</v>
      </c>
      <c r="DH41">
        <v>47.593770087497397</v>
      </c>
      <c r="DI41">
        <v>28.637932843432399</v>
      </c>
      <c r="DJ41">
        <v>125.174089967924</v>
      </c>
      <c r="DK41">
        <v>121.78498123373301</v>
      </c>
      <c r="DL41">
        <v>154.32463382901901</v>
      </c>
      <c r="DM41">
        <v>160.620439060406</v>
      </c>
      <c r="DN41">
        <v>163.485609972465</v>
      </c>
      <c r="DO41">
        <v>174.53476662290001</v>
      </c>
      <c r="DP41">
        <v>162.022024864369</v>
      </c>
      <c r="DQ41">
        <v>170.68140514900301</v>
      </c>
      <c r="DR41">
        <v>60.228985510034398</v>
      </c>
      <c r="DS41">
        <v>54.625736097153599</v>
      </c>
      <c r="DT41">
        <v>45.856765380177499</v>
      </c>
      <c r="DU41">
        <v>83.521113462405495</v>
      </c>
      <c r="DV41">
        <v>142.28071545158099</v>
      </c>
      <c r="DW41">
        <v>116.95829280899601</v>
      </c>
    </row>
    <row r="42" spans="1:127" x14ac:dyDescent="0.35">
      <c r="A42" s="1" t="s">
        <v>399</v>
      </c>
      <c r="B42" s="24">
        <v>42521</v>
      </c>
      <c r="C42" s="24">
        <v>42542</v>
      </c>
      <c r="D42">
        <v>0.80755090136526098</v>
      </c>
      <c r="E42">
        <v>1.40645469041103</v>
      </c>
      <c r="F42">
        <v>1.77051906158356</v>
      </c>
      <c r="G42">
        <v>1.886341823028</v>
      </c>
      <c r="H42">
        <v>1.284</v>
      </c>
      <c r="I42" s="24">
        <v>42551</v>
      </c>
      <c r="J42" s="24">
        <v>42613</v>
      </c>
      <c r="K42" s="24">
        <v>42704</v>
      </c>
      <c r="L42" s="24">
        <v>42794</v>
      </c>
      <c r="M42" s="24">
        <v>42886</v>
      </c>
      <c r="N42">
        <v>0.76888510711643399</v>
      </c>
      <c r="O42">
        <v>1.09601016662688</v>
      </c>
      <c r="P42">
        <v>1.9787470093698001</v>
      </c>
      <c r="Q42">
        <v>2.37061644142721</v>
      </c>
      <c r="R42">
        <v>1.9876469799723799</v>
      </c>
      <c r="S42" s="24">
        <v>42551</v>
      </c>
      <c r="T42" s="24">
        <v>42613</v>
      </c>
      <c r="U42" s="24">
        <v>42704</v>
      </c>
      <c r="V42" s="24">
        <v>42794</v>
      </c>
      <c r="W42" s="24">
        <v>42886</v>
      </c>
      <c r="X42">
        <v>1</v>
      </c>
      <c r="Y42" s="24">
        <v>42521</v>
      </c>
      <c r="Z42" s="24">
        <v>42522</v>
      </c>
      <c r="AA42">
        <v>54.244999999999997</v>
      </c>
      <c r="AB42">
        <v>54.503</v>
      </c>
      <c r="AC42">
        <v>53.727999999999902</v>
      </c>
      <c r="AD42">
        <v>53.396000000000001</v>
      </c>
      <c r="AE42">
        <v>53.661000000000001</v>
      </c>
      <c r="AF42" s="24">
        <v>42551</v>
      </c>
      <c r="AG42" s="24">
        <v>42613</v>
      </c>
      <c r="AH42" s="24">
        <v>42704</v>
      </c>
      <c r="AI42" s="24">
        <v>42794</v>
      </c>
      <c r="AJ42" s="24">
        <v>42886</v>
      </c>
      <c r="AK42">
        <v>54.1</v>
      </c>
      <c r="AL42">
        <v>54.966666666666598</v>
      </c>
      <c r="AM42">
        <v>54.483333333333299</v>
      </c>
      <c r="AN42">
        <v>55.088888888888803</v>
      </c>
      <c r="AO42">
        <v>55.85</v>
      </c>
      <c r="AP42" s="24">
        <v>42551</v>
      </c>
      <c r="AQ42" s="24">
        <v>42613</v>
      </c>
      <c r="AR42" s="24">
        <v>42704</v>
      </c>
      <c r="AS42" s="24">
        <v>42794</v>
      </c>
      <c r="AT42" s="24">
        <v>42886</v>
      </c>
      <c r="AU42">
        <v>54.1</v>
      </c>
      <c r="AV42" s="24">
        <v>42521</v>
      </c>
      <c r="AW42" s="24">
        <v>42527</v>
      </c>
      <c r="AX42">
        <v>51.34</v>
      </c>
      <c r="AY42">
        <v>52.276000000000003</v>
      </c>
      <c r="AZ42">
        <v>51.027999999999999</v>
      </c>
      <c r="BA42">
        <v>51.052999999999898</v>
      </c>
      <c r="BB42">
        <v>51.2869999999999</v>
      </c>
      <c r="BC42" s="24">
        <v>42551</v>
      </c>
      <c r="BD42" s="24">
        <v>42613</v>
      </c>
      <c r="BE42" s="24">
        <v>42704</v>
      </c>
      <c r="BF42" s="24">
        <v>42794</v>
      </c>
      <c r="BG42" s="24">
        <v>42886</v>
      </c>
      <c r="BH42">
        <v>51.3</v>
      </c>
      <c r="BI42">
        <v>51.3</v>
      </c>
      <c r="BJ42">
        <v>49.933333333333302</v>
      </c>
      <c r="BK42">
        <v>49.711111111111101</v>
      </c>
      <c r="BL42">
        <v>50.283333333333303</v>
      </c>
      <c r="BM42" s="24">
        <v>42551</v>
      </c>
      <c r="BN42" s="24">
        <v>42613</v>
      </c>
      <c r="BO42" s="24">
        <v>42704</v>
      </c>
      <c r="BP42" s="24">
        <v>42794</v>
      </c>
      <c r="BQ42" s="24">
        <v>42886</v>
      </c>
      <c r="BR42">
        <v>51.4</v>
      </c>
      <c r="BS42">
        <v>0.6</v>
      </c>
      <c r="BT42">
        <v>50.15</v>
      </c>
      <c r="BU42">
        <v>55.55</v>
      </c>
      <c r="BV42" t="b">
        <v>1</v>
      </c>
      <c r="BW42" t="b">
        <v>0</v>
      </c>
      <c r="BX42">
        <v>1</v>
      </c>
      <c r="BY42" t="b">
        <v>1</v>
      </c>
      <c r="BZ42" t="b">
        <v>1</v>
      </c>
      <c r="CA42" t="b">
        <v>1</v>
      </c>
      <c r="CB42" t="b">
        <v>1</v>
      </c>
      <c r="CC42" t="b">
        <v>1</v>
      </c>
      <c r="CD42" t="b">
        <v>0</v>
      </c>
      <c r="CE42" t="b">
        <v>0</v>
      </c>
      <c r="CF42" t="b">
        <v>0</v>
      </c>
      <c r="CG42" t="b">
        <v>0</v>
      </c>
      <c r="CH42" t="b">
        <v>0</v>
      </c>
      <c r="CI42" t="b">
        <v>1</v>
      </c>
      <c r="CJ42" t="b">
        <v>1</v>
      </c>
      <c r="CK42" t="b">
        <v>1</v>
      </c>
      <c r="CL42" t="b">
        <v>1</v>
      </c>
      <c r="CM42" t="b">
        <v>1</v>
      </c>
      <c r="CN42">
        <v>3.8665794248826602E-2</v>
      </c>
      <c r="CO42">
        <v>0.310444523784148</v>
      </c>
      <c r="CP42">
        <v>-0.20822794778624601</v>
      </c>
      <c r="CQ42">
        <v>-0.48427461839920999</v>
      </c>
      <c r="CR42">
        <v>-0.70364697997238801</v>
      </c>
      <c r="CS42">
        <v>4.0000000000006197E-2</v>
      </c>
      <c r="CT42">
        <v>0.97599999999999898</v>
      </c>
      <c r="CU42">
        <v>1.09466666666666</v>
      </c>
      <c r="CV42">
        <v>1.34188888888886</v>
      </c>
      <c r="CW42">
        <v>1.0036666666666501</v>
      </c>
      <c r="CX42">
        <v>0.14499999999999599</v>
      </c>
      <c r="CY42">
        <v>-0.46366666666666101</v>
      </c>
      <c r="CZ42">
        <v>-0.75533333333333197</v>
      </c>
      <c r="DA42">
        <v>-1.69288888888887</v>
      </c>
      <c r="DB42">
        <v>-2.1890000000000001</v>
      </c>
      <c r="DC42">
        <v>113.343242341775</v>
      </c>
      <c r="DD42">
        <v>119.925780081179</v>
      </c>
      <c r="DE42">
        <v>112.787743804722</v>
      </c>
      <c r="DF42">
        <v>105.50021509374901</v>
      </c>
      <c r="DG42">
        <v>113.950113609822</v>
      </c>
      <c r="DH42">
        <v>45.750709062883899</v>
      </c>
      <c r="DI42">
        <v>26.999248331373298</v>
      </c>
      <c r="DJ42">
        <v>125.25703967366201</v>
      </c>
      <c r="DK42">
        <v>121.31755475976399</v>
      </c>
      <c r="DL42">
        <v>162.07886812066499</v>
      </c>
      <c r="DM42">
        <v>162.06466686903701</v>
      </c>
      <c r="DN42">
        <v>166.30038088845299</v>
      </c>
      <c r="DO42">
        <v>175.89675831819099</v>
      </c>
      <c r="DP42">
        <v>165.89150607150401</v>
      </c>
      <c r="DQ42">
        <v>161.917741878615</v>
      </c>
      <c r="DR42">
        <v>61.611150134126198</v>
      </c>
      <c r="DS42">
        <v>56.2677915671742</v>
      </c>
      <c r="DT42">
        <v>47.799258844931202</v>
      </c>
      <c r="DU42">
        <v>83.638857835576601</v>
      </c>
      <c r="DV42">
        <v>143.21599892322001</v>
      </c>
      <c r="DW42">
        <v>115.52380061268499</v>
      </c>
    </row>
    <row r="43" spans="1:127" x14ac:dyDescent="0.35">
      <c r="A43" s="1" t="s">
        <v>400</v>
      </c>
      <c r="B43" s="24">
        <v>42551</v>
      </c>
      <c r="C43" s="24">
        <v>42571</v>
      </c>
      <c r="D43">
        <v>0.97570594249416498</v>
      </c>
      <c r="E43">
        <v>1.7121707369350101</v>
      </c>
      <c r="F43">
        <v>1.71747550576049</v>
      </c>
      <c r="G43">
        <v>2.1950833739270599</v>
      </c>
      <c r="H43">
        <v>1.357</v>
      </c>
      <c r="I43" s="24">
        <v>42582</v>
      </c>
      <c r="J43" s="24">
        <v>42643</v>
      </c>
      <c r="K43" s="24">
        <v>42735</v>
      </c>
      <c r="L43" s="24">
        <v>42825</v>
      </c>
      <c r="M43" s="24">
        <v>42916</v>
      </c>
      <c r="N43">
        <v>1.12190856586451</v>
      </c>
      <c r="O43">
        <v>1.7650681077649999</v>
      </c>
      <c r="P43">
        <v>2.59376549638377</v>
      </c>
      <c r="Q43">
        <v>2.5437958279643</v>
      </c>
      <c r="R43">
        <v>2.2355940441883999</v>
      </c>
      <c r="S43" s="24">
        <v>42582</v>
      </c>
      <c r="T43" s="24">
        <v>42643</v>
      </c>
      <c r="U43" s="24">
        <v>42735</v>
      </c>
      <c r="V43" s="24">
        <v>42825</v>
      </c>
      <c r="W43" s="24">
        <v>42916</v>
      </c>
      <c r="X43">
        <v>1</v>
      </c>
      <c r="Y43" s="24">
        <v>42551</v>
      </c>
      <c r="Z43" s="24">
        <v>42552</v>
      </c>
      <c r="AA43">
        <v>55.439</v>
      </c>
      <c r="AB43">
        <v>55.213000000000001</v>
      </c>
      <c r="AC43">
        <v>54.756</v>
      </c>
      <c r="AD43">
        <v>53.719000000000001</v>
      </c>
      <c r="AE43">
        <v>54.417000000000002</v>
      </c>
      <c r="AF43" s="24">
        <v>42582</v>
      </c>
      <c r="AG43" s="24">
        <v>42643</v>
      </c>
      <c r="AH43" s="24">
        <v>42735</v>
      </c>
      <c r="AI43" s="24">
        <v>42825</v>
      </c>
      <c r="AJ43" s="24">
        <v>42916</v>
      </c>
      <c r="AK43">
        <v>55.8</v>
      </c>
      <c r="AL43">
        <v>55.066666666666599</v>
      </c>
      <c r="AM43">
        <v>54.5833333333333</v>
      </c>
      <c r="AN43">
        <v>55.077777777777698</v>
      </c>
      <c r="AO43">
        <v>55.841666666666598</v>
      </c>
      <c r="AP43" s="24">
        <v>42582</v>
      </c>
      <c r="AQ43" s="24">
        <v>42643</v>
      </c>
      <c r="AR43" s="24">
        <v>42735</v>
      </c>
      <c r="AS43" s="24">
        <v>42825</v>
      </c>
      <c r="AT43" s="24">
        <v>42916</v>
      </c>
      <c r="AU43">
        <v>55.8</v>
      </c>
      <c r="AV43" s="24">
        <v>42551</v>
      </c>
      <c r="AW43" s="24">
        <v>42557</v>
      </c>
      <c r="AX43">
        <v>52.694000000000003</v>
      </c>
      <c r="AY43">
        <v>53.061999999999998</v>
      </c>
      <c r="AZ43">
        <v>52.532999999999902</v>
      </c>
      <c r="BA43">
        <v>52.031999999999996</v>
      </c>
      <c r="BB43">
        <v>51.954000000000001</v>
      </c>
      <c r="BC43" s="24">
        <v>42582</v>
      </c>
      <c r="BD43" s="24">
        <v>42643</v>
      </c>
      <c r="BE43" s="24">
        <v>42735</v>
      </c>
      <c r="BF43" s="24">
        <v>42825</v>
      </c>
      <c r="BG43" s="24">
        <v>42916</v>
      </c>
      <c r="BH43">
        <v>53.2</v>
      </c>
      <c r="BI43">
        <v>51.766666666666602</v>
      </c>
      <c r="BJ43">
        <v>50.8</v>
      </c>
      <c r="BK43">
        <v>50.066666666666599</v>
      </c>
      <c r="BL43">
        <v>50.2916666666666</v>
      </c>
      <c r="BM43" s="24">
        <v>42582</v>
      </c>
      <c r="BN43" s="24">
        <v>42643</v>
      </c>
      <c r="BO43" s="24">
        <v>42735</v>
      </c>
      <c r="BP43" s="24">
        <v>42825</v>
      </c>
      <c r="BQ43" s="24">
        <v>42916</v>
      </c>
      <c r="BR43">
        <v>52.2</v>
      </c>
      <c r="BS43">
        <v>0.8</v>
      </c>
      <c r="BT43">
        <v>50.15</v>
      </c>
      <c r="BU43">
        <v>55.599999999999902</v>
      </c>
      <c r="BV43" t="b">
        <v>1</v>
      </c>
      <c r="BW43" t="b">
        <v>1</v>
      </c>
      <c r="BX43">
        <v>1</v>
      </c>
      <c r="BY43" t="b">
        <v>1</v>
      </c>
      <c r="BZ43" t="b">
        <v>1</v>
      </c>
      <c r="CA43" t="b">
        <v>1</v>
      </c>
      <c r="CB43" t="b">
        <v>1</v>
      </c>
      <c r="CC43" t="b">
        <v>1</v>
      </c>
      <c r="CD43" t="b">
        <v>0</v>
      </c>
      <c r="CE43" t="b">
        <v>0</v>
      </c>
      <c r="CF43" t="b">
        <v>0</v>
      </c>
      <c r="CG43" t="b">
        <v>0</v>
      </c>
      <c r="CH43" t="b">
        <v>0</v>
      </c>
      <c r="CI43" t="b">
        <v>1</v>
      </c>
      <c r="CJ43" t="b">
        <v>1</v>
      </c>
      <c r="CK43" t="b">
        <v>1</v>
      </c>
      <c r="CL43" t="b">
        <v>1</v>
      </c>
      <c r="CM43" t="b">
        <v>1</v>
      </c>
      <c r="CN43">
        <v>-0.146202623370351</v>
      </c>
      <c r="CO43">
        <v>-5.2897370829984601E-2</v>
      </c>
      <c r="CP43">
        <v>-0.87628999062328505</v>
      </c>
      <c r="CQ43">
        <v>-0.348712454037234</v>
      </c>
      <c r="CR43">
        <v>-0.87859404418840703</v>
      </c>
      <c r="CS43">
        <v>-0.50599999999999301</v>
      </c>
      <c r="CT43">
        <v>1.2953333333333299</v>
      </c>
      <c r="CU43">
        <v>1.7329999999999901</v>
      </c>
      <c r="CV43">
        <v>1.96533333333333</v>
      </c>
      <c r="CW43">
        <v>1.6623333333333401</v>
      </c>
      <c r="CX43">
        <v>-0.36099999999999</v>
      </c>
      <c r="CY43">
        <v>0.14633333333333801</v>
      </c>
      <c r="CZ43">
        <v>0.172666666666664</v>
      </c>
      <c r="DA43">
        <v>-1.3587777777777701</v>
      </c>
      <c r="DB43">
        <v>-1.4246666666666601</v>
      </c>
      <c r="DC43">
        <v>115.60146567404399</v>
      </c>
      <c r="DD43">
        <v>122.922858778152</v>
      </c>
      <c r="DE43">
        <v>114.99601827737899</v>
      </c>
      <c r="DF43">
        <v>106.52530496760301</v>
      </c>
      <c r="DG43">
        <v>115.997713816285</v>
      </c>
      <c r="DH43">
        <v>40.0066199848618</v>
      </c>
      <c r="DI43">
        <v>22.041275282015299</v>
      </c>
      <c r="DJ43">
        <v>131.13847351402799</v>
      </c>
      <c r="DK43">
        <v>124.98332388119699</v>
      </c>
      <c r="DL43">
        <v>193.97970747835501</v>
      </c>
      <c r="DM43">
        <v>162.29538818207601</v>
      </c>
      <c r="DN43">
        <v>165.68074457524801</v>
      </c>
      <c r="DO43">
        <v>175.63214138915899</v>
      </c>
      <c r="DP43">
        <v>151.56348149119799</v>
      </c>
      <c r="DQ43">
        <v>160.60129356294601</v>
      </c>
      <c r="DR43">
        <v>63.642744284859504</v>
      </c>
      <c r="DS43">
        <v>56.087101348511403</v>
      </c>
      <c r="DT43">
        <v>57.359114412661299</v>
      </c>
      <c r="DU43">
        <v>81.2505260391642</v>
      </c>
      <c r="DV43">
        <v>144.19740020551399</v>
      </c>
      <c r="DW43">
        <v>115.793856402836</v>
      </c>
    </row>
    <row r="44" spans="1:127" x14ac:dyDescent="0.35">
      <c r="A44" s="1" t="s">
        <v>401</v>
      </c>
      <c r="B44" s="24">
        <v>42582</v>
      </c>
      <c r="C44" s="24">
        <v>42601</v>
      </c>
      <c r="D44">
        <v>1.0619249274072999</v>
      </c>
      <c r="E44">
        <v>1.4734692647937</v>
      </c>
      <c r="F44">
        <v>1.7058512848435701</v>
      </c>
      <c r="G44">
        <v>1.8053451795319699</v>
      </c>
      <c r="H44">
        <v>1.175</v>
      </c>
      <c r="I44" s="24">
        <v>42613</v>
      </c>
      <c r="J44" s="24">
        <v>42674</v>
      </c>
      <c r="K44" s="24">
        <v>42766</v>
      </c>
      <c r="L44" s="24">
        <v>42855</v>
      </c>
      <c r="M44" s="24">
        <v>42947</v>
      </c>
      <c r="N44">
        <v>1.1319448274750701</v>
      </c>
      <c r="O44">
        <v>1.71806944390355</v>
      </c>
      <c r="P44">
        <v>2.4818912807839699</v>
      </c>
      <c r="Q44">
        <v>2.19821804241001</v>
      </c>
      <c r="R44">
        <v>2.1745515428343198</v>
      </c>
      <c r="S44" s="24">
        <v>42613</v>
      </c>
      <c r="T44" s="24">
        <v>42674</v>
      </c>
      <c r="U44" s="24">
        <v>42766</v>
      </c>
      <c r="V44" s="24">
        <v>42855</v>
      </c>
      <c r="W44" s="24">
        <v>42947</v>
      </c>
      <c r="X44">
        <v>0.8</v>
      </c>
      <c r="Y44" s="24">
        <v>42582</v>
      </c>
      <c r="Z44" s="24">
        <v>42583</v>
      </c>
      <c r="AA44">
        <v>55.45</v>
      </c>
      <c r="AB44">
        <v>55.286000000000001</v>
      </c>
      <c r="AC44">
        <v>54.871000000000002</v>
      </c>
      <c r="AD44">
        <v>53.728999999999999</v>
      </c>
      <c r="AE44">
        <v>53.283000000000001</v>
      </c>
      <c r="AF44" s="24">
        <v>42613</v>
      </c>
      <c r="AG44" s="24">
        <v>42674</v>
      </c>
      <c r="AH44" s="24">
        <v>42766</v>
      </c>
      <c r="AI44" s="24">
        <v>42855</v>
      </c>
      <c r="AJ44" s="24">
        <v>42947</v>
      </c>
      <c r="AK44">
        <v>55.6</v>
      </c>
      <c r="AL44">
        <v>55.1666666666666</v>
      </c>
      <c r="AM44">
        <v>54.866666666666603</v>
      </c>
      <c r="AN44">
        <v>54.933333333333302</v>
      </c>
      <c r="AO44">
        <v>55.516666666666602</v>
      </c>
      <c r="AP44" s="24">
        <v>42613</v>
      </c>
      <c r="AQ44" s="24">
        <v>42674</v>
      </c>
      <c r="AR44" s="24">
        <v>42766</v>
      </c>
      <c r="AS44" s="24">
        <v>42855</v>
      </c>
      <c r="AT44" s="24">
        <v>42947</v>
      </c>
      <c r="AU44">
        <v>56.2</v>
      </c>
      <c r="AV44" s="24">
        <v>42582</v>
      </c>
      <c r="AW44" s="24">
        <v>42586</v>
      </c>
      <c r="AX44">
        <v>52.432000000000002</v>
      </c>
      <c r="AY44">
        <v>52.999000000000002</v>
      </c>
      <c r="AZ44">
        <v>52.054000000000002</v>
      </c>
      <c r="BA44">
        <v>50.523000000000003</v>
      </c>
      <c r="BB44">
        <v>50.863999999999997</v>
      </c>
      <c r="BC44" s="24">
        <v>42613</v>
      </c>
      <c r="BD44" s="24">
        <v>42674</v>
      </c>
      <c r="BE44" s="24">
        <v>42766</v>
      </c>
      <c r="BF44" s="24">
        <v>42855</v>
      </c>
      <c r="BG44" s="24">
        <v>42947</v>
      </c>
      <c r="BH44">
        <v>52.6</v>
      </c>
      <c r="BI44">
        <v>52.366666666666603</v>
      </c>
      <c r="BJ44">
        <v>51.533333333333303</v>
      </c>
      <c r="BK44">
        <v>50.422222222222203</v>
      </c>
      <c r="BL44">
        <v>50.349999999999902</v>
      </c>
      <c r="BM44" s="24">
        <v>42613</v>
      </c>
      <c r="BN44" s="24">
        <v>42674</v>
      </c>
      <c r="BO44" s="24">
        <v>42766</v>
      </c>
      <c r="BP44" s="24">
        <v>42855</v>
      </c>
      <c r="BQ44" s="24">
        <v>42947</v>
      </c>
      <c r="BR44">
        <v>52.7</v>
      </c>
      <c r="BS44">
        <v>0.85</v>
      </c>
      <c r="BT44">
        <v>50.15</v>
      </c>
      <c r="BU44">
        <v>55.599999999999902</v>
      </c>
      <c r="BV44" t="b">
        <v>1</v>
      </c>
      <c r="BW44" t="b">
        <v>1</v>
      </c>
      <c r="BX44">
        <v>0</v>
      </c>
      <c r="BY44" t="b">
        <v>1</v>
      </c>
      <c r="BZ44" t="b">
        <v>1</v>
      </c>
      <c r="CA44" t="b">
        <v>1</v>
      </c>
      <c r="CB44" t="b">
        <v>1</v>
      </c>
      <c r="CC44" t="b">
        <v>1</v>
      </c>
      <c r="CD44" t="b">
        <v>0</v>
      </c>
      <c r="CE44" t="b">
        <v>0</v>
      </c>
      <c r="CF44" t="b">
        <v>0</v>
      </c>
      <c r="CG44" t="b">
        <v>0</v>
      </c>
      <c r="CH44" t="b">
        <v>0</v>
      </c>
      <c r="CI44" t="b">
        <v>1</v>
      </c>
      <c r="CJ44" t="b">
        <v>1</v>
      </c>
      <c r="CK44" t="b">
        <v>1</v>
      </c>
      <c r="CL44" t="b">
        <v>1</v>
      </c>
      <c r="CM44" t="b">
        <v>1</v>
      </c>
      <c r="CN44">
        <v>-7.0019900067763902E-2</v>
      </c>
      <c r="CO44">
        <v>-0.24460017910985399</v>
      </c>
      <c r="CP44">
        <v>-0.77603999594039497</v>
      </c>
      <c r="CQ44">
        <v>-0.39287286287804501</v>
      </c>
      <c r="CR44">
        <v>-0.99955154283432202</v>
      </c>
      <c r="CS44">
        <v>-0.16799999999999901</v>
      </c>
      <c r="CT44">
        <v>0.63233333333333497</v>
      </c>
      <c r="CU44">
        <v>0.52066666666665595</v>
      </c>
      <c r="CV44">
        <v>0.1007777777778</v>
      </c>
      <c r="CW44">
        <v>0.51400000000000201</v>
      </c>
      <c r="CX44">
        <v>-0.15000000000000499</v>
      </c>
      <c r="CY44">
        <v>0.119333333333337</v>
      </c>
      <c r="CZ44">
        <v>4.3333333333421802E-3</v>
      </c>
      <c r="DA44">
        <v>-1.2043333333333299</v>
      </c>
      <c r="DB44">
        <v>-2.2336666666666698</v>
      </c>
      <c r="DC44">
        <v>115.98116073367</v>
      </c>
      <c r="DD44">
        <v>123.899694955614</v>
      </c>
      <c r="DE44">
        <v>115.490667653024</v>
      </c>
      <c r="DF44">
        <v>106.604170613325</v>
      </c>
      <c r="DG44">
        <v>117.72803250313601</v>
      </c>
      <c r="DH44">
        <v>39.317742275719503</v>
      </c>
      <c r="DI44">
        <v>21.408383981409202</v>
      </c>
      <c r="DJ44">
        <v>133.08050066607001</v>
      </c>
      <c r="DK44">
        <v>125.93805625658401</v>
      </c>
      <c r="DL44">
        <v>197.182239800019</v>
      </c>
      <c r="DM44">
        <v>167.86190839608801</v>
      </c>
      <c r="DN44">
        <v>172.632485923042</v>
      </c>
      <c r="DO44">
        <v>181.883024960825</v>
      </c>
      <c r="DP44">
        <v>159.849762214371</v>
      </c>
      <c r="DQ44">
        <v>171.03240376127201</v>
      </c>
      <c r="DR44">
        <v>58.482520628573802</v>
      </c>
      <c r="DS44">
        <v>49.839333867826397</v>
      </c>
      <c r="DT44">
        <v>55.414736500518998</v>
      </c>
      <c r="DU44">
        <v>78.610991157470096</v>
      </c>
      <c r="DV44">
        <v>147.81371678766001</v>
      </c>
      <c r="DW44">
        <v>117.654847614906</v>
      </c>
    </row>
    <row r="45" spans="1:127" x14ac:dyDescent="0.35">
      <c r="A45" s="1" t="s">
        <v>402</v>
      </c>
      <c r="B45" s="24">
        <v>42613</v>
      </c>
      <c r="C45" s="24">
        <v>42634</v>
      </c>
      <c r="D45">
        <v>1.5268097795709099</v>
      </c>
      <c r="E45">
        <v>1.5498582220986299</v>
      </c>
      <c r="F45">
        <v>1.89000877648022</v>
      </c>
      <c r="G45">
        <v>1.8098090918929799</v>
      </c>
      <c r="H45">
        <v>1.407</v>
      </c>
      <c r="I45" s="24">
        <v>42643</v>
      </c>
      <c r="J45" s="24">
        <v>42704</v>
      </c>
      <c r="K45" s="24">
        <v>42794</v>
      </c>
      <c r="L45" s="24">
        <v>42886</v>
      </c>
      <c r="M45" s="24">
        <v>42978</v>
      </c>
      <c r="N45">
        <v>1.3807566398696001</v>
      </c>
      <c r="O45">
        <v>2.0467333861561499</v>
      </c>
      <c r="P45">
        <v>2.4583859246992099</v>
      </c>
      <c r="Q45">
        <v>2.13430892524454</v>
      </c>
      <c r="R45">
        <v>2.3572126422334101</v>
      </c>
      <c r="S45" s="24">
        <v>42643</v>
      </c>
      <c r="T45" s="24">
        <v>42704</v>
      </c>
      <c r="U45" s="24">
        <v>42794</v>
      </c>
      <c r="V45" s="24">
        <v>42886</v>
      </c>
      <c r="W45" s="24">
        <v>42978</v>
      </c>
      <c r="X45">
        <v>1.1000000000000001</v>
      </c>
      <c r="Y45" s="24">
        <v>42613</v>
      </c>
      <c r="Z45" s="24">
        <v>42614</v>
      </c>
      <c r="AA45">
        <v>53</v>
      </c>
      <c r="AB45">
        <v>53.81</v>
      </c>
      <c r="AC45">
        <v>53.709000000000003</v>
      </c>
      <c r="AD45">
        <v>54.449999999999903</v>
      </c>
      <c r="AE45">
        <v>54.259</v>
      </c>
      <c r="AF45" s="24">
        <v>42643</v>
      </c>
      <c r="AG45" s="24">
        <v>42704</v>
      </c>
      <c r="AH45" s="24">
        <v>42794</v>
      </c>
      <c r="AI45" s="24">
        <v>42886</v>
      </c>
      <c r="AJ45" s="24">
        <v>42978</v>
      </c>
      <c r="AK45">
        <v>52.9</v>
      </c>
      <c r="AL45">
        <v>54.766666666666602</v>
      </c>
      <c r="AM45">
        <v>54.866666666666603</v>
      </c>
      <c r="AN45">
        <v>54.577777777777698</v>
      </c>
      <c r="AO45">
        <v>55.008333333333297</v>
      </c>
      <c r="AP45" s="24">
        <v>42643</v>
      </c>
      <c r="AQ45" s="24">
        <v>42704</v>
      </c>
      <c r="AR45" s="24">
        <v>42794</v>
      </c>
      <c r="AS45" s="24">
        <v>42886</v>
      </c>
      <c r="AT45" s="24">
        <v>42978</v>
      </c>
      <c r="AU45">
        <v>52.6</v>
      </c>
      <c r="AV45" s="24">
        <v>42613</v>
      </c>
      <c r="AW45" s="24">
        <v>42619</v>
      </c>
      <c r="AX45">
        <v>48.96</v>
      </c>
      <c r="AY45">
        <v>49.914999999999999</v>
      </c>
      <c r="AZ45">
        <v>49.975999999999999</v>
      </c>
      <c r="BA45">
        <v>51.137999999999899</v>
      </c>
      <c r="BB45">
        <v>51.555999999999997</v>
      </c>
      <c r="BC45" s="24">
        <v>42643</v>
      </c>
      <c r="BD45" s="24">
        <v>42704</v>
      </c>
      <c r="BE45" s="24">
        <v>42794</v>
      </c>
      <c r="BF45" s="24">
        <v>42886</v>
      </c>
      <c r="BG45" s="24">
        <v>42978</v>
      </c>
      <c r="BH45">
        <v>49.4</v>
      </c>
      <c r="BI45">
        <v>51.733333333333299</v>
      </c>
      <c r="BJ45">
        <v>51.516666666666602</v>
      </c>
      <c r="BK45">
        <v>50.533333333333303</v>
      </c>
      <c r="BL45">
        <v>50.216666666666598</v>
      </c>
      <c r="BM45" s="24">
        <v>42643</v>
      </c>
      <c r="BN45" s="24">
        <v>42704</v>
      </c>
      <c r="BO45" s="24">
        <v>42794</v>
      </c>
      <c r="BP45" s="24">
        <v>42886</v>
      </c>
      <c r="BQ45" s="24">
        <v>42978</v>
      </c>
      <c r="BR45">
        <v>49.8</v>
      </c>
      <c r="BS45">
        <v>0.95</v>
      </c>
      <c r="BT45">
        <v>49.95</v>
      </c>
      <c r="BU45">
        <v>55.349999999999902</v>
      </c>
      <c r="BV45" t="b">
        <v>0</v>
      </c>
      <c r="BW45" t="b">
        <v>0</v>
      </c>
      <c r="BX45">
        <v>1</v>
      </c>
      <c r="BY45" t="b">
        <v>0</v>
      </c>
      <c r="BZ45" t="b">
        <v>0</v>
      </c>
      <c r="CA45" t="b">
        <v>1</v>
      </c>
      <c r="CB45" t="b">
        <v>1</v>
      </c>
      <c r="CC45" t="b">
        <v>1</v>
      </c>
      <c r="CD45" t="b">
        <v>0</v>
      </c>
      <c r="CE45" t="b">
        <v>0</v>
      </c>
      <c r="CF45" t="b">
        <v>0</v>
      </c>
      <c r="CG45" t="b">
        <v>0</v>
      </c>
      <c r="CH45" t="b">
        <v>0</v>
      </c>
      <c r="CI45" t="b">
        <v>1</v>
      </c>
      <c r="CJ45" t="b">
        <v>1</v>
      </c>
      <c r="CK45" t="b">
        <v>1</v>
      </c>
      <c r="CL45" t="b">
        <v>1</v>
      </c>
      <c r="CM45" t="b">
        <v>1</v>
      </c>
      <c r="CN45">
        <v>0.14605313970130801</v>
      </c>
      <c r="CO45">
        <v>-0.49687516405752002</v>
      </c>
      <c r="CP45">
        <v>-0.56837714821899399</v>
      </c>
      <c r="CQ45">
        <v>-0.32449983335155802</v>
      </c>
      <c r="CR45">
        <v>-0.95021264223341195</v>
      </c>
      <c r="CS45">
        <v>-0.439999999999997</v>
      </c>
      <c r="CT45">
        <v>-1.81833333333333</v>
      </c>
      <c r="CU45">
        <v>-1.54066666666668</v>
      </c>
      <c r="CV45">
        <v>0.60466666666665903</v>
      </c>
      <c r="CW45">
        <v>1.3393333333333299</v>
      </c>
      <c r="CX45">
        <v>9.9999999999994302E-2</v>
      </c>
      <c r="CY45">
        <v>-0.95666666666667</v>
      </c>
      <c r="CZ45">
        <v>-1.15766666666665</v>
      </c>
      <c r="DA45">
        <v>-0.12777777777778701</v>
      </c>
      <c r="DB45">
        <v>-0.74933333333333896</v>
      </c>
      <c r="DC45">
        <v>116.001735041099</v>
      </c>
      <c r="DD45">
        <v>124.02415336395499</v>
      </c>
      <c r="DE45">
        <v>115.623173759753</v>
      </c>
      <c r="DF45">
        <v>106.393451395027</v>
      </c>
      <c r="DG45">
        <v>120.66713575600799</v>
      </c>
      <c r="DH45">
        <v>39.228497605309897</v>
      </c>
      <c r="DI45">
        <v>21.208304346866399</v>
      </c>
      <c r="DJ45">
        <v>134.26373132549901</v>
      </c>
      <c r="DK45">
        <v>126.880225201549</v>
      </c>
      <c r="DL45">
        <v>196.708952219314</v>
      </c>
      <c r="DM45">
        <v>168.20234441681899</v>
      </c>
      <c r="DN45">
        <v>171.97893788927601</v>
      </c>
      <c r="DO45">
        <v>182.36617282103199</v>
      </c>
      <c r="DP45">
        <v>173.132603286121</v>
      </c>
      <c r="DQ45">
        <v>169.28134841147599</v>
      </c>
      <c r="DR45">
        <v>59.983143513831699</v>
      </c>
      <c r="DS45">
        <v>51.917490776118797</v>
      </c>
      <c r="DT45">
        <v>56.552479222343599</v>
      </c>
      <c r="DU45">
        <v>88.281401330010596</v>
      </c>
      <c r="DV45">
        <v>148.03398601555401</v>
      </c>
      <c r="DW45">
        <v>127.80686466642899</v>
      </c>
    </row>
    <row r="46" spans="1:127" x14ac:dyDescent="0.35">
      <c r="A46" s="1" t="s">
        <v>403</v>
      </c>
      <c r="B46" s="24">
        <v>42643</v>
      </c>
      <c r="C46" s="24">
        <v>42664</v>
      </c>
      <c r="D46">
        <v>1.7530534229181101</v>
      </c>
      <c r="E46">
        <v>2.2056257900856</v>
      </c>
      <c r="F46">
        <v>2.2103867602841998</v>
      </c>
      <c r="G46">
        <v>1.92409043307966</v>
      </c>
      <c r="H46">
        <v>1.8460000000000001</v>
      </c>
      <c r="I46" s="24">
        <v>42674</v>
      </c>
      <c r="J46" s="24">
        <v>42735</v>
      </c>
      <c r="K46" s="24">
        <v>42825</v>
      </c>
      <c r="L46" s="24">
        <v>42916</v>
      </c>
      <c r="M46" s="24">
        <v>43008</v>
      </c>
      <c r="N46">
        <v>1.7709218532825499</v>
      </c>
      <c r="O46">
        <v>2.77896194479061</v>
      </c>
      <c r="P46">
        <v>2.4144269172608701</v>
      </c>
      <c r="Q46">
        <v>2.1313594004686101</v>
      </c>
      <c r="R46">
        <v>2.3732499179203099</v>
      </c>
      <c r="S46" s="24">
        <v>42674</v>
      </c>
      <c r="T46" s="24">
        <v>42735</v>
      </c>
      <c r="U46" s="24">
        <v>42825</v>
      </c>
      <c r="V46" s="24">
        <v>42916</v>
      </c>
      <c r="W46" s="24">
        <v>43008</v>
      </c>
      <c r="X46">
        <v>1.5</v>
      </c>
      <c r="Y46" s="24">
        <v>42643</v>
      </c>
      <c r="Z46" s="24">
        <v>42646</v>
      </c>
      <c r="AA46">
        <v>54.913999999999902</v>
      </c>
      <c r="AB46">
        <v>54.825000000000003</v>
      </c>
      <c r="AC46">
        <v>54.94</v>
      </c>
      <c r="AD46">
        <v>54.868000000000002</v>
      </c>
      <c r="AE46">
        <v>55.460999999999899</v>
      </c>
      <c r="AF46" s="24">
        <v>42674</v>
      </c>
      <c r="AG46" s="24">
        <v>42735</v>
      </c>
      <c r="AH46" s="24">
        <v>42825</v>
      </c>
      <c r="AI46" s="24">
        <v>42916</v>
      </c>
      <c r="AJ46" s="24">
        <v>43008</v>
      </c>
      <c r="AK46">
        <v>55.1</v>
      </c>
      <c r="AL46">
        <v>54.533333333333303</v>
      </c>
      <c r="AM46">
        <v>54.8</v>
      </c>
      <c r="AN46">
        <v>54.566666666666599</v>
      </c>
      <c r="AO46">
        <v>54.941666666666599</v>
      </c>
      <c r="AP46" s="24">
        <v>42674</v>
      </c>
      <c r="AQ46" s="24">
        <v>42735</v>
      </c>
      <c r="AR46" s="24">
        <v>42825</v>
      </c>
      <c r="AS46" s="24">
        <v>42916</v>
      </c>
      <c r="AT46" s="24">
        <v>43008</v>
      </c>
      <c r="AU46">
        <v>55.4</v>
      </c>
      <c r="AV46" s="24">
        <v>42643</v>
      </c>
      <c r="AW46" s="24">
        <v>42649</v>
      </c>
      <c r="AX46">
        <v>52.263999999999903</v>
      </c>
      <c r="AY46">
        <v>51.718000000000004</v>
      </c>
      <c r="AZ46">
        <v>52.65</v>
      </c>
      <c r="BA46">
        <v>52.578000000000003</v>
      </c>
      <c r="BB46">
        <v>52.011000000000003</v>
      </c>
      <c r="BC46" s="24">
        <v>42674</v>
      </c>
      <c r="BD46" s="24">
        <v>42735</v>
      </c>
      <c r="BE46" s="24">
        <v>42825</v>
      </c>
      <c r="BF46" s="24">
        <v>42916</v>
      </c>
      <c r="BG46" s="24">
        <v>43008</v>
      </c>
      <c r="BH46">
        <v>51.5</v>
      </c>
      <c r="BI46">
        <v>51.1666666666666</v>
      </c>
      <c r="BJ46">
        <v>51.466666666666598</v>
      </c>
      <c r="BK46">
        <v>50.922222222222203</v>
      </c>
      <c r="BL46">
        <v>50.341666666666598</v>
      </c>
      <c r="BM46" s="24">
        <v>42674</v>
      </c>
      <c r="BN46" s="24">
        <v>42735</v>
      </c>
      <c r="BO46" s="24">
        <v>42825</v>
      </c>
      <c r="BP46" s="24">
        <v>42916</v>
      </c>
      <c r="BQ46" s="24">
        <v>43008</v>
      </c>
      <c r="BR46">
        <v>51.1</v>
      </c>
      <c r="BS46">
        <v>1</v>
      </c>
      <c r="BT46">
        <v>50.4</v>
      </c>
      <c r="BU46">
        <v>55.349999999999902</v>
      </c>
      <c r="BV46" t="b">
        <v>1</v>
      </c>
      <c r="BW46" t="b">
        <v>1</v>
      </c>
      <c r="BX46">
        <v>1</v>
      </c>
      <c r="BY46" t="b">
        <v>1</v>
      </c>
      <c r="BZ46" t="b">
        <v>1</v>
      </c>
      <c r="CA46" t="b">
        <v>1</v>
      </c>
      <c r="CB46" t="b">
        <v>1</v>
      </c>
      <c r="CC46" t="b">
        <v>1</v>
      </c>
      <c r="CD46" t="b">
        <v>0</v>
      </c>
      <c r="CE46" t="b">
        <v>0</v>
      </c>
      <c r="CF46" t="b">
        <v>0</v>
      </c>
      <c r="CG46" t="b">
        <v>0</v>
      </c>
      <c r="CH46" t="b">
        <v>1</v>
      </c>
      <c r="CI46" t="b">
        <v>1</v>
      </c>
      <c r="CJ46" t="b">
        <v>1</v>
      </c>
      <c r="CK46" t="b">
        <v>1</v>
      </c>
      <c r="CL46" t="b">
        <v>1</v>
      </c>
      <c r="CM46" t="b">
        <v>1</v>
      </c>
      <c r="CN46">
        <v>-1.7868430364443098E-2</v>
      </c>
      <c r="CO46">
        <v>-0.57333615470500598</v>
      </c>
      <c r="CP46">
        <v>-0.204040156976669</v>
      </c>
      <c r="CQ46">
        <v>-0.20726896738895301</v>
      </c>
      <c r="CR46">
        <v>-0.52724991792030895</v>
      </c>
      <c r="CS46">
        <v>0.76399999999999502</v>
      </c>
      <c r="CT46">
        <v>0.55133333333335299</v>
      </c>
      <c r="CU46">
        <v>1.18333333333333</v>
      </c>
      <c r="CV46">
        <v>1.65577777777777</v>
      </c>
      <c r="CW46">
        <v>1.66933333333334</v>
      </c>
      <c r="CX46">
        <v>-0.18600000000000699</v>
      </c>
      <c r="CY46">
        <v>0.29166666666667102</v>
      </c>
      <c r="CZ46">
        <v>0.13999999999999299</v>
      </c>
      <c r="DA46">
        <v>0.30133333333333201</v>
      </c>
      <c r="DB46">
        <v>0.51933333333332798</v>
      </c>
      <c r="DC46">
        <v>115.960471208852</v>
      </c>
      <c r="DD46">
        <v>124.107303598117</v>
      </c>
      <c r="DE46">
        <v>115.855520537638</v>
      </c>
      <c r="DF46">
        <v>106.538469971404</v>
      </c>
      <c r="DG46">
        <v>121.594369208811</v>
      </c>
      <c r="DH46">
        <v>40.404846601783703</v>
      </c>
      <c r="DI46">
        <v>22.0774942432115</v>
      </c>
      <c r="DJ46">
        <v>133.92786442571199</v>
      </c>
      <c r="DK46">
        <v>126.479820750203</v>
      </c>
      <c r="DL46">
        <v>186.79594642323801</v>
      </c>
      <c r="DM46" s="129">
        <v>168.20437601395301</v>
      </c>
      <c r="DN46">
        <v>172.39907925880999</v>
      </c>
      <c r="DO46">
        <v>183.57482532921</v>
      </c>
      <c r="DP46">
        <v>170.93176293500301</v>
      </c>
      <c r="DQ46">
        <v>167.31194142339501</v>
      </c>
      <c r="DR46">
        <v>63.271051757092202</v>
      </c>
      <c r="DS46">
        <v>54.762789111241503</v>
      </c>
      <c r="DT46">
        <v>57.376058254293199</v>
      </c>
      <c r="DU46">
        <v>92.823223031823005</v>
      </c>
      <c r="DV46" s="129">
        <v>148.019960951857</v>
      </c>
      <c r="DW46">
        <v>115.417896329613</v>
      </c>
    </row>
    <row r="47" spans="1:127" x14ac:dyDescent="0.35">
      <c r="A47" s="1" t="s">
        <v>404</v>
      </c>
      <c r="B47" s="24">
        <v>42674</v>
      </c>
      <c r="C47" s="24">
        <v>42696</v>
      </c>
      <c r="D47">
        <v>1.78679624245794</v>
      </c>
      <c r="E47">
        <v>2.1396751338027098</v>
      </c>
      <c r="F47">
        <v>1.83875128416248</v>
      </c>
      <c r="G47">
        <v>2.20450957910136</v>
      </c>
      <c r="H47">
        <v>1.77</v>
      </c>
      <c r="I47" s="24">
        <v>42704</v>
      </c>
      <c r="J47" s="24">
        <v>42766</v>
      </c>
      <c r="K47" s="24">
        <v>42855</v>
      </c>
      <c r="L47" s="24">
        <v>42947</v>
      </c>
      <c r="M47" s="24">
        <v>43039</v>
      </c>
      <c r="N47">
        <v>2.0967309923508299</v>
      </c>
      <c r="O47">
        <v>2.69655601475755</v>
      </c>
      <c r="P47">
        <v>2.2108077679735199</v>
      </c>
      <c r="Q47">
        <v>2.2630535472886399</v>
      </c>
      <c r="R47">
        <v>2.3949778573648</v>
      </c>
      <c r="S47" s="24">
        <v>42704</v>
      </c>
      <c r="T47" s="24">
        <v>42766</v>
      </c>
      <c r="U47" s="24">
        <v>42855</v>
      </c>
      <c r="V47" s="24">
        <v>42947</v>
      </c>
      <c r="W47" s="24">
        <v>43039</v>
      </c>
      <c r="X47">
        <v>1.6</v>
      </c>
      <c r="Y47" s="24">
        <v>42674</v>
      </c>
      <c r="Z47" s="24">
        <v>42675</v>
      </c>
      <c r="AA47">
        <v>54.527999999999999</v>
      </c>
      <c r="AB47">
        <v>54.158000000000001</v>
      </c>
      <c r="AC47">
        <v>53.911999999999999</v>
      </c>
      <c r="AD47">
        <v>54.364999999999903</v>
      </c>
      <c r="AE47">
        <v>54.222999999999999</v>
      </c>
      <c r="AF47" s="24">
        <v>42704</v>
      </c>
      <c r="AG47" s="24">
        <v>42766</v>
      </c>
      <c r="AH47" s="24">
        <v>42855</v>
      </c>
      <c r="AI47" s="24">
        <v>42947</v>
      </c>
      <c r="AJ47" s="24">
        <v>43039</v>
      </c>
      <c r="AK47">
        <v>54.4</v>
      </c>
      <c r="AL47">
        <v>54.133333333333297</v>
      </c>
      <c r="AM47">
        <v>54.65</v>
      </c>
      <c r="AN47">
        <v>54.622222222222199</v>
      </c>
      <c r="AO47">
        <v>54.733333333333299</v>
      </c>
      <c r="AP47" s="24">
        <v>42704</v>
      </c>
      <c r="AQ47" s="24">
        <v>42766</v>
      </c>
      <c r="AR47" s="24">
        <v>42855</v>
      </c>
      <c r="AS47" s="24">
        <v>42947</v>
      </c>
      <c r="AT47" s="24">
        <v>43039</v>
      </c>
      <c r="AU47">
        <v>54.3</v>
      </c>
      <c r="AV47" s="24">
        <v>42674</v>
      </c>
      <c r="AW47" s="24">
        <v>42678</v>
      </c>
      <c r="AX47">
        <v>51.594000000000001</v>
      </c>
      <c r="AY47">
        <v>50.680999999999997</v>
      </c>
      <c r="AZ47">
        <v>50.536999999999999</v>
      </c>
      <c r="BA47">
        <v>52.883000000000003</v>
      </c>
      <c r="BB47">
        <v>51.422999999999902</v>
      </c>
      <c r="BC47" s="24">
        <v>42704</v>
      </c>
      <c r="BD47" s="24">
        <v>42766</v>
      </c>
      <c r="BE47" s="24">
        <v>42855</v>
      </c>
      <c r="BF47" s="24">
        <v>42947</v>
      </c>
      <c r="BG47" s="24">
        <v>43039</v>
      </c>
      <c r="BH47">
        <v>51.9</v>
      </c>
      <c r="BI47">
        <v>50.933333333333302</v>
      </c>
      <c r="BJ47">
        <v>51.65</v>
      </c>
      <c r="BK47">
        <v>51.3333333333333</v>
      </c>
      <c r="BL47">
        <v>50.55</v>
      </c>
      <c r="BM47" s="24">
        <v>42704</v>
      </c>
      <c r="BN47" s="24">
        <v>42766</v>
      </c>
      <c r="BO47" s="24">
        <v>42855</v>
      </c>
      <c r="BP47" s="24">
        <v>42947</v>
      </c>
      <c r="BQ47" s="24">
        <v>43039</v>
      </c>
      <c r="BR47">
        <v>51.8</v>
      </c>
      <c r="BS47">
        <v>1</v>
      </c>
      <c r="BT47">
        <v>51.05</v>
      </c>
      <c r="BU47">
        <v>55.25</v>
      </c>
      <c r="BV47" t="b">
        <v>1</v>
      </c>
      <c r="BW47" t="b">
        <v>0</v>
      </c>
      <c r="BX47">
        <v>1</v>
      </c>
      <c r="BY47" t="b">
        <v>1</v>
      </c>
      <c r="BZ47" t="b">
        <v>0</v>
      </c>
      <c r="CA47" t="b">
        <v>0</v>
      </c>
      <c r="CB47" t="b">
        <v>1</v>
      </c>
      <c r="CC47" t="b">
        <v>1</v>
      </c>
      <c r="CD47" t="b">
        <v>0</v>
      </c>
      <c r="CE47" t="b">
        <v>0</v>
      </c>
      <c r="CF47" t="b">
        <v>0</v>
      </c>
      <c r="CG47" t="b">
        <v>0</v>
      </c>
      <c r="CH47" t="b">
        <v>0</v>
      </c>
      <c r="CI47" t="b">
        <v>1</v>
      </c>
      <c r="CJ47" t="b">
        <v>1</v>
      </c>
      <c r="CK47" t="b">
        <v>1</v>
      </c>
      <c r="CL47" t="b">
        <v>1</v>
      </c>
      <c r="CM47" t="b">
        <v>1</v>
      </c>
      <c r="CN47">
        <v>-0.30993474989289299</v>
      </c>
      <c r="CO47">
        <v>-0.556880880954845</v>
      </c>
      <c r="CP47">
        <v>-0.37205648381103401</v>
      </c>
      <c r="CQ47">
        <v>-5.8543968187280797E-2</v>
      </c>
      <c r="CR47">
        <v>-0.62497785736480604</v>
      </c>
      <c r="CS47">
        <v>-0.30599999999999</v>
      </c>
      <c r="CT47">
        <v>-0.25233333333334601</v>
      </c>
      <c r="CU47">
        <v>-1.11299999999999</v>
      </c>
      <c r="CV47">
        <v>1.5496666666666701</v>
      </c>
      <c r="CW47">
        <v>0.87299999999999001</v>
      </c>
      <c r="CX47">
        <v>0.12799999999999301</v>
      </c>
      <c r="CY47">
        <v>2.4666666666675399E-2</v>
      </c>
      <c r="CZ47">
        <v>-0.737999999999992</v>
      </c>
      <c r="DA47">
        <v>-0.25722222222222502</v>
      </c>
      <c r="DB47">
        <v>-0.51033333333332098</v>
      </c>
      <c r="DC47">
        <v>115.14319283749001</v>
      </c>
      <c r="DD47">
        <v>123.17539023017</v>
      </c>
      <c r="DE47">
        <v>115.588734097055</v>
      </c>
      <c r="DF47">
        <v>106.393254552263</v>
      </c>
      <c r="DG47">
        <v>120.66264864218201</v>
      </c>
      <c r="DH47">
        <v>43.731702959420701</v>
      </c>
      <c r="DI47">
        <v>24.880138175925701</v>
      </c>
      <c r="DJ47">
        <v>131.191137904122</v>
      </c>
      <c r="DK47">
        <v>124.90025944825599</v>
      </c>
      <c r="DL47">
        <v>163.92440169436699</v>
      </c>
      <c r="DM47">
        <v>165.68655555767401</v>
      </c>
      <c r="DN47">
        <v>169.09855318134501</v>
      </c>
      <c r="DO47">
        <v>180.53067580060599</v>
      </c>
      <c r="DP47">
        <v>178.338991472153</v>
      </c>
      <c r="DQ47">
        <v>162.688984865001</v>
      </c>
      <c r="DR47">
        <v>62.518816706093197</v>
      </c>
      <c r="DS47">
        <v>53.441436217278998</v>
      </c>
      <c r="DT47">
        <v>55.587354656509</v>
      </c>
      <c r="DU47">
        <v>85.1401336874099</v>
      </c>
      <c r="DV47">
        <v>146.145017060714</v>
      </c>
      <c r="DW47">
        <v>118.475565543543</v>
      </c>
    </row>
    <row r="48" spans="1:127" x14ac:dyDescent="0.35">
      <c r="A48" s="1" t="s">
        <v>405</v>
      </c>
      <c r="B48" s="24">
        <v>42704</v>
      </c>
      <c r="C48" s="24">
        <v>42724</v>
      </c>
      <c r="D48">
        <v>2.0912220568650501</v>
      </c>
      <c r="E48">
        <v>2.6084372509078002</v>
      </c>
      <c r="F48">
        <v>2.20899537108343</v>
      </c>
      <c r="G48">
        <v>2.4519429767198599</v>
      </c>
      <c r="H48">
        <v>2.0760000000000001</v>
      </c>
      <c r="I48" s="24">
        <v>42735</v>
      </c>
      <c r="J48" s="24">
        <v>42794</v>
      </c>
      <c r="K48" s="24">
        <v>42886</v>
      </c>
      <c r="L48" s="24">
        <v>42978</v>
      </c>
      <c r="M48" s="24">
        <v>43069</v>
      </c>
      <c r="N48">
        <v>2.2538072908743398</v>
      </c>
      <c r="O48">
        <v>2.3663129645439902</v>
      </c>
      <c r="P48">
        <v>1.90053843389502</v>
      </c>
      <c r="Q48">
        <v>2.1563600633386399</v>
      </c>
      <c r="R48">
        <v>2.40505337852509</v>
      </c>
      <c r="S48" s="24">
        <v>42735</v>
      </c>
      <c r="T48" s="24">
        <v>42794</v>
      </c>
      <c r="U48" s="24">
        <v>42886</v>
      </c>
      <c r="V48" s="24">
        <v>42978</v>
      </c>
      <c r="W48" s="24">
        <v>43069</v>
      </c>
      <c r="X48">
        <v>1.7</v>
      </c>
      <c r="Y48" s="24">
        <v>42704</v>
      </c>
      <c r="Z48" s="24">
        <v>42705</v>
      </c>
      <c r="AA48">
        <v>56.484999999999999</v>
      </c>
      <c r="AB48">
        <v>56.596999999999902</v>
      </c>
      <c r="AC48">
        <v>56.594000000000001</v>
      </c>
      <c r="AD48">
        <v>54.841999999999999</v>
      </c>
      <c r="AE48">
        <v>54.705999999999896</v>
      </c>
      <c r="AF48" s="24">
        <v>42735</v>
      </c>
      <c r="AG48" s="24">
        <v>42794</v>
      </c>
      <c r="AH48" s="24">
        <v>42886</v>
      </c>
      <c r="AI48" s="24">
        <v>42978</v>
      </c>
      <c r="AJ48" s="24">
        <v>43069</v>
      </c>
      <c r="AK48">
        <v>56.499999999999901</v>
      </c>
      <c r="AL48">
        <v>55.3333333333333</v>
      </c>
      <c r="AM48">
        <v>55.05</v>
      </c>
      <c r="AN48">
        <v>55.022222222222197</v>
      </c>
      <c r="AO48">
        <v>54.766666666666602</v>
      </c>
      <c r="AP48" s="24">
        <v>42735</v>
      </c>
      <c r="AQ48" s="24">
        <v>42794</v>
      </c>
      <c r="AR48" s="24">
        <v>42886</v>
      </c>
      <c r="AS48" s="24">
        <v>42978</v>
      </c>
      <c r="AT48" s="24">
        <v>43069</v>
      </c>
      <c r="AU48">
        <v>56.4</v>
      </c>
      <c r="AV48" s="24">
        <v>42704</v>
      </c>
      <c r="AW48" s="24">
        <v>42710</v>
      </c>
      <c r="AX48">
        <v>52.738</v>
      </c>
      <c r="AY48">
        <v>52.744</v>
      </c>
      <c r="AZ48">
        <v>51.826000000000001</v>
      </c>
      <c r="BA48">
        <v>52.231999999999999</v>
      </c>
      <c r="BB48">
        <v>51.27</v>
      </c>
      <c r="BC48" s="24">
        <v>42735</v>
      </c>
      <c r="BD48" s="24">
        <v>42794</v>
      </c>
      <c r="BE48" s="24">
        <v>42886</v>
      </c>
      <c r="BF48" s="24">
        <v>42978</v>
      </c>
      <c r="BG48" s="24">
        <v>43069</v>
      </c>
      <c r="BH48">
        <v>53.2</v>
      </c>
      <c r="BI48">
        <v>52.199999999999903</v>
      </c>
      <c r="BJ48">
        <v>51.966666666666598</v>
      </c>
      <c r="BK48">
        <v>51.744444444444397</v>
      </c>
      <c r="BL48">
        <v>50.949999999999903</v>
      </c>
      <c r="BM48" s="24">
        <v>42735</v>
      </c>
      <c r="BN48" s="24">
        <v>42794</v>
      </c>
      <c r="BO48" s="24">
        <v>42886</v>
      </c>
      <c r="BP48" s="24">
        <v>42978</v>
      </c>
      <c r="BQ48" s="24">
        <v>43069</v>
      </c>
      <c r="BR48">
        <v>53.2</v>
      </c>
      <c r="BS48">
        <v>1.05</v>
      </c>
      <c r="BT48">
        <v>51.2</v>
      </c>
      <c r="BU48">
        <v>55.25</v>
      </c>
      <c r="BV48" t="b">
        <v>1</v>
      </c>
      <c r="BW48" t="b">
        <v>1</v>
      </c>
      <c r="BX48">
        <v>1</v>
      </c>
      <c r="BY48" t="b">
        <v>1</v>
      </c>
      <c r="BZ48" t="b">
        <v>1</v>
      </c>
      <c r="CA48" t="b">
        <v>1</v>
      </c>
      <c r="CB48" t="b">
        <v>1</v>
      </c>
      <c r="CC48" t="b">
        <v>1</v>
      </c>
      <c r="CD48" t="b">
        <v>1</v>
      </c>
      <c r="CE48" t="b">
        <v>1</v>
      </c>
      <c r="CF48" t="b">
        <v>1</v>
      </c>
      <c r="CG48" t="b">
        <v>0</v>
      </c>
      <c r="CH48" t="b">
        <v>0</v>
      </c>
      <c r="CI48" t="b">
        <v>1</v>
      </c>
      <c r="CJ48" t="b">
        <v>1</v>
      </c>
      <c r="CK48" t="b">
        <v>1</v>
      </c>
      <c r="CL48" t="b">
        <v>1</v>
      </c>
      <c r="CM48" t="b">
        <v>1</v>
      </c>
      <c r="CN48">
        <v>-0.16258523400929201</v>
      </c>
      <c r="CO48">
        <v>0.242124286363809</v>
      </c>
      <c r="CP48">
        <v>0.308456937188404</v>
      </c>
      <c r="CQ48">
        <v>0.295582913381219</v>
      </c>
      <c r="CR48">
        <v>-0.32905337852508998</v>
      </c>
      <c r="CS48">
        <v>-0.46200000000000302</v>
      </c>
      <c r="CT48">
        <v>0.54400000000001103</v>
      </c>
      <c r="CU48">
        <v>-0.14066666666665301</v>
      </c>
      <c r="CV48">
        <v>0.48755555555555202</v>
      </c>
      <c r="CW48">
        <v>0.320000000000007</v>
      </c>
      <c r="CX48">
        <v>-1.4999999999993401E-2</v>
      </c>
      <c r="CY48">
        <v>1.2636666666666501</v>
      </c>
      <c r="CZ48">
        <v>1.544</v>
      </c>
      <c r="DA48">
        <v>-0.18022222222221901</v>
      </c>
      <c r="DB48">
        <v>-6.0666666666676798E-2</v>
      </c>
      <c r="DC48">
        <v>112.249841940251</v>
      </c>
      <c r="DD48">
        <v>119.57523146319799</v>
      </c>
      <c r="DE48">
        <v>113.25161590337601</v>
      </c>
      <c r="DF48">
        <v>105.295426890649</v>
      </c>
      <c r="DG48">
        <v>121.19944752060999</v>
      </c>
      <c r="DH48">
        <v>51.468465036490102</v>
      </c>
      <c r="DI48">
        <v>31.589839851055299</v>
      </c>
      <c r="DJ48">
        <v>125.021622151359</v>
      </c>
      <c r="DK48">
        <v>121.09655710326</v>
      </c>
      <c r="DL48">
        <v>124.372856361513</v>
      </c>
      <c r="DM48">
        <v>173.04392779358901</v>
      </c>
      <c r="DN48">
        <v>172.75944738550299</v>
      </c>
      <c r="DO48">
        <v>189.93329006190299</v>
      </c>
      <c r="DP48">
        <v>212.16098335600699</v>
      </c>
      <c r="DQ48">
        <v>179.06359791787</v>
      </c>
      <c r="DR48">
        <v>63.267548301203703</v>
      </c>
      <c r="DS48">
        <v>54.650186710082302</v>
      </c>
      <c r="DT48">
        <v>60.621140434932599</v>
      </c>
      <c r="DU48">
        <v>100.703099693483</v>
      </c>
      <c r="DV48">
        <v>149.650371377358</v>
      </c>
      <c r="DW48">
        <v>121.188118709573</v>
      </c>
    </row>
    <row r="49" spans="1:127" x14ac:dyDescent="0.35">
      <c r="A49" s="1" t="s">
        <v>406</v>
      </c>
      <c r="B49" s="24">
        <v>42735</v>
      </c>
      <c r="C49" s="24">
        <v>42758</v>
      </c>
      <c r="D49">
        <v>2.1517546809839598</v>
      </c>
      <c r="E49">
        <v>2.6186371928173999</v>
      </c>
      <c r="F49">
        <v>2.1090934618991102</v>
      </c>
      <c r="G49">
        <v>2.6076999850887099</v>
      </c>
      <c r="H49">
        <v>2.0939999999999999</v>
      </c>
      <c r="I49" s="24">
        <v>42766</v>
      </c>
      <c r="J49" s="24">
        <v>42825</v>
      </c>
      <c r="K49" s="24">
        <v>42916</v>
      </c>
      <c r="L49" s="24">
        <v>43008</v>
      </c>
      <c r="M49" s="24">
        <v>43100</v>
      </c>
      <c r="N49">
        <v>2.11851242113352</v>
      </c>
      <c r="O49">
        <v>1.9848700111216599</v>
      </c>
      <c r="P49">
        <v>1.7186127493416501</v>
      </c>
      <c r="Q49">
        <v>2.0114898386647599</v>
      </c>
      <c r="R49">
        <v>2.3194994566254299</v>
      </c>
      <c r="S49" s="24">
        <v>42766</v>
      </c>
      <c r="T49" s="24">
        <v>42825</v>
      </c>
      <c r="U49" s="24">
        <v>42916</v>
      </c>
      <c r="V49" s="24">
        <v>43008</v>
      </c>
      <c r="W49" s="24">
        <v>43100</v>
      </c>
      <c r="X49">
        <v>2.1</v>
      </c>
      <c r="Y49" s="24">
        <v>42735</v>
      </c>
      <c r="Z49" s="24">
        <v>42737</v>
      </c>
      <c r="AA49">
        <v>56.567999999999998</v>
      </c>
      <c r="AB49">
        <v>56.718000000000004</v>
      </c>
      <c r="AC49">
        <v>55.97</v>
      </c>
      <c r="AD49">
        <v>56.051000000000002</v>
      </c>
      <c r="AE49">
        <v>55.875999999999898</v>
      </c>
      <c r="AF49" s="24">
        <v>42766</v>
      </c>
      <c r="AG49" s="24">
        <v>42825</v>
      </c>
      <c r="AH49" s="24">
        <v>42916</v>
      </c>
      <c r="AI49" s="24">
        <v>43008</v>
      </c>
      <c r="AJ49" s="24">
        <v>43100</v>
      </c>
      <c r="AK49">
        <v>55.899999999999899</v>
      </c>
      <c r="AL49">
        <v>55.6</v>
      </c>
      <c r="AM49">
        <v>55.066666666666599</v>
      </c>
      <c r="AN49">
        <v>55.066666666666599</v>
      </c>
      <c r="AO49">
        <v>54.824999999999903</v>
      </c>
      <c r="AP49" s="24">
        <v>42766</v>
      </c>
      <c r="AQ49" s="24">
        <v>42825</v>
      </c>
      <c r="AR49" s="24">
        <v>42916</v>
      </c>
      <c r="AS49" s="24">
        <v>43008</v>
      </c>
      <c r="AT49" s="24">
        <v>43100</v>
      </c>
      <c r="AU49">
        <v>55.8</v>
      </c>
      <c r="AV49" s="24">
        <v>42735</v>
      </c>
      <c r="AW49" s="24">
        <v>42741</v>
      </c>
      <c r="AX49">
        <v>56.115000000000002</v>
      </c>
      <c r="AY49">
        <v>55.765000000000001</v>
      </c>
      <c r="AZ49">
        <v>54.716000000000001</v>
      </c>
      <c r="BA49">
        <v>53.17</v>
      </c>
      <c r="BB49">
        <v>52.678999999999903</v>
      </c>
      <c r="BC49" s="24">
        <v>42766</v>
      </c>
      <c r="BD49" s="24">
        <v>42825</v>
      </c>
      <c r="BE49" s="24">
        <v>42916</v>
      </c>
      <c r="BF49" s="24">
        <v>43008</v>
      </c>
      <c r="BG49" s="24">
        <v>43100</v>
      </c>
      <c r="BH49">
        <v>54.7</v>
      </c>
      <c r="BI49">
        <v>53.266666666666602</v>
      </c>
      <c r="BJ49">
        <v>52.216666666666598</v>
      </c>
      <c r="BK49">
        <v>52.066666666666599</v>
      </c>
      <c r="BL49">
        <v>51.508333333333297</v>
      </c>
      <c r="BM49" s="24">
        <v>42766</v>
      </c>
      <c r="BN49" s="24">
        <v>42825</v>
      </c>
      <c r="BO49" s="24">
        <v>42916</v>
      </c>
      <c r="BP49" s="24">
        <v>43008</v>
      </c>
      <c r="BQ49" s="24">
        <v>43100</v>
      </c>
      <c r="BR49">
        <v>54.4</v>
      </c>
      <c r="BS49">
        <v>1.1000000000000001</v>
      </c>
      <c r="BT49">
        <v>51.349999999999902</v>
      </c>
      <c r="BU49">
        <v>55.3</v>
      </c>
      <c r="BV49" t="b">
        <v>1</v>
      </c>
      <c r="BW49" t="b">
        <v>1</v>
      </c>
      <c r="BX49">
        <v>1</v>
      </c>
      <c r="BY49" t="b">
        <v>1</v>
      </c>
      <c r="BZ49" t="b">
        <v>1</v>
      </c>
      <c r="CA49" t="b">
        <v>1</v>
      </c>
      <c r="CB49" t="b">
        <v>1</v>
      </c>
      <c r="CC49" t="b">
        <v>1</v>
      </c>
      <c r="CD49" t="b">
        <v>1</v>
      </c>
      <c r="CE49" t="b">
        <v>1</v>
      </c>
      <c r="CF49" t="b">
        <v>1</v>
      </c>
      <c r="CG49" t="b">
        <v>1</v>
      </c>
      <c r="CH49" t="b">
        <v>1</v>
      </c>
      <c r="CI49" t="b">
        <v>1</v>
      </c>
      <c r="CJ49" t="b">
        <v>1</v>
      </c>
      <c r="CK49" t="b">
        <v>1</v>
      </c>
      <c r="CL49" t="b">
        <v>1</v>
      </c>
      <c r="CM49" t="b">
        <v>1</v>
      </c>
      <c r="CN49">
        <v>3.32422598504407E-2</v>
      </c>
      <c r="CO49">
        <v>0.63376718169574398</v>
      </c>
      <c r="CP49">
        <v>0.39048071255745997</v>
      </c>
      <c r="CQ49">
        <v>0.59621014642395598</v>
      </c>
      <c r="CR49">
        <v>-0.225499456625433</v>
      </c>
      <c r="CS49">
        <v>1.41499999999999</v>
      </c>
      <c r="CT49">
        <v>2.4983333333333202</v>
      </c>
      <c r="CU49">
        <v>2.4993333333333299</v>
      </c>
      <c r="CV49">
        <v>1.1033333333333299</v>
      </c>
      <c r="CW49">
        <v>1.1706666666666601</v>
      </c>
      <c r="CX49">
        <v>0.66800000000000603</v>
      </c>
      <c r="CY49">
        <v>1.1179999999999899</v>
      </c>
      <c r="CZ49">
        <v>0.90333333333333599</v>
      </c>
      <c r="DA49">
        <v>0.98433333333333195</v>
      </c>
      <c r="DB49">
        <v>1.0509999999999999</v>
      </c>
      <c r="DC49">
        <v>112.907101135506</v>
      </c>
      <c r="DD49">
        <v>120.588447764205</v>
      </c>
      <c r="DE49">
        <v>113.87292992768199</v>
      </c>
      <c r="DF49">
        <v>105.464134510207</v>
      </c>
      <c r="DG49">
        <v>124.013763584654</v>
      </c>
      <c r="DH49">
        <v>50.821065630779202</v>
      </c>
      <c r="DI49">
        <v>30.8187288260145</v>
      </c>
      <c r="DJ49">
        <v>128.80729580079699</v>
      </c>
      <c r="DK49">
        <v>122.800972367388</v>
      </c>
      <c r="DL49">
        <v>126.186452741102</v>
      </c>
      <c r="DM49">
        <v>177.20318501074701</v>
      </c>
      <c r="DN49">
        <v>177.22236468585399</v>
      </c>
      <c r="DO49">
        <v>194.89018901987299</v>
      </c>
      <c r="DP49">
        <v>220.617175352532</v>
      </c>
      <c r="DQ49">
        <v>173.95457647586801</v>
      </c>
      <c r="DR49">
        <v>64.697093187168505</v>
      </c>
      <c r="DS49">
        <v>56.229051586085603</v>
      </c>
      <c r="DT49">
        <v>63.905359238429703</v>
      </c>
      <c r="DU49">
        <v>99.372105973727898</v>
      </c>
      <c r="DV49">
        <v>152.486464752117</v>
      </c>
      <c r="DW49">
        <v>124.961719449437</v>
      </c>
    </row>
    <row r="50" spans="1:127" x14ac:dyDescent="0.35">
      <c r="A50" s="1" t="s">
        <v>407</v>
      </c>
      <c r="B50" s="24">
        <v>42766</v>
      </c>
      <c r="C50" s="24">
        <v>42787</v>
      </c>
      <c r="D50">
        <v>2.6779305219918101</v>
      </c>
      <c r="E50">
        <v>2.53170645863722</v>
      </c>
      <c r="F50">
        <v>2.50327156440648</v>
      </c>
      <c r="G50">
        <v>2.61605075518451</v>
      </c>
      <c r="H50">
        <v>2.286</v>
      </c>
      <c r="I50" s="24">
        <v>42794</v>
      </c>
      <c r="J50" s="24">
        <v>42855</v>
      </c>
      <c r="K50" s="24">
        <v>42947</v>
      </c>
      <c r="L50" s="24">
        <v>43039</v>
      </c>
      <c r="M50" s="24">
        <v>43131</v>
      </c>
      <c r="N50">
        <v>2.6495332677794301</v>
      </c>
      <c r="O50">
        <v>1.9569334926155399</v>
      </c>
      <c r="P50">
        <v>2.0973620421495598</v>
      </c>
      <c r="Q50">
        <v>2.1871756078615801</v>
      </c>
      <c r="R50">
        <v>2.2622960795925899</v>
      </c>
      <c r="S50" s="24">
        <v>42794</v>
      </c>
      <c r="T50" s="24">
        <v>42855</v>
      </c>
      <c r="U50" s="24">
        <v>42947</v>
      </c>
      <c r="V50" s="24">
        <v>43039</v>
      </c>
      <c r="W50" s="24">
        <v>43131</v>
      </c>
      <c r="X50">
        <v>2.5</v>
      </c>
      <c r="Y50" s="24">
        <v>42766</v>
      </c>
      <c r="Z50" s="24">
        <v>42767</v>
      </c>
      <c r="AA50">
        <v>57.301000000000002</v>
      </c>
      <c r="AB50">
        <v>56.34</v>
      </c>
      <c r="AC50">
        <v>54.615000000000002</v>
      </c>
      <c r="AD50">
        <v>55.25</v>
      </c>
      <c r="AE50">
        <v>55.055999999999997</v>
      </c>
      <c r="AF50" s="24">
        <v>42794</v>
      </c>
      <c r="AG50" s="24">
        <v>42855</v>
      </c>
      <c r="AH50" s="24">
        <v>42947</v>
      </c>
      <c r="AI50" s="24">
        <v>43039</v>
      </c>
      <c r="AJ50" s="24">
        <v>43131</v>
      </c>
      <c r="AK50">
        <v>57.1</v>
      </c>
      <c r="AL50">
        <v>56.499999999999901</v>
      </c>
      <c r="AM50">
        <v>55.316666666666599</v>
      </c>
      <c r="AN50">
        <v>55.266666666666602</v>
      </c>
      <c r="AO50">
        <v>55.091666666666598</v>
      </c>
      <c r="AP50" s="24">
        <v>42794</v>
      </c>
      <c r="AQ50" s="24">
        <v>42855</v>
      </c>
      <c r="AR50" s="24">
        <v>42947</v>
      </c>
      <c r="AS50" s="24">
        <v>43039</v>
      </c>
      <c r="AT50" s="24">
        <v>43131</v>
      </c>
      <c r="AU50">
        <v>57</v>
      </c>
      <c r="AV50" s="24">
        <v>42766</v>
      </c>
      <c r="AW50" s="24">
        <v>42772</v>
      </c>
      <c r="AX50">
        <v>56.948</v>
      </c>
      <c r="AY50">
        <v>55.814999999999898</v>
      </c>
      <c r="AZ50">
        <v>54.7409999999999</v>
      </c>
      <c r="BA50">
        <v>53.327999999999903</v>
      </c>
      <c r="BB50">
        <v>52.747999999999998</v>
      </c>
      <c r="BC50" s="24">
        <v>42794</v>
      </c>
      <c r="BD50" s="24">
        <v>42855</v>
      </c>
      <c r="BE50" s="24">
        <v>42947</v>
      </c>
      <c r="BF50" s="24">
        <v>43039</v>
      </c>
      <c r="BG50" s="24">
        <v>43131</v>
      </c>
      <c r="BH50">
        <v>56</v>
      </c>
      <c r="BI50">
        <v>54.633333333333297</v>
      </c>
      <c r="BJ50">
        <v>52.783333333333303</v>
      </c>
      <c r="BK50">
        <v>52.644444444444403</v>
      </c>
      <c r="BL50">
        <v>52.158333333333303</v>
      </c>
      <c r="BM50" s="24">
        <v>42794</v>
      </c>
      <c r="BN50" s="24">
        <v>42855</v>
      </c>
      <c r="BO50" s="24">
        <v>42947</v>
      </c>
      <c r="BP50" s="24">
        <v>43039</v>
      </c>
      <c r="BQ50" s="24">
        <v>43131</v>
      </c>
      <c r="BR50">
        <v>55.7</v>
      </c>
      <c r="BS50">
        <v>1.1000000000000001</v>
      </c>
      <c r="BT50">
        <v>51.599999999999902</v>
      </c>
      <c r="BU50">
        <v>55.4</v>
      </c>
      <c r="BV50" t="b">
        <v>1</v>
      </c>
      <c r="BW50" t="b">
        <v>1</v>
      </c>
      <c r="BX50">
        <v>1</v>
      </c>
      <c r="BY50" t="b">
        <v>1</v>
      </c>
      <c r="BZ50" t="b">
        <v>1</v>
      </c>
      <c r="CA50" t="b">
        <v>1</v>
      </c>
      <c r="CB50" t="b">
        <v>1</v>
      </c>
      <c r="CC50" t="b">
        <v>1</v>
      </c>
      <c r="CD50" t="b">
        <v>1</v>
      </c>
      <c r="CE50" t="b">
        <v>1</v>
      </c>
      <c r="CF50" t="b">
        <v>0</v>
      </c>
      <c r="CG50" t="b">
        <v>0</v>
      </c>
      <c r="CH50" t="b">
        <v>0</v>
      </c>
      <c r="CI50" t="b">
        <v>1</v>
      </c>
      <c r="CJ50" t="b">
        <v>1</v>
      </c>
      <c r="CK50" t="b">
        <v>1</v>
      </c>
      <c r="CL50" t="b">
        <v>1</v>
      </c>
      <c r="CM50" t="b">
        <v>1</v>
      </c>
      <c r="CN50">
        <v>2.83972542123751E-2</v>
      </c>
      <c r="CO50">
        <v>0.57477296602168604</v>
      </c>
      <c r="CP50">
        <v>0.40590952225691801</v>
      </c>
      <c r="CQ50">
        <v>0.42887514732293702</v>
      </c>
      <c r="CR50">
        <v>2.3703920407402101E-2</v>
      </c>
      <c r="CS50">
        <v>0.94799999999999296</v>
      </c>
      <c r="CT50">
        <v>1.18166666666665</v>
      </c>
      <c r="CU50">
        <v>1.95766666666665</v>
      </c>
      <c r="CV50">
        <v>0.68355555555555003</v>
      </c>
      <c r="CW50">
        <v>0.58966666666666601</v>
      </c>
      <c r="CX50">
        <v>0.20099999999999299</v>
      </c>
      <c r="CY50">
        <v>-0.15999999999998901</v>
      </c>
      <c r="CZ50">
        <v>-0.70166666666665301</v>
      </c>
      <c r="DA50">
        <v>-1.6666666666665698E-2</v>
      </c>
      <c r="DB50">
        <v>-3.56666666666711E-2</v>
      </c>
      <c r="DC50">
        <v>113.03232175912299</v>
      </c>
      <c r="DD50">
        <v>121.13775534984801</v>
      </c>
      <c r="DE50">
        <v>114.342946643554</v>
      </c>
      <c r="DF50">
        <v>105.75610540616201</v>
      </c>
      <c r="DG50">
        <v>124.96168447983401</v>
      </c>
      <c r="DH50">
        <v>50.381434658488097</v>
      </c>
      <c r="DI50">
        <v>30.272105020092098</v>
      </c>
      <c r="DJ50">
        <v>128.73531284873201</v>
      </c>
      <c r="DK50">
        <v>122.87430226564901</v>
      </c>
      <c r="DL50">
        <v>126.808074301132</v>
      </c>
      <c r="DM50">
        <v>179.004787504295</v>
      </c>
      <c r="DN50">
        <v>181.150215287555</v>
      </c>
      <c r="DO50">
        <v>197.95671194884099</v>
      </c>
      <c r="DP50">
        <v>219.45526706702501</v>
      </c>
      <c r="DQ50">
        <v>169.63514249604299</v>
      </c>
      <c r="DR50">
        <v>65.110500696641097</v>
      </c>
      <c r="DS50">
        <v>56.265517434522103</v>
      </c>
      <c r="DT50">
        <v>60.2273528724673</v>
      </c>
      <c r="DU50">
        <v>94.806823881677104</v>
      </c>
      <c r="DV50">
        <v>153.657293683234</v>
      </c>
      <c r="DW50">
        <v>126.87245449526399</v>
      </c>
    </row>
    <row r="51" spans="1:127" x14ac:dyDescent="0.35">
      <c r="A51" s="1" t="s">
        <v>408</v>
      </c>
      <c r="B51" s="24">
        <v>42794</v>
      </c>
      <c r="C51" s="24">
        <v>42814</v>
      </c>
      <c r="D51">
        <v>2.4897845060722599</v>
      </c>
      <c r="E51">
        <v>2.34045668507967</v>
      </c>
      <c r="F51">
        <v>2.8153563394491998</v>
      </c>
      <c r="G51">
        <v>2.8792274676511198</v>
      </c>
      <c r="H51">
        <v>2.3969999999999998</v>
      </c>
      <c r="I51" s="24">
        <v>42825</v>
      </c>
      <c r="J51" s="24">
        <v>42886</v>
      </c>
      <c r="K51" s="24">
        <v>42978</v>
      </c>
      <c r="L51" s="24">
        <v>43069</v>
      </c>
      <c r="M51" s="24">
        <v>43159</v>
      </c>
      <c r="N51">
        <v>2.4769574004127799</v>
      </c>
      <c r="O51">
        <v>1.7411802863161501</v>
      </c>
      <c r="P51">
        <v>2.19003862025721</v>
      </c>
      <c r="Q51">
        <v>2.3945045529690101</v>
      </c>
      <c r="R51">
        <v>2.19153687930896</v>
      </c>
      <c r="S51" s="24">
        <v>42825</v>
      </c>
      <c r="T51" s="24">
        <v>42886</v>
      </c>
      <c r="U51" s="24">
        <v>42978</v>
      </c>
      <c r="V51" s="24">
        <v>43069</v>
      </c>
      <c r="W51" s="24">
        <v>43159</v>
      </c>
      <c r="X51">
        <v>2.7</v>
      </c>
      <c r="Y51" s="24">
        <v>42794</v>
      </c>
      <c r="Z51" s="24">
        <v>42795</v>
      </c>
      <c r="AA51">
        <v>57.930999999999997</v>
      </c>
      <c r="AB51">
        <v>57.863999999999898</v>
      </c>
      <c r="AC51">
        <v>56.64</v>
      </c>
      <c r="AD51">
        <v>59.436</v>
      </c>
      <c r="AE51">
        <v>59.332999999999998</v>
      </c>
      <c r="AF51" s="24">
        <v>42825</v>
      </c>
      <c r="AG51" s="24">
        <v>42886</v>
      </c>
      <c r="AH51" s="24">
        <v>42978</v>
      </c>
      <c r="AI51" s="24">
        <v>43069</v>
      </c>
      <c r="AJ51" s="24">
        <v>43159</v>
      </c>
      <c r="AK51">
        <v>56.6</v>
      </c>
      <c r="AL51">
        <v>56.533333333333303</v>
      </c>
      <c r="AM51">
        <v>55.933333333333302</v>
      </c>
      <c r="AN51">
        <v>55.544444444444402</v>
      </c>
      <c r="AO51">
        <v>55.4</v>
      </c>
      <c r="AP51" s="24">
        <v>42825</v>
      </c>
      <c r="AQ51" s="24">
        <v>42886</v>
      </c>
      <c r="AR51" s="24">
        <v>42978</v>
      </c>
      <c r="AS51" s="24">
        <v>43069</v>
      </c>
      <c r="AT51" s="24">
        <v>43159</v>
      </c>
      <c r="AU51">
        <v>56.6</v>
      </c>
      <c r="AV51" s="24">
        <v>42794</v>
      </c>
      <c r="AW51" s="24">
        <v>42800</v>
      </c>
      <c r="AX51">
        <v>59.548999999999999</v>
      </c>
      <c r="AY51">
        <v>59.238</v>
      </c>
      <c r="AZ51">
        <v>57.472999999999999</v>
      </c>
      <c r="BA51">
        <v>55.213999999999999</v>
      </c>
      <c r="BB51">
        <v>54.031999999999897</v>
      </c>
      <c r="BC51" s="24">
        <v>42825</v>
      </c>
      <c r="BD51" s="24">
        <v>42886</v>
      </c>
      <c r="BE51" s="24">
        <v>42978</v>
      </c>
      <c r="BF51" s="24">
        <v>43069</v>
      </c>
      <c r="BG51" s="24">
        <v>43159</v>
      </c>
      <c r="BH51">
        <v>57.7</v>
      </c>
      <c r="BI51">
        <v>56.133333333333297</v>
      </c>
      <c r="BJ51">
        <v>54.1666666666666</v>
      </c>
      <c r="BK51">
        <v>53.355555555555497</v>
      </c>
      <c r="BL51">
        <v>52.841666666666598</v>
      </c>
      <c r="BM51" s="24">
        <v>42825</v>
      </c>
      <c r="BN51" s="24">
        <v>42886</v>
      </c>
      <c r="BO51" s="24">
        <v>42978</v>
      </c>
      <c r="BP51" s="24">
        <v>43069</v>
      </c>
      <c r="BQ51" s="24">
        <v>43159</v>
      </c>
      <c r="BR51">
        <v>57.7</v>
      </c>
      <c r="BS51">
        <v>1.3</v>
      </c>
      <c r="BT51">
        <v>52</v>
      </c>
      <c r="BU51">
        <v>55.599999999999902</v>
      </c>
      <c r="BV51" t="b">
        <v>1</v>
      </c>
      <c r="BW51" t="b">
        <v>1</v>
      </c>
      <c r="BX51">
        <v>1</v>
      </c>
      <c r="BY51" t="b">
        <v>1</v>
      </c>
      <c r="BZ51" t="b">
        <v>1</v>
      </c>
      <c r="CA51" t="b">
        <v>1</v>
      </c>
      <c r="CB51" t="b">
        <v>1</v>
      </c>
      <c r="CC51" t="b">
        <v>1</v>
      </c>
      <c r="CD51" t="b">
        <v>1</v>
      </c>
      <c r="CE51" t="b">
        <v>1</v>
      </c>
      <c r="CF51" t="b">
        <v>1</v>
      </c>
      <c r="CG51" t="b">
        <v>1</v>
      </c>
      <c r="CH51" t="b">
        <v>1</v>
      </c>
      <c r="CI51" t="b">
        <v>1</v>
      </c>
      <c r="CJ51" t="b">
        <v>1</v>
      </c>
      <c r="CK51" t="b">
        <v>1</v>
      </c>
      <c r="CL51" t="b">
        <v>1</v>
      </c>
      <c r="CM51" t="b">
        <v>1</v>
      </c>
      <c r="CN51">
        <v>1.28271056594848E-2</v>
      </c>
      <c r="CO51">
        <v>0.59927639876351602</v>
      </c>
      <c r="CP51">
        <v>0.62531771919199297</v>
      </c>
      <c r="CQ51">
        <v>0.48472291468210399</v>
      </c>
      <c r="CR51">
        <v>0.20546312069103101</v>
      </c>
      <c r="CS51">
        <v>1.84899999999998</v>
      </c>
      <c r="CT51">
        <v>3.10466666666666</v>
      </c>
      <c r="CU51">
        <v>3.3063333333333298</v>
      </c>
      <c r="CV51">
        <v>1.8584444444444399</v>
      </c>
      <c r="CW51">
        <v>1.1903333333333199</v>
      </c>
      <c r="CX51">
        <v>1.33099999999998</v>
      </c>
      <c r="CY51">
        <v>1.33066666666665</v>
      </c>
      <c r="CZ51">
        <v>0.706666666666663</v>
      </c>
      <c r="DA51">
        <v>3.8915555555555401</v>
      </c>
      <c r="DB51">
        <v>3.9329999999999998</v>
      </c>
      <c r="DC51">
        <v>113.92260323676901</v>
      </c>
      <c r="DD51">
        <v>122.566845695647</v>
      </c>
      <c r="DE51">
        <v>115.28569542531</v>
      </c>
      <c r="DF51">
        <v>105.995461704999</v>
      </c>
      <c r="DG51">
        <v>126.319169964152</v>
      </c>
      <c r="DH51">
        <v>48.096454798125002</v>
      </c>
      <c r="DI51">
        <v>28.191854318546</v>
      </c>
      <c r="DJ51">
        <v>131.76724184797499</v>
      </c>
      <c r="DK51">
        <v>124.650819800717</v>
      </c>
      <c r="DL51">
        <v>134.45301020665201</v>
      </c>
      <c r="DM51">
        <v>185.964587725527</v>
      </c>
      <c r="DN51">
        <v>188.00210263871799</v>
      </c>
      <c r="DO51">
        <v>205.41316405503301</v>
      </c>
      <c r="DP51">
        <v>227.67858909961899</v>
      </c>
      <c r="DQ51">
        <v>170.22994510829599</v>
      </c>
      <c r="DR51">
        <v>64.292531647652396</v>
      </c>
      <c r="DS51">
        <v>55.653152368794203</v>
      </c>
      <c r="DT51">
        <v>51.002656873297497</v>
      </c>
      <c r="DU51">
        <v>90.230915904542101</v>
      </c>
      <c r="DV51">
        <v>158.33289737360801</v>
      </c>
      <c r="DW51">
        <v>131.266561676175</v>
      </c>
    </row>
    <row r="52" spans="1:127" x14ac:dyDescent="0.35">
      <c r="A52" s="1" t="s">
        <v>409</v>
      </c>
      <c r="B52" s="24">
        <v>42825</v>
      </c>
      <c r="C52" s="24">
        <v>42844</v>
      </c>
      <c r="D52">
        <v>2.3428015305461298</v>
      </c>
      <c r="E52">
        <v>2.3058258636284399</v>
      </c>
      <c r="F52">
        <v>2.8329084944579601</v>
      </c>
      <c r="G52">
        <v>2.9867158703071599</v>
      </c>
      <c r="H52">
        <v>2.637</v>
      </c>
      <c r="I52" s="24">
        <v>42855</v>
      </c>
      <c r="J52" s="24">
        <v>42916</v>
      </c>
      <c r="K52" s="24">
        <v>43008</v>
      </c>
      <c r="L52" s="24">
        <v>43100</v>
      </c>
      <c r="M52" s="24">
        <v>43190</v>
      </c>
      <c r="N52">
        <v>1.89749918309427</v>
      </c>
      <c r="O52">
        <v>1.4545406248476</v>
      </c>
      <c r="P52">
        <v>2.1319214258592001</v>
      </c>
      <c r="Q52">
        <v>2.4328545836184401</v>
      </c>
      <c r="R52">
        <v>2.1965297361748002</v>
      </c>
      <c r="S52" s="24">
        <v>42855</v>
      </c>
      <c r="T52" s="24">
        <v>42916</v>
      </c>
      <c r="U52" s="24">
        <v>43008</v>
      </c>
      <c r="V52" s="24">
        <v>43100</v>
      </c>
      <c r="W52" s="24">
        <v>43190</v>
      </c>
      <c r="X52">
        <v>2.4</v>
      </c>
      <c r="Y52" s="24">
        <v>42825</v>
      </c>
      <c r="Z52" s="24">
        <v>42828</v>
      </c>
      <c r="AA52">
        <v>57.325000000000003</v>
      </c>
      <c r="AB52">
        <v>58.238999999999997</v>
      </c>
      <c r="AC52">
        <v>57.647999999999897</v>
      </c>
      <c r="AD52">
        <v>59.222999999999999</v>
      </c>
      <c r="AE52">
        <v>58.684999999999903</v>
      </c>
      <c r="AF52" s="24">
        <v>42855</v>
      </c>
      <c r="AG52" s="24">
        <v>42916</v>
      </c>
      <c r="AH52" s="24">
        <v>43008</v>
      </c>
      <c r="AI52" s="24">
        <v>43100</v>
      </c>
      <c r="AJ52" s="24">
        <v>43190</v>
      </c>
      <c r="AK52">
        <v>56.2</v>
      </c>
      <c r="AL52">
        <v>56.633333333333297</v>
      </c>
      <c r="AM52">
        <v>56.116666666666603</v>
      </c>
      <c r="AN52">
        <v>55.588888888888803</v>
      </c>
      <c r="AO52">
        <v>55.4583333333333</v>
      </c>
      <c r="AP52" s="24">
        <v>42855</v>
      </c>
      <c r="AQ52" s="24">
        <v>42916</v>
      </c>
      <c r="AR52" s="24">
        <v>43008</v>
      </c>
      <c r="AS52" s="24">
        <v>43100</v>
      </c>
      <c r="AT52" s="24">
        <v>43190</v>
      </c>
      <c r="AU52">
        <v>56.2</v>
      </c>
      <c r="AV52" s="24">
        <v>42825</v>
      </c>
      <c r="AW52" s="24">
        <v>42831</v>
      </c>
      <c r="AX52">
        <v>58.06</v>
      </c>
      <c r="AY52">
        <v>57.8</v>
      </c>
      <c r="AZ52">
        <v>56.234999999999999</v>
      </c>
      <c r="BA52">
        <v>54.3019999999999</v>
      </c>
      <c r="BB52">
        <v>53.496000000000002</v>
      </c>
      <c r="BC52" s="24">
        <v>42855</v>
      </c>
      <c r="BD52" s="24">
        <v>42916</v>
      </c>
      <c r="BE52" s="24">
        <v>43008</v>
      </c>
      <c r="BF52" s="24">
        <v>43100</v>
      </c>
      <c r="BG52" s="24">
        <v>43190</v>
      </c>
      <c r="BH52">
        <v>57.2</v>
      </c>
      <c r="BI52">
        <v>56.966666666666598</v>
      </c>
      <c r="BJ52">
        <v>55.116666666666603</v>
      </c>
      <c r="BK52">
        <v>53.799999999999898</v>
      </c>
      <c r="BL52">
        <v>53.2916666666666</v>
      </c>
      <c r="BM52" s="24">
        <v>42855</v>
      </c>
      <c r="BN52" s="24">
        <v>42916</v>
      </c>
      <c r="BO52" s="24">
        <v>43008</v>
      </c>
      <c r="BP52" s="24">
        <v>43100</v>
      </c>
      <c r="BQ52" s="24">
        <v>43190</v>
      </c>
      <c r="BR52">
        <v>56.5</v>
      </c>
      <c r="BS52">
        <v>1.55</v>
      </c>
      <c r="BT52">
        <v>52.45</v>
      </c>
      <c r="BU52">
        <v>55.8</v>
      </c>
      <c r="BV52" t="b">
        <v>1</v>
      </c>
      <c r="BW52" t="b">
        <v>1</v>
      </c>
      <c r="BX52">
        <v>1</v>
      </c>
      <c r="BY52" t="b">
        <v>1</v>
      </c>
      <c r="BZ52" t="b">
        <v>1</v>
      </c>
      <c r="CA52" t="b">
        <v>1</v>
      </c>
      <c r="CB52" t="b">
        <v>1</v>
      </c>
      <c r="CC52" t="b">
        <v>1</v>
      </c>
      <c r="CD52" t="b">
        <v>1</v>
      </c>
      <c r="CE52" t="b">
        <v>1</v>
      </c>
      <c r="CF52" t="b">
        <v>1</v>
      </c>
      <c r="CG52" t="b">
        <v>1</v>
      </c>
      <c r="CH52" t="b">
        <v>1</v>
      </c>
      <c r="CI52" t="b">
        <v>1</v>
      </c>
      <c r="CJ52" t="b">
        <v>1</v>
      </c>
      <c r="CK52" t="b">
        <v>1</v>
      </c>
      <c r="CL52" t="b">
        <v>1</v>
      </c>
      <c r="CM52" t="b">
        <v>1</v>
      </c>
      <c r="CN52">
        <v>0.44530234745185898</v>
      </c>
      <c r="CO52">
        <v>0.85128523878083995</v>
      </c>
      <c r="CP52">
        <v>0.70098706859876403</v>
      </c>
      <c r="CQ52">
        <v>0.55386128668872503</v>
      </c>
      <c r="CR52">
        <v>0.440470263825194</v>
      </c>
      <c r="CS52">
        <v>0.85999999999999899</v>
      </c>
      <c r="CT52">
        <v>0.83333333333332804</v>
      </c>
      <c r="CU52">
        <v>1.1183333333333301</v>
      </c>
      <c r="CV52">
        <v>0.502000000000002</v>
      </c>
      <c r="CW52">
        <v>0.204333333333345</v>
      </c>
      <c r="CX52">
        <v>1.125</v>
      </c>
      <c r="CY52">
        <v>1.6056666666666599</v>
      </c>
      <c r="CZ52">
        <v>1.5313333333333199</v>
      </c>
      <c r="DA52">
        <v>3.63411111111111</v>
      </c>
      <c r="DB52">
        <v>3.2266666666666599</v>
      </c>
      <c r="DC52">
        <v>114.39712452385901</v>
      </c>
      <c r="DD52">
        <v>123.065515397578</v>
      </c>
      <c r="DE52">
        <v>115.556570302361</v>
      </c>
      <c r="DF52">
        <v>106.302039255357</v>
      </c>
      <c r="DG52">
        <v>125.46976201658801</v>
      </c>
      <c r="DH52">
        <v>46.968158505691299</v>
      </c>
      <c r="DI52">
        <v>27.183705970568901</v>
      </c>
      <c r="DJ52">
        <v>131.82589167660799</v>
      </c>
      <c r="DK52">
        <v>125.021886899102</v>
      </c>
      <c r="DL52">
        <v>138.06693767045601</v>
      </c>
      <c r="DM52">
        <v>183.62677074816401</v>
      </c>
      <c r="DN52">
        <v>187.94534381461301</v>
      </c>
      <c r="DO52">
        <v>202.92690894312901</v>
      </c>
      <c r="DP52">
        <v>210.68858953067399</v>
      </c>
      <c r="DQ52">
        <v>168.07791557292799</v>
      </c>
      <c r="DR52">
        <v>61.930936509047697</v>
      </c>
      <c r="DS52">
        <v>53.280344025280499</v>
      </c>
      <c r="DT52">
        <v>57.029560173382599</v>
      </c>
      <c r="DU52">
        <v>87.042798477263204</v>
      </c>
      <c r="DV52">
        <v>157.03941319309101</v>
      </c>
      <c r="DW52">
        <v>128.460205950687</v>
      </c>
    </row>
    <row r="53" spans="1:127" x14ac:dyDescent="0.35">
      <c r="A53" s="1" t="s">
        <v>410</v>
      </c>
      <c r="B53" s="24">
        <v>42855</v>
      </c>
      <c r="C53" s="24">
        <v>42872</v>
      </c>
      <c r="D53">
        <v>1.91002285319423</v>
      </c>
      <c r="E53">
        <v>2.0773988230796001</v>
      </c>
      <c r="F53">
        <v>1.9604457057283</v>
      </c>
      <c r="G53">
        <v>1.51251657270865</v>
      </c>
      <c r="H53">
        <v>2.052</v>
      </c>
      <c r="I53" s="24">
        <v>42886</v>
      </c>
      <c r="J53" s="24">
        <v>42947</v>
      </c>
      <c r="K53" s="24">
        <v>43039</v>
      </c>
      <c r="L53" s="24">
        <v>43131</v>
      </c>
      <c r="M53" s="24">
        <v>43220</v>
      </c>
      <c r="N53">
        <v>1.9088802046628199</v>
      </c>
      <c r="O53">
        <v>2.1706821776370702</v>
      </c>
      <c r="P53">
        <v>2.2684101361973701</v>
      </c>
      <c r="Q53">
        <v>2.37998215381737</v>
      </c>
      <c r="R53">
        <v>2.2503130393443498</v>
      </c>
      <c r="S53" s="24">
        <v>42886</v>
      </c>
      <c r="T53" s="24">
        <v>42947</v>
      </c>
      <c r="U53" s="24">
        <v>43039</v>
      </c>
      <c r="V53" s="24">
        <v>43131</v>
      </c>
      <c r="W53" s="24">
        <v>43220</v>
      </c>
      <c r="X53">
        <v>2.2000000000000002</v>
      </c>
      <c r="Y53" s="24">
        <v>42855</v>
      </c>
      <c r="Z53" s="24">
        <v>42856</v>
      </c>
      <c r="AA53">
        <v>58.448999999999998</v>
      </c>
      <c r="AB53">
        <v>58.601999999999997</v>
      </c>
      <c r="AC53">
        <v>58.119</v>
      </c>
      <c r="AD53">
        <v>58.378</v>
      </c>
      <c r="AE53">
        <v>57.237000000000002</v>
      </c>
      <c r="AF53" s="24">
        <v>42886</v>
      </c>
      <c r="AG53" s="24">
        <v>42947</v>
      </c>
      <c r="AH53" s="24">
        <v>43039</v>
      </c>
      <c r="AI53" s="24">
        <v>43131</v>
      </c>
      <c r="AJ53" s="24">
        <v>43220</v>
      </c>
      <c r="AK53">
        <v>57.3</v>
      </c>
      <c r="AL53">
        <v>56.7</v>
      </c>
      <c r="AM53">
        <v>56.6</v>
      </c>
      <c r="AN53">
        <v>55.7777777777777</v>
      </c>
      <c r="AO53">
        <v>55.625</v>
      </c>
      <c r="AP53" s="24">
        <v>42886</v>
      </c>
      <c r="AQ53" s="24">
        <v>42947</v>
      </c>
      <c r="AR53" s="24">
        <v>43039</v>
      </c>
      <c r="AS53" s="24">
        <v>43131</v>
      </c>
      <c r="AT53" s="24">
        <v>43220</v>
      </c>
      <c r="AU53">
        <v>57.2</v>
      </c>
      <c r="AV53" s="24">
        <v>42855</v>
      </c>
      <c r="AW53" s="24">
        <v>42859</v>
      </c>
      <c r="AX53">
        <v>54.473999999999997</v>
      </c>
      <c r="AY53">
        <v>54.966999999999999</v>
      </c>
      <c r="AZ53">
        <v>54.347000000000001</v>
      </c>
      <c r="BA53">
        <v>54.146000000000001</v>
      </c>
      <c r="BB53">
        <v>53.478999999999999</v>
      </c>
      <c r="BC53" s="24">
        <v>42886</v>
      </c>
      <c r="BD53" s="24">
        <v>42947</v>
      </c>
      <c r="BE53" s="24">
        <v>43039</v>
      </c>
      <c r="BF53" s="24">
        <v>43131</v>
      </c>
      <c r="BG53" s="24">
        <v>43220</v>
      </c>
      <c r="BH53">
        <v>54.799999999999898</v>
      </c>
      <c r="BI53">
        <v>56.566666666666599</v>
      </c>
      <c r="BJ53">
        <v>55.6</v>
      </c>
      <c r="BK53">
        <v>54.044444444444402</v>
      </c>
      <c r="BL53">
        <v>53.625</v>
      </c>
      <c r="BM53" s="24">
        <v>42886</v>
      </c>
      <c r="BN53" s="24">
        <v>42947</v>
      </c>
      <c r="BO53" s="24">
        <v>43039</v>
      </c>
      <c r="BP53" s="24">
        <v>43131</v>
      </c>
      <c r="BQ53" s="24">
        <v>43220</v>
      </c>
      <c r="BR53">
        <v>55.8</v>
      </c>
      <c r="BS53">
        <v>1.65</v>
      </c>
      <c r="BT53">
        <v>52.95</v>
      </c>
      <c r="BU53">
        <v>56</v>
      </c>
      <c r="BV53" t="b">
        <v>1</v>
      </c>
      <c r="BW53" t="b">
        <v>1</v>
      </c>
      <c r="BX53">
        <v>1</v>
      </c>
      <c r="BY53" t="b">
        <v>1</v>
      </c>
      <c r="BZ53" t="b">
        <v>1</v>
      </c>
      <c r="CA53" t="b">
        <v>1</v>
      </c>
      <c r="CB53" t="b">
        <v>1</v>
      </c>
      <c r="CC53" t="b">
        <v>1</v>
      </c>
      <c r="CD53" t="b">
        <v>1</v>
      </c>
      <c r="CE53" t="b">
        <v>1</v>
      </c>
      <c r="CF53" t="b">
        <v>1</v>
      </c>
      <c r="CG53" t="b">
        <v>1</v>
      </c>
      <c r="CH53" t="b">
        <v>1</v>
      </c>
      <c r="CI53" t="b">
        <v>1</v>
      </c>
      <c r="CJ53" t="b">
        <v>1</v>
      </c>
      <c r="CK53" t="b">
        <v>1</v>
      </c>
      <c r="CL53" t="b">
        <v>0</v>
      </c>
      <c r="CM53" t="b">
        <v>1</v>
      </c>
      <c r="CN53">
        <v>1.1426485314158701E-3</v>
      </c>
      <c r="CO53">
        <v>-9.3283354557471804E-2</v>
      </c>
      <c r="CP53">
        <v>-0.30796443046906402</v>
      </c>
      <c r="CQ53">
        <v>-0.86746558110871597</v>
      </c>
      <c r="CR53">
        <v>-0.19831303934434899</v>
      </c>
      <c r="CS53">
        <v>-0.32599999999998602</v>
      </c>
      <c r="CT53">
        <v>-1.5996666666666599</v>
      </c>
      <c r="CU53">
        <v>-1.2529999999999999</v>
      </c>
      <c r="CV53">
        <v>0.101555555555556</v>
      </c>
      <c r="CW53">
        <v>-0.14599999999999999</v>
      </c>
      <c r="CX53">
        <v>1.149</v>
      </c>
      <c r="CY53">
        <v>1.9019999999999899</v>
      </c>
      <c r="CZ53">
        <v>1.5189999999999899</v>
      </c>
      <c r="DA53">
        <v>2.6002222222222202</v>
      </c>
      <c r="DB53">
        <v>1.6120000000000001</v>
      </c>
      <c r="DC53">
        <v>115.00775754951199</v>
      </c>
      <c r="DD53">
        <v>123.99034286729</v>
      </c>
      <c r="DE53">
        <v>116.166014783405</v>
      </c>
      <c r="DF53">
        <v>106.568666251964</v>
      </c>
      <c r="DG53">
        <v>126.80126324672401</v>
      </c>
      <c r="DH53">
        <v>46.344524622147603</v>
      </c>
      <c r="DI53">
        <v>26.620765508539701</v>
      </c>
      <c r="DJ53">
        <v>132.46891206843901</v>
      </c>
      <c r="DK53">
        <v>125.942750000595</v>
      </c>
      <c r="DL53">
        <v>139.92786345569399</v>
      </c>
      <c r="DM53">
        <v>185.772546695204</v>
      </c>
      <c r="DN53">
        <v>191.66560006385799</v>
      </c>
      <c r="DO53">
        <v>205.09118334814099</v>
      </c>
      <c r="DP53">
        <v>210.19544828728399</v>
      </c>
      <c r="DQ53">
        <v>173.37076218911699</v>
      </c>
      <c r="DR53">
        <v>60.500188283777298</v>
      </c>
      <c r="DS53">
        <v>52.408682791152501</v>
      </c>
      <c r="DT53">
        <v>58.026045293279999</v>
      </c>
      <c r="DU53">
        <v>81.580727654229605</v>
      </c>
      <c r="DV53">
        <v>158.60799994428999</v>
      </c>
      <c r="DW53">
        <v>126.392693199682</v>
      </c>
    </row>
    <row r="54" spans="1:127" x14ac:dyDescent="0.35">
      <c r="A54" s="1" t="s">
        <v>411</v>
      </c>
      <c r="B54" s="24">
        <v>42886</v>
      </c>
      <c r="C54" s="24">
        <v>42905</v>
      </c>
      <c r="D54">
        <v>1.67744409961079</v>
      </c>
      <c r="E54">
        <v>2.0617564781253201</v>
      </c>
      <c r="F54">
        <v>1.91453858456285</v>
      </c>
      <c r="G54">
        <v>1.6905333390804</v>
      </c>
      <c r="H54">
        <v>2.0539999999999998</v>
      </c>
      <c r="I54" s="24">
        <v>42916</v>
      </c>
      <c r="J54" s="24">
        <v>42978</v>
      </c>
      <c r="K54" s="24">
        <v>43069</v>
      </c>
      <c r="L54" s="24">
        <v>43159</v>
      </c>
      <c r="M54" s="24">
        <v>43251</v>
      </c>
      <c r="N54">
        <v>1.70191080662516</v>
      </c>
      <c r="O54">
        <v>2.30055507304274</v>
      </c>
      <c r="P54">
        <v>2.4741137977503</v>
      </c>
      <c r="Q54">
        <v>2.3050815961626698</v>
      </c>
      <c r="R54">
        <v>2.2458782390238099</v>
      </c>
      <c r="S54" s="24">
        <v>42916</v>
      </c>
      <c r="T54" s="24">
        <v>42978</v>
      </c>
      <c r="U54" s="24">
        <v>43069</v>
      </c>
      <c r="V54" s="24">
        <v>43159</v>
      </c>
      <c r="W54" s="24">
        <v>43251</v>
      </c>
      <c r="X54">
        <v>1.9</v>
      </c>
      <c r="Y54" s="24">
        <v>42886</v>
      </c>
      <c r="Z54" s="24">
        <v>42887</v>
      </c>
      <c r="AA54">
        <v>57.459000000000003</v>
      </c>
      <c r="AB54">
        <v>57.645000000000003</v>
      </c>
      <c r="AC54">
        <v>58.186999999999998</v>
      </c>
      <c r="AD54">
        <v>59.573999999999899</v>
      </c>
      <c r="AE54">
        <v>59.511000000000003</v>
      </c>
      <c r="AF54" s="24">
        <v>42916</v>
      </c>
      <c r="AG54" s="24">
        <v>42978</v>
      </c>
      <c r="AH54" s="24">
        <v>43069</v>
      </c>
      <c r="AI54" s="24">
        <v>43159</v>
      </c>
      <c r="AJ54" s="24">
        <v>43251</v>
      </c>
      <c r="AK54">
        <v>57.7</v>
      </c>
      <c r="AL54">
        <v>57.066666666666599</v>
      </c>
      <c r="AM54">
        <v>56.8</v>
      </c>
      <c r="AN54">
        <v>56.311111111111103</v>
      </c>
      <c r="AO54">
        <v>55.924999999999898</v>
      </c>
      <c r="AP54" s="24">
        <v>42916</v>
      </c>
      <c r="AQ54" s="24">
        <v>42978</v>
      </c>
      <c r="AR54" s="24">
        <v>43069</v>
      </c>
      <c r="AS54" s="24">
        <v>43159</v>
      </c>
      <c r="AT54" s="24">
        <v>43251</v>
      </c>
      <c r="AU54">
        <v>57.4</v>
      </c>
      <c r="AV54" s="24">
        <v>42886</v>
      </c>
      <c r="AW54" s="24">
        <v>42892</v>
      </c>
      <c r="AX54">
        <v>56.008000000000003</v>
      </c>
      <c r="AY54">
        <v>56.786000000000001</v>
      </c>
      <c r="AZ54">
        <v>56.631999999999898</v>
      </c>
      <c r="BA54">
        <v>56.328999999999901</v>
      </c>
      <c r="BB54">
        <v>54.400999999999897</v>
      </c>
      <c r="BC54" s="24">
        <v>42916</v>
      </c>
      <c r="BD54" s="24">
        <v>42978</v>
      </c>
      <c r="BE54" s="24">
        <v>43069</v>
      </c>
      <c r="BF54" s="24">
        <v>43159</v>
      </c>
      <c r="BG54" s="24">
        <v>43251</v>
      </c>
      <c r="BH54">
        <v>54.899999999999899</v>
      </c>
      <c r="BI54">
        <v>55.633333333333297</v>
      </c>
      <c r="BJ54">
        <v>55.883333333333297</v>
      </c>
      <c r="BK54">
        <v>54.655555555555502</v>
      </c>
      <c r="BL54">
        <v>53.924999999999997</v>
      </c>
      <c r="BM54" s="24">
        <v>42916</v>
      </c>
      <c r="BN54" s="24">
        <v>42978</v>
      </c>
      <c r="BO54" s="24">
        <v>43069</v>
      </c>
      <c r="BP54" s="24">
        <v>43159</v>
      </c>
      <c r="BQ54" s="24">
        <v>43251</v>
      </c>
      <c r="BR54">
        <v>56.4</v>
      </c>
      <c r="BS54">
        <v>1.7999999999999901</v>
      </c>
      <c r="BT54">
        <v>53.8</v>
      </c>
      <c r="BU54">
        <v>56.2</v>
      </c>
      <c r="BV54" t="b">
        <v>1</v>
      </c>
      <c r="BW54" t="b">
        <v>1</v>
      </c>
      <c r="BX54">
        <v>1</v>
      </c>
      <c r="BY54" t="b">
        <v>1</v>
      </c>
      <c r="BZ54" t="b">
        <v>1</v>
      </c>
      <c r="CA54" t="b">
        <v>1</v>
      </c>
      <c r="CB54" t="b">
        <v>1</v>
      </c>
      <c r="CC54" t="b">
        <v>1</v>
      </c>
      <c r="CD54" t="b">
        <v>1</v>
      </c>
      <c r="CE54" t="b">
        <v>1</v>
      </c>
      <c r="CF54" t="b">
        <v>1</v>
      </c>
      <c r="CG54" t="b">
        <v>1</v>
      </c>
      <c r="CH54" t="b">
        <v>1</v>
      </c>
      <c r="CI54" t="b">
        <v>0</v>
      </c>
      <c r="CJ54" t="b">
        <v>1</v>
      </c>
      <c r="CK54" t="b">
        <v>1</v>
      </c>
      <c r="CL54" t="b">
        <v>0</v>
      </c>
      <c r="CM54" t="b">
        <v>1</v>
      </c>
      <c r="CN54">
        <v>-2.4466707014369999E-2</v>
      </c>
      <c r="CO54">
        <v>-0.238798594917422</v>
      </c>
      <c r="CP54">
        <v>-0.55957521318745396</v>
      </c>
      <c r="CQ54">
        <v>-0.61454825708227001</v>
      </c>
      <c r="CR54">
        <v>-0.19187823902381601</v>
      </c>
      <c r="CS54">
        <v>1.1080000000000101</v>
      </c>
      <c r="CT54">
        <v>1.1526666666666601</v>
      </c>
      <c r="CU54">
        <v>0.74866666666666504</v>
      </c>
      <c r="CV54">
        <v>1.6734444444444401</v>
      </c>
      <c r="CW54">
        <v>0.47599999999999898</v>
      </c>
      <c r="CX54">
        <v>-0.24100000000000599</v>
      </c>
      <c r="CY54">
        <v>0.57833333333334003</v>
      </c>
      <c r="CZ54">
        <v>1.38699999999999</v>
      </c>
      <c r="DA54">
        <v>3.2628888888888801</v>
      </c>
      <c r="DB54">
        <v>3.5860000000000101</v>
      </c>
      <c r="DC54">
        <v>116.097205280384</v>
      </c>
      <c r="DD54">
        <v>125.447334297198</v>
      </c>
      <c r="DE54">
        <v>117.048160253912</v>
      </c>
      <c r="DF54">
        <v>106.91607506868</v>
      </c>
      <c r="DG54">
        <v>128.27650848662</v>
      </c>
      <c r="DH54">
        <v>43.901534434082102</v>
      </c>
      <c r="DI54">
        <v>24.4745172657965</v>
      </c>
      <c r="DJ54">
        <v>136.29750443525</v>
      </c>
      <c r="DK54">
        <v>128.018756372296</v>
      </c>
      <c r="DL54">
        <v>151.098545861768</v>
      </c>
      <c r="DM54">
        <v>187.92075261948901</v>
      </c>
      <c r="DN54">
        <v>196.62401286785001</v>
      </c>
      <c r="DO54">
        <v>206.86217820944799</v>
      </c>
      <c r="DP54">
        <v>201.38220513570701</v>
      </c>
      <c r="DQ54">
        <v>164.718395567698</v>
      </c>
      <c r="DR54">
        <v>59.521088750692499</v>
      </c>
      <c r="DS54">
        <v>51.683805437458197</v>
      </c>
      <c r="DT54">
        <v>53.753714743575898</v>
      </c>
      <c r="DU54">
        <v>76.156061928946002</v>
      </c>
      <c r="DV54">
        <v>160.35416529821899</v>
      </c>
      <c r="DW54">
        <v>128.02302888614</v>
      </c>
    </row>
    <row r="55" spans="1:127" x14ac:dyDescent="0.35">
      <c r="A55" s="1" t="s">
        <v>412</v>
      </c>
      <c r="B55" s="24">
        <v>42916</v>
      </c>
      <c r="C55" s="24">
        <v>42935</v>
      </c>
      <c r="D55">
        <v>1.89593762986852</v>
      </c>
      <c r="E55">
        <v>1.68917803651606</v>
      </c>
      <c r="F55">
        <v>1.75952930845955</v>
      </c>
      <c r="G55">
        <v>1.56950096595174</v>
      </c>
      <c r="H55">
        <v>1.7729999999999999</v>
      </c>
      <c r="I55" s="24">
        <v>42947</v>
      </c>
      <c r="J55" s="24">
        <v>43008</v>
      </c>
      <c r="K55" s="24">
        <v>43100</v>
      </c>
      <c r="L55" s="24">
        <v>43190</v>
      </c>
      <c r="M55" s="24">
        <v>43281</v>
      </c>
      <c r="N55">
        <v>2.1119359374200499</v>
      </c>
      <c r="O55">
        <v>2.1539597800486998</v>
      </c>
      <c r="P55">
        <v>2.5085230086000601</v>
      </c>
      <c r="Q55">
        <v>2.2966174602855798</v>
      </c>
      <c r="R55">
        <v>2.2529024854523501</v>
      </c>
      <c r="S55" s="24">
        <v>42947</v>
      </c>
      <c r="T55" s="24">
        <v>43008</v>
      </c>
      <c r="U55" s="24">
        <v>43100</v>
      </c>
      <c r="V55" s="24">
        <v>43190</v>
      </c>
      <c r="W55" s="24">
        <v>43281</v>
      </c>
      <c r="X55">
        <v>1.6</v>
      </c>
      <c r="Y55" s="24">
        <v>42916</v>
      </c>
      <c r="Z55" s="24">
        <v>42919</v>
      </c>
      <c r="AA55">
        <v>57.201999999999998</v>
      </c>
      <c r="AB55">
        <v>57.048000000000002</v>
      </c>
      <c r="AC55">
        <v>57.072000000000003</v>
      </c>
      <c r="AD55">
        <v>58.306999999999903</v>
      </c>
      <c r="AE55">
        <v>57.481999999999999</v>
      </c>
      <c r="AF55" s="24">
        <v>42947</v>
      </c>
      <c r="AG55" s="24">
        <v>43008</v>
      </c>
      <c r="AH55" s="24">
        <v>43100</v>
      </c>
      <c r="AI55" s="24">
        <v>43190</v>
      </c>
      <c r="AJ55" s="24">
        <v>43281</v>
      </c>
      <c r="AK55">
        <v>56.6</v>
      </c>
      <c r="AL55">
        <v>57.199999999999903</v>
      </c>
      <c r="AM55">
        <v>56.9166666666666</v>
      </c>
      <c r="AN55">
        <v>56.477777777777703</v>
      </c>
      <c r="AO55">
        <v>55.991666666666603</v>
      </c>
      <c r="AP55" s="24">
        <v>42947</v>
      </c>
      <c r="AQ55" s="24">
        <v>43008</v>
      </c>
      <c r="AR55" s="24">
        <v>43100</v>
      </c>
      <c r="AS55" s="24">
        <v>43190</v>
      </c>
      <c r="AT55" s="24">
        <v>43281</v>
      </c>
      <c r="AU55">
        <v>56.8</v>
      </c>
      <c r="AV55" s="24">
        <v>42916</v>
      </c>
      <c r="AW55" s="24">
        <v>42922</v>
      </c>
      <c r="AX55">
        <v>58.024999999999899</v>
      </c>
      <c r="AY55">
        <v>57.26</v>
      </c>
      <c r="AZ55">
        <v>57.061999999999998</v>
      </c>
      <c r="BA55">
        <v>55.220999999999997</v>
      </c>
      <c r="BB55">
        <v>53.62</v>
      </c>
      <c r="BC55" s="24">
        <v>42947</v>
      </c>
      <c r="BD55" s="24">
        <v>43008</v>
      </c>
      <c r="BE55" s="24">
        <v>43100</v>
      </c>
      <c r="BF55" s="24">
        <v>43190</v>
      </c>
      <c r="BG55" s="24">
        <v>43281</v>
      </c>
      <c r="BH55">
        <v>57.8</v>
      </c>
      <c r="BI55">
        <v>55.8333333333333</v>
      </c>
      <c r="BJ55">
        <v>56.399999999999899</v>
      </c>
      <c r="BK55">
        <v>55.355555555555497</v>
      </c>
      <c r="BL55">
        <v>54.308333333333302</v>
      </c>
      <c r="BM55" s="24">
        <v>42947</v>
      </c>
      <c r="BN55" s="24">
        <v>43008</v>
      </c>
      <c r="BO55" s="24">
        <v>43100</v>
      </c>
      <c r="BP55" s="24">
        <v>43190</v>
      </c>
      <c r="BQ55" s="24">
        <v>43281</v>
      </c>
      <c r="BR55">
        <v>56.2</v>
      </c>
      <c r="BS55">
        <v>1.7999999999999901</v>
      </c>
      <c r="BT55">
        <v>55.05</v>
      </c>
      <c r="BU55">
        <v>56.3</v>
      </c>
      <c r="BV55" t="b">
        <v>1</v>
      </c>
      <c r="BW55" t="b">
        <v>1</v>
      </c>
      <c r="BX55">
        <v>0</v>
      </c>
      <c r="BY55" t="b">
        <v>1</v>
      </c>
      <c r="BZ55" t="b">
        <v>1</v>
      </c>
      <c r="CA55" t="b">
        <v>1</v>
      </c>
      <c r="CB55" t="b">
        <v>1</v>
      </c>
      <c r="CC55" t="b">
        <v>0</v>
      </c>
      <c r="CD55" t="b">
        <v>1</v>
      </c>
      <c r="CE55" t="b">
        <v>1</v>
      </c>
      <c r="CF55" t="b">
        <v>1</v>
      </c>
      <c r="CG55" t="b">
        <v>1</v>
      </c>
      <c r="CH55" t="b">
        <v>1</v>
      </c>
      <c r="CI55" t="b">
        <v>1</v>
      </c>
      <c r="CJ55" t="b">
        <v>0</v>
      </c>
      <c r="CK55" t="b">
        <v>0</v>
      </c>
      <c r="CL55" t="b">
        <v>0</v>
      </c>
      <c r="CM55" t="b">
        <v>0</v>
      </c>
      <c r="CN55">
        <v>-0.21599830755152399</v>
      </c>
      <c r="CO55">
        <v>-0.46478174353263901</v>
      </c>
      <c r="CP55">
        <v>-0.74899370014051003</v>
      </c>
      <c r="CQ55">
        <v>-0.72711649433384595</v>
      </c>
      <c r="CR55">
        <v>-0.47990248545235697</v>
      </c>
      <c r="CS55">
        <v>0.22499999999999401</v>
      </c>
      <c r="CT55">
        <v>1.4266666666666601</v>
      </c>
      <c r="CU55">
        <v>0.66200000000001302</v>
      </c>
      <c r="CV55">
        <v>-0.13455555555555701</v>
      </c>
      <c r="CW55">
        <v>-0.68833333333333202</v>
      </c>
      <c r="CX55">
        <v>0.60199999999998899</v>
      </c>
      <c r="CY55">
        <v>-0.151999999999993</v>
      </c>
      <c r="CZ55">
        <v>0.15533333333334501</v>
      </c>
      <c r="DA55">
        <v>1.8292222222222101</v>
      </c>
      <c r="DB55">
        <v>1.49033333333333</v>
      </c>
      <c r="DC55">
        <v>116.129069895615</v>
      </c>
      <c r="DD55">
        <v>125.375777330587</v>
      </c>
      <c r="DE55">
        <v>117.01409461933901</v>
      </c>
      <c r="DF55">
        <v>106.83584289768299</v>
      </c>
      <c r="DG55">
        <v>128.06988310237699</v>
      </c>
      <c r="DH55">
        <v>43.143776950051702</v>
      </c>
      <c r="DI55">
        <v>23.780118822590101</v>
      </c>
      <c r="DJ55">
        <v>138.02838005448601</v>
      </c>
      <c r="DK55">
        <v>128.605663949578</v>
      </c>
      <c r="DL55">
        <v>153.67862907210301</v>
      </c>
      <c r="DM55">
        <v>187.62668707095099</v>
      </c>
      <c r="DN55">
        <v>194.50862162080301</v>
      </c>
      <c r="DO55">
        <v>207.41968481336801</v>
      </c>
      <c r="DP55">
        <v>210.70688627767601</v>
      </c>
      <c r="DQ55">
        <v>161.875317317151</v>
      </c>
      <c r="DR55">
        <v>59.356777191826403</v>
      </c>
      <c r="DS55">
        <v>51.064622785038999</v>
      </c>
      <c r="DT55">
        <v>53.049520132526702</v>
      </c>
      <c r="DU55">
        <v>73.815284286700106</v>
      </c>
      <c r="DV55">
        <v>160.180833146802</v>
      </c>
      <c r="DW55">
        <v>127.00156470186499</v>
      </c>
    </row>
    <row r="56" spans="1:127" x14ac:dyDescent="0.35">
      <c r="A56" s="1" t="s">
        <v>413</v>
      </c>
      <c r="B56" s="24">
        <v>42947</v>
      </c>
      <c r="C56" s="24">
        <v>42963</v>
      </c>
      <c r="D56">
        <v>1.8612793825176699</v>
      </c>
      <c r="E56">
        <v>1.5785597094266599</v>
      </c>
      <c r="F56">
        <v>1.3339991022858799</v>
      </c>
      <c r="G56">
        <v>1.45058485874598</v>
      </c>
      <c r="H56">
        <v>1.7350000000000001</v>
      </c>
      <c r="I56" s="24">
        <v>42978</v>
      </c>
      <c r="J56" s="24">
        <v>43039</v>
      </c>
      <c r="K56" s="24">
        <v>43131</v>
      </c>
      <c r="L56" s="24">
        <v>43220</v>
      </c>
      <c r="M56" s="24">
        <v>43312</v>
      </c>
      <c r="N56">
        <v>1.79146150546056</v>
      </c>
      <c r="O56">
        <v>1.7446992486272299</v>
      </c>
      <c r="P56">
        <v>2.0556511914578</v>
      </c>
      <c r="Q56">
        <v>1.9603316806926401</v>
      </c>
      <c r="R56">
        <v>2.1190028040072599</v>
      </c>
      <c r="S56" s="24">
        <v>42978</v>
      </c>
      <c r="T56" s="24">
        <v>43039</v>
      </c>
      <c r="U56" s="24">
        <v>43131</v>
      </c>
      <c r="V56" s="24">
        <v>43220</v>
      </c>
      <c r="W56" s="24">
        <v>43312</v>
      </c>
      <c r="X56">
        <v>1.7</v>
      </c>
      <c r="Y56" s="24">
        <v>42947</v>
      </c>
      <c r="Z56" s="24">
        <v>42948</v>
      </c>
      <c r="AA56">
        <v>56.15</v>
      </c>
      <c r="AB56">
        <v>56.844000000000001</v>
      </c>
      <c r="AC56">
        <v>57.508000000000003</v>
      </c>
      <c r="AD56">
        <v>57.856999999999999</v>
      </c>
      <c r="AE56">
        <v>57.511000000000003</v>
      </c>
      <c r="AF56" s="24">
        <v>42978</v>
      </c>
      <c r="AG56" s="24">
        <v>43039</v>
      </c>
      <c r="AH56" s="24">
        <v>43131</v>
      </c>
      <c r="AI56" s="24">
        <v>43220</v>
      </c>
      <c r="AJ56" s="24">
        <v>43312</v>
      </c>
      <c r="AK56">
        <v>55.1</v>
      </c>
      <c r="AL56">
        <v>56.466666666666598</v>
      </c>
      <c r="AM56">
        <v>56.5833333333333</v>
      </c>
      <c r="AN56">
        <v>56.5555555555555</v>
      </c>
      <c r="AO56">
        <v>55.95</v>
      </c>
      <c r="AP56" s="24">
        <v>42978</v>
      </c>
      <c r="AQ56" s="24">
        <v>43039</v>
      </c>
      <c r="AR56" s="24">
        <v>43131</v>
      </c>
      <c r="AS56" s="24">
        <v>43220</v>
      </c>
      <c r="AT56" s="24">
        <v>43312</v>
      </c>
      <c r="AU56">
        <v>55.4</v>
      </c>
      <c r="AV56" s="24">
        <v>42947</v>
      </c>
      <c r="AW56" s="24">
        <v>42951</v>
      </c>
      <c r="AX56">
        <v>56.168999999999997</v>
      </c>
      <c r="AY56">
        <v>56.169999999999902</v>
      </c>
      <c r="AZ56">
        <v>55.77</v>
      </c>
      <c r="BA56">
        <v>53.969000000000001</v>
      </c>
      <c r="BB56">
        <v>53.567</v>
      </c>
      <c r="BC56" s="24">
        <v>42978</v>
      </c>
      <c r="BD56" s="24">
        <v>43039</v>
      </c>
      <c r="BE56" s="24">
        <v>43131</v>
      </c>
      <c r="BF56" s="24">
        <v>43220</v>
      </c>
      <c r="BG56" s="24">
        <v>43312</v>
      </c>
      <c r="BH56">
        <v>56.3</v>
      </c>
      <c r="BI56">
        <v>56.3333333333333</v>
      </c>
      <c r="BJ56">
        <v>56.45</v>
      </c>
      <c r="BK56">
        <v>55.844444444444399</v>
      </c>
      <c r="BL56">
        <v>54.616666666666603</v>
      </c>
      <c r="BM56" s="24">
        <v>42978</v>
      </c>
      <c r="BN56" s="24">
        <v>43039</v>
      </c>
      <c r="BO56" s="24">
        <v>43131</v>
      </c>
      <c r="BP56" s="24">
        <v>43220</v>
      </c>
      <c r="BQ56" s="24">
        <v>43312</v>
      </c>
      <c r="BR56">
        <v>56.5</v>
      </c>
      <c r="BS56">
        <v>1.7999999999999901</v>
      </c>
      <c r="BT56">
        <v>55.75</v>
      </c>
      <c r="BU56">
        <v>56.3</v>
      </c>
      <c r="BV56" t="b">
        <v>1</v>
      </c>
      <c r="BW56" t="b">
        <v>0</v>
      </c>
      <c r="BX56">
        <v>0</v>
      </c>
      <c r="BY56" t="b">
        <v>1</v>
      </c>
      <c r="BZ56" t="b">
        <v>1</v>
      </c>
      <c r="CA56" t="b">
        <v>1</v>
      </c>
      <c r="CB56" t="b">
        <v>0</v>
      </c>
      <c r="CC56" t="b">
        <v>0</v>
      </c>
      <c r="CD56" t="b">
        <v>0</v>
      </c>
      <c r="CE56" t="b">
        <v>1</v>
      </c>
      <c r="CF56" t="b">
        <v>1</v>
      </c>
      <c r="CG56" t="b">
        <v>1</v>
      </c>
      <c r="CH56" t="b">
        <v>1</v>
      </c>
      <c r="CI56" t="b">
        <v>1</v>
      </c>
      <c r="CJ56" t="b">
        <v>0</v>
      </c>
      <c r="CK56" t="b">
        <v>0</v>
      </c>
      <c r="CL56" t="b">
        <v>0</v>
      </c>
      <c r="CM56" t="b">
        <v>0</v>
      </c>
      <c r="CN56">
        <v>6.9817877057109998E-2</v>
      </c>
      <c r="CO56">
        <v>-0.16613953920057201</v>
      </c>
      <c r="CP56">
        <v>-0.72165208917191703</v>
      </c>
      <c r="CQ56">
        <v>-0.50974682194665699</v>
      </c>
      <c r="CR56">
        <v>-0.384002804007261</v>
      </c>
      <c r="CS56">
        <v>-0.13099999999999301</v>
      </c>
      <c r="CT56">
        <v>-0.16333333333334099</v>
      </c>
      <c r="CU56">
        <v>-0.67999999999999206</v>
      </c>
      <c r="CV56">
        <v>-1.87544444444444</v>
      </c>
      <c r="CW56">
        <v>-1.0496666666666601</v>
      </c>
      <c r="CX56">
        <v>1.0499999999999901</v>
      </c>
      <c r="CY56">
        <v>0.37733333333333902</v>
      </c>
      <c r="CZ56">
        <v>0.92466666666665898</v>
      </c>
      <c r="DA56">
        <v>1.30144444444444</v>
      </c>
      <c r="DB56">
        <v>1.5609999999999999</v>
      </c>
      <c r="DC56">
        <v>116.725229351267</v>
      </c>
      <c r="DD56">
        <v>126.800218417869</v>
      </c>
      <c r="DE56">
        <v>118.037889884425</v>
      </c>
      <c r="DF56">
        <v>107.291657624881</v>
      </c>
      <c r="DG56">
        <v>129.41945141810299</v>
      </c>
      <c r="DH56">
        <v>43.29849635283</v>
      </c>
      <c r="DI56">
        <v>23.912494533701999</v>
      </c>
      <c r="DJ56">
        <v>139.351864908903</v>
      </c>
      <c r="DK56">
        <v>129.87102316026699</v>
      </c>
      <c r="DL56">
        <v>151.38271228885699</v>
      </c>
      <c r="DM56">
        <v>191.15907152477601</v>
      </c>
      <c r="DN56">
        <v>199.45683167776701</v>
      </c>
      <c r="DO56">
        <v>210.95010791489301</v>
      </c>
      <c r="DP56">
        <v>205.63023393349101</v>
      </c>
      <c r="DQ56">
        <v>162.42778137568899</v>
      </c>
      <c r="DR56">
        <v>61.1456095304953</v>
      </c>
      <c r="DS56">
        <v>52.761959210989097</v>
      </c>
      <c r="DT56">
        <v>50.341288892731797</v>
      </c>
      <c r="DU56">
        <v>73.611550487749298</v>
      </c>
      <c r="DV56">
        <v>162.620144951051</v>
      </c>
      <c r="DW56">
        <v>127.43768029816</v>
      </c>
    </row>
    <row r="57" spans="1:127" x14ac:dyDescent="0.35">
      <c r="A57" s="1" t="s">
        <v>414</v>
      </c>
      <c r="B57" s="24">
        <v>42978</v>
      </c>
      <c r="C57" s="24">
        <v>42997</v>
      </c>
      <c r="D57">
        <v>2.10941461636595</v>
      </c>
      <c r="E57">
        <v>1.8359666215046</v>
      </c>
      <c r="F57">
        <v>1.31061555071161</v>
      </c>
      <c r="G57">
        <v>1.13778062623348</v>
      </c>
      <c r="H57">
        <v>1.73</v>
      </c>
      <c r="I57" s="24">
        <v>43008</v>
      </c>
      <c r="J57" s="24">
        <v>43069</v>
      </c>
      <c r="K57" s="24">
        <v>43159</v>
      </c>
      <c r="L57" s="24">
        <v>43251</v>
      </c>
      <c r="M57" s="24">
        <v>43343</v>
      </c>
      <c r="N57">
        <v>1.8748160351187999</v>
      </c>
      <c r="O57">
        <v>2.36435297931969</v>
      </c>
      <c r="P57">
        <v>2.1225381727613102</v>
      </c>
      <c r="Q57">
        <v>2.0809809006336901</v>
      </c>
      <c r="R57">
        <v>2.18603971013132</v>
      </c>
      <c r="S57" s="24">
        <v>43008</v>
      </c>
      <c r="T57" s="24">
        <v>43069</v>
      </c>
      <c r="U57" s="24">
        <v>43159</v>
      </c>
      <c r="V57" s="24">
        <v>43251</v>
      </c>
      <c r="W57" s="24">
        <v>43343</v>
      </c>
      <c r="X57">
        <v>1.9</v>
      </c>
      <c r="Y57" s="24">
        <v>42978</v>
      </c>
      <c r="Z57" s="24">
        <v>42979</v>
      </c>
      <c r="AA57">
        <v>56.481000000000002</v>
      </c>
      <c r="AB57">
        <v>56.09</v>
      </c>
      <c r="AC57">
        <v>55.712000000000003</v>
      </c>
      <c r="AD57">
        <v>56.436999999999898</v>
      </c>
      <c r="AE57">
        <v>55.665999999999997</v>
      </c>
      <c r="AF57" s="24">
        <v>43008</v>
      </c>
      <c r="AG57" s="24">
        <v>43069</v>
      </c>
      <c r="AH57" s="24">
        <v>43159</v>
      </c>
      <c r="AI57" s="24">
        <v>43251</v>
      </c>
      <c r="AJ57" s="24">
        <v>43343</v>
      </c>
      <c r="AK57">
        <v>55.899999999999899</v>
      </c>
      <c r="AL57">
        <v>55.866666666666603</v>
      </c>
      <c r="AM57">
        <v>56.466666666666598</v>
      </c>
      <c r="AN57">
        <v>56.488888888888901</v>
      </c>
      <c r="AO57">
        <v>56.199999999999903</v>
      </c>
      <c r="AP57" s="24">
        <v>43008</v>
      </c>
      <c r="AQ57" s="24">
        <v>43069</v>
      </c>
      <c r="AR57" s="24">
        <v>43159</v>
      </c>
      <c r="AS57" s="24">
        <v>43251</v>
      </c>
      <c r="AT57" s="24">
        <v>43343</v>
      </c>
      <c r="AU57">
        <v>55.8</v>
      </c>
      <c r="AV57" s="24">
        <v>42978</v>
      </c>
      <c r="AW57" s="24">
        <v>42984</v>
      </c>
      <c r="AX57">
        <v>58.533000000000001</v>
      </c>
      <c r="AY57">
        <v>56.578000000000003</v>
      </c>
      <c r="AZ57">
        <v>55.64</v>
      </c>
      <c r="BA57">
        <v>54.183999999999997</v>
      </c>
      <c r="BB57">
        <v>53.012999999999998</v>
      </c>
      <c r="BC57" s="24">
        <v>43008</v>
      </c>
      <c r="BD57" s="24">
        <v>43069</v>
      </c>
      <c r="BE57" s="24">
        <v>43159</v>
      </c>
      <c r="BF57" s="24">
        <v>43251</v>
      </c>
      <c r="BG57" s="24">
        <v>43343</v>
      </c>
      <c r="BH57">
        <v>58.8</v>
      </c>
      <c r="BI57">
        <v>57.633333333333297</v>
      </c>
      <c r="BJ57">
        <v>56.633333333333297</v>
      </c>
      <c r="BK57">
        <v>56.466666666666598</v>
      </c>
      <c r="BL57">
        <v>55.4</v>
      </c>
      <c r="BM57" s="24">
        <v>43008</v>
      </c>
      <c r="BN57" s="24">
        <v>43069</v>
      </c>
      <c r="BO57" s="24">
        <v>43159</v>
      </c>
      <c r="BP57" s="24">
        <v>43251</v>
      </c>
      <c r="BQ57" s="24">
        <v>43343</v>
      </c>
      <c r="BR57">
        <v>58.4</v>
      </c>
      <c r="BS57">
        <v>1.9</v>
      </c>
      <c r="BT57">
        <v>56</v>
      </c>
      <c r="BU57">
        <v>56.3</v>
      </c>
      <c r="BV57" t="b">
        <v>1</v>
      </c>
      <c r="BW57" t="b">
        <v>0</v>
      </c>
      <c r="BX57">
        <v>0</v>
      </c>
      <c r="BY57" t="b">
        <v>1</v>
      </c>
      <c r="BZ57" t="b">
        <v>1</v>
      </c>
      <c r="CA57" t="b">
        <v>0</v>
      </c>
      <c r="CB57" t="b">
        <v>0</v>
      </c>
      <c r="CC57" t="b">
        <v>0</v>
      </c>
      <c r="CD57" t="b">
        <v>1</v>
      </c>
      <c r="CE57" t="b">
        <v>0</v>
      </c>
      <c r="CF57" t="b">
        <v>0</v>
      </c>
      <c r="CG57" t="b">
        <v>1</v>
      </c>
      <c r="CH57" t="b">
        <v>0</v>
      </c>
      <c r="CI57" t="b">
        <v>1</v>
      </c>
      <c r="CJ57" t="b">
        <v>0</v>
      </c>
      <c r="CK57" t="b">
        <v>0</v>
      </c>
      <c r="CL57" t="b">
        <v>0</v>
      </c>
      <c r="CM57" t="b">
        <v>0</v>
      </c>
      <c r="CN57">
        <v>0.234598581247148</v>
      </c>
      <c r="CO57">
        <v>-0.52838635781509202</v>
      </c>
      <c r="CP57">
        <v>-0.81192262204969701</v>
      </c>
      <c r="CQ57">
        <v>-0.94320027440020504</v>
      </c>
      <c r="CR57">
        <v>-0.45603971013132</v>
      </c>
      <c r="CS57">
        <v>-0.26699999999999502</v>
      </c>
      <c r="CT57">
        <v>-1.0553333333333199</v>
      </c>
      <c r="CU57">
        <v>-0.99333333333333196</v>
      </c>
      <c r="CV57">
        <v>-2.2826666666666702</v>
      </c>
      <c r="CW57">
        <v>-2.387</v>
      </c>
      <c r="CX57">
        <v>0.58100000000000995</v>
      </c>
      <c r="CY57">
        <v>0.22333333333333599</v>
      </c>
      <c r="CZ57">
        <v>-0.75466666666666504</v>
      </c>
      <c r="DA57">
        <v>-5.18888888889108E-2</v>
      </c>
      <c r="DB57">
        <v>-0.53399999999999803</v>
      </c>
      <c r="DC57">
        <v>117.50184192208501</v>
      </c>
      <c r="DD57">
        <v>127.491152544201</v>
      </c>
      <c r="DE57">
        <v>118.345292402757</v>
      </c>
      <c r="DF57">
        <v>107.61384520647501</v>
      </c>
      <c r="DG57">
        <v>129.28065481977501</v>
      </c>
      <c r="DH57">
        <v>41.098515921404001</v>
      </c>
      <c r="DI57">
        <v>22.0437551636984</v>
      </c>
      <c r="DJ57">
        <v>140.332159201634</v>
      </c>
      <c r="DK57">
        <v>130.278064364941</v>
      </c>
      <c r="DL57">
        <v>163.35687310145701</v>
      </c>
      <c r="DM57">
        <v>191.29049268913499</v>
      </c>
      <c r="DN57">
        <v>201.768889807178</v>
      </c>
      <c r="DO57">
        <v>210.551068940862</v>
      </c>
      <c r="DP57">
        <v>196.35828453065599</v>
      </c>
      <c r="DQ57">
        <v>154.050803847682</v>
      </c>
      <c r="DR57">
        <v>62.091370579900499</v>
      </c>
      <c r="DS57">
        <v>52.945034023760201</v>
      </c>
      <c r="DT57">
        <v>53.363357734897299</v>
      </c>
      <c r="DU57">
        <v>68.777070098679005</v>
      </c>
      <c r="DV57">
        <v>162.98444033820101</v>
      </c>
      <c r="DW57">
        <v>124.83811960396299</v>
      </c>
    </row>
    <row r="58" spans="1:127" x14ac:dyDescent="0.35">
      <c r="A58" s="1" t="s">
        <v>415</v>
      </c>
      <c r="B58" s="24">
        <v>43008</v>
      </c>
      <c r="C58" s="24">
        <v>43026</v>
      </c>
      <c r="D58">
        <v>2.0280634760413401</v>
      </c>
      <c r="E58">
        <v>1.8581259526492</v>
      </c>
      <c r="F58">
        <v>1.53755900919192</v>
      </c>
      <c r="G58">
        <v>1.9660571288603901</v>
      </c>
      <c r="H58">
        <v>1.7330000000000001</v>
      </c>
      <c r="I58" s="24">
        <v>43039</v>
      </c>
      <c r="J58" s="24">
        <v>43100</v>
      </c>
      <c r="K58" s="24">
        <v>43190</v>
      </c>
      <c r="L58" s="24">
        <v>43281</v>
      </c>
      <c r="M58" s="24">
        <v>43373</v>
      </c>
      <c r="N58">
        <v>2.35908120108137</v>
      </c>
      <c r="O58">
        <v>2.83924458173483</v>
      </c>
      <c r="P58">
        <v>2.2935570824586402</v>
      </c>
      <c r="Q58">
        <v>2.2249824835088101</v>
      </c>
      <c r="R58">
        <v>2.15906547568038</v>
      </c>
      <c r="S58" s="24">
        <v>43039</v>
      </c>
      <c r="T58" s="24">
        <v>43100</v>
      </c>
      <c r="U58" s="24">
        <v>43190</v>
      </c>
      <c r="V58" s="24">
        <v>43281</v>
      </c>
      <c r="W58" s="24">
        <v>43373</v>
      </c>
      <c r="X58">
        <v>2.2000000000000002</v>
      </c>
      <c r="Y58" s="24">
        <v>43008</v>
      </c>
      <c r="Z58" s="24">
        <v>43010</v>
      </c>
      <c r="AA58">
        <v>58.582000000000001</v>
      </c>
      <c r="AB58">
        <v>58.948999999999998</v>
      </c>
      <c r="AC58">
        <v>58.680999999999997</v>
      </c>
      <c r="AD58">
        <v>58.660999999999902</v>
      </c>
      <c r="AE58">
        <v>58.16</v>
      </c>
      <c r="AF58" s="24">
        <v>43039</v>
      </c>
      <c r="AG58" s="24">
        <v>43100</v>
      </c>
      <c r="AH58" s="24">
        <v>43190</v>
      </c>
      <c r="AI58" s="24">
        <v>43281</v>
      </c>
      <c r="AJ58" s="24">
        <v>43373</v>
      </c>
      <c r="AK58">
        <v>58.099999999999902</v>
      </c>
      <c r="AL58">
        <v>56.366666666666603</v>
      </c>
      <c r="AM58">
        <v>56.783333333333303</v>
      </c>
      <c r="AN58">
        <v>56.733333333333299</v>
      </c>
      <c r="AO58">
        <v>56.45</v>
      </c>
      <c r="AP58" s="24">
        <v>43039</v>
      </c>
      <c r="AQ58" s="24">
        <v>43100</v>
      </c>
      <c r="AR58" s="24">
        <v>43190</v>
      </c>
      <c r="AS58" s="24">
        <v>43281</v>
      </c>
      <c r="AT58" s="24">
        <v>43373</v>
      </c>
      <c r="AU58">
        <v>58.1</v>
      </c>
      <c r="AV58" s="24">
        <v>43008</v>
      </c>
      <c r="AW58" s="24">
        <v>43013</v>
      </c>
      <c r="AX58">
        <v>60.527000000000001</v>
      </c>
      <c r="AY58">
        <v>59.335000000000001</v>
      </c>
      <c r="AZ58">
        <v>56.9879999999999</v>
      </c>
      <c r="BA58">
        <v>55.289000000000001</v>
      </c>
      <c r="BB58">
        <v>53.976999999999997</v>
      </c>
      <c r="BC58" s="24">
        <v>43039</v>
      </c>
      <c r="BD58" s="24">
        <v>43100</v>
      </c>
      <c r="BE58" s="24">
        <v>43190</v>
      </c>
      <c r="BF58" s="24">
        <v>43281</v>
      </c>
      <c r="BG58" s="24">
        <v>43373</v>
      </c>
      <c r="BH58">
        <v>60.8</v>
      </c>
      <c r="BI58">
        <v>58.633333333333297</v>
      </c>
      <c r="BJ58">
        <v>57.233333333333299</v>
      </c>
      <c r="BK58">
        <v>57.144444444444403</v>
      </c>
      <c r="BL58">
        <v>56.174999999999997</v>
      </c>
      <c r="BM58" s="24">
        <v>43039</v>
      </c>
      <c r="BN58" s="24">
        <v>43100</v>
      </c>
      <c r="BO58" s="24">
        <v>43190</v>
      </c>
      <c r="BP58" s="24">
        <v>43281</v>
      </c>
      <c r="BQ58" s="24">
        <v>43373</v>
      </c>
      <c r="BR58">
        <v>60</v>
      </c>
      <c r="BS58">
        <v>2</v>
      </c>
      <c r="BT58">
        <v>56.3</v>
      </c>
      <c r="BU58">
        <v>56.5</v>
      </c>
      <c r="BV58" t="b">
        <v>1</v>
      </c>
      <c r="BW58" t="b">
        <v>1</v>
      </c>
      <c r="BX58">
        <v>1</v>
      </c>
      <c r="BY58" t="b">
        <v>1</v>
      </c>
      <c r="BZ58" t="b">
        <v>1</v>
      </c>
      <c r="CA58" t="b">
        <v>1</v>
      </c>
      <c r="CB58" t="b">
        <v>0</v>
      </c>
      <c r="CC58" t="b">
        <v>0</v>
      </c>
      <c r="CD58" t="b">
        <v>1</v>
      </c>
      <c r="CE58" t="b">
        <v>1</v>
      </c>
      <c r="CF58" t="b">
        <v>1</v>
      </c>
      <c r="CG58" t="b">
        <v>1</v>
      </c>
      <c r="CH58" t="b">
        <v>1</v>
      </c>
      <c r="CI58" t="b">
        <v>1</v>
      </c>
      <c r="CJ58" t="b">
        <v>0</v>
      </c>
      <c r="CK58" t="b">
        <v>0</v>
      </c>
      <c r="CL58" t="b">
        <v>0</v>
      </c>
      <c r="CM58" t="b">
        <v>0</v>
      </c>
      <c r="CN58">
        <v>-0.33101772504002802</v>
      </c>
      <c r="CO58">
        <v>-0.98111862908563097</v>
      </c>
      <c r="CP58">
        <v>-0.75599807326672197</v>
      </c>
      <c r="CQ58">
        <v>-0.25892535464841099</v>
      </c>
      <c r="CR58">
        <v>-0.426065475680387</v>
      </c>
      <c r="CS58">
        <v>-0.27299999999999602</v>
      </c>
      <c r="CT58">
        <v>0.70166666666666799</v>
      </c>
      <c r="CU58">
        <v>-0.24533333333333401</v>
      </c>
      <c r="CV58">
        <v>-1.85544444444444</v>
      </c>
      <c r="CW58">
        <v>-2.1980000000000102</v>
      </c>
      <c r="CX58">
        <v>0.48200000000000598</v>
      </c>
      <c r="CY58">
        <v>2.5823333333333198</v>
      </c>
      <c r="CZ58">
        <v>1.89766666666666</v>
      </c>
      <c r="DA58">
        <v>1.92766666666666</v>
      </c>
      <c r="DB58">
        <v>1.71</v>
      </c>
      <c r="DC58">
        <v>117.09580706340699</v>
      </c>
      <c r="DD58">
        <v>127.288715094455</v>
      </c>
      <c r="DE58">
        <v>118.2082109798</v>
      </c>
      <c r="DF58">
        <v>107.33146215519101</v>
      </c>
      <c r="DG58">
        <v>130.01227575760299</v>
      </c>
      <c r="DH58">
        <v>42.323736990694798</v>
      </c>
      <c r="DI58">
        <v>22.9932947341626</v>
      </c>
      <c r="DJ58">
        <v>141.03601983770699</v>
      </c>
      <c r="DK58">
        <v>130.73099083885501</v>
      </c>
      <c r="DL58">
        <v>154.75523297937801</v>
      </c>
      <c r="DM58">
        <v>194.869276094935</v>
      </c>
      <c r="DN58">
        <v>203.783464213786</v>
      </c>
      <c r="DO58">
        <v>214.324477330354</v>
      </c>
      <c r="DP58">
        <v>211.588336727973</v>
      </c>
      <c r="DQ58">
        <v>162.80463564798899</v>
      </c>
      <c r="DR58">
        <v>63.241208648645802</v>
      </c>
      <c r="DS58">
        <v>54.480732851961498</v>
      </c>
      <c r="DT58">
        <v>51.634355147039301</v>
      </c>
      <c r="DU58">
        <v>76.767356263953303</v>
      </c>
      <c r="DV58">
        <v>165.09191877702401</v>
      </c>
      <c r="DW58">
        <v>133.70661863023</v>
      </c>
    </row>
    <row r="59" spans="1:127" x14ac:dyDescent="0.35">
      <c r="A59" s="1" t="s">
        <v>416</v>
      </c>
      <c r="B59" s="24">
        <v>43039</v>
      </c>
      <c r="C59" s="24">
        <v>43059</v>
      </c>
      <c r="D59">
        <v>2.3155830629824501</v>
      </c>
      <c r="E59">
        <v>1.63565069861102</v>
      </c>
      <c r="F59">
        <v>1.8814908720616399</v>
      </c>
      <c r="G59">
        <v>2.0505611513730502</v>
      </c>
      <c r="H59">
        <v>1.8779999999999999</v>
      </c>
      <c r="I59" s="24">
        <v>43069</v>
      </c>
      <c r="J59" s="24">
        <v>43131</v>
      </c>
      <c r="K59" s="24">
        <v>43220</v>
      </c>
      <c r="L59" s="24">
        <v>43312</v>
      </c>
      <c r="M59" s="24">
        <v>43404</v>
      </c>
      <c r="N59">
        <v>2.4010145710513</v>
      </c>
      <c r="O59">
        <v>1.9985897534439101</v>
      </c>
      <c r="P59">
        <v>1.9153969957955601</v>
      </c>
      <c r="Q59">
        <v>2.0648828620741901</v>
      </c>
      <c r="R59">
        <v>1.95134644479132</v>
      </c>
      <c r="S59" s="24">
        <v>43069</v>
      </c>
      <c r="T59" s="24">
        <v>43131</v>
      </c>
      <c r="U59" s="24">
        <v>43220</v>
      </c>
      <c r="V59" s="24">
        <v>43312</v>
      </c>
      <c r="W59" s="24">
        <v>43404</v>
      </c>
      <c r="X59">
        <v>2</v>
      </c>
      <c r="Y59" s="24">
        <v>43039</v>
      </c>
      <c r="Z59" s="24">
        <v>43040</v>
      </c>
      <c r="AA59">
        <v>59.237000000000002</v>
      </c>
      <c r="AB59">
        <v>59.253999999999998</v>
      </c>
      <c r="AC59">
        <v>58.899000000000001</v>
      </c>
      <c r="AD59">
        <v>58.13</v>
      </c>
      <c r="AE59">
        <v>58.353000000000002</v>
      </c>
      <c r="AF59" s="24">
        <v>43069</v>
      </c>
      <c r="AG59" s="24">
        <v>43131</v>
      </c>
      <c r="AH59" s="24">
        <v>43220</v>
      </c>
      <c r="AI59" s="24">
        <v>43312</v>
      </c>
      <c r="AJ59" s="24">
        <v>43404</v>
      </c>
      <c r="AK59">
        <v>60.3</v>
      </c>
      <c r="AL59">
        <v>58.099999999999902</v>
      </c>
      <c r="AM59">
        <v>57.283333333333303</v>
      </c>
      <c r="AN59">
        <v>57.088888888888803</v>
      </c>
      <c r="AO59">
        <v>56.941666666666599</v>
      </c>
      <c r="AP59" s="24">
        <v>43069</v>
      </c>
      <c r="AQ59" s="24">
        <v>43131</v>
      </c>
      <c r="AR59" s="24">
        <v>43220</v>
      </c>
      <c r="AS59" s="24">
        <v>43312</v>
      </c>
      <c r="AT59" s="24">
        <v>43404</v>
      </c>
      <c r="AU59">
        <v>60.4</v>
      </c>
      <c r="AV59" s="24">
        <v>43039</v>
      </c>
      <c r="AW59" s="24">
        <v>43045</v>
      </c>
      <c r="AX59">
        <v>59.05</v>
      </c>
      <c r="AY59">
        <v>59.186</v>
      </c>
      <c r="AZ59">
        <v>57.228000000000002</v>
      </c>
      <c r="BA59">
        <v>55.005000000000003</v>
      </c>
      <c r="BB59">
        <v>53.959000000000003</v>
      </c>
      <c r="BC59" s="24">
        <v>43069</v>
      </c>
      <c r="BD59" s="24">
        <v>43131</v>
      </c>
      <c r="BE59" s="24">
        <v>43220</v>
      </c>
      <c r="BF59" s="24">
        <v>43312</v>
      </c>
      <c r="BG59" s="24">
        <v>43404</v>
      </c>
      <c r="BH59">
        <v>58.7</v>
      </c>
      <c r="BI59">
        <v>59.433333333333302</v>
      </c>
      <c r="BJ59">
        <v>57.883333333333297</v>
      </c>
      <c r="BK59">
        <v>57.4444444444444</v>
      </c>
      <c r="BL59">
        <v>56.741666666666603</v>
      </c>
      <c r="BM59" s="24">
        <v>43069</v>
      </c>
      <c r="BN59" s="24">
        <v>43131</v>
      </c>
      <c r="BO59" s="24">
        <v>43220</v>
      </c>
      <c r="BP59" s="24">
        <v>43312</v>
      </c>
      <c r="BQ59" s="24">
        <v>43404</v>
      </c>
      <c r="BR59">
        <v>58.6</v>
      </c>
      <c r="BS59">
        <v>2.0499999999999998</v>
      </c>
      <c r="BT59">
        <v>56.45</v>
      </c>
      <c r="BU59">
        <v>56.7</v>
      </c>
      <c r="BV59" t="b">
        <v>1</v>
      </c>
      <c r="BW59" t="b">
        <v>1</v>
      </c>
      <c r="BX59">
        <v>0</v>
      </c>
      <c r="BY59" t="b">
        <v>1</v>
      </c>
      <c r="BZ59" t="b">
        <v>1</v>
      </c>
      <c r="CA59" t="b">
        <v>1</v>
      </c>
      <c r="CB59" t="b">
        <v>0</v>
      </c>
      <c r="CC59" t="b">
        <v>0</v>
      </c>
      <c r="CD59" t="b">
        <v>1</v>
      </c>
      <c r="CE59" t="b">
        <v>1</v>
      </c>
      <c r="CF59" t="b">
        <v>1</v>
      </c>
      <c r="CG59" t="b">
        <v>1</v>
      </c>
      <c r="CH59" t="b">
        <v>1</v>
      </c>
      <c r="CI59" t="b">
        <v>1</v>
      </c>
      <c r="CJ59" t="b">
        <v>0</v>
      </c>
      <c r="CK59" t="b">
        <v>0</v>
      </c>
      <c r="CL59" t="b">
        <v>1</v>
      </c>
      <c r="CM59" t="b">
        <v>0</v>
      </c>
      <c r="CN59">
        <v>-8.5431508068857007E-2</v>
      </c>
      <c r="CO59">
        <v>-0.36293905483288902</v>
      </c>
      <c r="CP59">
        <v>-3.3906123733920199E-2</v>
      </c>
      <c r="CQ59">
        <v>-1.4321710701136799E-2</v>
      </c>
      <c r="CR59">
        <v>-7.3346444791319895E-2</v>
      </c>
      <c r="CS59">
        <v>0.34999999999999398</v>
      </c>
      <c r="CT59">
        <v>-0.247333333333322</v>
      </c>
      <c r="CU59">
        <v>-0.65533333333333099</v>
      </c>
      <c r="CV59">
        <v>-2.4394444444444399</v>
      </c>
      <c r="CW59">
        <v>-2.78266666666666</v>
      </c>
      <c r="CX59">
        <v>-1.06299999999998</v>
      </c>
      <c r="CY59">
        <v>1.1539999999999999</v>
      </c>
      <c r="CZ59">
        <v>1.6156666666666599</v>
      </c>
      <c r="DA59">
        <v>1.04111111111112</v>
      </c>
      <c r="DB59">
        <v>1.41133333333333</v>
      </c>
      <c r="DC59">
        <v>117.13864440347</v>
      </c>
      <c r="DD59">
        <v>127.57880858127599</v>
      </c>
      <c r="DE59">
        <v>118.448340521292</v>
      </c>
      <c r="DF59">
        <v>107.31801144742499</v>
      </c>
      <c r="DG59">
        <v>130.25707829552499</v>
      </c>
      <c r="DH59">
        <v>42.157906902882502</v>
      </c>
      <c r="DI59">
        <v>22.8619739043457</v>
      </c>
      <c r="DJ59">
        <v>141.90686281765099</v>
      </c>
      <c r="DK59">
        <v>130.860588435045</v>
      </c>
      <c r="DL59">
        <v>154.82983511514101</v>
      </c>
      <c r="DM59">
        <v>198.59951974258701</v>
      </c>
      <c r="DN59">
        <v>210.03324765757699</v>
      </c>
      <c r="DO59">
        <v>218.95100303347201</v>
      </c>
      <c r="DP59">
        <v>212.89533538444601</v>
      </c>
      <c r="DQ59">
        <v>153.95485615088401</v>
      </c>
      <c r="DR59">
        <v>66.305937562805994</v>
      </c>
      <c r="DS59">
        <v>57.254701005986803</v>
      </c>
      <c r="DT59">
        <v>48.397090787701501</v>
      </c>
      <c r="DU59">
        <v>76.744965133276395</v>
      </c>
      <c r="DV59">
        <v>167.459312407027</v>
      </c>
      <c r="DW59">
        <v>136.86667059572099</v>
      </c>
    </row>
    <row r="60" spans="1:127" x14ac:dyDescent="0.35">
      <c r="A60" s="1" t="s">
        <v>417</v>
      </c>
      <c r="B60" s="24">
        <v>43069</v>
      </c>
      <c r="C60" s="24">
        <v>43087</v>
      </c>
      <c r="D60">
        <v>2.0976223947115602</v>
      </c>
      <c r="E60">
        <v>1.5552929027967899</v>
      </c>
      <c r="F60">
        <v>2.0418833136520198</v>
      </c>
      <c r="G60">
        <v>2.01862286421825</v>
      </c>
      <c r="H60">
        <v>1.7370000000000001</v>
      </c>
      <c r="I60" s="24">
        <v>43100</v>
      </c>
      <c r="J60" s="24">
        <v>43159</v>
      </c>
      <c r="K60" s="24">
        <v>43251</v>
      </c>
      <c r="L60" s="24">
        <v>43343</v>
      </c>
      <c r="M60" s="24">
        <v>43434</v>
      </c>
      <c r="N60">
        <v>2.3636145757575102</v>
      </c>
      <c r="O60">
        <v>1.7525785471412301</v>
      </c>
      <c r="P60">
        <v>1.8500539081907901</v>
      </c>
      <c r="Q60">
        <v>1.95827934491192</v>
      </c>
      <c r="R60">
        <v>2.0032500337872401</v>
      </c>
      <c r="S60" s="24">
        <v>43100</v>
      </c>
      <c r="T60" s="24">
        <v>43159</v>
      </c>
      <c r="U60" s="24">
        <v>43251</v>
      </c>
      <c r="V60" s="24">
        <v>43343</v>
      </c>
      <c r="W60" s="24">
        <v>43434</v>
      </c>
      <c r="X60">
        <v>2.2000000000000002</v>
      </c>
      <c r="Y60" s="24">
        <v>43069</v>
      </c>
      <c r="Z60" s="24">
        <v>43070</v>
      </c>
      <c r="AA60">
        <v>58.386000000000003</v>
      </c>
      <c r="AB60">
        <v>58.241999999999898</v>
      </c>
      <c r="AC60">
        <v>57.481999999999999</v>
      </c>
      <c r="AD60">
        <v>58.526000000000003</v>
      </c>
      <c r="AE60">
        <v>57.005000000000003</v>
      </c>
      <c r="AF60" s="24">
        <v>43100</v>
      </c>
      <c r="AG60" s="24">
        <v>43159</v>
      </c>
      <c r="AH60" s="24">
        <v>43251</v>
      </c>
      <c r="AI60" s="24">
        <v>43343</v>
      </c>
      <c r="AJ60" s="24">
        <v>43434</v>
      </c>
      <c r="AK60">
        <v>57.1</v>
      </c>
      <c r="AL60">
        <v>58.5</v>
      </c>
      <c r="AM60">
        <v>57.183333333333302</v>
      </c>
      <c r="AN60">
        <v>57.144444444444403</v>
      </c>
      <c r="AO60">
        <v>56.991666666666603</v>
      </c>
      <c r="AP60" s="24">
        <v>43100</v>
      </c>
      <c r="AQ60" s="24">
        <v>43159</v>
      </c>
      <c r="AR60" s="24">
        <v>43251</v>
      </c>
      <c r="AS60" s="24">
        <v>43343</v>
      </c>
      <c r="AT60" s="24">
        <v>43434</v>
      </c>
      <c r="AU60">
        <v>57.1</v>
      </c>
      <c r="AV60" s="24">
        <v>43069</v>
      </c>
      <c r="AW60" s="24">
        <v>43075</v>
      </c>
      <c r="AX60">
        <v>58.184999999999903</v>
      </c>
      <c r="AY60">
        <v>58.463999999999899</v>
      </c>
      <c r="AZ60">
        <v>56.513999999999903</v>
      </c>
      <c r="BA60">
        <v>54.632999999999903</v>
      </c>
      <c r="BB60">
        <v>54.064</v>
      </c>
      <c r="BC60" s="24">
        <v>43100</v>
      </c>
      <c r="BD60" s="24">
        <v>43159</v>
      </c>
      <c r="BE60" s="24">
        <v>43251</v>
      </c>
      <c r="BF60" s="24">
        <v>43343</v>
      </c>
      <c r="BG60" s="24">
        <v>43434</v>
      </c>
      <c r="BH60">
        <v>58.2</v>
      </c>
      <c r="BI60">
        <v>59.233333333333299</v>
      </c>
      <c r="BJ60">
        <v>58.433333333333302</v>
      </c>
      <c r="BK60">
        <v>57.499999999999901</v>
      </c>
      <c r="BL60">
        <v>57.158333333333303</v>
      </c>
      <c r="BM60" s="24">
        <v>43100</v>
      </c>
      <c r="BN60" s="24">
        <v>43159</v>
      </c>
      <c r="BO60" s="24">
        <v>43251</v>
      </c>
      <c r="BP60" s="24">
        <v>43343</v>
      </c>
      <c r="BQ60" s="24">
        <v>43434</v>
      </c>
      <c r="BR60">
        <v>57.6</v>
      </c>
      <c r="BS60">
        <v>2.15</v>
      </c>
      <c r="BT60">
        <v>56.5</v>
      </c>
      <c r="BU60">
        <v>56.9</v>
      </c>
      <c r="BV60" t="b">
        <v>1</v>
      </c>
      <c r="BW60" t="b">
        <v>1</v>
      </c>
      <c r="BX60">
        <v>1</v>
      </c>
      <c r="BY60" t="b">
        <v>1</v>
      </c>
      <c r="BZ60" t="b">
        <v>1</v>
      </c>
      <c r="CA60" t="b">
        <v>1</v>
      </c>
      <c r="CB60" t="b">
        <v>0</v>
      </c>
      <c r="CC60" t="b">
        <v>0</v>
      </c>
      <c r="CD60" t="b">
        <v>1</v>
      </c>
      <c r="CE60" t="b">
        <v>1</v>
      </c>
      <c r="CF60" t="b">
        <v>1</v>
      </c>
      <c r="CG60" t="b">
        <v>1</v>
      </c>
      <c r="CH60" t="b">
        <v>1</v>
      </c>
      <c r="CI60" t="b">
        <v>0</v>
      </c>
      <c r="CJ60" t="b">
        <v>0</v>
      </c>
      <c r="CK60" t="b">
        <v>0</v>
      </c>
      <c r="CL60" t="b">
        <v>0</v>
      </c>
      <c r="CM60" t="b">
        <v>0</v>
      </c>
      <c r="CN60">
        <v>-0.26599218104594902</v>
      </c>
      <c r="CO60">
        <v>-0.19728564434444601</v>
      </c>
      <c r="CP60">
        <v>0.19182940546123201</v>
      </c>
      <c r="CQ60">
        <v>6.0343519306328197E-2</v>
      </c>
      <c r="CR60">
        <v>-0.26625003378724199</v>
      </c>
      <c r="CS60">
        <v>-1.5000000000014699E-2</v>
      </c>
      <c r="CT60">
        <v>-0.76933333333334197</v>
      </c>
      <c r="CU60">
        <v>-1.91933333333334</v>
      </c>
      <c r="CV60">
        <v>-2.8669999999999898</v>
      </c>
      <c r="CW60">
        <v>-3.09433333333333</v>
      </c>
      <c r="CX60">
        <v>1.28599999999999</v>
      </c>
      <c r="CY60">
        <v>-0.258000000000009</v>
      </c>
      <c r="CZ60">
        <v>0.29866666666665498</v>
      </c>
      <c r="DA60">
        <v>1.3815555555555501</v>
      </c>
      <c r="DB60">
        <v>1.33333333333425E-2</v>
      </c>
      <c r="DC60">
        <v>116.91354926855399</v>
      </c>
      <c r="DD60">
        <v>127.229752433421</v>
      </c>
      <c r="DE60">
        <v>118.07009167628701</v>
      </c>
      <c r="DF60">
        <v>107.061716010445</v>
      </c>
      <c r="DG60">
        <v>129.905392213478</v>
      </c>
      <c r="DH60">
        <v>41.883080338966202</v>
      </c>
      <c r="DI60">
        <v>22.5357178619041</v>
      </c>
      <c r="DJ60">
        <v>142.027243874867</v>
      </c>
      <c r="DK60">
        <v>130.49293871420201</v>
      </c>
      <c r="DL60">
        <v>155.34472912138</v>
      </c>
      <c r="DM60">
        <v>204.399630323064</v>
      </c>
      <c r="DN60">
        <v>215.805547572487</v>
      </c>
      <c r="DO60">
        <v>225.25647465415199</v>
      </c>
      <c r="DP60">
        <v>221.97066965136301</v>
      </c>
      <c r="DQ60">
        <v>170.09719130891801</v>
      </c>
      <c r="DR60">
        <v>66.8853869941276</v>
      </c>
      <c r="DS60">
        <v>57.994428668886798</v>
      </c>
      <c r="DT60">
        <v>49.045631287569499</v>
      </c>
      <c r="DU60">
        <v>77.658096885757999</v>
      </c>
      <c r="DV60">
        <v>171.036021104334</v>
      </c>
      <c r="DW60">
        <v>131.23830922647701</v>
      </c>
    </row>
    <row r="61" spans="1:127" x14ac:dyDescent="0.35">
      <c r="A61" s="1" t="s">
        <v>418</v>
      </c>
      <c r="B61" s="24">
        <v>43100</v>
      </c>
      <c r="C61" s="24">
        <v>43117</v>
      </c>
      <c r="D61">
        <v>1.8260794024024001</v>
      </c>
      <c r="E61">
        <v>2.1149182653065401</v>
      </c>
      <c r="F61">
        <v>2.1430888612194301</v>
      </c>
      <c r="G61">
        <v>1.79319039458063</v>
      </c>
      <c r="H61">
        <v>1.7749999999999999</v>
      </c>
      <c r="I61" s="24">
        <v>43131</v>
      </c>
      <c r="J61" s="24">
        <v>43190</v>
      </c>
      <c r="K61" s="24">
        <v>43281</v>
      </c>
      <c r="L61" s="24">
        <v>43373</v>
      </c>
      <c r="M61" s="24">
        <v>43465</v>
      </c>
      <c r="N61">
        <v>1.6745417375185701</v>
      </c>
      <c r="O61">
        <v>1.5577498641390799</v>
      </c>
      <c r="P61">
        <v>1.68001511546566</v>
      </c>
      <c r="Q61">
        <v>1.64828429173695</v>
      </c>
      <c r="R61">
        <v>1.9659225689342299</v>
      </c>
      <c r="S61" s="24">
        <v>43131</v>
      </c>
      <c r="T61" s="24">
        <v>43190</v>
      </c>
      <c r="U61" s="24">
        <v>43281</v>
      </c>
      <c r="V61" s="24">
        <v>43373</v>
      </c>
      <c r="W61" s="24">
        <v>43465</v>
      </c>
      <c r="X61">
        <v>2.1</v>
      </c>
      <c r="Y61" s="24">
        <v>43100</v>
      </c>
      <c r="Z61" s="24">
        <v>43101</v>
      </c>
      <c r="AA61">
        <v>57.286000000000001</v>
      </c>
      <c r="AB61">
        <v>57.4759999999999</v>
      </c>
      <c r="AC61">
        <v>56.616</v>
      </c>
      <c r="AD61">
        <v>57.970999999999997</v>
      </c>
      <c r="AE61">
        <v>57.762</v>
      </c>
      <c r="AF61" s="24">
        <v>43131</v>
      </c>
      <c r="AG61" s="24">
        <v>43190</v>
      </c>
      <c r="AH61" s="24">
        <v>43281</v>
      </c>
      <c r="AI61" s="24">
        <v>43373</v>
      </c>
      <c r="AJ61" s="24">
        <v>43465</v>
      </c>
      <c r="AK61">
        <v>56.2</v>
      </c>
      <c r="AL61">
        <v>57.866666666666603</v>
      </c>
      <c r="AM61">
        <v>57.116666666666603</v>
      </c>
      <c r="AN61">
        <v>57.144444444444403</v>
      </c>
      <c r="AO61">
        <v>57.016666666666602</v>
      </c>
      <c r="AP61" s="24">
        <v>43131</v>
      </c>
      <c r="AQ61" s="24">
        <v>43190</v>
      </c>
      <c r="AR61" s="24">
        <v>43281</v>
      </c>
      <c r="AS61" s="24">
        <v>43373</v>
      </c>
      <c r="AT61" s="24">
        <v>43465</v>
      </c>
      <c r="AU61">
        <v>56.3</v>
      </c>
      <c r="AV61" s="24">
        <v>43100</v>
      </c>
      <c r="AW61" s="24">
        <v>43108</v>
      </c>
      <c r="AX61">
        <v>60.348999999999997</v>
      </c>
      <c r="AY61">
        <v>58.939999999999898</v>
      </c>
      <c r="AZ61">
        <v>57.677999999999997</v>
      </c>
      <c r="BA61">
        <v>54.392000000000003</v>
      </c>
      <c r="BB61">
        <v>53.710999999999999</v>
      </c>
      <c r="BC61" s="24">
        <v>43131</v>
      </c>
      <c r="BD61" s="24">
        <v>43190</v>
      </c>
      <c r="BE61" s="24">
        <v>43281</v>
      </c>
      <c r="BF61" s="24">
        <v>43373</v>
      </c>
      <c r="BG61" s="24">
        <v>43465</v>
      </c>
      <c r="BH61">
        <v>59.699999999999903</v>
      </c>
      <c r="BI61">
        <v>58.866666666666603</v>
      </c>
      <c r="BJ61">
        <v>58.75</v>
      </c>
      <c r="BK61">
        <v>57.7777777777777</v>
      </c>
      <c r="BL61">
        <v>57.574999999999903</v>
      </c>
      <c r="BM61" s="24">
        <v>43131</v>
      </c>
      <c r="BN61" s="24">
        <v>43190</v>
      </c>
      <c r="BO61" s="24">
        <v>43281</v>
      </c>
      <c r="BP61" s="24">
        <v>43373</v>
      </c>
      <c r="BQ61" s="24">
        <v>43465</v>
      </c>
      <c r="BR61">
        <v>59.7</v>
      </c>
      <c r="BS61">
        <v>2.15</v>
      </c>
      <c r="BT61">
        <v>57.05</v>
      </c>
      <c r="BU61">
        <v>56.9</v>
      </c>
      <c r="BV61" t="b">
        <v>1</v>
      </c>
      <c r="BW61" t="b">
        <v>0</v>
      </c>
      <c r="BX61">
        <v>0</v>
      </c>
      <c r="BY61" t="b">
        <v>1</v>
      </c>
      <c r="BZ61" t="b">
        <v>1</v>
      </c>
      <c r="CA61" t="b">
        <v>1</v>
      </c>
      <c r="CB61" t="b">
        <v>0</v>
      </c>
      <c r="CC61" t="b">
        <v>0</v>
      </c>
      <c r="CD61" t="b">
        <v>1</v>
      </c>
      <c r="CE61" t="b">
        <v>1</v>
      </c>
      <c r="CF61" t="b">
        <v>0</v>
      </c>
      <c r="CG61" t="b">
        <v>1</v>
      </c>
      <c r="CH61" t="b">
        <v>1</v>
      </c>
      <c r="CI61" t="b">
        <v>0</v>
      </c>
      <c r="CJ61" t="b">
        <v>0</v>
      </c>
      <c r="CK61" t="b">
        <v>0</v>
      </c>
      <c r="CL61" t="b">
        <v>0</v>
      </c>
      <c r="CM61" t="b">
        <v>0</v>
      </c>
      <c r="CN61">
        <v>0.151537664883826</v>
      </c>
      <c r="CO61">
        <v>0.55716840116746102</v>
      </c>
      <c r="CP61">
        <v>0.46307374575377203</v>
      </c>
      <c r="CQ61">
        <v>0.144906102843676</v>
      </c>
      <c r="CR61">
        <v>-0.19092256893423901</v>
      </c>
      <c r="CS61">
        <v>0.64900000000000002</v>
      </c>
      <c r="CT61">
        <v>7.3333333333323397E-2</v>
      </c>
      <c r="CU61">
        <v>-1.0720000000000001</v>
      </c>
      <c r="CV61">
        <v>-3.3857777777777698</v>
      </c>
      <c r="CW61">
        <v>-3.8639999999999901</v>
      </c>
      <c r="CX61">
        <v>1.0859999999999901</v>
      </c>
      <c r="CY61">
        <v>-0.39066666666667499</v>
      </c>
      <c r="CZ61">
        <v>-0.50066666666667403</v>
      </c>
      <c r="DA61">
        <v>0.82655555555555005</v>
      </c>
      <c r="DB61">
        <v>0.74533333333332696</v>
      </c>
      <c r="DC61">
        <v>117.134342852613</v>
      </c>
      <c r="DD61">
        <v>127.586812403249</v>
      </c>
      <c r="DE61">
        <v>118.142662042168</v>
      </c>
      <c r="DF61">
        <v>107.01594375770399</v>
      </c>
      <c r="DG61">
        <v>130.37423183933299</v>
      </c>
      <c r="DH61">
        <v>41.490046559463401</v>
      </c>
      <c r="DI61">
        <v>22.158658466149301</v>
      </c>
      <c r="DJ61">
        <v>143.94181064795799</v>
      </c>
      <c r="DK61">
        <v>131.67846503349799</v>
      </c>
      <c r="DL61">
        <v>156.31409598942</v>
      </c>
      <c r="DM61">
        <v>207.30883675662</v>
      </c>
      <c r="DN61">
        <v>217.95322030956399</v>
      </c>
      <c r="DO61">
        <v>228.366800029746</v>
      </c>
      <c r="DP61">
        <v>222.09434058808901</v>
      </c>
      <c r="DQ61">
        <v>177.37862990342001</v>
      </c>
      <c r="DR61">
        <v>68.157455918022094</v>
      </c>
      <c r="DS61">
        <v>59.492712372998703</v>
      </c>
      <c r="DT61">
        <v>46.874759202454101</v>
      </c>
      <c r="DU61">
        <v>79.406577766298199</v>
      </c>
      <c r="DV61">
        <v>172.94833686122499</v>
      </c>
      <c r="DW61">
        <v>132.07053527415201</v>
      </c>
    </row>
    <row r="62" spans="1:127" x14ac:dyDescent="0.35">
      <c r="A62" s="1" t="s">
        <v>419</v>
      </c>
      <c r="B62" s="24">
        <v>43131</v>
      </c>
      <c r="C62" s="24">
        <v>43151</v>
      </c>
      <c r="D62">
        <v>2.1116028332984298</v>
      </c>
      <c r="E62">
        <v>2.3199971372953101</v>
      </c>
      <c r="F62">
        <v>2.16592792071441</v>
      </c>
      <c r="G62">
        <v>1.91605148319773</v>
      </c>
      <c r="H62">
        <v>1.728</v>
      </c>
      <c r="I62" s="24">
        <v>43159</v>
      </c>
      <c r="J62" s="24">
        <v>43220</v>
      </c>
      <c r="K62" s="24">
        <v>43312</v>
      </c>
      <c r="L62" s="24">
        <v>43404</v>
      </c>
      <c r="M62" s="24">
        <v>43496</v>
      </c>
      <c r="N62">
        <v>1.9102907370381801</v>
      </c>
      <c r="O62">
        <v>1.6730873502719801</v>
      </c>
      <c r="P62">
        <v>2.0345474272898998</v>
      </c>
      <c r="Q62">
        <v>2.0077382344408501</v>
      </c>
      <c r="R62">
        <v>1.9804280960160801</v>
      </c>
      <c r="S62" s="24">
        <v>43159</v>
      </c>
      <c r="T62" s="24">
        <v>43220</v>
      </c>
      <c r="U62" s="24">
        <v>43312</v>
      </c>
      <c r="V62" s="24">
        <v>43404</v>
      </c>
      <c r="W62" s="24">
        <v>43496</v>
      </c>
      <c r="X62">
        <v>2.1</v>
      </c>
      <c r="Y62" s="24">
        <v>43131</v>
      </c>
      <c r="Z62" s="24">
        <v>43132</v>
      </c>
      <c r="AA62">
        <v>59.7469999999999</v>
      </c>
      <c r="AB62">
        <v>59.366999999999898</v>
      </c>
      <c r="AC62">
        <v>59.014999999999901</v>
      </c>
      <c r="AD62">
        <v>58.253</v>
      </c>
      <c r="AE62">
        <v>57.668999999999897</v>
      </c>
      <c r="AF62" s="24">
        <v>43159</v>
      </c>
      <c r="AG62" s="24">
        <v>43220</v>
      </c>
      <c r="AH62" s="24">
        <v>43312</v>
      </c>
      <c r="AI62" s="24">
        <v>43404</v>
      </c>
      <c r="AJ62" s="24">
        <v>43496</v>
      </c>
      <c r="AK62">
        <v>60.3</v>
      </c>
      <c r="AL62">
        <v>57.866666666666603</v>
      </c>
      <c r="AM62">
        <v>57.983333333333299</v>
      </c>
      <c r="AN62">
        <v>57.477777777777703</v>
      </c>
      <c r="AO62">
        <v>57.283333333333303</v>
      </c>
      <c r="AP62" s="24">
        <v>43159</v>
      </c>
      <c r="AQ62" s="24">
        <v>43220</v>
      </c>
      <c r="AR62" s="24">
        <v>43312</v>
      </c>
      <c r="AS62" s="24">
        <v>43404</v>
      </c>
      <c r="AT62" s="24">
        <v>43496</v>
      </c>
      <c r="AU62">
        <v>60</v>
      </c>
      <c r="AV62" s="24">
        <v>43131</v>
      </c>
      <c r="AW62" s="24">
        <v>43137</v>
      </c>
      <c r="AX62">
        <v>58.764000000000003</v>
      </c>
      <c r="AY62">
        <v>58.713000000000001</v>
      </c>
      <c r="AZ62">
        <v>57.062999999999903</v>
      </c>
      <c r="BA62">
        <v>54.097000000000001</v>
      </c>
      <c r="BB62">
        <v>52.969999999999899</v>
      </c>
      <c r="BC62" s="24">
        <v>43159</v>
      </c>
      <c r="BD62" s="24">
        <v>43220</v>
      </c>
      <c r="BE62" s="24">
        <v>43312</v>
      </c>
      <c r="BF62" s="24">
        <v>43404</v>
      </c>
      <c r="BG62" s="24">
        <v>43496</v>
      </c>
      <c r="BH62">
        <v>59.099999999999902</v>
      </c>
      <c r="BI62">
        <v>59</v>
      </c>
      <c r="BJ62">
        <v>59.216666666666598</v>
      </c>
      <c r="BK62">
        <v>58.255555555555503</v>
      </c>
      <c r="BL62">
        <v>57.8333333333333</v>
      </c>
      <c r="BM62" s="24">
        <v>43159</v>
      </c>
      <c r="BN62" s="24">
        <v>43220</v>
      </c>
      <c r="BO62" s="24">
        <v>43312</v>
      </c>
      <c r="BP62" s="24">
        <v>43404</v>
      </c>
      <c r="BQ62" s="24">
        <v>43496</v>
      </c>
      <c r="BR62">
        <v>59.4</v>
      </c>
      <c r="BS62">
        <v>2.1</v>
      </c>
      <c r="BT62">
        <v>57.65</v>
      </c>
      <c r="BU62">
        <v>56.95</v>
      </c>
      <c r="BV62" t="b">
        <v>1</v>
      </c>
      <c r="BW62" t="b">
        <v>1</v>
      </c>
      <c r="BX62">
        <v>0</v>
      </c>
      <c r="BY62" t="b">
        <v>1</v>
      </c>
      <c r="BZ62" t="b">
        <v>1</v>
      </c>
      <c r="CA62" t="b">
        <v>0</v>
      </c>
      <c r="CB62" t="b">
        <v>0</v>
      </c>
      <c r="CC62" t="b">
        <v>0</v>
      </c>
      <c r="CD62" t="b">
        <v>1</v>
      </c>
      <c r="CE62" t="b">
        <v>1</v>
      </c>
      <c r="CF62" t="b">
        <v>1</v>
      </c>
      <c r="CG62" t="b">
        <v>1</v>
      </c>
      <c r="CH62" t="b">
        <v>1</v>
      </c>
      <c r="CI62" t="b">
        <v>1</v>
      </c>
      <c r="CJ62" t="b">
        <v>1</v>
      </c>
      <c r="CK62" t="b">
        <v>1</v>
      </c>
      <c r="CL62" t="b">
        <v>0</v>
      </c>
      <c r="CM62" t="b">
        <v>0</v>
      </c>
      <c r="CN62">
        <v>0.20131209626024299</v>
      </c>
      <c r="CO62">
        <v>0.64690978702333002</v>
      </c>
      <c r="CP62">
        <v>0.131380493424511</v>
      </c>
      <c r="CQ62">
        <v>-9.1686751243121603E-2</v>
      </c>
      <c r="CR62">
        <v>-0.25242809601608601</v>
      </c>
      <c r="CS62">
        <v>-0.33599999999999097</v>
      </c>
      <c r="CT62">
        <v>-0.28699999999999898</v>
      </c>
      <c r="CU62">
        <v>-2.1536666666666799</v>
      </c>
      <c r="CV62">
        <v>-4.1585555555555302</v>
      </c>
      <c r="CW62">
        <v>-4.8633333333333404</v>
      </c>
      <c r="CX62">
        <v>-0.55300000000000404</v>
      </c>
      <c r="CY62">
        <v>1.50033333333332</v>
      </c>
      <c r="CZ62">
        <v>1.0316666666666501</v>
      </c>
      <c r="DA62">
        <v>0.77522222222222503</v>
      </c>
      <c r="DB62">
        <v>0.385666666666658</v>
      </c>
      <c r="DC62">
        <v>115.98629317868701</v>
      </c>
      <c r="DD62">
        <v>126.430576294663</v>
      </c>
      <c r="DE62">
        <v>117.382486408275</v>
      </c>
      <c r="DF62">
        <v>106.56924008610299</v>
      </c>
      <c r="DG62">
        <v>130.16141194717099</v>
      </c>
      <c r="DH62">
        <v>43.401648565373797</v>
      </c>
      <c r="DI62">
        <v>23.670032878407</v>
      </c>
      <c r="DJ62">
        <v>143.729357326864</v>
      </c>
      <c r="DK62">
        <v>130.936880346697</v>
      </c>
      <c r="DL62">
        <v>145.85901255909701</v>
      </c>
      <c r="DM62">
        <v>217.43634622761999</v>
      </c>
      <c r="DN62">
        <v>231.640816886994</v>
      </c>
      <c r="DO62">
        <v>237.81597424139201</v>
      </c>
      <c r="DP62">
        <v>234.820250396131</v>
      </c>
      <c r="DQ62">
        <v>182.04346682312999</v>
      </c>
      <c r="DR62">
        <v>69.831799771953399</v>
      </c>
      <c r="DS62">
        <v>61.382518274539798</v>
      </c>
      <c r="DT62">
        <v>48.902616990416398</v>
      </c>
      <c r="DU62">
        <v>76.684871360030002</v>
      </c>
      <c r="DV62">
        <v>178.92829282564099</v>
      </c>
      <c r="DW62">
        <v>128.042999140988</v>
      </c>
    </row>
    <row r="63" spans="1:127" x14ac:dyDescent="0.35">
      <c r="A63" s="1" t="s">
        <v>420</v>
      </c>
      <c r="B63" s="24">
        <v>43159</v>
      </c>
      <c r="C63" s="24">
        <v>43175</v>
      </c>
      <c r="D63">
        <v>2.3013830090934801</v>
      </c>
      <c r="E63">
        <v>2.57310468551441</v>
      </c>
      <c r="F63">
        <v>2.1169472138612599</v>
      </c>
      <c r="G63">
        <v>1.9396523235590799</v>
      </c>
      <c r="H63">
        <v>1.8069999999999999</v>
      </c>
      <c r="I63" s="24">
        <v>43190</v>
      </c>
      <c r="J63" s="24">
        <v>43251</v>
      </c>
      <c r="K63" s="24">
        <v>43343</v>
      </c>
      <c r="L63" s="24">
        <v>43434</v>
      </c>
      <c r="M63" s="24">
        <v>43524</v>
      </c>
      <c r="N63">
        <v>2.3163129779977898</v>
      </c>
      <c r="O63">
        <v>2.1888354426350798</v>
      </c>
      <c r="P63">
        <v>2.2666578241319599</v>
      </c>
      <c r="Q63">
        <v>2.3197366486853999</v>
      </c>
      <c r="R63">
        <v>2.02808995490477</v>
      </c>
      <c r="S63" s="24">
        <v>43190</v>
      </c>
      <c r="T63" s="24">
        <v>43251</v>
      </c>
      <c r="U63" s="24">
        <v>43343</v>
      </c>
      <c r="V63" s="24">
        <v>43434</v>
      </c>
      <c r="W63" s="24">
        <v>43524</v>
      </c>
      <c r="X63">
        <v>2.2000000000000002</v>
      </c>
      <c r="Y63" s="24">
        <v>43159</v>
      </c>
      <c r="Z63" s="24">
        <v>43160</v>
      </c>
      <c r="AA63">
        <v>58.725999999999999</v>
      </c>
      <c r="AB63">
        <v>58.593000000000004</v>
      </c>
      <c r="AC63">
        <v>58.594000000000001</v>
      </c>
      <c r="AD63">
        <v>58.576999999999998</v>
      </c>
      <c r="AE63">
        <v>57.91</v>
      </c>
      <c r="AF63" s="24">
        <v>43190</v>
      </c>
      <c r="AG63" s="24">
        <v>43251</v>
      </c>
      <c r="AH63" s="24">
        <v>43343</v>
      </c>
      <c r="AI63" s="24">
        <v>43434</v>
      </c>
      <c r="AJ63" s="24">
        <v>43524</v>
      </c>
      <c r="AK63">
        <v>58.4</v>
      </c>
      <c r="AL63">
        <v>58.3</v>
      </c>
      <c r="AM63">
        <v>58.4</v>
      </c>
      <c r="AN63">
        <v>57.5555555555555</v>
      </c>
      <c r="AO63">
        <v>57.433333333333302</v>
      </c>
      <c r="AP63" s="24">
        <v>43190</v>
      </c>
      <c r="AQ63" s="24">
        <v>43251</v>
      </c>
      <c r="AR63" s="24">
        <v>43343</v>
      </c>
      <c r="AS63" s="24">
        <v>43434</v>
      </c>
      <c r="AT63" s="24">
        <v>43524</v>
      </c>
      <c r="AU63">
        <v>58.5</v>
      </c>
      <c r="AV63" s="24">
        <v>43159</v>
      </c>
      <c r="AW63" s="24">
        <v>43165</v>
      </c>
      <c r="AX63">
        <v>59.948999999999998</v>
      </c>
      <c r="AY63">
        <v>59.024000000000001</v>
      </c>
      <c r="AZ63">
        <v>56.2</v>
      </c>
      <c r="BA63">
        <v>53.876999999999903</v>
      </c>
      <c r="BB63">
        <v>52.692</v>
      </c>
      <c r="BC63" s="24">
        <v>43190</v>
      </c>
      <c r="BD63" s="24">
        <v>43251</v>
      </c>
      <c r="BE63" s="24">
        <v>43343</v>
      </c>
      <c r="BF63" s="24">
        <v>43434</v>
      </c>
      <c r="BG63" s="24">
        <v>43524</v>
      </c>
      <c r="BH63">
        <v>60.8</v>
      </c>
      <c r="BI63">
        <v>59.866666666666603</v>
      </c>
      <c r="BJ63">
        <v>59.549999999999898</v>
      </c>
      <c r="BK63">
        <v>58.911111111111097</v>
      </c>
      <c r="BL63">
        <v>58.091666666666598</v>
      </c>
      <c r="BM63" s="24">
        <v>43190</v>
      </c>
      <c r="BN63" s="24">
        <v>43251</v>
      </c>
      <c r="BO63" s="24">
        <v>43343</v>
      </c>
      <c r="BP63" s="24">
        <v>43434</v>
      </c>
      <c r="BQ63" s="24">
        <v>43524</v>
      </c>
      <c r="BR63">
        <v>60.9</v>
      </c>
      <c r="BS63">
        <v>2.1</v>
      </c>
      <c r="BT63">
        <v>58</v>
      </c>
      <c r="BU63">
        <v>57.15</v>
      </c>
      <c r="BV63" t="b">
        <v>1</v>
      </c>
      <c r="BW63" t="b">
        <v>1</v>
      </c>
      <c r="BX63">
        <v>1</v>
      </c>
      <c r="BY63" t="b">
        <v>1</v>
      </c>
      <c r="BZ63" t="b">
        <v>1</v>
      </c>
      <c r="CA63" t="b">
        <v>0</v>
      </c>
      <c r="CB63" t="b">
        <v>0</v>
      </c>
      <c r="CC63" t="b">
        <v>0</v>
      </c>
      <c r="CD63" t="b">
        <v>1</v>
      </c>
      <c r="CE63" t="b">
        <v>1</v>
      </c>
      <c r="CF63" t="b">
        <v>1</v>
      </c>
      <c r="CG63" t="b">
        <v>1</v>
      </c>
      <c r="CH63" t="b">
        <v>1</v>
      </c>
      <c r="CI63" t="b">
        <v>1</v>
      </c>
      <c r="CJ63" t="b">
        <v>1</v>
      </c>
      <c r="CK63" t="b">
        <v>1</v>
      </c>
      <c r="CL63" t="b">
        <v>0</v>
      </c>
      <c r="CM63" t="b">
        <v>0</v>
      </c>
      <c r="CN63">
        <v>-1.4929968904308699E-2</v>
      </c>
      <c r="CO63">
        <v>0.38426924287933201</v>
      </c>
      <c r="CP63">
        <v>-0.14971061027070301</v>
      </c>
      <c r="CQ63">
        <v>-0.38008432512632001</v>
      </c>
      <c r="CR63">
        <v>-0.22108995490477701</v>
      </c>
      <c r="CS63">
        <v>-0.85099999999999898</v>
      </c>
      <c r="CT63">
        <v>-0.84266666666666601</v>
      </c>
      <c r="CU63">
        <v>-3.3499999999999801</v>
      </c>
      <c r="CV63">
        <v>-5.0341111111111099</v>
      </c>
      <c r="CW63">
        <v>-5.3996666666666497</v>
      </c>
      <c r="CX63">
        <v>0.32600000000000001</v>
      </c>
      <c r="CY63">
        <v>0.29299999999999898</v>
      </c>
      <c r="CZ63">
        <v>0.194000000000002</v>
      </c>
      <c r="DA63">
        <v>1.0214444444444399</v>
      </c>
      <c r="DB63">
        <v>0.47666666666665902</v>
      </c>
      <c r="DC63">
        <v>115.177295293485</v>
      </c>
      <c r="DD63">
        <v>125.00132996286101</v>
      </c>
      <c r="DE63">
        <v>116.515022068745</v>
      </c>
      <c r="DF63">
        <v>106.352096534372</v>
      </c>
      <c r="DG63">
        <v>129.30440503084901</v>
      </c>
      <c r="DH63">
        <v>44.790418696407997</v>
      </c>
      <c r="DI63">
        <v>24.816105528298898</v>
      </c>
      <c r="DJ63">
        <v>139.60870689579301</v>
      </c>
      <c r="DK63">
        <v>128.57556093861601</v>
      </c>
      <c r="DL63">
        <v>138.19832996790001</v>
      </c>
      <c r="DM63">
        <v>209.76841180930899</v>
      </c>
      <c r="DN63">
        <v>227.630031029581</v>
      </c>
      <c r="DO63">
        <v>229.232406369373</v>
      </c>
      <c r="DP63">
        <v>227.52973273997699</v>
      </c>
      <c r="DQ63">
        <v>176.39478487388101</v>
      </c>
      <c r="DR63">
        <v>67.122624449086601</v>
      </c>
      <c r="DS63">
        <v>58.4031332249372</v>
      </c>
      <c r="DT63">
        <v>44.705225804759699</v>
      </c>
      <c r="DU63">
        <v>68.352720289752398</v>
      </c>
      <c r="DV63">
        <v>173.795723208444</v>
      </c>
      <c r="DW63">
        <v>112.81387297232899</v>
      </c>
    </row>
    <row r="64" spans="1:127" x14ac:dyDescent="0.35">
      <c r="A64" s="1" t="s">
        <v>421</v>
      </c>
      <c r="B64" s="24">
        <v>43190</v>
      </c>
      <c r="C64" s="24">
        <v>43206</v>
      </c>
      <c r="D64">
        <v>2.4550803193142698</v>
      </c>
      <c r="E64">
        <v>2.5855362413504501</v>
      </c>
      <c r="F64">
        <v>2.0716596453271401</v>
      </c>
      <c r="G64">
        <v>1.9852705537797499</v>
      </c>
      <c r="H64">
        <v>1.7909999999999999</v>
      </c>
      <c r="I64" s="24">
        <v>43220</v>
      </c>
      <c r="J64" s="24">
        <v>43281</v>
      </c>
      <c r="K64" s="24">
        <v>43373</v>
      </c>
      <c r="L64" s="24">
        <v>43465</v>
      </c>
      <c r="M64" s="24">
        <v>43555</v>
      </c>
      <c r="N64">
        <v>2.1382090827815898</v>
      </c>
      <c r="O64">
        <v>2.2563692459891702</v>
      </c>
      <c r="P64">
        <v>2.0957181649684302</v>
      </c>
      <c r="Q64">
        <v>2.3584917957867302</v>
      </c>
      <c r="R64">
        <v>1.9485635301392299</v>
      </c>
      <c r="S64" s="24">
        <v>43220</v>
      </c>
      <c r="T64" s="24">
        <v>43281</v>
      </c>
      <c r="U64" s="24">
        <v>43373</v>
      </c>
      <c r="V64" s="24">
        <v>43465</v>
      </c>
      <c r="W64" s="24">
        <v>43555</v>
      </c>
      <c r="X64">
        <v>2.4</v>
      </c>
      <c r="Y64" s="24">
        <v>43190</v>
      </c>
      <c r="Z64" s="24">
        <v>43192</v>
      </c>
      <c r="AA64">
        <v>58.02</v>
      </c>
      <c r="AB64">
        <v>57.651000000000003</v>
      </c>
      <c r="AC64">
        <v>57.494999999999997</v>
      </c>
      <c r="AD64">
        <v>57.289000000000001</v>
      </c>
      <c r="AE64">
        <v>56.464999999999897</v>
      </c>
      <c r="AF64" s="24">
        <v>43220</v>
      </c>
      <c r="AG64" s="24">
        <v>43281</v>
      </c>
      <c r="AH64" s="24">
        <v>43373</v>
      </c>
      <c r="AI64" s="24">
        <v>43465</v>
      </c>
      <c r="AJ64" s="24">
        <v>43555</v>
      </c>
      <c r="AK64">
        <v>58.599999999999902</v>
      </c>
      <c r="AL64">
        <v>59.099999999999902</v>
      </c>
      <c r="AM64">
        <v>58.483333333333299</v>
      </c>
      <c r="AN64">
        <v>57.7777777777777</v>
      </c>
      <c r="AO64">
        <v>57.633333333333297</v>
      </c>
      <c r="AP64" s="24">
        <v>43220</v>
      </c>
      <c r="AQ64" s="24">
        <v>43281</v>
      </c>
      <c r="AR64" s="24">
        <v>43373</v>
      </c>
      <c r="AS64" s="24">
        <v>43465</v>
      </c>
      <c r="AT64" s="24">
        <v>43555</v>
      </c>
      <c r="AU64">
        <v>58.2</v>
      </c>
      <c r="AV64" s="24">
        <v>43190</v>
      </c>
      <c r="AW64" s="24">
        <v>43195</v>
      </c>
      <c r="AX64">
        <v>58.088999999999999</v>
      </c>
      <c r="AY64">
        <v>57.03</v>
      </c>
      <c r="AZ64">
        <v>55.515999999999998</v>
      </c>
      <c r="BA64">
        <v>53.527999999999999</v>
      </c>
      <c r="BB64">
        <v>53.191999999999901</v>
      </c>
      <c r="BC64" s="24">
        <v>43220</v>
      </c>
      <c r="BD64" s="24">
        <v>43281</v>
      </c>
      <c r="BE64" s="24">
        <v>43373</v>
      </c>
      <c r="BF64" s="24">
        <v>43465</v>
      </c>
      <c r="BG64" s="24">
        <v>43555</v>
      </c>
      <c r="BH64">
        <v>59.3</v>
      </c>
      <c r="BI64">
        <v>59.733333333333299</v>
      </c>
      <c r="BJ64">
        <v>59.3</v>
      </c>
      <c r="BK64">
        <v>59.077777777777698</v>
      </c>
      <c r="BL64">
        <v>58.266666666666602</v>
      </c>
      <c r="BM64" s="24">
        <v>43220</v>
      </c>
      <c r="BN64" s="24">
        <v>43281</v>
      </c>
      <c r="BO64" s="24">
        <v>43373</v>
      </c>
      <c r="BP64" s="24">
        <v>43465</v>
      </c>
      <c r="BQ64" s="24">
        <v>43555</v>
      </c>
      <c r="BR64">
        <v>58.8</v>
      </c>
      <c r="BS64">
        <v>2.1</v>
      </c>
      <c r="BT64">
        <v>58.5</v>
      </c>
      <c r="BU64">
        <v>57.3</v>
      </c>
      <c r="BV64" t="b">
        <v>1</v>
      </c>
      <c r="BW64" t="b">
        <v>1</v>
      </c>
      <c r="BX64">
        <v>1</v>
      </c>
      <c r="BY64" t="b">
        <v>0</v>
      </c>
      <c r="BZ64" t="b">
        <v>0</v>
      </c>
      <c r="CA64" t="b">
        <v>0</v>
      </c>
      <c r="CB64" t="b">
        <v>0</v>
      </c>
      <c r="CC64" t="b">
        <v>0</v>
      </c>
      <c r="CD64" t="b">
        <v>1</v>
      </c>
      <c r="CE64" t="b">
        <v>1</v>
      </c>
      <c r="CF64" t="b">
        <v>1</v>
      </c>
      <c r="CG64" t="b">
        <v>0</v>
      </c>
      <c r="CH64" t="b">
        <v>0</v>
      </c>
      <c r="CI64" t="b">
        <v>1</v>
      </c>
      <c r="CJ64" t="b">
        <v>1</v>
      </c>
      <c r="CK64" t="b">
        <v>0</v>
      </c>
      <c r="CL64" t="b">
        <v>0</v>
      </c>
      <c r="CM64" t="b">
        <v>0</v>
      </c>
      <c r="CN64">
        <v>0.31687123653267701</v>
      </c>
      <c r="CO64">
        <v>0.32916699536127397</v>
      </c>
      <c r="CP64">
        <v>-2.40585196412927E-2</v>
      </c>
      <c r="CQ64">
        <v>-0.37322124200698897</v>
      </c>
      <c r="CR64">
        <v>-0.157563530139231</v>
      </c>
      <c r="CS64">
        <v>-1.2109999999999901</v>
      </c>
      <c r="CT64">
        <v>-2.7033333333333198</v>
      </c>
      <c r="CU64">
        <v>-3.78400000000001</v>
      </c>
      <c r="CV64">
        <v>-5.5497777777777797</v>
      </c>
      <c r="CW64">
        <v>-5.0746666666666798</v>
      </c>
      <c r="CX64">
        <v>-0.57999999999999097</v>
      </c>
      <c r="CY64">
        <v>-1.4489999999999801</v>
      </c>
      <c r="CZ64">
        <v>-0.98833333333334294</v>
      </c>
      <c r="DA64">
        <v>-0.48877777777778397</v>
      </c>
      <c r="DB64">
        <v>-1.1683333333333199</v>
      </c>
      <c r="DC64">
        <v>115.84702537941899</v>
      </c>
      <c r="DD64">
        <v>125.22273220174699</v>
      </c>
      <c r="DE64">
        <v>116.584590155566</v>
      </c>
      <c r="DF64">
        <v>106.474293495856</v>
      </c>
      <c r="DG64">
        <v>129.160263124176</v>
      </c>
      <c r="DH64">
        <v>42.939799479004698</v>
      </c>
      <c r="DI64">
        <v>23.191957855184398</v>
      </c>
      <c r="DJ64">
        <v>141.24743610570701</v>
      </c>
      <c r="DK64">
        <v>129.424499130828</v>
      </c>
      <c r="DL64">
        <v>146.55006724189101</v>
      </c>
      <c r="DM64">
        <v>207.02891998364299</v>
      </c>
      <c r="DN64">
        <v>224.393835291703</v>
      </c>
      <c r="DO64">
        <v>226.92488012200499</v>
      </c>
      <c r="DP64">
        <v>222.21495701885701</v>
      </c>
      <c r="DQ64">
        <v>174.72469681727699</v>
      </c>
      <c r="DR64">
        <v>68.535320741327894</v>
      </c>
      <c r="DS64">
        <v>59.6206117570214</v>
      </c>
      <c r="DT64">
        <v>44.904355168403001</v>
      </c>
      <c r="DU64">
        <v>72.215152009077002</v>
      </c>
      <c r="DV64">
        <v>172.31532286414799</v>
      </c>
      <c r="DW64">
        <v>114.08774755357599</v>
      </c>
    </row>
    <row r="65" spans="1:127" x14ac:dyDescent="0.35">
      <c r="A65" s="1" t="s">
        <v>422</v>
      </c>
      <c r="B65" s="24">
        <v>43220</v>
      </c>
      <c r="C65" s="24">
        <v>43235</v>
      </c>
      <c r="D65">
        <v>2.82466890039345</v>
      </c>
      <c r="E65">
        <v>2.9467235871332602</v>
      </c>
      <c r="F65">
        <v>2.1552170856593502</v>
      </c>
      <c r="G65">
        <v>1.8763276353850999</v>
      </c>
      <c r="H65">
        <v>1.873</v>
      </c>
      <c r="I65" s="24">
        <v>43251</v>
      </c>
      <c r="J65" s="24">
        <v>43312</v>
      </c>
      <c r="K65" s="24">
        <v>43404</v>
      </c>
      <c r="L65" s="24">
        <v>43496</v>
      </c>
      <c r="M65" s="24">
        <v>43585</v>
      </c>
      <c r="N65">
        <v>2.5549755448223501</v>
      </c>
      <c r="O65">
        <v>2.8828004459868102</v>
      </c>
      <c r="P65">
        <v>2.39313578580024</v>
      </c>
      <c r="Q65">
        <v>2.3762873667722899</v>
      </c>
      <c r="R65">
        <v>2.1191252041289901</v>
      </c>
      <c r="S65" s="24">
        <v>43251</v>
      </c>
      <c r="T65" s="24">
        <v>43312</v>
      </c>
      <c r="U65" s="24">
        <v>43404</v>
      </c>
      <c r="V65" s="24">
        <v>43496</v>
      </c>
      <c r="W65" s="24">
        <v>43585</v>
      </c>
      <c r="X65">
        <v>2.5</v>
      </c>
      <c r="Y65" s="24">
        <v>43220</v>
      </c>
      <c r="Z65" s="24">
        <v>43221</v>
      </c>
      <c r="AA65">
        <v>56.284999999999997</v>
      </c>
      <c r="AB65">
        <v>55.059999999999903</v>
      </c>
      <c r="AC65">
        <v>55.018999999999998</v>
      </c>
      <c r="AD65">
        <v>55.526000000000003</v>
      </c>
      <c r="AE65">
        <v>55.354999999999997</v>
      </c>
      <c r="AF65" s="24">
        <v>43251</v>
      </c>
      <c r="AG65" s="24">
        <v>43312</v>
      </c>
      <c r="AH65" s="24">
        <v>43404</v>
      </c>
      <c r="AI65" s="24">
        <v>43496</v>
      </c>
      <c r="AJ65" s="24">
        <v>43585</v>
      </c>
      <c r="AK65">
        <v>57.7</v>
      </c>
      <c r="AL65">
        <v>58.233333333333299</v>
      </c>
      <c r="AM65">
        <v>58.05</v>
      </c>
      <c r="AN65">
        <v>58.066666666666599</v>
      </c>
      <c r="AO65">
        <v>57.6666666666666</v>
      </c>
      <c r="AP65" s="24">
        <v>43251</v>
      </c>
      <c r="AQ65" s="24">
        <v>43312</v>
      </c>
      <c r="AR65" s="24">
        <v>43404</v>
      </c>
      <c r="AS65" s="24">
        <v>43496</v>
      </c>
      <c r="AT65" s="24">
        <v>43585</v>
      </c>
      <c r="AU65">
        <v>57.6</v>
      </c>
      <c r="AV65" s="24">
        <v>43220</v>
      </c>
      <c r="AW65" s="24">
        <v>43224</v>
      </c>
      <c r="AX65">
        <v>57.42</v>
      </c>
      <c r="AY65">
        <v>56.274000000000001</v>
      </c>
      <c r="AZ65">
        <v>55.183</v>
      </c>
      <c r="BA65">
        <v>53.131999999999998</v>
      </c>
      <c r="BB65">
        <v>52.695999999999998</v>
      </c>
      <c r="BC65" s="24">
        <v>43251</v>
      </c>
      <c r="BD65" s="24">
        <v>43312</v>
      </c>
      <c r="BE65" s="24">
        <v>43404</v>
      </c>
      <c r="BF65" s="24">
        <v>43496</v>
      </c>
      <c r="BG65" s="24">
        <v>43585</v>
      </c>
      <c r="BH65">
        <v>57.3</v>
      </c>
      <c r="BI65">
        <v>59.133333333333297</v>
      </c>
      <c r="BJ65">
        <v>59.066666666666599</v>
      </c>
      <c r="BK65">
        <v>59.188888888888897</v>
      </c>
      <c r="BL65">
        <v>58.475000000000001</v>
      </c>
      <c r="BM65" s="24">
        <v>43251</v>
      </c>
      <c r="BN65" s="24">
        <v>43312</v>
      </c>
      <c r="BO65" s="24">
        <v>43404</v>
      </c>
      <c r="BP65" s="24">
        <v>43496</v>
      </c>
      <c r="BQ65" s="24">
        <v>43585</v>
      </c>
      <c r="BR65">
        <v>58.6</v>
      </c>
      <c r="BS65">
        <v>2.1</v>
      </c>
      <c r="BT65">
        <v>58.6</v>
      </c>
      <c r="BU65">
        <v>57.5</v>
      </c>
      <c r="BV65" t="b">
        <v>0</v>
      </c>
      <c r="BW65" t="b">
        <v>1</v>
      </c>
      <c r="BX65">
        <v>1</v>
      </c>
      <c r="BY65" t="b">
        <v>0</v>
      </c>
      <c r="BZ65" t="b">
        <v>0</v>
      </c>
      <c r="CA65" t="b">
        <v>0</v>
      </c>
      <c r="CB65" t="b">
        <v>0</v>
      </c>
      <c r="CC65" t="b">
        <v>0</v>
      </c>
      <c r="CD65" t="b">
        <v>0</v>
      </c>
      <c r="CE65" t="b">
        <v>0</v>
      </c>
      <c r="CF65" t="b">
        <v>0</v>
      </c>
      <c r="CG65" t="b">
        <v>0</v>
      </c>
      <c r="CH65" t="b">
        <v>0</v>
      </c>
      <c r="CI65" t="b">
        <v>1</v>
      </c>
      <c r="CJ65" t="b">
        <v>1</v>
      </c>
      <c r="CK65" t="b">
        <v>1</v>
      </c>
      <c r="CL65" t="b">
        <v>0</v>
      </c>
      <c r="CM65" t="b">
        <v>0</v>
      </c>
      <c r="CN65">
        <v>0.26969335557109803</v>
      </c>
      <c r="CO65">
        <v>6.3923141146449106E-2</v>
      </c>
      <c r="CP65">
        <v>-0.23791870014088801</v>
      </c>
      <c r="CQ65">
        <v>-0.49995973138719002</v>
      </c>
      <c r="CR65">
        <v>-0.24612520412899599</v>
      </c>
      <c r="CS65">
        <v>0.12000000000000401</v>
      </c>
      <c r="CT65">
        <v>-2.85933333333332</v>
      </c>
      <c r="CU65">
        <v>-3.8836666666666599</v>
      </c>
      <c r="CV65">
        <v>-6.0568888888888903</v>
      </c>
      <c r="CW65">
        <v>-5.7789999999999999</v>
      </c>
      <c r="CX65">
        <v>-1.41500000000001</v>
      </c>
      <c r="CY65">
        <v>-3.1733333333333298</v>
      </c>
      <c r="CZ65">
        <v>-3.0310000000000001</v>
      </c>
      <c r="DA65">
        <v>-2.5406666666666502</v>
      </c>
      <c r="DB65">
        <v>-2.3116666666666599</v>
      </c>
      <c r="DC65">
        <v>114.871657112798</v>
      </c>
      <c r="DD65">
        <v>123.904767573277</v>
      </c>
      <c r="DE65">
        <v>115.992600837284</v>
      </c>
      <c r="DF65">
        <v>106.175388137219</v>
      </c>
      <c r="DG65">
        <v>130.103292242614</v>
      </c>
      <c r="DH65">
        <v>44.933136064915402</v>
      </c>
      <c r="DI65">
        <v>24.822828635172101</v>
      </c>
      <c r="DJ65">
        <v>137.72483892193199</v>
      </c>
      <c r="DK65">
        <v>127.466408032104</v>
      </c>
      <c r="DL65">
        <v>136.02354697566901</v>
      </c>
      <c r="DM65">
        <v>212.68968802734901</v>
      </c>
      <c r="DN65">
        <v>230.501248458562</v>
      </c>
      <c r="DO65">
        <v>233.537242365065</v>
      </c>
      <c r="DP65">
        <v>227.237242329689</v>
      </c>
      <c r="DQ65">
        <v>183.02946095446501</v>
      </c>
      <c r="DR65">
        <v>71.849568076490996</v>
      </c>
      <c r="DS65">
        <v>63.406050950456397</v>
      </c>
      <c r="DT65">
        <v>45.963801566993801</v>
      </c>
      <c r="DU65">
        <v>83.568418364954695</v>
      </c>
      <c r="DV65">
        <v>175.49888913583399</v>
      </c>
      <c r="DW65">
        <v>113.220355835031</v>
      </c>
    </row>
    <row r="66" spans="1:127" x14ac:dyDescent="0.35">
      <c r="A66" s="1" t="s">
        <v>423</v>
      </c>
      <c r="B66" s="24">
        <v>43251</v>
      </c>
      <c r="C66" s="24">
        <v>43266</v>
      </c>
      <c r="D66">
        <v>2.9471535751464502</v>
      </c>
      <c r="E66">
        <v>2.8131378997144898</v>
      </c>
      <c r="F66">
        <v>2.1481815226071799</v>
      </c>
      <c r="G66">
        <v>1.8574162439605999</v>
      </c>
      <c r="H66">
        <v>1.8579999999999901</v>
      </c>
      <c r="I66" s="24">
        <v>43281</v>
      </c>
      <c r="J66" s="24">
        <v>43343</v>
      </c>
      <c r="K66" s="24">
        <v>43434</v>
      </c>
      <c r="L66" s="24">
        <v>43524</v>
      </c>
      <c r="M66" s="24">
        <v>43616</v>
      </c>
      <c r="N66">
        <v>2.9345365234268499</v>
      </c>
      <c r="O66">
        <v>3.1342832009859598</v>
      </c>
      <c r="P66">
        <v>2.7157212158233501</v>
      </c>
      <c r="Q66">
        <v>2.43030342232692</v>
      </c>
      <c r="R66">
        <v>2.16212743997955</v>
      </c>
      <c r="S66" s="24">
        <v>43281</v>
      </c>
      <c r="T66" s="24">
        <v>43343</v>
      </c>
      <c r="U66" s="24">
        <v>43434</v>
      </c>
      <c r="V66" s="24">
        <v>43524</v>
      </c>
      <c r="W66" s="24">
        <v>43616</v>
      </c>
      <c r="X66">
        <v>2.8</v>
      </c>
      <c r="Y66" s="24">
        <v>43251</v>
      </c>
      <c r="Z66" s="24">
        <v>43252</v>
      </c>
      <c r="AA66">
        <v>57.973999999999897</v>
      </c>
      <c r="AB66">
        <v>57.475000000000001</v>
      </c>
      <c r="AC66">
        <v>58.081000000000003</v>
      </c>
      <c r="AD66">
        <v>58.566000000000003</v>
      </c>
      <c r="AE66">
        <v>58.25</v>
      </c>
      <c r="AF66" s="24">
        <v>43281</v>
      </c>
      <c r="AG66" s="24">
        <v>43343</v>
      </c>
      <c r="AH66" s="24">
        <v>43434</v>
      </c>
      <c r="AI66" s="24">
        <v>43524</v>
      </c>
      <c r="AJ66" s="24">
        <v>43616</v>
      </c>
      <c r="AK66">
        <v>58.099999999999902</v>
      </c>
      <c r="AL66">
        <v>58.133333333333297</v>
      </c>
      <c r="AM66">
        <v>58.216666666666598</v>
      </c>
      <c r="AN66">
        <v>58.311111111111103</v>
      </c>
      <c r="AO66">
        <v>57.699999999999903</v>
      </c>
      <c r="AP66" s="24">
        <v>43281</v>
      </c>
      <c r="AQ66" s="24">
        <v>43343</v>
      </c>
      <c r="AR66" s="24">
        <v>43434</v>
      </c>
      <c r="AS66" s="24">
        <v>43524</v>
      </c>
      <c r="AT66" s="24">
        <v>43616</v>
      </c>
      <c r="AU66">
        <v>58</v>
      </c>
      <c r="AV66" s="24">
        <v>43251</v>
      </c>
      <c r="AW66" s="24">
        <v>43257</v>
      </c>
      <c r="AX66">
        <v>59.146999999999899</v>
      </c>
      <c r="AY66">
        <v>57.872999999999998</v>
      </c>
      <c r="AZ66">
        <v>56.494999999999997</v>
      </c>
      <c r="BA66">
        <v>53.649000000000001</v>
      </c>
      <c r="BB66">
        <v>53.337999999999901</v>
      </c>
      <c r="BC66" s="24">
        <v>43281</v>
      </c>
      <c r="BD66" s="24">
        <v>43343</v>
      </c>
      <c r="BE66" s="24">
        <v>43434</v>
      </c>
      <c r="BF66" s="24">
        <v>43524</v>
      </c>
      <c r="BG66" s="24">
        <v>43616</v>
      </c>
      <c r="BH66">
        <v>58.7</v>
      </c>
      <c r="BI66">
        <v>58.433333333333302</v>
      </c>
      <c r="BJ66">
        <v>59.15</v>
      </c>
      <c r="BK66">
        <v>59.177777777777699</v>
      </c>
      <c r="BL66">
        <v>58.7916666666666</v>
      </c>
      <c r="BM66" s="24">
        <v>43281</v>
      </c>
      <c r="BN66" s="24">
        <v>43343</v>
      </c>
      <c r="BO66" s="24">
        <v>43434</v>
      </c>
      <c r="BP66" s="24">
        <v>43524</v>
      </c>
      <c r="BQ66" s="24">
        <v>43616</v>
      </c>
      <c r="BR66">
        <v>59</v>
      </c>
      <c r="BS66">
        <v>2.15</v>
      </c>
      <c r="BT66">
        <v>58.7</v>
      </c>
      <c r="BU66">
        <v>57.8</v>
      </c>
      <c r="BV66" t="b">
        <v>1</v>
      </c>
      <c r="BW66" t="b">
        <v>1</v>
      </c>
      <c r="BX66">
        <v>1</v>
      </c>
      <c r="BY66" t="b">
        <v>1</v>
      </c>
      <c r="BZ66" t="b">
        <v>0</v>
      </c>
      <c r="CA66" t="b">
        <v>0</v>
      </c>
      <c r="CB66" t="b">
        <v>0</v>
      </c>
      <c r="CC66" t="b">
        <v>0</v>
      </c>
      <c r="CD66" t="b">
        <v>1</v>
      </c>
      <c r="CE66" t="b">
        <v>0</v>
      </c>
      <c r="CF66" t="b">
        <v>1</v>
      </c>
      <c r="CG66" t="b">
        <v>1</v>
      </c>
      <c r="CH66" t="b">
        <v>1</v>
      </c>
      <c r="CI66" t="b">
        <v>1</v>
      </c>
      <c r="CJ66" t="b">
        <v>1</v>
      </c>
      <c r="CK66" t="b">
        <v>0</v>
      </c>
      <c r="CL66" t="b">
        <v>0</v>
      </c>
      <c r="CM66" t="b">
        <v>0</v>
      </c>
      <c r="CN66">
        <v>1.26170517195989E-2</v>
      </c>
      <c r="CO66">
        <v>-0.321145301271475</v>
      </c>
      <c r="CP66">
        <v>-0.56753969321617304</v>
      </c>
      <c r="CQ66">
        <v>-0.57288717836631398</v>
      </c>
      <c r="CR66">
        <v>-0.30412743997955799</v>
      </c>
      <c r="CS66">
        <v>0.44699999999998102</v>
      </c>
      <c r="CT66">
        <v>-0.56033333333333901</v>
      </c>
      <c r="CU66">
        <v>-2.6549999999999998</v>
      </c>
      <c r="CV66">
        <v>-5.52877777777777</v>
      </c>
      <c r="CW66">
        <v>-5.4536666666666704</v>
      </c>
      <c r="CX66">
        <v>-0.126000000000004</v>
      </c>
      <c r="CY66">
        <v>-0.65833333333333799</v>
      </c>
      <c r="CZ66">
        <v>-0.135666666666658</v>
      </c>
      <c r="DA66">
        <v>0.25488888888890598</v>
      </c>
      <c r="DB66">
        <v>0.55000000000000404</v>
      </c>
      <c r="DC66">
        <v>115.730447330225</v>
      </c>
      <c r="DD66">
        <v>124.826995721107</v>
      </c>
      <c r="DE66">
        <v>116.621853509301</v>
      </c>
      <c r="DF66">
        <v>106.624763701563</v>
      </c>
      <c r="DG66">
        <v>129.811675271567</v>
      </c>
      <c r="DH66">
        <v>42.941086548926698</v>
      </c>
      <c r="DI66">
        <v>23.068400248940598</v>
      </c>
      <c r="DJ66">
        <v>138.89677514467201</v>
      </c>
      <c r="DK66">
        <v>128.478746963558</v>
      </c>
      <c r="DL66">
        <v>144.94066468430401</v>
      </c>
      <c r="DM66">
        <v>217.47344195191701</v>
      </c>
      <c r="DN66">
        <v>238.95498901027099</v>
      </c>
      <c r="DO66">
        <v>239.08874189871599</v>
      </c>
      <c r="DP66">
        <v>228.880860275705</v>
      </c>
      <c r="DQ66">
        <v>188.350551366584</v>
      </c>
      <c r="DR66">
        <v>74.195174305262597</v>
      </c>
      <c r="DS66">
        <v>64.797984389480902</v>
      </c>
      <c r="DT66">
        <v>48.097906046911099</v>
      </c>
      <c r="DU66">
        <v>90.070541593827102</v>
      </c>
      <c r="DV66">
        <v>178.811248481543</v>
      </c>
      <c r="DW66">
        <v>121.953280046694</v>
      </c>
    </row>
    <row r="67" spans="1:127" x14ac:dyDescent="0.35">
      <c r="A67" s="1" t="s">
        <v>424</v>
      </c>
      <c r="B67" s="24">
        <v>43281</v>
      </c>
      <c r="C67" s="24">
        <v>43298</v>
      </c>
      <c r="D67">
        <v>2.9106580482543798</v>
      </c>
      <c r="E67">
        <v>2.4070619927963399</v>
      </c>
      <c r="F67">
        <v>1.9602584778763701</v>
      </c>
      <c r="G67">
        <v>1.9632834657028</v>
      </c>
      <c r="H67">
        <v>1.776</v>
      </c>
      <c r="I67" s="24">
        <v>43312</v>
      </c>
      <c r="J67" s="24">
        <v>43373</v>
      </c>
      <c r="K67" s="24">
        <v>43465</v>
      </c>
      <c r="L67" s="24">
        <v>43555</v>
      </c>
      <c r="M67" s="24">
        <v>43646</v>
      </c>
      <c r="N67">
        <v>3.1943966485905801</v>
      </c>
      <c r="O67">
        <v>2.7094081100843099</v>
      </c>
      <c r="P67">
        <v>2.7997339609092098</v>
      </c>
      <c r="Q67">
        <v>2.41562867487941</v>
      </c>
      <c r="R67">
        <v>2.1696992165141098</v>
      </c>
      <c r="S67" s="24">
        <v>43312</v>
      </c>
      <c r="T67" s="24">
        <v>43373</v>
      </c>
      <c r="U67" s="24">
        <v>43465</v>
      </c>
      <c r="V67" s="24">
        <v>43555</v>
      </c>
      <c r="W67" s="24">
        <v>43646</v>
      </c>
      <c r="X67">
        <v>2.9</v>
      </c>
      <c r="Y67" s="24">
        <v>43281</v>
      </c>
      <c r="Z67" s="24">
        <v>43283</v>
      </c>
      <c r="AA67">
        <v>58.308</v>
      </c>
      <c r="AB67">
        <v>57.639000000000003</v>
      </c>
      <c r="AC67">
        <v>56.746000000000002</v>
      </c>
      <c r="AD67">
        <v>56.863</v>
      </c>
      <c r="AE67">
        <v>56.058</v>
      </c>
      <c r="AF67" s="24">
        <v>43312</v>
      </c>
      <c r="AG67" s="24">
        <v>43373</v>
      </c>
      <c r="AH67" s="24">
        <v>43465</v>
      </c>
      <c r="AI67" s="24">
        <v>43555</v>
      </c>
      <c r="AJ67" s="24">
        <v>43646</v>
      </c>
      <c r="AK67">
        <v>58.5</v>
      </c>
      <c r="AL67">
        <v>58.099999999999902</v>
      </c>
      <c r="AM67">
        <v>58.599999999999902</v>
      </c>
      <c r="AN67">
        <v>58.355555555555497</v>
      </c>
      <c r="AO67">
        <v>57.858333333333299</v>
      </c>
      <c r="AP67" s="24">
        <v>43312</v>
      </c>
      <c r="AQ67" s="24">
        <v>43373</v>
      </c>
      <c r="AR67" s="24">
        <v>43465</v>
      </c>
      <c r="AS67" s="24">
        <v>43555</v>
      </c>
      <c r="AT67" s="24">
        <v>43646</v>
      </c>
      <c r="AU67">
        <v>58.5</v>
      </c>
      <c r="AV67" s="24">
        <v>43281</v>
      </c>
      <c r="AW67" s="24">
        <v>43286</v>
      </c>
      <c r="AX67">
        <v>59.174999999999997</v>
      </c>
      <c r="AY67">
        <v>57.753</v>
      </c>
      <c r="AZ67">
        <v>55.777000000000001</v>
      </c>
      <c r="BA67">
        <v>52.325000000000003</v>
      </c>
      <c r="BB67">
        <v>52.526000000000003</v>
      </c>
      <c r="BC67" s="24">
        <v>43312</v>
      </c>
      <c r="BD67" s="24">
        <v>43373</v>
      </c>
      <c r="BE67" s="24">
        <v>43465</v>
      </c>
      <c r="BF67" s="24">
        <v>43555</v>
      </c>
      <c r="BG67" s="24">
        <v>43646</v>
      </c>
      <c r="BH67">
        <v>60.199999999999903</v>
      </c>
      <c r="BI67">
        <v>58.733333333333299</v>
      </c>
      <c r="BJ67">
        <v>59.233333333333299</v>
      </c>
      <c r="BK67">
        <v>59.1111111111111</v>
      </c>
      <c r="BL67">
        <v>58.991666666666603</v>
      </c>
      <c r="BM67" s="24">
        <v>43312</v>
      </c>
      <c r="BN67" s="24">
        <v>43373</v>
      </c>
      <c r="BO67" s="24">
        <v>43465</v>
      </c>
      <c r="BP67" s="24">
        <v>43555</v>
      </c>
      <c r="BQ67" s="24">
        <v>43646</v>
      </c>
      <c r="BR67">
        <v>59.9</v>
      </c>
      <c r="BS67">
        <v>2.2000000000000002</v>
      </c>
      <c r="BT67">
        <v>58.9</v>
      </c>
      <c r="BU67">
        <v>58.05</v>
      </c>
      <c r="BV67" t="b">
        <v>1</v>
      </c>
      <c r="BW67" t="b">
        <v>1</v>
      </c>
      <c r="BX67">
        <v>1</v>
      </c>
      <c r="BY67" t="b">
        <v>1</v>
      </c>
      <c r="BZ67" t="b">
        <v>0</v>
      </c>
      <c r="CA67" t="b">
        <v>0</v>
      </c>
      <c r="CB67" t="b">
        <v>0</v>
      </c>
      <c r="CC67" t="b">
        <v>0</v>
      </c>
      <c r="CD67" t="b">
        <v>1</v>
      </c>
      <c r="CE67" t="b">
        <v>0</v>
      </c>
      <c r="CF67" t="b">
        <v>0</v>
      </c>
      <c r="CG67" t="b">
        <v>0</v>
      </c>
      <c r="CH67" t="b">
        <v>0</v>
      </c>
      <c r="CI67" t="b">
        <v>1</v>
      </c>
      <c r="CJ67" t="b">
        <v>1</v>
      </c>
      <c r="CK67" t="b">
        <v>0</v>
      </c>
      <c r="CL67" t="b">
        <v>0</v>
      </c>
      <c r="CM67" t="b">
        <v>0</v>
      </c>
      <c r="CN67">
        <v>-0.28373860033619203</v>
      </c>
      <c r="CO67">
        <v>-0.30234611728796601</v>
      </c>
      <c r="CP67">
        <v>-0.83947548303284203</v>
      </c>
      <c r="CQ67">
        <v>-0.45234520917661097</v>
      </c>
      <c r="CR67">
        <v>-0.39369921651411499</v>
      </c>
      <c r="CS67">
        <v>-1.0249999999999899</v>
      </c>
      <c r="CT67">
        <v>-0.98033333333332695</v>
      </c>
      <c r="CU67">
        <v>-3.4563333333333199</v>
      </c>
      <c r="CV67">
        <v>-6.7861111111111097</v>
      </c>
      <c r="CW67">
        <v>-6.4656666666666602</v>
      </c>
      <c r="CX67">
        <v>-0.19199999999999301</v>
      </c>
      <c r="CY67">
        <v>-0.46099999999998398</v>
      </c>
      <c r="CZ67">
        <v>-1.8539999999999801</v>
      </c>
      <c r="DA67">
        <v>-1.4925555555555601</v>
      </c>
      <c r="DB67">
        <v>-1.80033333333334</v>
      </c>
      <c r="DC67">
        <v>115.99226008834</v>
      </c>
      <c r="DD67">
        <v>124.85693206112499</v>
      </c>
      <c r="DE67">
        <v>116.797322910087</v>
      </c>
      <c r="DF67">
        <v>106.82966163424</v>
      </c>
      <c r="DG67">
        <v>129.702037299544</v>
      </c>
      <c r="DH67">
        <v>42.007138776431702</v>
      </c>
      <c r="DI67">
        <v>22.289886429589501</v>
      </c>
      <c r="DJ67">
        <v>137.904713715756</v>
      </c>
      <c r="DK67">
        <v>128.09859634663999</v>
      </c>
      <c r="DL67">
        <v>148.629015017353</v>
      </c>
      <c r="DM67">
        <v>216.59760187514701</v>
      </c>
      <c r="DN67">
        <v>237.17648184046101</v>
      </c>
      <c r="DO67">
        <v>237.815446398809</v>
      </c>
      <c r="DP67">
        <v>219.43147190381899</v>
      </c>
      <c r="DQ67">
        <v>196.85640378802401</v>
      </c>
      <c r="DR67">
        <v>73.242370795122596</v>
      </c>
      <c r="DS67">
        <v>66.278233886826598</v>
      </c>
      <c r="DT67">
        <v>47.437385661045298</v>
      </c>
      <c r="DU67">
        <v>92.172058790409807</v>
      </c>
      <c r="DV67">
        <v>178.35680831314099</v>
      </c>
      <c r="DW67">
        <v>122.256404199214</v>
      </c>
    </row>
    <row r="68" spans="1:127" x14ac:dyDescent="0.35">
      <c r="A68" s="1" t="s">
        <v>425</v>
      </c>
      <c r="B68" s="24">
        <v>43312</v>
      </c>
      <c r="C68" s="24">
        <v>43327</v>
      </c>
      <c r="D68">
        <v>2.7150339729308</v>
      </c>
      <c r="E68">
        <v>2.4807849089648601</v>
      </c>
      <c r="F68">
        <v>1.81116822328104</v>
      </c>
      <c r="G68">
        <v>1.8993552241903799</v>
      </c>
      <c r="H68">
        <v>1.9910000000000001</v>
      </c>
      <c r="I68" s="24">
        <v>43343</v>
      </c>
      <c r="J68" s="24">
        <v>43404</v>
      </c>
      <c r="K68" s="24">
        <v>43496</v>
      </c>
      <c r="L68" s="24">
        <v>43585</v>
      </c>
      <c r="M68" s="24">
        <v>43677</v>
      </c>
      <c r="N68">
        <v>2.8532835851160199</v>
      </c>
      <c r="O68">
        <v>2.75530811081514</v>
      </c>
      <c r="P68">
        <v>2.5235530807747399</v>
      </c>
      <c r="Q68">
        <v>2.27135710797327</v>
      </c>
      <c r="R68">
        <v>2.2325843532128999</v>
      </c>
      <c r="S68" s="24">
        <v>43343</v>
      </c>
      <c r="T68" s="24">
        <v>43404</v>
      </c>
      <c r="U68" s="24">
        <v>43496</v>
      </c>
      <c r="V68" s="24">
        <v>43585</v>
      </c>
      <c r="W68" s="24">
        <v>43677</v>
      </c>
      <c r="X68">
        <v>2.9</v>
      </c>
      <c r="Y68" s="24">
        <v>43312</v>
      </c>
      <c r="Z68" s="24">
        <v>43313</v>
      </c>
      <c r="AA68">
        <v>58.564</v>
      </c>
      <c r="AB68">
        <v>58.658999999999899</v>
      </c>
      <c r="AC68">
        <v>59.253</v>
      </c>
      <c r="AD68">
        <v>59.113999999999997</v>
      </c>
      <c r="AE68">
        <v>58.027999999999999</v>
      </c>
      <c r="AF68" s="24">
        <v>43343</v>
      </c>
      <c r="AG68" s="24">
        <v>43404</v>
      </c>
      <c r="AH68" s="24">
        <v>43496</v>
      </c>
      <c r="AI68" s="24">
        <v>43585</v>
      </c>
      <c r="AJ68" s="24">
        <v>43677</v>
      </c>
      <c r="AK68">
        <v>56.999999999999901</v>
      </c>
      <c r="AL68">
        <v>57.866666666666603</v>
      </c>
      <c r="AM68">
        <v>58.049999999999898</v>
      </c>
      <c r="AN68">
        <v>57.988888888888802</v>
      </c>
      <c r="AO68">
        <v>58.016666666666602</v>
      </c>
      <c r="AP68" s="24">
        <v>43343</v>
      </c>
      <c r="AQ68" s="24">
        <v>43404</v>
      </c>
      <c r="AR68" s="24">
        <v>43496</v>
      </c>
      <c r="AS68" s="24">
        <v>43585</v>
      </c>
      <c r="AT68" s="24">
        <v>43677</v>
      </c>
      <c r="AU68">
        <v>57.5</v>
      </c>
      <c r="AV68" s="24">
        <v>43312</v>
      </c>
      <c r="AW68" s="24">
        <v>43318</v>
      </c>
      <c r="AX68">
        <v>57.756999999999998</v>
      </c>
      <c r="AY68">
        <v>57.347999999999999</v>
      </c>
      <c r="AZ68">
        <v>55.433</v>
      </c>
      <c r="BA68">
        <v>51.865000000000002</v>
      </c>
      <c r="BB68">
        <v>52.694000000000003</v>
      </c>
      <c r="BC68" s="24">
        <v>43343</v>
      </c>
      <c r="BD68" s="24">
        <v>43404</v>
      </c>
      <c r="BE68" s="24">
        <v>43496</v>
      </c>
      <c r="BF68" s="24">
        <v>43585</v>
      </c>
      <c r="BG68" s="24">
        <v>43677</v>
      </c>
      <c r="BH68">
        <v>58.099999999999902</v>
      </c>
      <c r="BI68">
        <v>59</v>
      </c>
      <c r="BJ68">
        <v>59.066666666666599</v>
      </c>
      <c r="BK68">
        <v>59.044444444444402</v>
      </c>
      <c r="BL68">
        <v>59.141666666666602</v>
      </c>
      <c r="BM68" s="24">
        <v>43343</v>
      </c>
      <c r="BN68" s="24">
        <v>43404</v>
      </c>
      <c r="BO68" s="24">
        <v>43496</v>
      </c>
      <c r="BP68" s="24">
        <v>43585</v>
      </c>
      <c r="BQ68" s="24">
        <v>43677</v>
      </c>
      <c r="BR68">
        <v>58.1</v>
      </c>
      <c r="BS68">
        <v>2.2000000000000002</v>
      </c>
      <c r="BT68">
        <v>58.9</v>
      </c>
      <c r="BU68">
        <v>58.05</v>
      </c>
      <c r="BV68" t="b">
        <v>0</v>
      </c>
      <c r="BW68" t="b">
        <v>0</v>
      </c>
      <c r="BX68">
        <v>1</v>
      </c>
      <c r="BY68" t="b">
        <v>0</v>
      </c>
      <c r="BZ68" t="b">
        <v>0</v>
      </c>
      <c r="CA68" t="b">
        <v>0</v>
      </c>
      <c r="CB68" t="b">
        <v>0</v>
      </c>
      <c r="CC68" t="b">
        <v>0</v>
      </c>
      <c r="CD68" t="b">
        <v>1</v>
      </c>
      <c r="CE68" t="b">
        <v>1</v>
      </c>
      <c r="CF68" t="b">
        <v>1</v>
      </c>
      <c r="CG68" t="b">
        <v>1</v>
      </c>
      <c r="CH68" t="b">
        <v>0</v>
      </c>
      <c r="CI68" t="b">
        <v>1</v>
      </c>
      <c r="CJ68" t="b">
        <v>1</v>
      </c>
      <c r="CK68" t="b">
        <v>0</v>
      </c>
      <c r="CL68" t="b">
        <v>0</v>
      </c>
      <c r="CM68" t="b">
        <v>0</v>
      </c>
      <c r="CN68">
        <v>-0.138249612185226</v>
      </c>
      <c r="CO68">
        <v>-0.274523201850286</v>
      </c>
      <c r="CP68">
        <v>-0.71238485749370195</v>
      </c>
      <c r="CQ68">
        <v>-0.372001883782898</v>
      </c>
      <c r="CR68">
        <v>-0.2415843532129</v>
      </c>
      <c r="CS68">
        <v>-0.34299999999998898</v>
      </c>
      <c r="CT68">
        <v>-1.6519999999999999</v>
      </c>
      <c r="CU68">
        <v>-3.6336666666666702</v>
      </c>
      <c r="CV68">
        <v>-7.1794444444444299</v>
      </c>
      <c r="CW68">
        <v>-6.4476666666666604</v>
      </c>
      <c r="CX68">
        <v>1.56400000000001</v>
      </c>
      <c r="CY68">
        <v>0.79233333333332401</v>
      </c>
      <c r="CZ68">
        <v>1.2030000000000101</v>
      </c>
      <c r="DA68">
        <v>1.1251111111111101</v>
      </c>
      <c r="DB68">
        <v>1.13333333333258E-2</v>
      </c>
      <c r="DC68">
        <v>116.06881306780301</v>
      </c>
      <c r="DD68">
        <v>125.906889300627</v>
      </c>
      <c r="DE68">
        <v>117.43114365112601</v>
      </c>
      <c r="DF68">
        <v>106.925420037046</v>
      </c>
      <c r="DG68">
        <v>132.01621441401099</v>
      </c>
      <c r="DH68">
        <v>43.2567264864119</v>
      </c>
      <c r="DI68">
        <v>23.2458374173466</v>
      </c>
      <c r="DJ68">
        <v>140.97201597894599</v>
      </c>
      <c r="DK68">
        <v>129.80300037240301</v>
      </c>
      <c r="DL68">
        <v>141.862652239874</v>
      </c>
      <c r="DM68">
        <v>224.14251970177901</v>
      </c>
      <c r="DN68">
        <v>243.95680057326399</v>
      </c>
      <c r="DO68">
        <v>245.182101274172</v>
      </c>
      <c r="DP68">
        <v>222.65840471215299</v>
      </c>
      <c r="DQ68">
        <v>201.567625896072</v>
      </c>
      <c r="DR68">
        <v>72.988496650270406</v>
      </c>
      <c r="DS68">
        <v>64.777029554966006</v>
      </c>
      <c r="DT68">
        <v>46.579714288275902</v>
      </c>
      <c r="DU68">
        <v>93.874088394131206</v>
      </c>
      <c r="DV68">
        <v>183.126176488407</v>
      </c>
      <c r="DW68">
        <v>121.320512822723</v>
      </c>
    </row>
    <row r="69" spans="1:127" x14ac:dyDescent="0.35">
      <c r="A69" s="1" t="s">
        <v>426</v>
      </c>
      <c r="B69" s="24">
        <v>43343</v>
      </c>
      <c r="C69" s="24">
        <v>43361</v>
      </c>
      <c r="D69">
        <v>2.39629047196527</v>
      </c>
      <c r="E69">
        <v>2.3614485322436001</v>
      </c>
      <c r="F69">
        <v>1.96788250177715</v>
      </c>
      <c r="G69">
        <v>2.2192114806747401</v>
      </c>
      <c r="H69">
        <v>2.0310000000000001</v>
      </c>
      <c r="I69" s="24">
        <v>43373</v>
      </c>
      <c r="J69" s="24">
        <v>43434</v>
      </c>
      <c r="K69" s="24">
        <v>43524</v>
      </c>
      <c r="L69" s="24">
        <v>43616</v>
      </c>
      <c r="M69" s="24">
        <v>43708</v>
      </c>
      <c r="N69">
        <v>2.3415839256282802</v>
      </c>
      <c r="O69">
        <v>2.7494436891340701</v>
      </c>
      <c r="P69">
        <v>2.3435384022892101</v>
      </c>
      <c r="Q69">
        <v>1.98006291165988</v>
      </c>
      <c r="R69">
        <v>2.1742114995112201</v>
      </c>
      <c r="S69" s="24">
        <v>43373</v>
      </c>
      <c r="T69" s="24">
        <v>43434</v>
      </c>
      <c r="U69" s="24">
        <v>43524</v>
      </c>
      <c r="V69" s="24">
        <v>43616</v>
      </c>
      <c r="W69" s="24">
        <v>43708</v>
      </c>
      <c r="X69">
        <v>2.7</v>
      </c>
      <c r="Y69" s="24">
        <v>43343</v>
      </c>
      <c r="Z69" s="24">
        <v>43346</v>
      </c>
      <c r="AA69">
        <v>58.939999999999898</v>
      </c>
      <c r="AB69">
        <v>58.878999999999898</v>
      </c>
      <c r="AC69">
        <v>58.145000000000003</v>
      </c>
      <c r="AD69">
        <v>57.084999999999901</v>
      </c>
      <c r="AE69">
        <v>56.790999999999897</v>
      </c>
      <c r="AF69" s="24">
        <v>43373</v>
      </c>
      <c r="AG69" s="24">
        <v>43434</v>
      </c>
      <c r="AH69" s="24">
        <v>43524</v>
      </c>
      <c r="AI69" s="24">
        <v>43616</v>
      </c>
      <c r="AJ69" s="24">
        <v>43708</v>
      </c>
      <c r="AK69">
        <v>59.3</v>
      </c>
      <c r="AL69">
        <v>58.266666666666602</v>
      </c>
      <c r="AM69">
        <v>58.199999999999903</v>
      </c>
      <c r="AN69">
        <v>58.233333333333299</v>
      </c>
      <c r="AO69">
        <v>58.3</v>
      </c>
      <c r="AP69" s="24">
        <v>43373</v>
      </c>
      <c r="AQ69" s="24">
        <v>43434</v>
      </c>
      <c r="AR69" s="24">
        <v>43524</v>
      </c>
      <c r="AS69" s="24">
        <v>43616</v>
      </c>
      <c r="AT69" s="24">
        <v>43708</v>
      </c>
      <c r="AU69">
        <v>59.5</v>
      </c>
      <c r="AV69" s="24">
        <v>43343</v>
      </c>
      <c r="AW69" s="24">
        <v>43350</v>
      </c>
      <c r="AX69">
        <v>59.528999999999897</v>
      </c>
      <c r="AY69">
        <v>59.121000000000002</v>
      </c>
      <c r="AZ69">
        <v>55.101999999999997</v>
      </c>
      <c r="BA69">
        <v>52.276000000000003</v>
      </c>
      <c r="BB69">
        <v>52.887999999999998</v>
      </c>
      <c r="BC69" s="24">
        <v>43373</v>
      </c>
      <c r="BD69" s="24">
        <v>43434</v>
      </c>
      <c r="BE69" s="24">
        <v>43524</v>
      </c>
      <c r="BF69" s="24">
        <v>43616</v>
      </c>
      <c r="BG69" s="24">
        <v>43708</v>
      </c>
      <c r="BH69">
        <v>61.3</v>
      </c>
      <c r="BI69">
        <v>59.866666666666603</v>
      </c>
      <c r="BJ69">
        <v>59.15</v>
      </c>
      <c r="BK69">
        <v>59.3888888888888</v>
      </c>
      <c r="BL69">
        <v>59.349999999999902</v>
      </c>
      <c r="BM69" s="24">
        <v>43373</v>
      </c>
      <c r="BN69" s="24">
        <v>43434</v>
      </c>
      <c r="BO69" s="24">
        <v>43524</v>
      </c>
      <c r="BP69" s="24">
        <v>43616</v>
      </c>
      <c r="BQ69" s="24">
        <v>43708</v>
      </c>
      <c r="BR69">
        <v>60.5</v>
      </c>
      <c r="BS69">
        <v>2.2999999999999998</v>
      </c>
      <c r="BT69">
        <v>59.2</v>
      </c>
      <c r="BU69">
        <v>58.15</v>
      </c>
      <c r="BV69" t="b">
        <v>1</v>
      </c>
      <c r="BW69" t="b">
        <v>1</v>
      </c>
      <c r="BX69">
        <v>1</v>
      </c>
      <c r="BY69" t="b">
        <v>1</v>
      </c>
      <c r="BZ69" t="b">
        <v>0</v>
      </c>
      <c r="CA69" t="b">
        <v>0</v>
      </c>
      <c r="CB69" t="b">
        <v>0</v>
      </c>
      <c r="CC69" t="b">
        <v>0</v>
      </c>
      <c r="CD69" t="b">
        <v>1</v>
      </c>
      <c r="CE69" t="b">
        <v>1</v>
      </c>
      <c r="CF69" t="b">
        <v>0</v>
      </c>
      <c r="CG69" t="b">
        <v>0</v>
      </c>
      <c r="CH69" t="b">
        <v>0</v>
      </c>
      <c r="CI69" t="b">
        <v>1</v>
      </c>
      <c r="CJ69" t="b">
        <v>1</v>
      </c>
      <c r="CK69" t="b">
        <v>0</v>
      </c>
      <c r="CL69" t="b">
        <v>0</v>
      </c>
      <c r="CM69" t="b">
        <v>0</v>
      </c>
      <c r="CN69">
        <v>5.4706546336990597E-2</v>
      </c>
      <c r="CO69">
        <v>-0.38799515689047398</v>
      </c>
      <c r="CP69">
        <v>-0.37565590051206299</v>
      </c>
      <c r="CQ69">
        <v>0.23914856901485601</v>
      </c>
      <c r="CR69">
        <v>-0.143211499511224</v>
      </c>
      <c r="CS69">
        <v>-1.7709999999999999</v>
      </c>
      <c r="CT69">
        <v>-0.74566666666666404</v>
      </c>
      <c r="CU69">
        <v>-4.048</v>
      </c>
      <c r="CV69">
        <v>-7.1128888888888797</v>
      </c>
      <c r="CW69">
        <v>-6.4619999999999802</v>
      </c>
      <c r="CX69">
        <v>-0.36000000000000598</v>
      </c>
      <c r="CY69">
        <v>0.61233333333330997</v>
      </c>
      <c r="CZ69">
        <v>-5.4999999999992603E-2</v>
      </c>
      <c r="DA69">
        <v>-1.1483333333333401</v>
      </c>
      <c r="DB69">
        <v>-1.5090000000000101</v>
      </c>
      <c r="DC69">
        <v>116.84843454875001</v>
      </c>
      <c r="DD69">
        <v>126.84130350929399</v>
      </c>
      <c r="DE69">
        <v>118.102805035084</v>
      </c>
      <c r="DF69">
        <v>107.309220137114</v>
      </c>
      <c r="DG69">
        <v>132.71667155133599</v>
      </c>
      <c r="DH69">
        <v>41.578420016021198</v>
      </c>
      <c r="DI69">
        <v>21.889829048734502</v>
      </c>
      <c r="DJ69">
        <v>141.41927040191001</v>
      </c>
      <c r="DK69">
        <v>130.28833547589301</v>
      </c>
      <c r="DL69">
        <v>150.21217815192</v>
      </c>
      <c r="DM69">
        <v>231.68414886621201</v>
      </c>
      <c r="DN69">
        <v>254.930174438753</v>
      </c>
      <c r="DO69">
        <v>253.89075300954099</v>
      </c>
      <c r="DP69">
        <v>226.50841345321999</v>
      </c>
      <c r="DQ69">
        <v>214.060282342524</v>
      </c>
      <c r="DR69">
        <v>74.620009931530106</v>
      </c>
      <c r="DS69">
        <v>66.336546358401705</v>
      </c>
      <c r="DT69">
        <v>49.231429843505403</v>
      </c>
      <c r="DU69">
        <v>93.874088394131206</v>
      </c>
      <c r="DV69">
        <v>188.14894248659201</v>
      </c>
      <c r="DW69">
        <v>129.75625240995399</v>
      </c>
    </row>
    <row r="70" spans="1:127" x14ac:dyDescent="0.35">
      <c r="A70" s="1" t="s">
        <v>427</v>
      </c>
      <c r="B70" s="24">
        <v>43373</v>
      </c>
      <c r="C70" s="24">
        <v>43389</v>
      </c>
      <c r="D70">
        <v>2.4644664177440401</v>
      </c>
      <c r="E70">
        <v>2.0368669744122299</v>
      </c>
      <c r="F70">
        <v>2.21010858571693</v>
      </c>
      <c r="G70">
        <v>2.15209723440308</v>
      </c>
      <c r="H70">
        <v>2.073</v>
      </c>
      <c r="I70" s="24">
        <v>43404</v>
      </c>
      <c r="J70" s="24">
        <v>43465</v>
      </c>
      <c r="K70" s="24">
        <v>43555</v>
      </c>
      <c r="L70" s="24">
        <v>43646</v>
      </c>
      <c r="M70" s="24">
        <v>43738</v>
      </c>
      <c r="N70">
        <v>2.5197235654396302</v>
      </c>
      <c r="O70">
        <v>2.9481011634515601</v>
      </c>
      <c r="P70">
        <v>2.3163305424192799</v>
      </c>
      <c r="Q70">
        <v>1.9735523071065899</v>
      </c>
      <c r="R70">
        <v>2.3042078283430101</v>
      </c>
      <c r="S70" s="24">
        <v>43404</v>
      </c>
      <c r="T70" s="24">
        <v>43465</v>
      </c>
      <c r="U70" s="24">
        <v>43555</v>
      </c>
      <c r="V70" s="24">
        <v>43646</v>
      </c>
      <c r="W70" s="24">
        <v>43738</v>
      </c>
      <c r="X70">
        <v>2.2999999999999998</v>
      </c>
      <c r="Y70" s="24">
        <v>43373</v>
      </c>
      <c r="Z70" s="24">
        <v>43374</v>
      </c>
      <c r="AA70">
        <v>59.841000000000001</v>
      </c>
      <c r="AB70">
        <v>59.8689999999999</v>
      </c>
      <c r="AC70">
        <v>59.093000000000004</v>
      </c>
      <c r="AD70">
        <v>58.094000000000001</v>
      </c>
      <c r="AE70">
        <v>57.191000000000003</v>
      </c>
      <c r="AF70" s="24">
        <v>43404</v>
      </c>
      <c r="AG70" s="24">
        <v>43465</v>
      </c>
      <c r="AH70" s="24">
        <v>43555</v>
      </c>
      <c r="AI70" s="24">
        <v>43646</v>
      </c>
      <c r="AJ70" s="24">
        <v>43738</v>
      </c>
      <c r="AK70">
        <v>60.3</v>
      </c>
      <c r="AL70">
        <v>58.866666666666603</v>
      </c>
      <c r="AM70">
        <v>58.483333333333299</v>
      </c>
      <c r="AN70">
        <v>58.688888888888897</v>
      </c>
      <c r="AO70">
        <v>58.483333333333299</v>
      </c>
      <c r="AP70" s="24">
        <v>43404</v>
      </c>
      <c r="AQ70" s="24">
        <v>43465</v>
      </c>
      <c r="AR70" s="24">
        <v>43555</v>
      </c>
      <c r="AS70" s="24">
        <v>43646</v>
      </c>
      <c r="AT70" s="24">
        <v>43738</v>
      </c>
      <c r="AU70">
        <v>60.4</v>
      </c>
      <c r="AV70" s="24">
        <v>43373</v>
      </c>
      <c r="AW70" s="24">
        <v>43377</v>
      </c>
      <c r="AX70">
        <v>58.692999999999998</v>
      </c>
      <c r="AY70">
        <v>58.386000000000003</v>
      </c>
      <c r="AZ70">
        <v>55.737000000000002</v>
      </c>
      <c r="BA70">
        <v>53.298999999999999</v>
      </c>
      <c r="BB70">
        <v>53.502000000000002</v>
      </c>
      <c r="BC70" s="24">
        <v>43404</v>
      </c>
      <c r="BD70" s="24">
        <v>43465</v>
      </c>
      <c r="BE70" s="24">
        <v>43555</v>
      </c>
      <c r="BF70" s="24">
        <v>43646</v>
      </c>
      <c r="BG70" s="24">
        <v>43738</v>
      </c>
      <c r="BH70">
        <v>59.8</v>
      </c>
      <c r="BI70">
        <v>59.733333333333299</v>
      </c>
      <c r="BJ70">
        <v>59.233333333333299</v>
      </c>
      <c r="BK70">
        <v>59.4</v>
      </c>
      <c r="BL70">
        <v>59.266666666666602</v>
      </c>
      <c r="BM70" s="24">
        <v>43404</v>
      </c>
      <c r="BN70" s="24">
        <v>43465</v>
      </c>
      <c r="BO70" s="24">
        <v>43555</v>
      </c>
      <c r="BP70" s="24">
        <v>43646</v>
      </c>
      <c r="BQ70" s="24">
        <v>43738</v>
      </c>
      <c r="BR70">
        <v>59.3</v>
      </c>
      <c r="BS70">
        <v>2.3499999999999899</v>
      </c>
      <c r="BT70">
        <v>59.15</v>
      </c>
      <c r="BU70">
        <v>58.35</v>
      </c>
      <c r="BV70" t="b">
        <v>1</v>
      </c>
      <c r="BW70" t="b">
        <v>1</v>
      </c>
      <c r="BX70">
        <v>0</v>
      </c>
      <c r="BY70" t="b">
        <v>0</v>
      </c>
      <c r="BZ70" t="b">
        <v>0</v>
      </c>
      <c r="CA70" t="b">
        <v>0</v>
      </c>
      <c r="CB70" t="b">
        <v>0</v>
      </c>
      <c r="CC70" t="b">
        <v>0</v>
      </c>
      <c r="CD70" t="b">
        <v>1</v>
      </c>
      <c r="CE70" t="b">
        <v>1</v>
      </c>
      <c r="CF70" t="b">
        <v>1</v>
      </c>
      <c r="CG70" t="b">
        <v>0</v>
      </c>
      <c r="CH70" t="b">
        <v>0</v>
      </c>
      <c r="CI70" t="b">
        <v>1</v>
      </c>
      <c r="CJ70" t="b">
        <v>0</v>
      </c>
      <c r="CK70" t="b">
        <v>0</v>
      </c>
      <c r="CL70" t="b">
        <v>0</v>
      </c>
      <c r="CM70" t="b">
        <v>0</v>
      </c>
      <c r="CN70">
        <v>-5.5257147695585998E-2</v>
      </c>
      <c r="CO70">
        <v>-0.91123418903933295</v>
      </c>
      <c r="CP70">
        <v>-0.106221956702356</v>
      </c>
      <c r="CQ70">
        <v>0.17854492729648799</v>
      </c>
      <c r="CR70">
        <v>-0.23120782834301101</v>
      </c>
      <c r="CS70">
        <v>-1.10699999999999</v>
      </c>
      <c r="CT70">
        <v>-1.3473333333333199</v>
      </c>
      <c r="CU70">
        <v>-3.4963333333333302</v>
      </c>
      <c r="CV70">
        <v>-6.101</v>
      </c>
      <c r="CW70">
        <v>-5.7646666666666597</v>
      </c>
      <c r="CX70">
        <v>-0.45899999999999602</v>
      </c>
      <c r="CY70">
        <v>1.00233333333332</v>
      </c>
      <c r="CZ70">
        <v>0.60966666666666902</v>
      </c>
      <c r="DA70">
        <v>-0.59488888888890301</v>
      </c>
      <c r="DB70">
        <v>-1.29233333333333</v>
      </c>
      <c r="DC70">
        <v>116.253497488923</v>
      </c>
      <c r="DD70">
        <v>126.417556147697</v>
      </c>
      <c r="DE70">
        <v>118.067390237751</v>
      </c>
      <c r="DF70">
        <v>107.14439536850099</v>
      </c>
      <c r="DG70">
        <v>133.64346570049301</v>
      </c>
      <c r="DH70">
        <v>43.601271296341999</v>
      </c>
      <c r="DI70">
        <v>23.6435799660482</v>
      </c>
      <c r="DJ70">
        <v>141.66076124571799</v>
      </c>
      <c r="DK70">
        <v>130.345001534593</v>
      </c>
      <c r="DL70">
        <v>139.03636665529899</v>
      </c>
      <c r="DM70">
        <v>233.46363489737899</v>
      </c>
      <c r="DN70">
        <v>257.05869593858898</v>
      </c>
      <c r="DO70">
        <v>255.3662190604</v>
      </c>
      <c r="DP70">
        <v>213.30274327151201</v>
      </c>
      <c r="DQ70">
        <v>209.34674820132801</v>
      </c>
      <c r="DR70">
        <v>77.599614403368093</v>
      </c>
      <c r="DS70">
        <v>69.202468479345399</v>
      </c>
      <c r="DT70">
        <v>52.895558934370001</v>
      </c>
      <c r="DU70">
        <v>97.221769926911307</v>
      </c>
      <c r="DV70">
        <v>189.05005401572001</v>
      </c>
      <c r="DW70">
        <v>138.369836960557</v>
      </c>
    </row>
    <row r="71" spans="1:127" x14ac:dyDescent="0.35">
      <c r="A71" s="1" t="s">
        <v>428</v>
      </c>
      <c r="B71" s="24">
        <v>43404</v>
      </c>
      <c r="C71" s="24">
        <v>43423</v>
      </c>
      <c r="D71">
        <v>2.18371064057501</v>
      </c>
      <c r="E71">
        <v>1.61433442128238</v>
      </c>
      <c r="F71">
        <v>1.6532173932132199</v>
      </c>
      <c r="G71">
        <v>2.03767154353466</v>
      </c>
      <c r="H71">
        <v>1.71</v>
      </c>
      <c r="I71" s="24">
        <v>43434</v>
      </c>
      <c r="J71" s="24">
        <v>43496</v>
      </c>
      <c r="K71" s="24">
        <v>43585</v>
      </c>
      <c r="L71" s="24">
        <v>43677</v>
      </c>
      <c r="M71" s="24">
        <v>43769</v>
      </c>
      <c r="N71">
        <v>2.7525974317275699</v>
      </c>
      <c r="O71">
        <v>2.6899856412386698</v>
      </c>
      <c r="P71">
        <v>2.20674166970083</v>
      </c>
      <c r="Q71">
        <v>2.1240868710877798</v>
      </c>
      <c r="R71">
        <v>2.2555559744688898</v>
      </c>
      <c r="S71" s="24">
        <v>43434</v>
      </c>
      <c r="T71" s="24">
        <v>43496</v>
      </c>
      <c r="U71" s="24">
        <v>43585</v>
      </c>
      <c r="V71" s="24">
        <v>43677</v>
      </c>
      <c r="W71" s="24">
        <v>43769</v>
      </c>
      <c r="X71">
        <v>2.5</v>
      </c>
      <c r="Y71" s="24">
        <v>43404</v>
      </c>
      <c r="Z71" s="24">
        <v>43405</v>
      </c>
      <c r="AA71">
        <v>60.177</v>
      </c>
      <c r="AB71">
        <v>60.350999999999999</v>
      </c>
      <c r="AC71">
        <v>59.707000000000001</v>
      </c>
      <c r="AD71">
        <v>58.265999999999998</v>
      </c>
      <c r="AE71">
        <v>56.944000000000003</v>
      </c>
      <c r="AF71" s="24">
        <v>43434</v>
      </c>
      <c r="AG71" s="24">
        <v>43496</v>
      </c>
      <c r="AH71" s="24">
        <v>43585</v>
      </c>
      <c r="AI71" s="24">
        <v>43677</v>
      </c>
      <c r="AJ71" s="24">
        <v>43769</v>
      </c>
      <c r="AK71">
        <v>60.9</v>
      </c>
      <c r="AL71">
        <v>60.1666666666666</v>
      </c>
      <c r="AM71">
        <v>59.016666666666602</v>
      </c>
      <c r="AN71">
        <v>58.755555555555503</v>
      </c>
      <c r="AO71">
        <v>58.533333333333303</v>
      </c>
      <c r="AP71" s="24">
        <v>43434</v>
      </c>
      <c r="AQ71" s="24">
        <v>43496</v>
      </c>
      <c r="AR71" s="24">
        <v>43585</v>
      </c>
      <c r="AS71" s="24">
        <v>43677</v>
      </c>
      <c r="AT71" s="24">
        <v>43769</v>
      </c>
      <c r="AU71">
        <v>60.8</v>
      </c>
      <c r="AV71" s="24">
        <v>43404</v>
      </c>
      <c r="AW71" s="24">
        <v>43410</v>
      </c>
      <c r="AX71">
        <v>56.588999999999999</v>
      </c>
      <c r="AY71">
        <v>56.542999999999999</v>
      </c>
      <c r="AZ71">
        <v>54.756</v>
      </c>
      <c r="BA71">
        <v>52.839999999999897</v>
      </c>
      <c r="BB71">
        <v>52.861999999999902</v>
      </c>
      <c r="BC71" s="24">
        <v>43434</v>
      </c>
      <c r="BD71" s="24">
        <v>43496</v>
      </c>
      <c r="BE71" s="24">
        <v>43585</v>
      </c>
      <c r="BF71" s="24">
        <v>43677</v>
      </c>
      <c r="BG71" s="24">
        <v>43769</v>
      </c>
      <c r="BH71">
        <v>57.7</v>
      </c>
      <c r="BI71">
        <v>59.599999999999902</v>
      </c>
      <c r="BJ71">
        <v>59.3</v>
      </c>
      <c r="BK71">
        <v>59.244444444444397</v>
      </c>
      <c r="BL71">
        <v>59.183333333333302</v>
      </c>
      <c r="BM71" s="24">
        <v>43434</v>
      </c>
      <c r="BN71" s="24">
        <v>43496</v>
      </c>
      <c r="BO71" s="24">
        <v>43585</v>
      </c>
      <c r="BP71" s="24">
        <v>43677</v>
      </c>
      <c r="BQ71" s="24">
        <v>43769</v>
      </c>
      <c r="BR71">
        <v>58.1</v>
      </c>
      <c r="BS71">
        <v>2.4500000000000002</v>
      </c>
      <c r="BT71">
        <v>59.15</v>
      </c>
      <c r="BU71">
        <v>58.35</v>
      </c>
      <c r="BV71" t="b">
        <v>0</v>
      </c>
      <c r="BW71" t="b">
        <v>1</v>
      </c>
      <c r="BX71">
        <v>1</v>
      </c>
      <c r="BY71" t="b">
        <v>0</v>
      </c>
      <c r="BZ71" t="b">
        <v>0</v>
      </c>
      <c r="CA71" t="b">
        <v>0</v>
      </c>
      <c r="CB71" t="b">
        <v>0</v>
      </c>
      <c r="CC71" t="b">
        <v>0</v>
      </c>
      <c r="CD71" t="b">
        <v>1</v>
      </c>
      <c r="CE71" t="b">
        <v>1</v>
      </c>
      <c r="CF71" t="b">
        <v>1</v>
      </c>
      <c r="CG71" t="b">
        <v>0</v>
      </c>
      <c r="CH71" t="b">
        <v>0</v>
      </c>
      <c r="CI71" t="b">
        <v>0</v>
      </c>
      <c r="CJ71" t="b">
        <v>0</v>
      </c>
      <c r="CK71" t="b">
        <v>0</v>
      </c>
      <c r="CL71" t="b">
        <v>0</v>
      </c>
      <c r="CM71" t="b">
        <v>0</v>
      </c>
      <c r="CN71">
        <v>-0.56888679115256702</v>
      </c>
      <c r="CO71">
        <v>-1.07565121995629</v>
      </c>
      <c r="CP71">
        <v>-0.55352427648761404</v>
      </c>
      <c r="CQ71">
        <v>-8.6415327553112306E-2</v>
      </c>
      <c r="CR71">
        <v>-0.54555597446889903</v>
      </c>
      <c r="CS71">
        <v>-1.11100000000001</v>
      </c>
      <c r="CT71">
        <v>-3.0569999999999902</v>
      </c>
      <c r="CU71">
        <v>-4.5439999999999996</v>
      </c>
      <c r="CV71">
        <v>-6.4044444444444499</v>
      </c>
      <c r="CW71">
        <v>-6.3213333333333299</v>
      </c>
      <c r="CX71">
        <v>-0.72299999999999898</v>
      </c>
      <c r="CY71">
        <v>0.18433333333332699</v>
      </c>
      <c r="CZ71">
        <v>0.69033333333334201</v>
      </c>
      <c r="DA71">
        <v>-0.48955555555555402</v>
      </c>
      <c r="DB71">
        <v>-1.5893333333333299</v>
      </c>
      <c r="DC71">
        <v>115.535506727407</v>
      </c>
      <c r="DD71">
        <v>125.339558680707</v>
      </c>
      <c r="DE71">
        <v>117.46228749570101</v>
      </c>
      <c r="DF71">
        <v>107.25450595932099</v>
      </c>
      <c r="DG71">
        <v>130.56134875755001</v>
      </c>
      <c r="DH71">
        <v>45.631051139503199</v>
      </c>
      <c r="DI71">
        <v>25.269215092424499</v>
      </c>
      <c r="DJ71">
        <v>136.94625623333701</v>
      </c>
      <c r="DK71">
        <v>127.850183449445</v>
      </c>
      <c r="DL71">
        <v>129.198915378576</v>
      </c>
      <c r="DM71">
        <v>216.57778722066001</v>
      </c>
      <c r="DN71">
        <v>235.41938148985199</v>
      </c>
      <c r="DO71">
        <v>236.544249050491</v>
      </c>
      <c r="DP71">
        <v>197.02919214648799</v>
      </c>
      <c r="DQ71">
        <v>194.57029370827499</v>
      </c>
      <c r="DR71">
        <v>71.878171896285394</v>
      </c>
      <c r="DS71">
        <v>63.554049925669801</v>
      </c>
      <c r="DT71">
        <v>54.932380948887001</v>
      </c>
      <c r="DU71">
        <v>80.173510138910999</v>
      </c>
      <c r="DV71">
        <v>178.17160833966801</v>
      </c>
      <c r="DW71">
        <v>114.88687437901901</v>
      </c>
    </row>
    <row r="72" spans="1:127" x14ac:dyDescent="0.35">
      <c r="A72" s="1" t="s">
        <v>429</v>
      </c>
      <c r="B72" s="24">
        <v>43434</v>
      </c>
      <c r="C72" s="24">
        <v>43451</v>
      </c>
      <c r="D72">
        <v>1.8042378267430299</v>
      </c>
      <c r="E72">
        <v>1.1235275090264201</v>
      </c>
      <c r="F72">
        <v>1.2678081069049201</v>
      </c>
      <c r="G72">
        <v>1.6224540861247101</v>
      </c>
      <c r="H72">
        <v>1.6039999999999901</v>
      </c>
      <c r="I72" s="24">
        <v>43465</v>
      </c>
      <c r="J72" s="24">
        <v>43524</v>
      </c>
      <c r="K72" s="24">
        <v>43616</v>
      </c>
      <c r="L72" s="24">
        <v>43708</v>
      </c>
      <c r="M72" s="24">
        <v>43799</v>
      </c>
      <c r="N72">
        <v>2.4000335751334498</v>
      </c>
      <c r="O72">
        <v>1.78351469652711</v>
      </c>
      <c r="P72">
        <v>1.78738758235373</v>
      </c>
      <c r="Q72">
        <v>1.9874233879780401</v>
      </c>
      <c r="R72">
        <v>2.3162312277639998</v>
      </c>
      <c r="S72" s="24">
        <v>43465</v>
      </c>
      <c r="T72" s="24">
        <v>43524</v>
      </c>
      <c r="U72" s="24">
        <v>43616</v>
      </c>
      <c r="V72" s="24">
        <v>43708</v>
      </c>
      <c r="W72" s="24">
        <v>43799</v>
      </c>
      <c r="X72">
        <v>2.2000000000000002</v>
      </c>
      <c r="Y72" s="24">
        <v>43434</v>
      </c>
      <c r="Z72" s="24">
        <v>43437</v>
      </c>
      <c r="AA72">
        <v>58.465000000000003</v>
      </c>
      <c r="AB72">
        <v>57.652999999999999</v>
      </c>
      <c r="AC72">
        <v>56.147999999999897</v>
      </c>
      <c r="AD72">
        <v>54.982999999999898</v>
      </c>
      <c r="AE72">
        <v>54.597000000000001</v>
      </c>
      <c r="AF72" s="24">
        <v>43465</v>
      </c>
      <c r="AG72" s="24">
        <v>43524</v>
      </c>
      <c r="AH72" s="24">
        <v>43616</v>
      </c>
      <c r="AI72" s="24">
        <v>43708</v>
      </c>
      <c r="AJ72" s="24">
        <v>43799</v>
      </c>
      <c r="AK72">
        <v>60.099999999999902</v>
      </c>
      <c r="AL72">
        <v>60.433333333333302</v>
      </c>
      <c r="AM72">
        <v>59.35</v>
      </c>
      <c r="AN72">
        <v>58.9444444444444</v>
      </c>
      <c r="AO72">
        <v>58.783333333333303</v>
      </c>
      <c r="AP72" s="24">
        <v>43465</v>
      </c>
      <c r="AQ72" s="24">
        <v>43524</v>
      </c>
      <c r="AR72" s="24">
        <v>43616</v>
      </c>
      <c r="AS72" s="24">
        <v>43708</v>
      </c>
      <c r="AT72" s="24">
        <v>43799</v>
      </c>
      <c r="AU72">
        <v>60.1</v>
      </c>
      <c r="AV72" s="24">
        <v>43434</v>
      </c>
      <c r="AW72" s="24">
        <v>43440</v>
      </c>
      <c r="AX72">
        <v>57.981000000000002</v>
      </c>
      <c r="AY72">
        <v>57.158000000000001</v>
      </c>
      <c r="AZ72">
        <v>55.4849999999999</v>
      </c>
      <c r="BA72">
        <v>51.460999999999999</v>
      </c>
      <c r="BB72">
        <v>51.962000000000003</v>
      </c>
      <c r="BC72" s="24">
        <v>43465</v>
      </c>
      <c r="BD72" s="24">
        <v>43524</v>
      </c>
      <c r="BE72" s="24">
        <v>43616</v>
      </c>
      <c r="BF72" s="24">
        <v>43708</v>
      </c>
      <c r="BG72" s="24">
        <v>43799</v>
      </c>
      <c r="BH72">
        <v>59.3</v>
      </c>
      <c r="BI72">
        <v>58.933333333333302</v>
      </c>
      <c r="BJ72">
        <v>59.4</v>
      </c>
      <c r="BK72">
        <v>59.077777777777698</v>
      </c>
      <c r="BL72">
        <v>59.274999999999999</v>
      </c>
      <c r="BM72" s="24">
        <v>43465</v>
      </c>
      <c r="BN72" s="24">
        <v>43524</v>
      </c>
      <c r="BO72" s="24">
        <v>43616</v>
      </c>
      <c r="BP72" s="24">
        <v>43708</v>
      </c>
      <c r="BQ72" s="24">
        <v>43799</v>
      </c>
      <c r="BR72">
        <v>58.6</v>
      </c>
      <c r="BS72">
        <v>2.4500000000000002</v>
      </c>
      <c r="BT72">
        <v>59.15</v>
      </c>
      <c r="BU72">
        <v>58.5</v>
      </c>
      <c r="BV72" t="b">
        <v>0</v>
      </c>
      <c r="BW72" t="b">
        <v>1</v>
      </c>
      <c r="BX72">
        <v>0</v>
      </c>
      <c r="BY72" t="b">
        <v>0</v>
      </c>
      <c r="BZ72" t="b">
        <v>0</v>
      </c>
      <c r="CA72" t="b">
        <v>0</v>
      </c>
      <c r="CB72" t="b">
        <v>0</v>
      </c>
      <c r="CC72" t="b">
        <v>0</v>
      </c>
      <c r="CD72" t="b">
        <v>0</v>
      </c>
      <c r="CE72" t="b">
        <v>0</v>
      </c>
      <c r="CF72" t="b">
        <v>0</v>
      </c>
      <c r="CG72" t="b">
        <v>0</v>
      </c>
      <c r="CH72" t="b">
        <v>0</v>
      </c>
      <c r="CI72" t="b">
        <v>0</v>
      </c>
      <c r="CJ72" t="b">
        <v>0</v>
      </c>
      <c r="CK72" t="b">
        <v>0</v>
      </c>
      <c r="CL72" t="b">
        <v>0</v>
      </c>
      <c r="CM72" t="b">
        <v>0</v>
      </c>
      <c r="CN72">
        <v>-0.59579574839041405</v>
      </c>
      <c r="CO72">
        <v>-0.65998718750068797</v>
      </c>
      <c r="CP72">
        <v>-0.51957947544881</v>
      </c>
      <c r="CQ72">
        <v>-0.36496930185332699</v>
      </c>
      <c r="CR72">
        <v>-0.71223122776400305</v>
      </c>
      <c r="CS72">
        <v>-1.31899999999999</v>
      </c>
      <c r="CT72">
        <v>-1.7753333333333201</v>
      </c>
      <c r="CU72">
        <v>-3.9150000000000098</v>
      </c>
      <c r="CV72">
        <v>-7.6167777777777799</v>
      </c>
      <c r="CW72">
        <v>-7.3129999999999997</v>
      </c>
      <c r="CX72">
        <v>-1.63499999999999</v>
      </c>
      <c r="CY72">
        <v>-2.78033333333333</v>
      </c>
      <c r="CZ72">
        <v>-3.202</v>
      </c>
      <c r="DA72">
        <v>-3.9614444444444499</v>
      </c>
      <c r="DB72">
        <v>-4.1863333333333301</v>
      </c>
      <c r="DC72">
        <v>116.133441920263</v>
      </c>
      <c r="DD72">
        <v>124.868091281915</v>
      </c>
      <c r="DE72">
        <v>117.21264710184199</v>
      </c>
      <c r="DF72">
        <v>107.571443062071</v>
      </c>
      <c r="DG72">
        <v>129.111516569635</v>
      </c>
      <c r="DH72">
        <v>44.260207273383799</v>
      </c>
      <c r="DI72">
        <v>24.0506198303286</v>
      </c>
      <c r="DJ72">
        <v>135.759366327739</v>
      </c>
      <c r="DK72">
        <v>127.007007312727</v>
      </c>
      <c r="DL72">
        <v>135.09019961816</v>
      </c>
      <c r="DM72">
        <v>218.27227703570699</v>
      </c>
      <c r="DN72">
        <v>236.081244001572</v>
      </c>
      <c r="DO72">
        <v>238.38881181969899</v>
      </c>
      <c r="DP72">
        <v>201.52881854562099</v>
      </c>
      <c r="DQ72">
        <v>188.234870972511</v>
      </c>
      <c r="DR72">
        <v>65.262306149591097</v>
      </c>
      <c r="DS72">
        <v>57.092847204558403</v>
      </c>
      <c r="DT72">
        <v>77.654411737546795</v>
      </c>
      <c r="DU72">
        <v>71.519654459301606</v>
      </c>
      <c r="DV72">
        <v>179.45507560807499</v>
      </c>
      <c r="DW72">
        <v>111.060318639877</v>
      </c>
    </row>
    <row r="73" spans="1:127" x14ac:dyDescent="0.35">
      <c r="A73" s="1" t="s">
        <v>430</v>
      </c>
      <c r="B73" s="24">
        <v>43465</v>
      </c>
      <c r="C73" s="24">
        <v>43481</v>
      </c>
      <c r="D73">
        <v>1.38332583603304</v>
      </c>
      <c r="E73">
        <v>1.08656548482493</v>
      </c>
      <c r="F73">
        <v>1.3649766854902201</v>
      </c>
      <c r="G73">
        <v>1.30968062779524</v>
      </c>
      <c r="H73">
        <v>1.7149999999999901</v>
      </c>
      <c r="I73" s="24">
        <v>43496</v>
      </c>
      <c r="J73" s="24">
        <v>43555</v>
      </c>
      <c r="K73" s="24">
        <v>43646</v>
      </c>
      <c r="L73" s="24">
        <v>43738</v>
      </c>
      <c r="M73" s="24">
        <v>43830</v>
      </c>
      <c r="N73">
        <v>1.57098584611576</v>
      </c>
      <c r="O73">
        <v>1.2525993439468499</v>
      </c>
      <c r="P73">
        <v>1.527360638155</v>
      </c>
      <c r="Q73">
        <v>1.80124622253208</v>
      </c>
      <c r="R73">
        <v>2.32623595217642</v>
      </c>
      <c r="S73" s="24">
        <v>43496</v>
      </c>
      <c r="T73" s="24">
        <v>43555</v>
      </c>
      <c r="U73" s="24">
        <v>43646</v>
      </c>
      <c r="V73" s="24">
        <v>43738</v>
      </c>
      <c r="W73" s="24">
        <v>43830</v>
      </c>
      <c r="X73">
        <v>1.9</v>
      </c>
      <c r="Y73" s="24">
        <v>43465</v>
      </c>
      <c r="Z73" s="24">
        <v>43466</v>
      </c>
      <c r="AA73">
        <v>56.000999999999998</v>
      </c>
      <c r="AB73">
        <v>55.010999999999903</v>
      </c>
      <c r="AC73">
        <v>53.822000000000003</v>
      </c>
      <c r="AD73">
        <v>52.982999999999997</v>
      </c>
      <c r="AE73">
        <v>52.893999999999998</v>
      </c>
      <c r="AF73" s="24">
        <v>43496</v>
      </c>
      <c r="AG73" s="24">
        <v>43555</v>
      </c>
      <c r="AH73" s="24">
        <v>43646</v>
      </c>
      <c r="AI73" s="24">
        <v>43738</v>
      </c>
      <c r="AJ73" s="24">
        <v>43830</v>
      </c>
      <c r="AK73">
        <v>58.2</v>
      </c>
      <c r="AL73">
        <v>59.733333333333299</v>
      </c>
      <c r="AM73">
        <v>59.3</v>
      </c>
      <c r="AN73">
        <v>58.9</v>
      </c>
      <c r="AO73">
        <v>58.949999999999903</v>
      </c>
      <c r="AP73" s="24">
        <v>43496</v>
      </c>
      <c r="AQ73" s="24">
        <v>43555</v>
      </c>
      <c r="AR73" s="24">
        <v>43646</v>
      </c>
      <c r="AS73" s="24">
        <v>43738</v>
      </c>
      <c r="AT73" s="24">
        <v>43830</v>
      </c>
      <c r="AU73">
        <v>58.1</v>
      </c>
      <c r="AV73" s="24">
        <v>43465</v>
      </c>
      <c r="AW73" s="24">
        <v>43473</v>
      </c>
      <c r="AX73">
        <v>52.088999999999999</v>
      </c>
      <c r="AY73">
        <v>51.585000000000001</v>
      </c>
      <c r="AZ73">
        <v>52.350999999999999</v>
      </c>
      <c r="BA73">
        <v>51.113999999999898</v>
      </c>
      <c r="BB73">
        <v>51.81</v>
      </c>
      <c r="BC73" s="24">
        <v>43496</v>
      </c>
      <c r="BD73" s="24">
        <v>43555</v>
      </c>
      <c r="BE73" s="24">
        <v>43646</v>
      </c>
      <c r="BF73" s="24">
        <v>43738</v>
      </c>
      <c r="BG73" s="24">
        <v>43830</v>
      </c>
      <c r="BH73">
        <v>54.1</v>
      </c>
      <c r="BI73">
        <v>57.033333333333303</v>
      </c>
      <c r="BJ73">
        <v>58.383333333333297</v>
      </c>
      <c r="BK73">
        <v>58.5</v>
      </c>
      <c r="BL73">
        <v>58.808333333333302</v>
      </c>
      <c r="BM73" s="24">
        <v>43496</v>
      </c>
      <c r="BN73" s="24">
        <v>43555</v>
      </c>
      <c r="BO73" s="24">
        <v>43646</v>
      </c>
      <c r="BP73" s="24">
        <v>43738</v>
      </c>
      <c r="BQ73" s="24">
        <v>43830</v>
      </c>
      <c r="BR73">
        <v>54.9</v>
      </c>
      <c r="BS73">
        <v>2.4500000000000002</v>
      </c>
      <c r="BT73">
        <v>58.9</v>
      </c>
      <c r="BU73">
        <v>58.5</v>
      </c>
      <c r="BV73" t="b">
        <v>0</v>
      </c>
      <c r="BW73" t="b">
        <v>0</v>
      </c>
      <c r="BX73">
        <v>0</v>
      </c>
      <c r="BY73" t="b">
        <v>0</v>
      </c>
      <c r="BZ73" t="b">
        <v>0</v>
      </c>
      <c r="CA73" t="b">
        <v>0</v>
      </c>
      <c r="CB73" t="b">
        <v>0</v>
      </c>
      <c r="CC73" t="b">
        <v>0</v>
      </c>
      <c r="CD73" t="b">
        <v>0</v>
      </c>
      <c r="CE73" t="b">
        <v>0</v>
      </c>
      <c r="CF73" t="b">
        <v>0</v>
      </c>
      <c r="CG73" t="b">
        <v>0</v>
      </c>
      <c r="CH73" t="b">
        <v>0</v>
      </c>
      <c r="CI73" t="b">
        <v>0</v>
      </c>
      <c r="CJ73" t="b">
        <v>0</v>
      </c>
      <c r="CK73" t="b">
        <v>0</v>
      </c>
      <c r="CL73" t="b">
        <v>0</v>
      </c>
      <c r="CM73" t="b">
        <v>0</v>
      </c>
      <c r="CN73">
        <v>-0.18766001008272301</v>
      </c>
      <c r="CO73">
        <v>-0.166033859121927</v>
      </c>
      <c r="CP73">
        <v>-0.16238395266477301</v>
      </c>
      <c r="CQ73">
        <v>-0.49156559473684402</v>
      </c>
      <c r="CR73">
        <v>-0.61123595217642401</v>
      </c>
      <c r="CS73">
        <v>-2.0110000000000001</v>
      </c>
      <c r="CT73">
        <v>-5.4483333333333297</v>
      </c>
      <c r="CU73">
        <v>-6.0323333333333196</v>
      </c>
      <c r="CV73">
        <v>-7.3860000000000099</v>
      </c>
      <c r="CW73">
        <v>-6.9983333333333304</v>
      </c>
      <c r="CX73">
        <v>-2.1990000000000101</v>
      </c>
      <c r="CY73">
        <v>-4.7223333333333297</v>
      </c>
      <c r="CZ73">
        <v>-5.4779999999999998</v>
      </c>
      <c r="DA73">
        <v>-5.9169999999999998</v>
      </c>
      <c r="DB73">
        <v>-6.0559999999999903</v>
      </c>
      <c r="DC73">
        <v>118.241005835621</v>
      </c>
      <c r="DD73">
        <v>126.506250150775</v>
      </c>
      <c r="DE73">
        <v>118.262972754746</v>
      </c>
      <c r="DF73">
        <v>108.680750012296</v>
      </c>
      <c r="DG73">
        <v>125.21953075525801</v>
      </c>
      <c r="DH73">
        <v>40.158420033891403</v>
      </c>
      <c r="DI73">
        <v>20.8646173295725</v>
      </c>
      <c r="DJ73">
        <v>138.90156083121701</v>
      </c>
      <c r="DK73">
        <v>128.88959447036501</v>
      </c>
      <c r="DL73">
        <v>155.28177501055001</v>
      </c>
      <c r="DM73">
        <v>196.45241982385201</v>
      </c>
      <c r="DN73">
        <v>212.877878945372</v>
      </c>
      <c r="DO73">
        <v>214.35300683663601</v>
      </c>
      <c r="DP73">
        <v>171.05480261763199</v>
      </c>
      <c r="DQ73">
        <v>164.92381675611901</v>
      </c>
      <c r="DR73">
        <v>61.248948478561303</v>
      </c>
      <c r="DS73">
        <v>51.775015651221203</v>
      </c>
      <c r="DT73">
        <v>54.605591242705103</v>
      </c>
      <c r="DU73">
        <v>56.163022857070899</v>
      </c>
      <c r="DV73">
        <v>166.42684636737701</v>
      </c>
      <c r="DW73">
        <v>109.692024402877</v>
      </c>
    </row>
    <row r="74" spans="1:127" x14ac:dyDescent="0.35">
      <c r="A74" s="1" t="s">
        <v>431</v>
      </c>
      <c r="B74" s="24">
        <v>43496</v>
      </c>
      <c r="C74" s="24">
        <v>43515</v>
      </c>
      <c r="D74">
        <v>1.4941490415316001</v>
      </c>
      <c r="E74">
        <v>1.2259065560815201</v>
      </c>
      <c r="F74">
        <v>1.37059898573843</v>
      </c>
      <c r="G74">
        <v>1.0212321964529301</v>
      </c>
      <c r="H74">
        <v>1.9349999999999901</v>
      </c>
      <c r="I74" s="24">
        <v>43524</v>
      </c>
      <c r="J74" s="24">
        <v>43585</v>
      </c>
      <c r="K74" s="24">
        <v>43677</v>
      </c>
      <c r="L74" s="24">
        <v>43769</v>
      </c>
      <c r="M74" s="24">
        <v>43861</v>
      </c>
      <c r="N74">
        <v>1.1903585000149199</v>
      </c>
      <c r="O74">
        <v>0.98676727852005097</v>
      </c>
      <c r="P74">
        <v>1.6076789406332099</v>
      </c>
      <c r="Q74">
        <v>1.7904900368794601</v>
      </c>
      <c r="R74">
        <v>2.4200719079595099</v>
      </c>
      <c r="S74" s="24">
        <v>43524</v>
      </c>
      <c r="T74" s="24">
        <v>43585</v>
      </c>
      <c r="U74" s="24">
        <v>43677</v>
      </c>
      <c r="V74" s="24">
        <v>43769</v>
      </c>
      <c r="W74" s="24">
        <v>43861</v>
      </c>
      <c r="X74">
        <v>1.6</v>
      </c>
      <c r="Y74" s="24">
        <v>43496</v>
      </c>
      <c r="Z74" s="24">
        <v>43497</v>
      </c>
      <c r="AA74">
        <v>55.893999999999998</v>
      </c>
      <c r="AB74">
        <v>55.073</v>
      </c>
      <c r="AC74">
        <v>55.134999999999998</v>
      </c>
      <c r="AD74">
        <v>55.332999999999998</v>
      </c>
      <c r="AE74">
        <v>55.362000000000002</v>
      </c>
      <c r="AF74" s="24">
        <v>43524</v>
      </c>
      <c r="AG74" s="24">
        <v>43585</v>
      </c>
      <c r="AH74" s="24">
        <v>43677</v>
      </c>
      <c r="AI74" s="24">
        <v>43769</v>
      </c>
      <c r="AJ74" s="24">
        <v>43861</v>
      </c>
      <c r="AK74">
        <v>56.499999999999901</v>
      </c>
      <c r="AL74">
        <v>58.266666666666602</v>
      </c>
      <c r="AM74">
        <v>59.216666666666598</v>
      </c>
      <c r="AN74">
        <v>58.766666666666602</v>
      </c>
      <c r="AO74">
        <v>58.633333333333297</v>
      </c>
      <c r="AP74" s="24">
        <v>43524</v>
      </c>
      <c r="AQ74" s="24">
        <v>43585</v>
      </c>
      <c r="AR74" s="24">
        <v>43677</v>
      </c>
      <c r="AS74" s="24">
        <v>43769</v>
      </c>
      <c r="AT74" s="24">
        <v>43861</v>
      </c>
      <c r="AU74">
        <v>56.5</v>
      </c>
      <c r="AV74" s="24">
        <v>43496</v>
      </c>
      <c r="AW74" s="24">
        <v>43502</v>
      </c>
      <c r="AX74">
        <v>55.631</v>
      </c>
      <c r="AY74">
        <v>54.616</v>
      </c>
      <c r="AZ74">
        <v>54.323</v>
      </c>
      <c r="BA74">
        <v>52.37</v>
      </c>
      <c r="BB74">
        <v>52.875999999999998</v>
      </c>
      <c r="BC74" s="24">
        <v>43524</v>
      </c>
      <c r="BD74" s="24">
        <v>43585</v>
      </c>
      <c r="BE74" s="24">
        <v>43677</v>
      </c>
      <c r="BF74" s="24">
        <v>43769</v>
      </c>
      <c r="BG74" s="24">
        <v>43861</v>
      </c>
      <c r="BH74">
        <v>56.6</v>
      </c>
      <c r="BI74">
        <v>56.6666666666666</v>
      </c>
      <c r="BJ74">
        <v>58.133333333333297</v>
      </c>
      <c r="BK74">
        <v>58.422222222222203</v>
      </c>
      <c r="BL74">
        <v>58.599999999999902</v>
      </c>
      <c r="BM74" s="24">
        <v>43524</v>
      </c>
      <c r="BN74" s="24">
        <v>43585</v>
      </c>
      <c r="BO74" s="24">
        <v>43677</v>
      </c>
      <c r="BP74" s="24">
        <v>43769</v>
      </c>
      <c r="BQ74" s="24">
        <v>43861</v>
      </c>
      <c r="BR74">
        <v>55.7</v>
      </c>
      <c r="BS74">
        <v>2.4500000000000002</v>
      </c>
      <c r="BT74">
        <v>58.7</v>
      </c>
      <c r="BU74">
        <v>58.35</v>
      </c>
      <c r="BV74" t="b">
        <v>0</v>
      </c>
      <c r="BW74" t="b">
        <v>0</v>
      </c>
      <c r="BX74">
        <v>0</v>
      </c>
      <c r="BY74" t="b">
        <v>0</v>
      </c>
      <c r="BZ74" t="b">
        <v>0</v>
      </c>
      <c r="CA74" t="b">
        <v>0</v>
      </c>
      <c r="CB74" t="b">
        <v>0</v>
      </c>
      <c r="CC74" t="b">
        <v>0</v>
      </c>
      <c r="CD74" t="b">
        <v>0</v>
      </c>
      <c r="CE74" t="b">
        <v>0</v>
      </c>
      <c r="CF74" t="b">
        <v>0</v>
      </c>
      <c r="CG74" t="b">
        <v>0</v>
      </c>
      <c r="CH74" t="b">
        <v>0</v>
      </c>
      <c r="CI74" t="b">
        <v>0</v>
      </c>
      <c r="CJ74" t="b">
        <v>0</v>
      </c>
      <c r="CK74" t="b">
        <v>0</v>
      </c>
      <c r="CL74" t="b">
        <v>0</v>
      </c>
      <c r="CM74" t="b">
        <v>0</v>
      </c>
      <c r="CN74">
        <v>0.303790541516679</v>
      </c>
      <c r="CO74">
        <v>0.23913927756147199</v>
      </c>
      <c r="CP74">
        <v>-0.23707995489477901</v>
      </c>
      <c r="CQ74">
        <v>-0.76925784042652501</v>
      </c>
      <c r="CR74">
        <v>-0.48507190795951799</v>
      </c>
      <c r="CS74">
        <v>-0.96900000000000797</v>
      </c>
      <c r="CT74">
        <v>-2.0506666666666602</v>
      </c>
      <c r="CU74">
        <v>-3.8103333333333298</v>
      </c>
      <c r="CV74">
        <v>-6.0522222222222197</v>
      </c>
      <c r="CW74">
        <v>-5.7239999999999904</v>
      </c>
      <c r="CX74">
        <v>-0.60599999999999399</v>
      </c>
      <c r="CY74">
        <v>-3.1936666666666702</v>
      </c>
      <c r="CZ74">
        <v>-4.0816666666666599</v>
      </c>
      <c r="DA74">
        <v>-3.4336666666666602</v>
      </c>
      <c r="DB74">
        <v>-3.2713333333333301</v>
      </c>
      <c r="DC74">
        <v>119.228482226458</v>
      </c>
      <c r="DD74">
        <v>129.84535829926699</v>
      </c>
      <c r="DE74">
        <v>120.58742039562399</v>
      </c>
      <c r="DF74">
        <v>109.261169705708</v>
      </c>
      <c r="DG74">
        <v>131.93775020556399</v>
      </c>
      <c r="DH74">
        <v>40.389684575295902</v>
      </c>
      <c r="DI74">
        <v>20.992265658054901</v>
      </c>
      <c r="DJ74">
        <v>143.819478709138</v>
      </c>
      <c r="DK74">
        <v>132.81881080087399</v>
      </c>
      <c r="DL74">
        <v>153.46696899838301</v>
      </c>
      <c r="DM74">
        <v>211.96100365381801</v>
      </c>
      <c r="DN74">
        <v>229.29345286802999</v>
      </c>
      <c r="DO74">
        <v>232.552140910666</v>
      </c>
      <c r="DP74">
        <v>192.40271286718101</v>
      </c>
      <c r="DQ74">
        <v>175.199330972116</v>
      </c>
      <c r="DR74">
        <v>65.422143066681301</v>
      </c>
      <c r="DS74">
        <v>55.817065826783598</v>
      </c>
      <c r="DT74">
        <v>56.367063985776397</v>
      </c>
      <c r="DU74">
        <v>62.8515317895301</v>
      </c>
      <c r="DV74">
        <v>176.57726015359199</v>
      </c>
      <c r="DW74">
        <v>113.78089877599901</v>
      </c>
    </row>
    <row r="75" spans="1:127" x14ac:dyDescent="0.35">
      <c r="A75" s="1" t="s">
        <v>432</v>
      </c>
      <c r="B75" s="24">
        <v>43524</v>
      </c>
      <c r="C75" s="24">
        <v>43539</v>
      </c>
      <c r="D75">
        <v>1.8816304607419601</v>
      </c>
      <c r="E75">
        <v>1.5763900662988799</v>
      </c>
      <c r="F75">
        <v>2.01024270065757</v>
      </c>
      <c r="G75">
        <v>1.8664072243074401</v>
      </c>
      <c r="H75">
        <v>1.88499999999999</v>
      </c>
      <c r="I75" s="24">
        <v>43555</v>
      </c>
      <c r="J75" s="24">
        <v>43616</v>
      </c>
      <c r="K75" s="24">
        <v>43708</v>
      </c>
      <c r="L75" s="24">
        <v>43799</v>
      </c>
      <c r="M75" s="24">
        <v>43890</v>
      </c>
      <c r="N75">
        <v>1.43530675918965</v>
      </c>
      <c r="O75">
        <v>1.01822304783505</v>
      </c>
      <c r="P75">
        <v>1.80972877726634</v>
      </c>
      <c r="Q75">
        <v>2.1481030562890102</v>
      </c>
      <c r="R75">
        <v>2.3366288365241301</v>
      </c>
      <c r="S75" s="24">
        <v>43555</v>
      </c>
      <c r="T75" s="24">
        <v>43616</v>
      </c>
      <c r="U75" s="24">
        <v>43708</v>
      </c>
      <c r="V75" s="24">
        <v>43799</v>
      </c>
      <c r="W75" s="24">
        <v>43890</v>
      </c>
      <c r="X75">
        <v>1.5</v>
      </c>
      <c r="Y75" s="24">
        <v>43524</v>
      </c>
      <c r="Z75" s="24">
        <v>43525</v>
      </c>
      <c r="AA75">
        <v>58.523000000000003</v>
      </c>
      <c r="AB75">
        <v>57.268999999999998</v>
      </c>
      <c r="AC75">
        <v>56.438000000000002</v>
      </c>
      <c r="AD75">
        <v>54.588000000000001</v>
      </c>
      <c r="AE75">
        <v>53.335000000000001</v>
      </c>
      <c r="AF75" s="24">
        <v>43555</v>
      </c>
      <c r="AG75" s="24">
        <v>43616</v>
      </c>
      <c r="AH75" s="24">
        <v>43708</v>
      </c>
      <c r="AI75" s="24">
        <v>43799</v>
      </c>
      <c r="AJ75" s="24">
        <v>43890</v>
      </c>
      <c r="AK75">
        <v>58.8</v>
      </c>
      <c r="AL75">
        <v>57.8333333333333</v>
      </c>
      <c r="AM75">
        <v>59.133333333333297</v>
      </c>
      <c r="AN75">
        <v>58.844444444444399</v>
      </c>
      <c r="AO75">
        <v>58.6666666666666</v>
      </c>
      <c r="AP75" s="24">
        <v>43555</v>
      </c>
      <c r="AQ75" s="24">
        <v>43616</v>
      </c>
      <c r="AR75" s="24">
        <v>43708</v>
      </c>
      <c r="AS75" s="24">
        <v>43799</v>
      </c>
      <c r="AT75" s="24">
        <v>43890</v>
      </c>
      <c r="AU75">
        <v>59.1</v>
      </c>
      <c r="AV75" s="24">
        <v>43524</v>
      </c>
      <c r="AW75" s="24">
        <v>43530</v>
      </c>
      <c r="AX75">
        <v>52.554000000000002</v>
      </c>
      <c r="AY75">
        <v>52.061</v>
      </c>
      <c r="AZ75">
        <v>52.122</v>
      </c>
      <c r="BA75">
        <v>50.51</v>
      </c>
      <c r="BB75">
        <v>51.802999999999997</v>
      </c>
      <c r="BC75" s="24">
        <v>43555</v>
      </c>
      <c r="BD75" s="24">
        <v>43616</v>
      </c>
      <c r="BE75" s="24">
        <v>43708</v>
      </c>
      <c r="BF75" s="24">
        <v>43799</v>
      </c>
      <c r="BG75" s="24">
        <v>43890</v>
      </c>
      <c r="BH75">
        <v>54.2</v>
      </c>
      <c r="BI75">
        <v>54.966666666666598</v>
      </c>
      <c r="BJ75">
        <v>56.95</v>
      </c>
      <c r="BK75">
        <v>57.922222222222203</v>
      </c>
      <c r="BL75">
        <v>58.05</v>
      </c>
      <c r="BM75" s="24">
        <v>43555</v>
      </c>
      <c r="BN75" s="24">
        <v>43616</v>
      </c>
      <c r="BO75" s="24">
        <v>43708</v>
      </c>
      <c r="BP75" s="24">
        <v>43799</v>
      </c>
      <c r="BQ75" s="24">
        <v>43890</v>
      </c>
      <c r="BR75">
        <v>54.4</v>
      </c>
      <c r="BS75">
        <v>2.4500000000000002</v>
      </c>
      <c r="BT75">
        <v>58.6</v>
      </c>
      <c r="BU75">
        <v>58.35</v>
      </c>
      <c r="BV75" t="b">
        <v>0</v>
      </c>
      <c r="BW75" t="b">
        <v>1</v>
      </c>
      <c r="BX75">
        <v>0</v>
      </c>
      <c r="BY75" t="b">
        <v>0</v>
      </c>
      <c r="BZ75" t="b">
        <v>0</v>
      </c>
      <c r="CA75" t="b">
        <v>0</v>
      </c>
      <c r="CB75" t="b">
        <v>0</v>
      </c>
      <c r="CC75" t="b">
        <v>0</v>
      </c>
      <c r="CD75" t="b">
        <v>1</v>
      </c>
      <c r="CE75" t="b">
        <v>0</v>
      </c>
      <c r="CF75" t="b">
        <v>0</v>
      </c>
      <c r="CG75" t="b">
        <v>0</v>
      </c>
      <c r="CH75" t="b">
        <v>0</v>
      </c>
      <c r="CI75" t="b">
        <v>0</v>
      </c>
      <c r="CJ75" t="b">
        <v>0</v>
      </c>
      <c r="CK75" t="b">
        <v>0</v>
      </c>
      <c r="CL75" t="b">
        <v>0</v>
      </c>
      <c r="CM75" t="b">
        <v>0</v>
      </c>
      <c r="CN75">
        <v>0.44632370155230999</v>
      </c>
      <c r="CO75">
        <v>0.55816701846382899</v>
      </c>
      <c r="CP75">
        <v>0.20051392339123</v>
      </c>
      <c r="CQ75">
        <v>-0.281695831981569</v>
      </c>
      <c r="CR75">
        <v>-0.45162883652413299</v>
      </c>
      <c r="CS75">
        <v>-1.6459999999999999</v>
      </c>
      <c r="CT75">
        <v>-2.9056666666666602</v>
      </c>
      <c r="CU75">
        <v>-4.8280000000000003</v>
      </c>
      <c r="CV75">
        <v>-7.4122222222222298</v>
      </c>
      <c r="CW75">
        <v>-6.2469999999999999</v>
      </c>
      <c r="CX75">
        <v>-0.27699999999999297</v>
      </c>
      <c r="CY75">
        <v>-0.56433333333333002</v>
      </c>
      <c r="CZ75">
        <v>-2.69533333333333</v>
      </c>
      <c r="DA75">
        <v>-4.2564444444444298</v>
      </c>
      <c r="DB75">
        <v>-5.3316666666666599</v>
      </c>
      <c r="DC75">
        <v>119.339939508214</v>
      </c>
      <c r="DD75">
        <v>130.50523875900399</v>
      </c>
      <c r="DE75">
        <v>120.982586924659</v>
      </c>
      <c r="DF75">
        <v>109.580351703738</v>
      </c>
      <c r="DG75">
        <v>133.88851340834</v>
      </c>
      <c r="DH75">
        <v>41.075414962271097</v>
      </c>
      <c r="DI75">
        <v>21.5281917826259</v>
      </c>
      <c r="DJ75">
        <v>143.50916486763401</v>
      </c>
      <c r="DK75">
        <v>132.86459318361199</v>
      </c>
      <c r="DL75">
        <v>148.974479304765</v>
      </c>
      <c r="DM75">
        <v>218.72646515341199</v>
      </c>
      <c r="DN75">
        <v>238.61761153507399</v>
      </c>
      <c r="DO75">
        <v>240.31613089232101</v>
      </c>
      <c r="DP75">
        <v>202.65646164010599</v>
      </c>
      <c r="DQ75">
        <v>183.35187082949199</v>
      </c>
      <c r="DR75">
        <v>66.675440744730594</v>
      </c>
      <c r="DS75">
        <v>56.976903340049603</v>
      </c>
      <c r="DT75">
        <v>57.059248839637803</v>
      </c>
      <c r="DU75">
        <v>60.968031640301902</v>
      </c>
      <c r="DV75">
        <v>180.893530734969</v>
      </c>
      <c r="DW75">
        <v>125.577429081415</v>
      </c>
    </row>
    <row r="76" spans="1:127" x14ac:dyDescent="0.35">
      <c r="A76" s="1" t="s">
        <v>433</v>
      </c>
      <c r="B76" s="24">
        <v>43555</v>
      </c>
      <c r="C76" s="24">
        <v>43570</v>
      </c>
      <c r="D76">
        <v>1.92085249814406</v>
      </c>
      <c r="E76">
        <v>1.8244505752235101</v>
      </c>
      <c r="F76">
        <v>1.64797232598765</v>
      </c>
      <c r="G76">
        <v>2.09949017047918</v>
      </c>
      <c r="H76">
        <v>1.982</v>
      </c>
      <c r="I76" s="24">
        <v>43585</v>
      </c>
      <c r="J76" s="24">
        <v>43646</v>
      </c>
      <c r="K76" s="24">
        <v>43738</v>
      </c>
      <c r="L76" s="24">
        <v>43830</v>
      </c>
      <c r="M76" s="24">
        <v>43921</v>
      </c>
      <c r="N76">
        <v>1.6538850993827501</v>
      </c>
      <c r="O76">
        <v>1.4556109079148101</v>
      </c>
      <c r="P76">
        <v>2.1047458754550101</v>
      </c>
      <c r="Q76">
        <v>2.5961619519934702</v>
      </c>
      <c r="R76">
        <v>2.3148315477110502</v>
      </c>
      <c r="S76" s="24">
        <v>43585</v>
      </c>
      <c r="T76" s="24">
        <v>43646</v>
      </c>
      <c r="U76" s="24">
        <v>43738</v>
      </c>
      <c r="V76" s="24">
        <v>43830</v>
      </c>
      <c r="W76" s="24">
        <v>43921</v>
      </c>
      <c r="X76">
        <v>1.9</v>
      </c>
      <c r="Y76" s="24">
        <v>43555</v>
      </c>
      <c r="Z76" s="24">
        <v>43556</v>
      </c>
      <c r="AA76">
        <v>56.747999999999998</v>
      </c>
      <c r="AB76">
        <v>56.533999999999899</v>
      </c>
      <c r="AC76">
        <v>55.071999999999903</v>
      </c>
      <c r="AD76">
        <v>54.548999999999999</v>
      </c>
      <c r="AE76">
        <v>54.719000000000001</v>
      </c>
      <c r="AF76" s="24">
        <v>43585</v>
      </c>
      <c r="AG76" s="24">
        <v>43646</v>
      </c>
      <c r="AH76" s="24">
        <v>43738</v>
      </c>
      <c r="AI76" s="24">
        <v>43830</v>
      </c>
      <c r="AJ76" s="24">
        <v>43921</v>
      </c>
      <c r="AK76">
        <v>56.999999999999901</v>
      </c>
      <c r="AL76">
        <v>57.433333333333302</v>
      </c>
      <c r="AM76">
        <v>58.5833333333333</v>
      </c>
      <c r="AN76">
        <v>58.677777777777699</v>
      </c>
      <c r="AO76">
        <v>58.533333333333303</v>
      </c>
      <c r="AP76" s="24">
        <v>43585</v>
      </c>
      <c r="AQ76" s="24">
        <v>43646</v>
      </c>
      <c r="AR76" s="24">
        <v>43738</v>
      </c>
      <c r="AS76" s="24">
        <v>43830</v>
      </c>
      <c r="AT76" s="24">
        <v>43921</v>
      </c>
      <c r="AU76">
        <v>56.5</v>
      </c>
      <c r="AV76" s="24">
        <v>43555</v>
      </c>
      <c r="AW76" s="24">
        <v>43559</v>
      </c>
      <c r="AX76">
        <v>55.466999999999999</v>
      </c>
      <c r="AY76">
        <v>55.006999999999998</v>
      </c>
      <c r="AZ76">
        <v>54.85</v>
      </c>
      <c r="BA76">
        <v>53.252000000000002</v>
      </c>
      <c r="BB76">
        <v>53.6189999999999</v>
      </c>
      <c r="BC76" s="24">
        <v>43585</v>
      </c>
      <c r="BD76" s="24">
        <v>43646</v>
      </c>
      <c r="BE76" s="24">
        <v>43738</v>
      </c>
      <c r="BF76" s="24">
        <v>43830</v>
      </c>
      <c r="BG76" s="24">
        <v>43921</v>
      </c>
      <c r="BH76">
        <v>55.3</v>
      </c>
      <c r="BI76">
        <v>55.366666666666603</v>
      </c>
      <c r="BJ76">
        <v>56.199999999999903</v>
      </c>
      <c r="BK76">
        <v>57.377777777777702</v>
      </c>
      <c r="BL76">
        <v>57.716666666666598</v>
      </c>
      <c r="BM76" s="24">
        <v>43585</v>
      </c>
      <c r="BN76" s="24">
        <v>43646</v>
      </c>
      <c r="BO76" s="24">
        <v>43738</v>
      </c>
      <c r="BP76" s="24">
        <v>43830</v>
      </c>
      <c r="BQ76" s="24">
        <v>43921</v>
      </c>
      <c r="BR76">
        <v>54.9</v>
      </c>
      <c r="BS76">
        <v>2.4</v>
      </c>
      <c r="BT76">
        <v>58.35</v>
      </c>
      <c r="BU76">
        <v>58.3</v>
      </c>
      <c r="BV76" t="b">
        <v>0</v>
      </c>
      <c r="BW76" t="b">
        <v>0</v>
      </c>
      <c r="BX76">
        <v>0</v>
      </c>
      <c r="BY76" t="b">
        <v>0</v>
      </c>
      <c r="BZ76" t="b">
        <v>0</v>
      </c>
      <c r="CA76" t="b">
        <v>0</v>
      </c>
      <c r="CB76" t="b">
        <v>0</v>
      </c>
      <c r="CC76" t="b">
        <v>0</v>
      </c>
      <c r="CD76" t="b">
        <v>0</v>
      </c>
      <c r="CE76" t="b">
        <v>0</v>
      </c>
      <c r="CF76" t="b">
        <v>0</v>
      </c>
      <c r="CG76" t="b">
        <v>0</v>
      </c>
      <c r="CH76" t="b">
        <v>0</v>
      </c>
      <c r="CI76" t="b">
        <v>0</v>
      </c>
      <c r="CJ76" t="b">
        <v>0</v>
      </c>
      <c r="CK76" t="b">
        <v>0</v>
      </c>
      <c r="CL76" t="b">
        <v>0</v>
      </c>
      <c r="CM76" t="b">
        <v>0</v>
      </c>
      <c r="CN76">
        <v>0.26696739876130898</v>
      </c>
      <c r="CO76">
        <v>0.368839667308696</v>
      </c>
      <c r="CP76">
        <v>-0.45677354946735998</v>
      </c>
      <c r="CQ76">
        <v>-0.49667178151427999</v>
      </c>
      <c r="CR76">
        <v>-0.332831547711055</v>
      </c>
      <c r="CS76">
        <v>0.16700000000000101</v>
      </c>
      <c r="CT76">
        <v>-0.35966666666666902</v>
      </c>
      <c r="CU76">
        <v>-1.3499999999999901</v>
      </c>
      <c r="CV76">
        <v>-4.1257777777777704</v>
      </c>
      <c r="CW76">
        <v>-4.0976666666666599</v>
      </c>
      <c r="CX76">
        <v>-0.25199999999999501</v>
      </c>
      <c r="CY76">
        <v>-0.89933333333334498</v>
      </c>
      <c r="CZ76">
        <v>-3.5113333333333299</v>
      </c>
      <c r="DA76">
        <v>-4.1287777777777599</v>
      </c>
      <c r="DB76">
        <v>-3.8143333333333298</v>
      </c>
      <c r="DC76">
        <v>122.070736468921</v>
      </c>
      <c r="DD76">
        <v>133.83293461701999</v>
      </c>
      <c r="DE76">
        <v>123.144968536467</v>
      </c>
      <c r="DF76">
        <v>110.735092019617</v>
      </c>
      <c r="DG76">
        <v>135.318108626586</v>
      </c>
      <c r="DH76">
        <v>36.292042800626803</v>
      </c>
      <c r="DI76">
        <v>17.937230022649199</v>
      </c>
      <c r="DJ76">
        <v>150.514423561162</v>
      </c>
      <c r="DK76">
        <v>136.99539101190601</v>
      </c>
      <c r="DL76">
        <v>178.749463005335</v>
      </c>
      <c r="DM76">
        <v>221.30378355058701</v>
      </c>
      <c r="DN76">
        <v>243.13277014314099</v>
      </c>
      <c r="DO76">
        <v>242.93269740517599</v>
      </c>
      <c r="DP76">
        <v>187.09914670980299</v>
      </c>
      <c r="DQ76">
        <v>179.29132887200899</v>
      </c>
      <c r="DR76">
        <v>67.182478284072502</v>
      </c>
      <c r="DS76">
        <v>58.480154416805</v>
      </c>
      <c r="DT76">
        <v>53.419104494042898</v>
      </c>
      <c r="DU76">
        <v>61.779466470410803</v>
      </c>
      <c r="DV76">
        <v>183.49545202604699</v>
      </c>
      <c r="DW76">
        <v>129.520938021793</v>
      </c>
    </row>
    <row r="77" spans="1:127" x14ac:dyDescent="0.35">
      <c r="A77" s="1" t="s">
        <v>434</v>
      </c>
      <c r="B77" s="24">
        <v>43585</v>
      </c>
      <c r="C77" s="24">
        <v>43600</v>
      </c>
      <c r="D77">
        <v>1.87567672544</v>
      </c>
      <c r="E77">
        <v>1.9034232042094199</v>
      </c>
      <c r="F77">
        <v>1.60681853016193</v>
      </c>
      <c r="G77">
        <v>2.14732103356216</v>
      </c>
      <c r="H77">
        <v>1.9079999999999999</v>
      </c>
      <c r="I77" s="24">
        <v>43616</v>
      </c>
      <c r="J77" s="24">
        <v>43677</v>
      </c>
      <c r="K77" s="24">
        <v>43769</v>
      </c>
      <c r="L77" s="24">
        <v>43861</v>
      </c>
      <c r="M77" s="24">
        <v>43951</v>
      </c>
      <c r="N77">
        <v>1.80821605782159</v>
      </c>
      <c r="O77">
        <v>1.9523376688679901</v>
      </c>
      <c r="P77">
        <v>2.1152650206910599</v>
      </c>
      <c r="Q77">
        <v>2.6536570710563399</v>
      </c>
      <c r="R77">
        <v>2.0198740452688599</v>
      </c>
      <c r="S77" s="24">
        <v>43616</v>
      </c>
      <c r="T77" s="24">
        <v>43677</v>
      </c>
      <c r="U77" s="24">
        <v>43769</v>
      </c>
      <c r="V77" s="24">
        <v>43861</v>
      </c>
      <c r="W77" s="24">
        <v>43951</v>
      </c>
      <c r="X77">
        <v>2</v>
      </c>
      <c r="Y77" s="24">
        <v>43585</v>
      </c>
      <c r="Z77" s="24">
        <v>43586</v>
      </c>
      <c r="AA77">
        <v>55.162999999999997</v>
      </c>
      <c r="AB77">
        <v>55.057000000000002</v>
      </c>
      <c r="AC77">
        <v>54.734999999999999</v>
      </c>
      <c r="AD77">
        <v>53.965000000000003</v>
      </c>
      <c r="AE77">
        <v>54.36</v>
      </c>
      <c r="AF77" s="24">
        <v>43616</v>
      </c>
      <c r="AG77" s="24">
        <v>43677</v>
      </c>
      <c r="AH77" s="24">
        <v>43769</v>
      </c>
      <c r="AI77" s="24">
        <v>43861</v>
      </c>
      <c r="AJ77" s="24">
        <v>43951</v>
      </c>
      <c r="AK77">
        <v>55.6</v>
      </c>
      <c r="AL77">
        <v>57.133333333333297</v>
      </c>
      <c r="AM77">
        <v>57.7</v>
      </c>
      <c r="AN77">
        <v>58.522222222222197</v>
      </c>
      <c r="AO77">
        <v>58.358333333333299</v>
      </c>
      <c r="AP77" s="24">
        <v>43616</v>
      </c>
      <c r="AQ77" s="24">
        <v>43677</v>
      </c>
      <c r="AR77" s="24">
        <v>43769</v>
      </c>
      <c r="AS77" s="24">
        <v>43861</v>
      </c>
      <c r="AT77" s="24">
        <v>43951</v>
      </c>
      <c r="AU77">
        <v>55.3</v>
      </c>
      <c r="AV77" s="24">
        <v>43585</v>
      </c>
      <c r="AW77" s="24">
        <v>43591</v>
      </c>
      <c r="AX77">
        <v>52.317</v>
      </c>
      <c r="AY77">
        <v>52.404000000000003</v>
      </c>
      <c r="AZ77">
        <v>52.287999999999997</v>
      </c>
      <c r="BA77">
        <v>52.4</v>
      </c>
      <c r="BB77">
        <v>53.405999999999999</v>
      </c>
      <c r="BC77" s="24">
        <v>43616</v>
      </c>
      <c r="BD77" s="24">
        <v>43677</v>
      </c>
      <c r="BE77" s="24">
        <v>43769</v>
      </c>
      <c r="BF77" s="24">
        <v>43861</v>
      </c>
      <c r="BG77" s="24">
        <v>43951</v>
      </c>
      <c r="BH77">
        <v>52.8</v>
      </c>
      <c r="BI77">
        <v>54.1</v>
      </c>
      <c r="BJ77">
        <v>55.383333333333297</v>
      </c>
      <c r="BK77">
        <v>56.788888888888799</v>
      </c>
      <c r="BL77">
        <v>57.341666666666598</v>
      </c>
      <c r="BM77" s="24">
        <v>43616</v>
      </c>
      <c r="BN77" s="24">
        <v>43677</v>
      </c>
      <c r="BO77" s="24">
        <v>43769</v>
      </c>
      <c r="BP77" s="24">
        <v>43861</v>
      </c>
      <c r="BQ77" s="24">
        <v>43951</v>
      </c>
      <c r="BR77">
        <v>53.6</v>
      </c>
      <c r="BS77">
        <v>2.25</v>
      </c>
      <c r="BT77">
        <v>58.1</v>
      </c>
      <c r="BU77">
        <v>58.3</v>
      </c>
      <c r="BV77" t="b">
        <v>0</v>
      </c>
      <c r="BW77" t="b">
        <v>0</v>
      </c>
      <c r="BX77">
        <v>0</v>
      </c>
      <c r="BY77" t="b">
        <v>0</v>
      </c>
      <c r="BZ77" t="b">
        <v>0</v>
      </c>
      <c r="CA77" t="b">
        <v>0</v>
      </c>
      <c r="CB77" t="b">
        <v>0</v>
      </c>
      <c r="CC77" t="b">
        <v>0</v>
      </c>
      <c r="CD77" t="b">
        <v>0</v>
      </c>
      <c r="CE77" t="b">
        <v>0</v>
      </c>
      <c r="CF77" t="b">
        <v>0</v>
      </c>
      <c r="CG77" t="b">
        <v>0</v>
      </c>
      <c r="CH77" t="b">
        <v>0</v>
      </c>
      <c r="CI77" t="b">
        <v>0</v>
      </c>
      <c r="CJ77" t="b">
        <v>0</v>
      </c>
      <c r="CK77" t="b">
        <v>0</v>
      </c>
      <c r="CL77" t="b">
        <v>0</v>
      </c>
      <c r="CM77" t="b">
        <v>0</v>
      </c>
      <c r="CN77">
        <v>6.7460667618401901E-2</v>
      </c>
      <c r="CO77">
        <v>-4.8914464658577697E-2</v>
      </c>
      <c r="CP77">
        <v>-0.50844649052912905</v>
      </c>
      <c r="CQ77">
        <v>-0.506336037494174</v>
      </c>
      <c r="CR77">
        <v>-0.11187404526886401</v>
      </c>
      <c r="CS77">
        <v>-0.48300000000000398</v>
      </c>
      <c r="CT77">
        <v>-1.69599999999999</v>
      </c>
      <c r="CU77">
        <v>-3.0953333333333202</v>
      </c>
      <c r="CV77">
        <v>-4.3888888888888804</v>
      </c>
      <c r="CW77">
        <v>-3.93566666666666</v>
      </c>
      <c r="CX77">
        <v>-0.43700000000001099</v>
      </c>
      <c r="CY77">
        <v>-2.0763333333333298</v>
      </c>
      <c r="CZ77">
        <v>-2.9650000000000101</v>
      </c>
      <c r="DA77">
        <v>-4.5572222222222001</v>
      </c>
      <c r="DB77">
        <v>-3.9983333333333202</v>
      </c>
      <c r="DC77">
        <v>122.386327331545</v>
      </c>
      <c r="DD77">
        <v>134.96556865260399</v>
      </c>
      <c r="DE77">
        <v>123.905601068001</v>
      </c>
      <c r="DF77">
        <v>111.09813651068001</v>
      </c>
      <c r="DG77">
        <v>136.97980216084099</v>
      </c>
      <c r="DH77">
        <v>36.838440918304599</v>
      </c>
      <c r="DI77">
        <v>18.302201279986001</v>
      </c>
      <c r="DJ77">
        <v>152.23082858045899</v>
      </c>
      <c r="DK77">
        <v>138.107481720583</v>
      </c>
      <c r="DL77">
        <v>174.77536536783299</v>
      </c>
      <c r="DM77">
        <v>227.644861126975</v>
      </c>
      <c r="DN77">
        <v>250.31609655495501</v>
      </c>
      <c r="DO77">
        <v>249.869537394427</v>
      </c>
      <c r="DP77">
        <v>198.30239988467201</v>
      </c>
      <c r="DQ77">
        <v>180.79534939352001</v>
      </c>
      <c r="DR77">
        <v>67.349915532617899</v>
      </c>
      <c r="DS77">
        <v>59.239164222473299</v>
      </c>
      <c r="DT77">
        <v>50.161840405089301</v>
      </c>
      <c r="DU77">
        <v>61.343438258694</v>
      </c>
      <c r="DV77">
        <v>187.637195448667</v>
      </c>
      <c r="DW77">
        <v>130.18463326642899</v>
      </c>
    </row>
    <row r="78" spans="1:127" x14ac:dyDescent="0.35">
      <c r="A78" s="1" t="s">
        <v>435</v>
      </c>
      <c r="B78" s="24">
        <v>43616</v>
      </c>
      <c r="C78" s="24">
        <v>43633</v>
      </c>
      <c r="D78">
        <v>1.61706657036615</v>
      </c>
      <c r="E78">
        <v>1.8249726428339199</v>
      </c>
      <c r="F78">
        <v>1.5322812433045701</v>
      </c>
      <c r="G78">
        <v>2.0716721524195201</v>
      </c>
      <c r="H78">
        <v>1.728</v>
      </c>
      <c r="I78" s="24">
        <v>43646</v>
      </c>
      <c r="J78" s="24">
        <v>43708</v>
      </c>
      <c r="K78" s="24">
        <v>43799</v>
      </c>
      <c r="L78" s="24">
        <v>43890</v>
      </c>
      <c r="M78" s="24">
        <v>43982</v>
      </c>
      <c r="N78">
        <v>1.87714188807017</v>
      </c>
      <c r="O78">
        <v>2.1899334277529299</v>
      </c>
      <c r="P78">
        <v>2.4763291128854701</v>
      </c>
      <c r="Q78">
        <v>2.5967522752383001</v>
      </c>
      <c r="R78">
        <v>2.0219796933608198</v>
      </c>
      <c r="S78" s="24">
        <v>43646</v>
      </c>
      <c r="T78" s="24">
        <v>43708</v>
      </c>
      <c r="U78" s="24">
        <v>43799</v>
      </c>
      <c r="V78" s="24">
        <v>43890</v>
      </c>
      <c r="W78" s="24">
        <v>43982</v>
      </c>
      <c r="X78">
        <v>1.8</v>
      </c>
      <c r="Y78" s="24">
        <v>43616</v>
      </c>
      <c r="Z78" s="24">
        <v>43619</v>
      </c>
      <c r="AA78">
        <v>56.645000000000003</v>
      </c>
      <c r="AB78">
        <v>57.206000000000003</v>
      </c>
      <c r="AC78">
        <v>57.194000000000003</v>
      </c>
      <c r="AD78">
        <v>56.328999999999901</v>
      </c>
      <c r="AE78">
        <v>57.106999999999999</v>
      </c>
      <c r="AF78" s="24">
        <v>43646</v>
      </c>
      <c r="AG78" s="24">
        <v>43708</v>
      </c>
      <c r="AH78" s="24">
        <v>43799</v>
      </c>
      <c r="AI78" s="24">
        <v>43890</v>
      </c>
      <c r="AJ78" s="24">
        <v>43982</v>
      </c>
      <c r="AK78">
        <v>56.2</v>
      </c>
      <c r="AL78">
        <v>56.266666666666602</v>
      </c>
      <c r="AM78">
        <v>57.05</v>
      </c>
      <c r="AN78">
        <v>58.177777777777699</v>
      </c>
      <c r="AO78">
        <v>58.199999999999903</v>
      </c>
      <c r="AP78" s="24">
        <v>43646</v>
      </c>
      <c r="AQ78" s="24">
        <v>43708</v>
      </c>
      <c r="AR78" s="24">
        <v>43799</v>
      </c>
      <c r="AS78" s="24">
        <v>43890</v>
      </c>
      <c r="AT78" s="24">
        <v>43982</v>
      </c>
      <c r="AU78">
        <v>56.1</v>
      </c>
      <c r="AV78" s="24">
        <v>43616</v>
      </c>
      <c r="AW78" s="24">
        <v>43622</v>
      </c>
      <c r="AX78">
        <v>52.068999999999903</v>
      </c>
      <c r="AY78">
        <v>53.069999999999901</v>
      </c>
      <c r="AZ78">
        <v>52.820999999999998</v>
      </c>
      <c r="BA78">
        <v>53.805999999999997</v>
      </c>
      <c r="BB78">
        <v>54.003</v>
      </c>
      <c r="BC78" s="24">
        <v>43646</v>
      </c>
      <c r="BD78" s="24">
        <v>43708</v>
      </c>
      <c r="BE78" s="24">
        <v>43799</v>
      </c>
      <c r="BF78" s="24">
        <v>43890</v>
      </c>
      <c r="BG78" s="24">
        <v>43982</v>
      </c>
      <c r="BH78">
        <v>52.1</v>
      </c>
      <c r="BI78">
        <v>53.4</v>
      </c>
      <c r="BJ78">
        <v>54.183333333333302</v>
      </c>
      <c r="BK78">
        <v>55.766666666666602</v>
      </c>
      <c r="BL78">
        <v>56.7916666666666</v>
      </c>
      <c r="BM78" s="24">
        <v>43646</v>
      </c>
      <c r="BN78" s="24">
        <v>43708</v>
      </c>
      <c r="BO78" s="24">
        <v>43799</v>
      </c>
      <c r="BP78" s="24">
        <v>43890</v>
      </c>
      <c r="BQ78" s="24">
        <v>43982</v>
      </c>
      <c r="BR78">
        <v>52.6</v>
      </c>
      <c r="BS78">
        <v>2.1</v>
      </c>
      <c r="BT78">
        <v>56.9</v>
      </c>
      <c r="BU78">
        <v>58.3</v>
      </c>
      <c r="BV78" t="b">
        <v>0</v>
      </c>
      <c r="BW78" t="b">
        <v>0</v>
      </c>
      <c r="BX78">
        <v>0</v>
      </c>
      <c r="BY78" t="b">
        <v>0</v>
      </c>
      <c r="BZ78" t="b">
        <v>0</v>
      </c>
      <c r="CA78" t="b">
        <v>0</v>
      </c>
      <c r="CB78" t="b">
        <v>0</v>
      </c>
      <c r="CC78" t="b">
        <v>0</v>
      </c>
      <c r="CD78" t="b">
        <v>0</v>
      </c>
      <c r="CE78" t="b">
        <v>0</v>
      </c>
      <c r="CF78" t="b">
        <v>0</v>
      </c>
      <c r="CG78" t="b">
        <v>0</v>
      </c>
      <c r="CH78" t="b">
        <v>0</v>
      </c>
      <c r="CI78" t="b">
        <v>0</v>
      </c>
      <c r="CJ78" t="b">
        <v>0</v>
      </c>
      <c r="CK78" t="b">
        <v>0</v>
      </c>
      <c r="CL78" t="b">
        <v>0</v>
      </c>
      <c r="CM78" t="b">
        <v>0</v>
      </c>
      <c r="CN78">
        <v>-0.26007531770402098</v>
      </c>
      <c r="CO78">
        <v>-0.36496078491901102</v>
      </c>
      <c r="CP78">
        <v>-0.94404786958089404</v>
      </c>
      <c r="CQ78">
        <v>-0.52508012281877703</v>
      </c>
      <c r="CR78">
        <v>-0.29397969336082103</v>
      </c>
      <c r="CS78">
        <v>-3.1000000000005901E-2</v>
      </c>
      <c r="CT78">
        <v>-0.33000000000001201</v>
      </c>
      <c r="CU78">
        <v>-1.3623333333333301</v>
      </c>
      <c r="CV78">
        <v>-1.9606666666666599</v>
      </c>
      <c r="CW78">
        <v>-2.7886666666666602</v>
      </c>
      <c r="CX78">
        <v>0.44500000000000001</v>
      </c>
      <c r="CY78">
        <v>0.93933333333333002</v>
      </c>
      <c r="CZ78">
        <v>0.14400000000000501</v>
      </c>
      <c r="DA78">
        <v>-1.8487777777777701</v>
      </c>
      <c r="DB78">
        <v>-1.09299999999999</v>
      </c>
      <c r="DC78">
        <v>124.644325767826</v>
      </c>
      <c r="DD78">
        <v>137.224886418154</v>
      </c>
      <c r="DE78">
        <v>125.36039382177201</v>
      </c>
      <c r="DF78">
        <v>112.23265551924899</v>
      </c>
      <c r="DG78">
        <v>134.70830436438601</v>
      </c>
      <c r="DH78">
        <v>32.616686746313398</v>
      </c>
      <c r="DI78">
        <v>15.208412758526199</v>
      </c>
      <c r="DJ78">
        <v>155.109635547675</v>
      </c>
      <c r="DK78">
        <v>140.43191560770001</v>
      </c>
      <c r="DL78">
        <v>209.38859757885001</v>
      </c>
      <c r="DM78">
        <v>214.74177519615401</v>
      </c>
      <c r="DN78">
        <v>239.52935639951599</v>
      </c>
      <c r="DO78">
        <v>235.826181426445</v>
      </c>
      <c r="DP78">
        <v>180.611844995344</v>
      </c>
      <c r="DQ78">
        <v>160.622309351398</v>
      </c>
      <c r="DR78">
        <v>63.528933664192898</v>
      </c>
      <c r="DS78">
        <v>54.218285928092897</v>
      </c>
      <c r="DT78">
        <v>46.6802238320547</v>
      </c>
      <c r="DU78">
        <v>52.454277539040497</v>
      </c>
      <c r="DV78">
        <v>180.24693925755801</v>
      </c>
      <c r="DW78">
        <v>121.122501080408</v>
      </c>
    </row>
    <row r="79" spans="1:127" x14ac:dyDescent="0.35">
      <c r="A79" s="1" t="s">
        <v>436</v>
      </c>
      <c r="B79" s="24">
        <v>43646</v>
      </c>
      <c r="C79" s="24">
        <v>43662</v>
      </c>
      <c r="D79">
        <v>1.8560914144901199</v>
      </c>
      <c r="E79">
        <v>1.8051712255237899</v>
      </c>
      <c r="F79">
        <v>1.8483285555639299</v>
      </c>
      <c r="G79">
        <v>1.7006671465999299</v>
      </c>
      <c r="H79">
        <v>1.6830000000000001</v>
      </c>
      <c r="I79" s="24">
        <v>43677</v>
      </c>
      <c r="J79" s="24">
        <v>43738</v>
      </c>
      <c r="K79" s="24">
        <v>43830</v>
      </c>
      <c r="L79" s="24">
        <v>43921</v>
      </c>
      <c r="M79" s="24">
        <v>44012</v>
      </c>
      <c r="N79">
        <v>1.76080354700172</v>
      </c>
      <c r="O79">
        <v>1.9765531927845099</v>
      </c>
      <c r="P79">
        <v>2.6529928764198401</v>
      </c>
      <c r="Q79">
        <v>2.3074307146046</v>
      </c>
      <c r="R79">
        <v>2.0322481258077798</v>
      </c>
      <c r="S79" s="24">
        <v>43677</v>
      </c>
      <c r="T79" s="24">
        <v>43738</v>
      </c>
      <c r="U79" s="24">
        <v>43830</v>
      </c>
      <c r="V79" s="24">
        <v>43921</v>
      </c>
      <c r="W79" s="24">
        <v>44012</v>
      </c>
      <c r="X79">
        <v>1.6</v>
      </c>
      <c r="Y79" s="24">
        <v>43646</v>
      </c>
      <c r="Z79" s="24">
        <v>43647</v>
      </c>
      <c r="AA79">
        <v>54.868000000000002</v>
      </c>
      <c r="AB79">
        <v>55.179000000000002</v>
      </c>
      <c r="AC79">
        <v>55.313999999999901</v>
      </c>
      <c r="AD79">
        <v>54.372999999999898</v>
      </c>
      <c r="AE79">
        <v>53.895000000000003</v>
      </c>
      <c r="AF79" s="24">
        <v>43677</v>
      </c>
      <c r="AG79" s="24">
        <v>43738</v>
      </c>
      <c r="AH79" s="24">
        <v>43830</v>
      </c>
      <c r="AI79" s="24">
        <v>43921</v>
      </c>
      <c r="AJ79" s="24">
        <v>44012</v>
      </c>
      <c r="AK79">
        <v>55</v>
      </c>
      <c r="AL79">
        <v>55.6</v>
      </c>
      <c r="AM79">
        <v>56.516666666666602</v>
      </c>
      <c r="AN79">
        <v>57.588888888888803</v>
      </c>
      <c r="AO79">
        <v>57.908333333333303</v>
      </c>
      <c r="AP79" s="24">
        <v>43677</v>
      </c>
      <c r="AQ79" s="24">
        <v>43738</v>
      </c>
      <c r="AR79" s="24">
        <v>43830</v>
      </c>
      <c r="AS79" s="24">
        <v>43921</v>
      </c>
      <c r="AT79" s="24">
        <v>44012</v>
      </c>
      <c r="AU79">
        <v>55.2</v>
      </c>
      <c r="AV79" s="24">
        <v>43646</v>
      </c>
      <c r="AW79" s="24">
        <v>43651</v>
      </c>
      <c r="AX79">
        <v>50.307000000000002</v>
      </c>
      <c r="AY79">
        <v>50.383999999999901</v>
      </c>
      <c r="AZ79">
        <v>50.177999999999997</v>
      </c>
      <c r="BA79">
        <v>50.540999999999897</v>
      </c>
      <c r="BB79">
        <v>52.056999999999903</v>
      </c>
      <c r="BC79" s="24">
        <v>43677</v>
      </c>
      <c r="BD79" s="24">
        <v>43738</v>
      </c>
      <c r="BE79" s="24">
        <v>43830</v>
      </c>
      <c r="BF79" s="24">
        <v>43921</v>
      </c>
      <c r="BG79" s="24">
        <v>44012</v>
      </c>
      <c r="BH79">
        <v>51.7</v>
      </c>
      <c r="BI79">
        <v>52.2</v>
      </c>
      <c r="BJ79">
        <v>53.783333333333303</v>
      </c>
      <c r="BK79">
        <v>54.866666666666603</v>
      </c>
      <c r="BL79">
        <v>56.0833333333333</v>
      </c>
      <c r="BM79" s="24">
        <v>43677</v>
      </c>
      <c r="BN79" s="24">
        <v>43738</v>
      </c>
      <c r="BO79" s="24">
        <v>43830</v>
      </c>
      <c r="BP79" s="24">
        <v>43921</v>
      </c>
      <c r="BQ79" s="24">
        <v>44012</v>
      </c>
      <c r="BR79">
        <v>51.5</v>
      </c>
      <c r="BS79">
        <v>1.95</v>
      </c>
      <c r="BT79">
        <v>55.3</v>
      </c>
      <c r="BU79">
        <v>57.8</v>
      </c>
      <c r="BV79" t="b">
        <v>0</v>
      </c>
      <c r="BW79" t="b">
        <v>0</v>
      </c>
      <c r="BX79">
        <v>0</v>
      </c>
      <c r="BY79" t="b">
        <v>0</v>
      </c>
      <c r="BZ79" t="b">
        <v>0</v>
      </c>
      <c r="CA79" t="b">
        <v>0</v>
      </c>
      <c r="CB79" t="b">
        <v>0</v>
      </c>
      <c r="CC79" t="b">
        <v>0</v>
      </c>
      <c r="CD79" t="b">
        <v>0</v>
      </c>
      <c r="CE79" t="b">
        <v>0</v>
      </c>
      <c r="CF79" t="b">
        <v>0</v>
      </c>
      <c r="CG79" t="b">
        <v>0</v>
      </c>
      <c r="CH79" t="b">
        <v>0</v>
      </c>
      <c r="CI79" t="b">
        <v>0</v>
      </c>
      <c r="CJ79" t="b">
        <v>0</v>
      </c>
      <c r="CK79" t="b">
        <v>0</v>
      </c>
      <c r="CL79" t="b">
        <v>0</v>
      </c>
      <c r="CM79" t="b">
        <v>0</v>
      </c>
      <c r="CN79">
        <v>9.5287867488403205E-2</v>
      </c>
      <c r="CO79">
        <v>-0.17138196726072</v>
      </c>
      <c r="CP79">
        <v>-0.804664320855907</v>
      </c>
      <c r="CQ79">
        <v>-0.60676356800467002</v>
      </c>
      <c r="CR79">
        <v>-0.34924812580778197</v>
      </c>
      <c r="CS79">
        <v>-1.393</v>
      </c>
      <c r="CT79">
        <v>-1.8160000000000101</v>
      </c>
      <c r="CU79">
        <v>-3.6053333333333399</v>
      </c>
      <c r="CV79">
        <v>-4.3256666666666703</v>
      </c>
      <c r="CW79">
        <v>-4.0263333333333398</v>
      </c>
      <c r="CX79">
        <v>-0.13199999999999701</v>
      </c>
      <c r="CY79">
        <v>-0.42100000000000598</v>
      </c>
      <c r="CZ79">
        <v>-1.2026666666666701</v>
      </c>
      <c r="DA79">
        <v>-3.2158888888888901</v>
      </c>
      <c r="DB79">
        <v>-4.0133333333333203</v>
      </c>
      <c r="DC79">
        <v>125.71683837855301</v>
      </c>
      <c r="DD79">
        <v>140.014319278654</v>
      </c>
      <c r="DE79">
        <v>127.07017214478201</v>
      </c>
      <c r="DF79">
        <v>112.708505051081</v>
      </c>
      <c r="DG79">
        <v>138.75871233325799</v>
      </c>
      <c r="DH79">
        <v>32.433896748103997</v>
      </c>
      <c r="DI79">
        <v>15.310028943348501</v>
      </c>
      <c r="DJ79">
        <v>161.33866875421401</v>
      </c>
      <c r="DK79">
        <v>144.54620663396801</v>
      </c>
      <c r="DL79">
        <v>209.193062858801</v>
      </c>
      <c r="DM79">
        <v>230.270438187297</v>
      </c>
      <c r="DN79">
        <v>257.09906004393201</v>
      </c>
      <c r="DO79">
        <v>253.43042030940299</v>
      </c>
      <c r="DP79">
        <v>190.60125000950001</v>
      </c>
      <c r="DQ79">
        <v>169.650148989634</v>
      </c>
      <c r="DR79">
        <v>66.267249584699798</v>
      </c>
      <c r="DS79">
        <v>56.947394350048803</v>
      </c>
      <c r="DT79">
        <v>45.093230531691901</v>
      </c>
      <c r="DU79">
        <v>55.486176446507699</v>
      </c>
      <c r="DV79">
        <v>190.46818782695601</v>
      </c>
      <c r="DW79">
        <v>130.31946117955101</v>
      </c>
    </row>
    <row r="80" spans="1:127" x14ac:dyDescent="0.35">
      <c r="A80" s="1" t="s">
        <v>437</v>
      </c>
      <c r="B80" s="24">
        <v>43677</v>
      </c>
      <c r="C80" s="24">
        <v>43693</v>
      </c>
      <c r="D80">
        <v>1.6949002205071699</v>
      </c>
      <c r="E80">
        <v>1.42105480356684</v>
      </c>
      <c r="F80">
        <v>1.72753929490847</v>
      </c>
      <c r="G80">
        <v>1.4103433640646901</v>
      </c>
      <c r="H80">
        <v>1.734</v>
      </c>
      <c r="I80" s="24">
        <v>43708</v>
      </c>
      <c r="J80" s="24">
        <v>43769</v>
      </c>
      <c r="K80" s="24">
        <v>43861</v>
      </c>
      <c r="L80" s="24">
        <v>43951</v>
      </c>
      <c r="M80" s="24">
        <v>44043</v>
      </c>
      <c r="N80">
        <v>1.94008862318488</v>
      </c>
      <c r="O80">
        <v>2.1117268032070502</v>
      </c>
      <c r="P80">
        <v>2.7045887301204199</v>
      </c>
      <c r="Q80">
        <v>2.1037507917221299</v>
      </c>
      <c r="R80">
        <v>2.1148857404613901</v>
      </c>
      <c r="S80" s="24">
        <v>43708</v>
      </c>
      <c r="T80" s="24">
        <v>43769</v>
      </c>
      <c r="U80" s="24">
        <v>43861</v>
      </c>
      <c r="V80" s="24">
        <v>43951</v>
      </c>
      <c r="W80" s="24">
        <v>44043</v>
      </c>
      <c r="X80">
        <v>1.8</v>
      </c>
      <c r="Y80" s="24">
        <v>43677</v>
      </c>
      <c r="Z80" s="24">
        <v>43678</v>
      </c>
      <c r="AA80">
        <v>54.789000000000001</v>
      </c>
      <c r="AB80">
        <v>54.303999999999903</v>
      </c>
      <c r="AC80">
        <v>54.210999999999999</v>
      </c>
      <c r="AD80">
        <v>54.655999999999899</v>
      </c>
      <c r="AE80">
        <v>54.920999999999999</v>
      </c>
      <c r="AF80" s="24">
        <v>43708</v>
      </c>
      <c r="AG80" s="24">
        <v>43769</v>
      </c>
      <c r="AH80" s="24">
        <v>43861</v>
      </c>
      <c r="AI80" s="24">
        <v>43951</v>
      </c>
      <c r="AJ80" s="24">
        <v>44043</v>
      </c>
      <c r="AK80">
        <v>54.2</v>
      </c>
      <c r="AL80">
        <v>55.133333333333297</v>
      </c>
      <c r="AM80">
        <v>56.133333333333297</v>
      </c>
      <c r="AN80">
        <v>56.844444444444399</v>
      </c>
      <c r="AO80">
        <v>57.674999999999997</v>
      </c>
      <c r="AP80" s="24">
        <v>43708</v>
      </c>
      <c r="AQ80" s="24">
        <v>43769</v>
      </c>
      <c r="AR80" s="24">
        <v>43861</v>
      </c>
      <c r="AS80" s="24">
        <v>43951</v>
      </c>
      <c r="AT80" s="24">
        <v>44043</v>
      </c>
      <c r="AU80">
        <v>54.4</v>
      </c>
      <c r="AV80" s="24">
        <v>43677</v>
      </c>
      <c r="AW80" s="24">
        <v>43683</v>
      </c>
      <c r="AX80">
        <v>51.542000000000002</v>
      </c>
      <c r="AY80">
        <v>51.302999999999997</v>
      </c>
      <c r="AZ80">
        <v>52.616</v>
      </c>
      <c r="BA80">
        <v>53.299999999999898</v>
      </c>
      <c r="BB80">
        <v>52.845999999999897</v>
      </c>
      <c r="BC80" s="24">
        <v>43708</v>
      </c>
      <c r="BD80" s="24">
        <v>43769</v>
      </c>
      <c r="BE80" s="24">
        <v>43861</v>
      </c>
      <c r="BF80" s="24">
        <v>43951</v>
      </c>
      <c r="BG80" s="24">
        <v>44043</v>
      </c>
      <c r="BH80">
        <v>51.2</v>
      </c>
      <c r="BI80">
        <v>51.6666666666666</v>
      </c>
      <c r="BJ80">
        <v>52.883333333333297</v>
      </c>
      <c r="BK80">
        <v>54.144444444444403</v>
      </c>
      <c r="BL80">
        <v>55.508333333333297</v>
      </c>
      <c r="BM80" s="24">
        <v>43708</v>
      </c>
      <c r="BN80" s="24">
        <v>43769</v>
      </c>
      <c r="BO80" s="24">
        <v>43861</v>
      </c>
      <c r="BP80" s="24">
        <v>43951</v>
      </c>
      <c r="BQ80" s="24">
        <v>44043</v>
      </c>
      <c r="BR80">
        <v>51</v>
      </c>
      <c r="BS80">
        <v>1.9</v>
      </c>
      <c r="BT80">
        <v>54.9</v>
      </c>
      <c r="BU80">
        <v>57.3</v>
      </c>
      <c r="BV80" t="b">
        <v>0</v>
      </c>
      <c r="BW80" t="b">
        <v>0</v>
      </c>
      <c r="BX80">
        <v>0</v>
      </c>
      <c r="BY80" t="b">
        <v>0</v>
      </c>
      <c r="BZ80" t="b">
        <v>0</v>
      </c>
      <c r="CA80" t="b">
        <v>0</v>
      </c>
      <c r="CB80" t="b">
        <v>0</v>
      </c>
      <c r="CC80" t="b">
        <v>0</v>
      </c>
      <c r="CD80" t="b">
        <v>0</v>
      </c>
      <c r="CE80" t="b">
        <v>0</v>
      </c>
      <c r="CF80" t="b">
        <v>0</v>
      </c>
      <c r="CG80" t="b">
        <v>0</v>
      </c>
      <c r="CH80" t="b">
        <v>0</v>
      </c>
      <c r="CI80" t="b">
        <v>0</v>
      </c>
      <c r="CJ80" t="b">
        <v>0</v>
      </c>
      <c r="CK80" t="b">
        <v>0</v>
      </c>
      <c r="CL80" t="b">
        <v>0</v>
      </c>
      <c r="CM80" t="b">
        <v>0</v>
      </c>
      <c r="CN80">
        <v>-0.24518840267771</v>
      </c>
      <c r="CO80">
        <v>-0.69067199964021297</v>
      </c>
      <c r="CP80">
        <v>-0.97704943521194998</v>
      </c>
      <c r="CQ80">
        <v>-0.69340742765744301</v>
      </c>
      <c r="CR80">
        <v>-0.38088574046138901</v>
      </c>
      <c r="CS80">
        <v>0.34199999999999797</v>
      </c>
      <c r="CT80">
        <v>-0.36366666666665898</v>
      </c>
      <c r="CU80">
        <v>-0.26733333333333997</v>
      </c>
      <c r="CV80">
        <v>-0.84444444444446198</v>
      </c>
      <c r="CW80">
        <v>-2.6623333333333501</v>
      </c>
      <c r="CX80">
        <v>0.58899999999999797</v>
      </c>
      <c r="CY80">
        <v>-0.82933333333333703</v>
      </c>
      <c r="CZ80">
        <v>-1.9223333333333299</v>
      </c>
      <c r="DA80">
        <v>-2.18844444444446</v>
      </c>
      <c r="DB80">
        <v>-2.7540000000000102</v>
      </c>
      <c r="DC80">
        <v>125.85256288558701</v>
      </c>
      <c r="DD80">
        <v>140.27977442683201</v>
      </c>
      <c r="DE80">
        <v>127.143133876414</v>
      </c>
      <c r="DF80">
        <v>112.764572401821</v>
      </c>
      <c r="DG80">
        <v>138.976278295528</v>
      </c>
      <c r="DH80">
        <v>32.166030824610402</v>
      </c>
      <c r="DI80">
        <v>15.130439793224999</v>
      </c>
      <c r="DJ80">
        <v>162.004053837561</v>
      </c>
      <c r="DK80">
        <v>144.63927577847701</v>
      </c>
      <c r="DL80">
        <v>211.051768958644</v>
      </c>
      <c r="DM80">
        <v>231.64895604646799</v>
      </c>
      <c r="DN80">
        <v>257.75708381993297</v>
      </c>
      <c r="DO80">
        <v>255.25056980321301</v>
      </c>
      <c r="DP80">
        <v>195.26815472640899</v>
      </c>
      <c r="DQ80">
        <v>170.16955479133799</v>
      </c>
      <c r="DR80">
        <v>65.550623380837393</v>
      </c>
      <c r="DS80">
        <v>56.440228025308798</v>
      </c>
      <c r="DT80">
        <v>45.070045821735498</v>
      </c>
      <c r="DU80">
        <v>51.059515029665199</v>
      </c>
      <c r="DV80">
        <v>191.39129189331101</v>
      </c>
      <c r="DW80">
        <v>141.07561946576701</v>
      </c>
    </row>
    <row r="81" spans="1:127" x14ac:dyDescent="0.35">
      <c r="A81" s="1" t="s">
        <v>438</v>
      </c>
      <c r="B81" s="24">
        <v>43708</v>
      </c>
      <c r="C81" s="24">
        <v>43725</v>
      </c>
      <c r="D81">
        <v>1.61135498080724</v>
      </c>
      <c r="E81">
        <v>1.63967235892998</v>
      </c>
      <c r="F81">
        <v>2.0249814776719099</v>
      </c>
      <c r="G81">
        <v>1.44526044546493</v>
      </c>
      <c r="H81">
        <v>1.847</v>
      </c>
      <c r="I81" s="24">
        <v>43738</v>
      </c>
      <c r="J81" s="24">
        <v>43799</v>
      </c>
      <c r="K81" s="24">
        <v>43890</v>
      </c>
      <c r="L81" s="24">
        <v>43982</v>
      </c>
      <c r="M81" s="24">
        <v>44074</v>
      </c>
      <c r="N81">
        <v>1.8356235392878699</v>
      </c>
      <c r="O81">
        <v>2.4967129757305901</v>
      </c>
      <c r="P81">
        <v>2.4468466577488499</v>
      </c>
      <c r="Q81">
        <v>1.9621882124314201</v>
      </c>
      <c r="R81">
        <v>2.1876615026829498</v>
      </c>
      <c r="S81" s="24">
        <v>43738</v>
      </c>
      <c r="T81" s="24">
        <v>43799</v>
      </c>
      <c r="U81" s="24">
        <v>43890</v>
      </c>
      <c r="V81" s="24">
        <v>43982</v>
      </c>
      <c r="W81" s="24">
        <v>44074</v>
      </c>
      <c r="X81">
        <v>1.7</v>
      </c>
      <c r="Y81" s="24">
        <v>43708</v>
      </c>
      <c r="Z81" s="24">
        <v>43710</v>
      </c>
      <c r="AA81">
        <v>55.551000000000002</v>
      </c>
      <c r="AB81">
        <v>54.981000000000002</v>
      </c>
      <c r="AC81">
        <v>55.345999999999997</v>
      </c>
      <c r="AD81">
        <v>54.515000000000001</v>
      </c>
      <c r="AE81">
        <v>54.551000000000002</v>
      </c>
      <c r="AF81" s="24">
        <v>43738</v>
      </c>
      <c r="AG81" s="24">
        <v>43799</v>
      </c>
      <c r="AH81" s="24">
        <v>43890</v>
      </c>
      <c r="AI81" s="24">
        <v>43982</v>
      </c>
      <c r="AJ81" s="24">
        <v>44074</v>
      </c>
      <c r="AK81">
        <v>55.8</v>
      </c>
      <c r="AL81">
        <v>55</v>
      </c>
      <c r="AM81">
        <v>55.633333333333297</v>
      </c>
      <c r="AN81">
        <v>56.366666666666603</v>
      </c>
      <c r="AO81">
        <v>57.383333333333297</v>
      </c>
      <c r="AP81" s="24">
        <v>43738</v>
      </c>
      <c r="AQ81" s="24">
        <v>43799</v>
      </c>
      <c r="AR81" s="24">
        <v>43890</v>
      </c>
      <c r="AS81" s="24">
        <v>43982</v>
      </c>
      <c r="AT81" s="24">
        <v>44074</v>
      </c>
      <c r="AU81">
        <v>56</v>
      </c>
      <c r="AV81" s="24">
        <v>43708</v>
      </c>
      <c r="AW81" s="24">
        <v>43714</v>
      </c>
      <c r="AX81">
        <v>48.911000000000001</v>
      </c>
      <c r="AY81">
        <v>49.436</v>
      </c>
      <c r="AZ81">
        <v>51.139999999999901</v>
      </c>
      <c r="BA81">
        <v>51.363999999999997</v>
      </c>
      <c r="BB81">
        <v>50.963000000000001</v>
      </c>
      <c r="BC81" s="24">
        <v>43738</v>
      </c>
      <c r="BD81" s="24">
        <v>43799</v>
      </c>
      <c r="BE81" s="24">
        <v>43890</v>
      </c>
      <c r="BF81" s="24">
        <v>43982</v>
      </c>
      <c r="BG81" s="24">
        <v>44074</v>
      </c>
      <c r="BH81">
        <v>49.1</v>
      </c>
      <c r="BI81">
        <v>50.6666666666666</v>
      </c>
      <c r="BJ81">
        <v>52.033333333333303</v>
      </c>
      <c r="BK81">
        <v>53.011111111111099</v>
      </c>
      <c r="BL81">
        <v>54.491666666666603</v>
      </c>
      <c r="BM81" s="24">
        <v>43738</v>
      </c>
      <c r="BN81" s="24">
        <v>43799</v>
      </c>
      <c r="BO81" s="24">
        <v>43890</v>
      </c>
      <c r="BP81" s="24">
        <v>43982</v>
      </c>
      <c r="BQ81" s="24">
        <v>44074</v>
      </c>
      <c r="BR81">
        <v>48.5</v>
      </c>
      <c r="BS81">
        <v>1.85</v>
      </c>
      <c r="BT81">
        <v>54.65</v>
      </c>
      <c r="BU81">
        <v>56.5</v>
      </c>
      <c r="BV81" t="b">
        <v>0</v>
      </c>
      <c r="BW81" t="b">
        <v>0</v>
      </c>
      <c r="BX81">
        <v>0</v>
      </c>
      <c r="BY81" t="b">
        <v>0</v>
      </c>
      <c r="BZ81" t="b">
        <v>0</v>
      </c>
      <c r="CA81" t="b">
        <v>0</v>
      </c>
      <c r="CB81" t="b">
        <v>0</v>
      </c>
      <c r="CC81" t="b">
        <v>0</v>
      </c>
      <c r="CD81" t="b">
        <v>0</v>
      </c>
      <c r="CE81" t="b">
        <v>0</v>
      </c>
      <c r="CF81" t="b">
        <v>0</v>
      </c>
      <c r="CG81" t="b">
        <v>0</v>
      </c>
      <c r="CH81" t="b">
        <v>0</v>
      </c>
      <c r="CI81" t="b">
        <v>0</v>
      </c>
      <c r="CJ81" t="b">
        <v>0</v>
      </c>
      <c r="CK81" t="b">
        <v>1</v>
      </c>
      <c r="CL81" t="b">
        <v>0</v>
      </c>
      <c r="CM81" t="b">
        <v>0</v>
      </c>
      <c r="CN81">
        <v>-0.22426855848063201</v>
      </c>
      <c r="CO81">
        <v>-0.85704061680060795</v>
      </c>
      <c r="CP81">
        <v>-0.42186518007693502</v>
      </c>
      <c r="CQ81">
        <v>-0.51692776696649401</v>
      </c>
      <c r="CR81">
        <v>-0.34066150268295597</v>
      </c>
      <c r="CS81">
        <v>-0.189</v>
      </c>
      <c r="CT81">
        <v>-1.2306666666666499</v>
      </c>
      <c r="CU81">
        <v>-0.89333333333333798</v>
      </c>
      <c r="CV81">
        <v>-1.6471111111111001</v>
      </c>
      <c r="CW81">
        <v>-3.5286666666666702</v>
      </c>
      <c r="CX81">
        <v>-0.24899999999998801</v>
      </c>
      <c r="CY81">
        <v>-1.9000000000005401E-2</v>
      </c>
      <c r="CZ81">
        <v>-0.28733333333333599</v>
      </c>
      <c r="DA81">
        <v>-1.8516666666666599</v>
      </c>
      <c r="DB81">
        <v>-2.83233333333333</v>
      </c>
      <c r="DC81">
        <v>128.34913376298601</v>
      </c>
      <c r="DD81">
        <v>142.892219152092</v>
      </c>
      <c r="DE81">
        <v>128.66924431948399</v>
      </c>
      <c r="DF81">
        <v>113.646736071419</v>
      </c>
      <c r="DG81">
        <v>139.88903536074599</v>
      </c>
      <c r="DH81">
        <v>27.025500499075601</v>
      </c>
      <c r="DI81">
        <v>11.5864807979364</v>
      </c>
      <c r="DJ81">
        <v>169.229927274901</v>
      </c>
      <c r="DK81">
        <v>149.048201025579</v>
      </c>
      <c r="DL81">
        <v>269.50425805536901</v>
      </c>
      <c r="DM81">
        <v>229.771096583358</v>
      </c>
      <c r="DN81">
        <v>257.09624461524601</v>
      </c>
      <c r="DO81">
        <v>252.82513590199801</v>
      </c>
      <c r="DP81">
        <v>185.74288512440299</v>
      </c>
      <c r="DQ81">
        <v>164.22330422807499</v>
      </c>
      <c r="DR81">
        <v>64.293369446006395</v>
      </c>
      <c r="DS81">
        <v>55.762944140725601</v>
      </c>
      <c r="DT81">
        <v>47.269751113801803</v>
      </c>
      <c r="DU81">
        <v>46.926035418678197</v>
      </c>
      <c r="DV81">
        <v>191.09347659302901</v>
      </c>
      <c r="DW81">
        <v>125.123224524363</v>
      </c>
    </row>
    <row r="82" spans="1:127" x14ac:dyDescent="0.35">
      <c r="A82" s="1" t="s">
        <v>439</v>
      </c>
      <c r="B82" s="24">
        <v>43738</v>
      </c>
      <c r="C82" s="24">
        <v>43753</v>
      </c>
      <c r="D82">
        <v>1.6811735492417701</v>
      </c>
      <c r="E82">
        <v>1.9389429533540601</v>
      </c>
      <c r="F82">
        <v>1.72303479122903</v>
      </c>
      <c r="G82">
        <v>1.31907834295688</v>
      </c>
      <c r="H82">
        <v>1.9379999999999999</v>
      </c>
      <c r="I82" s="24">
        <v>43769</v>
      </c>
      <c r="J82" s="24">
        <v>43830</v>
      </c>
      <c r="K82" s="24">
        <v>43921</v>
      </c>
      <c r="L82" s="24">
        <v>44012</v>
      </c>
      <c r="M82" s="24">
        <v>44104</v>
      </c>
      <c r="N82">
        <v>1.7712086413025101</v>
      </c>
      <c r="O82">
        <v>2.9293949423656098</v>
      </c>
      <c r="P82">
        <v>2.28471992406029</v>
      </c>
      <c r="Q82">
        <v>2.0836310617413001</v>
      </c>
      <c r="R82">
        <v>2.3376031715952998</v>
      </c>
      <c r="S82" s="24">
        <v>43769</v>
      </c>
      <c r="T82" s="24">
        <v>43830</v>
      </c>
      <c r="U82" s="24">
        <v>43921</v>
      </c>
      <c r="V82" s="24">
        <v>44012</v>
      </c>
      <c r="W82" s="24">
        <v>44104</v>
      </c>
      <c r="X82">
        <v>1.7</v>
      </c>
      <c r="Y82" s="24">
        <v>43738</v>
      </c>
      <c r="Z82" s="24">
        <v>43739</v>
      </c>
      <c r="AA82">
        <v>54.033999999999999</v>
      </c>
      <c r="AB82">
        <v>54.884999999999998</v>
      </c>
      <c r="AC82">
        <v>56.613</v>
      </c>
      <c r="AD82">
        <v>56.311</v>
      </c>
      <c r="AE82">
        <v>56.231999999999999</v>
      </c>
      <c r="AF82" s="24">
        <v>43769</v>
      </c>
      <c r="AG82" s="24">
        <v>43830</v>
      </c>
      <c r="AH82" s="24">
        <v>43921</v>
      </c>
      <c r="AI82" s="24">
        <v>44012</v>
      </c>
      <c r="AJ82" s="24">
        <v>44104</v>
      </c>
      <c r="AK82">
        <v>52.9</v>
      </c>
      <c r="AL82">
        <v>54.299999999999898</v>
      </c>
      <c r="AM82">
        <v>54.949999999999903</v>
      </c>
      <c r="AN82">
        <v>55.7777777777777</v>
      </c>
      <c r="AO82">
        <v>56.766666666666602</v>
      </c>
      <c r="AP82" s="24">
        <v>43769</v>
      </c>
      <c r="AQ82" s="24">
        <v>43830</v>
      </c>
      <c r="AR82" s="24">
        <v>43921</v>
      </c>
      <c r="AS82" s="24">
        <v>44012</v>
      </c>
      <c r="AT82" s="24">
        <v>44104</v>
      </c>
      <c r="AU82">
        <v>53.2</v>
      </c>
      <c r="AV82" s="24">
        <v>43738</v>
      </c>
      <c r="AW82" s="24">
        <v>43742</v>
      </c>
      <c r="AX82">
        <v>48.332999999999998</v>
      </c>
      <c r="AY82">
        <v>49.384999999999998</v>
      </c>
      <c r="AZ82">
        <v>50.468999999999902</v>
      </c>
      <c r="BA82">
        <v>51.59</v>
      </c>
      <c r="BB82">
        <v>51.709000000000003</v>
      </c>
      <c r="BC82" s="24">
        <v>43769</v>
      </c>
      <c r="BD82" s="24">
        <v>43830</v>
      </c>
      <c r="BE82" s="24">
        <v>43921</v>
      </c>
      <c r="BF82" s="24">
        <v>44012</v>
      </c>
      <c r="BG82" s="24">
        <v>44104</v>
      </c>
      <c r="BH82">
        <v>47.8</v>
      </c>
      <c r="BI82">
        <v>49.366666666666603</v>
      </c>
      <c r="BJ82">
        <v>50.783333333333303</v>
      </c>
      <c r="BK82">
        <v>52.311111111111103</v>
      </c>
      <c r="BL82">
        <v>53.491666666666603</v>
      </c>
      <c r="BM82" s="24">
        <v>43769</v>
      </c>
      <c r="BN82" s="24">
        <v>43830</v>
      </c>
      <c r="BO82" s="24">
        <v>43921</v>
      </c>
      <c r="BP82" s="24">
        <v>44012</v>
      </c>
      <c r="BQ82" s="24">
        <v>44104</v>
      </c>
      <c r="BR82">
        <v>48.1</v>
      </c>
      <c r="BS82">
        <v>1.8</v>
      </c>
      <c r="BT82">
        <v>54</v>
      </c>
      <c r="BU82">
        <v>56.3</v>
      </c>
      <c r="BV82" t="b">
        <v>0</v>
      </c>
      <c r="BW82" t="b">
        <v>0</v>
      </c>
      <c r="BX82">
        <v>0</v>
      </c>
      <c r="BY82" t="b">
        <v>0</v>
      </c>
      <c r="BZ82" t="b">
        <v>0</v>
      </c>
      <c r="CA82" t="b">
        <v>0</v>
      </c>
      <c r="CB82" t="b">
        <v>0</v>
      </c>
      <c r="CC82" t="b">
        <v>0</v>
      </c>
      <c r="CD82" t="b">
        <v>0</v>
      </c>
      <c r="CE82" t="b">
        <v>0</v>
      </c>
      <c r="CF82" t="b">
        <v>1</v>
      </c>
      <c r="CG82" t="b">
        <v>1</v>
      </c>
      <c r="CH82" t="b">
        <v>0</v>
      </c>
      <c r="CI82" t="b">
        <v>0</v>
      </c>
      <c r="CJ82" t="b">
        <v>1</v>
      </c>
      <c r="CK82" t="b">
        <v>0</v>
      </c>
      <c r="CL82" t="b">
        <v>0</v>
      </c>
      <c r="CM82" t="b">
        <v>1</v>
      </c>
      <c r="CN82">
        <v>-9.0035092060735705E-2</v>
      </c>
      <c r="CO82">
        <v>-0.99045198901155396</v>
      </c>
      <c r="CP82">
        <v>-0.56168513283125099</v>
      </c>
      <c r="CQ82">
        <v>-0.76455271878442499</v>
      </c>
      <c r="CR82">
        <v>-0.39960317159530401</v>
      </c>
      <c r="CS82">
        <v>0.53300000000000103</v>
      </c>
      <c r="CT82">
        <v>1.8333333333330801E-2</v>
      </c>
      <c r="CU82">
        <v>-0.31433333333334401</v>
      </c>
      <c r="CV82">
        <v>-0.72111111111110604</v>
      </c>
      <c r="CW82">
        <v>-1.78266666666667</v>
      </c>
      <c r="CX82">
        <v>1.1339999999999999</v>
      </c>
      <c r="CY82">
        <v>0.58500000000000796</v>
      </c>
      <c r="CZ82">
        <v>1.663</v>
      </c>
      <c r="DA82">
        <v>0.53322222222222104</v>
      </c>
      <c r="DB82">
        <v>-0.53466666666664497</v>
      </c>
      <c r="DC82">
        <v>127.59373155246099</v>
      </c>
      <c r="DD82">
        <v>142.206388637716</v>
      </c>
      <c r="DE82">
        <v>128.37818054320499</v>
      </c>
      <c r="DF82">
        <v>113.254170883611</v>
      </c>
      <c r="DG82">
        <v>140.84754219289701</v>
      </c>
      <c r="DH82">
        <v>28.512471029483098</v>
      </c>
      <c r="DI82">
        <v>12.670458730624199</v>
      </c>
      <c r="DJ82">
        <v>166.78922828600699</v>
      </c>
      <c r="DK82">
        <v>148.06092397885001</v>
      </c>
      <c r="DL82">
        <v>244.131821688467</v>
      </c>
      <c r="DM82">
        <v>235.61970621767901</v>
      </c>
      <c r="DN82">
        <v>259.76479215070998</v>
      </c>
      <c r="DO82">
        <v>258.95030920977501</v>
      </c>
      <c r="DP82">
        <v>200.92933735828601</v>
      </c>
      <c r="DQ82">
        <v>178.68779054641399</v>
      </c>
      <c r="DR82">
        <v>65.557442384756897</v>
      </c>
      <c r="DS82">
        <v>57.363794490027097</v>
      </c>
      <c r="DT82">
        <v>46.385336233190301</v>
      </c>
      <c r="DU82">
        <v>49.761429454276097</v>
      </c>
      <c r="DV82">
        <v>194.517494782412</v>
      </c>
      <c r="DW82">
        <v>135.75796614900199</v>
      </c>
    </row>
    <row r="83" spans="1:127" x14ac:dyDescent="0.35">
      <c r="A83" s="1" t="s">
        <v>440</v>
      </c>
      <c r="B83" s="24">
        <v>43769</v>
      </c>
      <c r="C83" s="24">
        <v>43787</v>
      </c>
      <c r="D83">
        <v>2.1203264745792199</v>
      </c>
      <c r="E83">
        <v>2.34255534897027</v>
      </c>
      <c r="F83">
        <v>1.8636913300045199</v>
      </c>
      <c r="G83">
        <v>1.92896006173728</v>
      </c>
      <c r="H83">
        <v>1.7969999999999999</v>
      </c>
      <c r="I83" s="24">
        <v>43799</v>
      </c>
      <c r="J83" s="24">
        <v>43861</v>
      </c>
      <c r="K83" s="24">
        <v>43951</v>
      </c>
      <c r="L83" s="24">
        <v>44043</v>
      </c>
      <c r="M83" s="24">
        <v>44135</v>
      </c>
      <c r="N83">
        <v>2.2883902818527702</v>
      </c>
      <c r="O83">
        <v>2.8533835979440898</v>
      </c>
      <c r="P83">
        <v>1.89122551205464</v>
      </c>
      <c r="Q83">
        <v>1.9413360890217299</v>
      </c>
      <c r="R83">
        <v>2.1292366273757599</v>
      </c>
      <c r="S83" s="24">
        <v>43799</v>
      </c>
      <c r="T83" s="24">
        <v>43861</v>
      </c>
      <c r="U83" s="24">
        <v>43951</v>
      </c>
      <c r="V83" s="24">
        <v>44043</v>
      </c>
      <c r="W83" s="24">
        <v>44135</v>
      </c>
      <c r="X83">
        <v>1.8</v>
      </c>
      <c r="Y83" s="24">
        <v>43769</v>
      </c>
      <c r="Z83" s="24">
        <v>43770</v>
      </c>
      <c r="AA83">
        <v>54.771000000000001</v>
      </c>
      <c r="AB83">
        <v>55.588000000000001</v>
      </c>
      <c r="AC83">
        <v>56.883000000000003</v>
      </c>
      <c r="AD83">
        <v>56.025999999999897</v>
      </c>
      <c r="AE83">
        <v>56.154000000000003</v>
      </c>
      <c r="AF83" s="24">
        <v>43799</v>
      </c>
      <c r="AG83" s="24">
        <v>43861</v>
      </c>
      <c r="AH83" s="24">
        <v>43951</v>
      </c>
      <c r="AI83" s="24">
        <v>44043</v>
      </c>
      <c r="AJ83" s="24">
        <v>44135</v>
      </c>
      <c r="AK83">
        <v>54.6</v>
      </c>
      <c r="AL83">
        <v>54.433333333333302</v>
      </c>
      <c r="AM83">
        <v>54.783333333333303</v>
      </c>
      <c r="AN83">
        <v>55.566666666666599</v>
      </c>
      <c r="AO83">
        <v>56.241666666666603</v>
      </c>
      <c r="AP83" s="24">
        <v>43799</v>
      </c>
      <c r="AQ83" s="24">
        <v>43861</v>
      </c>
      <c r="AR83" s="24">
        <v>43951</v>
      </c>
      <c r="AS83" s="24">
        <v>44043</v>
      </c>
      <c r="AT83" s="24">
        <v>44135</v>
      </c>
      <c r="AU83">
        <v>54.8</v>
      </c>
      <c r="AV83" s="24">
        <v>43769</v>
      </c>
      <c r="AW83" s="24">
        <v>43775</v>
      </c>
      <c r="AX83">
        <v>48.636000000000003</v>
      </c>
      <c r="AY83">
        <v>49.329000000000001</v>
      </c>
      <c r="AZ83">
        <v>50.161000000000001</v>
      </c>
      <c r="BA83">
        <v>50.975000000000001</v>
      </c>
      <c r="BB83">
        <v>51.812999999999903</v>
      </c>
      <c r="BC83" s="24">
        <v>43799</v>
      </c>
      <c r="BD83" s="24">
        <v>43861</v>
      </c>
      <c r="BE83" s="24">
        <v>43951</v>
      </c>
      <c r="BF83" s="24">
        <v>44043</v>
      </c>
      <c r="BG83" s="24">
        <v>44135</v>
      </c>
      <c r="BH83">
        <v>48.3</v>
      </c>
      <c r="BI83">
        <v>48.4</v>
      </c>
      <c r="BJ83">
        <v>50.033333333333303</v>
      </c>
      <c r="BK83">
        <v>51.3888888888888</v>
      </c>
      <c r="BL83">
        <v>52.7083333333333</v>
      </c>
      <c r="BM83" s="24">
        <v>43799</v>
      </c>
      <c r="BN83" s="24">
        <v>43861</v>
      </c>
      <c r="BO83" s="24">
        <v>43951</v>
      </c>
      <c r="BP83" s="24">
        <v>44043</v>
      </c>
      <c r="BQ83" s="24">
        <v>44135</v>
      </c>
      <c r="BR83">
        <v>48.1</v>
      </c>
      <c r="BS83">
        <v>1.8</v>
      </c>
      <c r="BT83">
        <v>53.1</v>
      </c>
      <c r="BU83">
        <v>56.05</v>
      </c>
      <c r="BV83" t="b">
        <v>0</v>
      </c>
      <c r="BW83" t="b">
        <v>0</v>
      </c>
      <c r="BX83">
        <v>0</v>
      </c>
      <c r="BY83" t="b">
        <v>0</v>
      </c>
      <c r="BZ83" t="b">
        <v>0</v>
      </c>
      <c r="CA83" t="b">
        <v>0</v>
      </c>
      <c r="CB83" t="b">
        <v>0</v>
      </c>
      <c r="CC83" t="b">
        <v>0</v>
      </c>
      <c r="CD83" t="b">
        <v>0</v>
      </c>
      <c r="CE83" t="b">
        <v>0</v>
      </c>
      <c r="CF83" t="b">
        <v>1</v>
      </c>
      <c r="CG83" t="b">
        <v>0</v>
      </c>
      <c r="CH83" t="b">
        <v>1</v>
      </c>
      <c r="CI83" t="b">
        <v>1</v>
      </c>
      <c r="CJ83" t="b">
        <v>1</v>
      </c>
      <c r="CK83" t="b">
        <v>1</v>
      </c>
      <c r="CL83" t="b">
        <v>1</v>
      </c>
      <c r="CM83" t="b">
        <v>0</v>
      </c>
      <c r="CN83">
        <v>-0.168063807273544</v>
      </c>
      <c r="CO83">
        <v>-0.51082824897381496</v>
      </c>
      <c r="CP83">
        <v>-2.7534182050124902E-2</v>
      </c>
      <c r="CQ83">
        <v>-1.2376027284452799E-2</v>
      </c>
      <c r="CR83">
        <v>-0.33223662737576398</v>
      </c>
      <c r="CS83">
        <v>0.33600000000000502</v>
      </c>
      <c r="CT83">
        <v>0.92900000000000205</v>
      </c>
      <c r="CU83">
        <v>0.12766666666666901</v>
      </c>
      <c r="CV83">
        <v>-0.41388888888888398</v>
      </c>
      <c r="CW83">
        <v>-0.89533333333333998</v>
      </c>
      <c r="CX83">
        <v>0.17099999999999899</v>
      </c>
      <c r="CY83">
        <v>1.1546666666666601</v>
      </c>
      <c r="CZ83">
        <v>2.0996666666666699</v>
      </c>
      <c r="DA83">
        <v>0.45933333333331899</v>
      </c>
      <c r="DB83">
        <v>-8.7666666666663604E-2</v>
      </c>
      <c r="DC83">
        <v>127.627533675454</v>
      </c>
      <c r="DD83">
        <v>142.830169813867</v>
      </c>
      <c r="DE83">
        <v>128.81519097121</v>
      </c>
      <c r="DF83">
        <v>113.534655898514</v>
      </c>
      <c r="DG83">
        <v>141.09536156942099</v>
      </c>
      <c r="DH83">
        <v>29.348993579347699</v>
      </c>
      <c r="DI83">
        <v>13.1753060825479</v>
      </c>
      <c r="DJ83">
        <v>166.82225358219199</v>
      </c>
      <c r="DK83">
        <v>148.54944789784301</v>
      </c>
      <c r="DL83">
        <v>231.51931687640001</v>
      </c>
      <c r="DM83">
        <v>243.72708548546299</v>
      </c>
      <c r="DN83">
        <v>267.47048474342603</v>
      </c>
      <c r="DO83">
        <v>267.98347995034499</v>
      </c>
      <c r="DP83">
        <v>210.26819429692199</v>
      </c>
      <c r="DQ83">
        <v>183.05742178794799</v>
      </c>
      <c r="DR83">
        <v>66.865973990807902</v>
      </c>
      <c r="DS83">
        <v>58.091374725122897</v>
      </c>
      <c r="DT83">
        <v>49.123605138901603</v>
      </c>
      <c r="DU83">
        <v>48.768505782750601</v>
      </c>
      <c r="DV83">
        <v>199.634379951737</v>
      </c>
      <c r="DW83">
        <v>134.73955535790699</v>
      </c>
    </row>
    <row r="84" spans="1:127" x14ac:dyDescent="0.35">
      <c r="A84" s="1" t="s">
        <v>441</v>
      </c>
      <c r="B84" s="24">
        <v>43799</v>
      </c>
      <c r="C84" s="24">
        <v>43815</v>
      </c>
      <c r="D84">
        <v>2.3414141931991499</v>
      </c>
      <c r="E84">
        <v>2.34451786562015</v>
      </c>
      <c r="F84">
        <v>1.8971215032098101</v>
      </c>
      <c r="G84">
        <v>1.7802125991004101</v>
      </c>
      <c r="H84">
        <v>1.865</v>
      </c>
      <c r="I84" s="24">
        <v>43830</v>
      </c>
      <c r="J84" s="24">
        <v>43890</v>
      </c>
      <c r="K84" s="24">
        <v>43982</v>
      </c>
      <c r="L84" s="24">
        <v>44074</v>
      </c>
      <c r="M84" s="24">
        <v>44165</v>
      </c>
      <c r="N84">
        <v>2.57474210084363</v>
      </c>
      <c r="O84">
        <v>2.3062898595552901</v>
      </c>
      <c r="P84">
        <v>1.7647290847169601</v>
      </c>
      <c r="Q84">
        <v>1.93517356403065</v>
      </c>
      <c r="R84">
        <v>2.0432253728832701</v>
      </c>
      <c r="S84" s="24">
        <v>43830</v>
      </c>
      <c r="T84" s="24">
        <v>43890</v>
      </c>
      <c r="U84" s="24">
        <v>43982</v>
      </c>
      <c r="V84" s="24">
        <v>44074</v>
      </c>
      <c r="W84" s="24">
        <v>44165</v>
      </c>
      <c r="X84">
        <v>2.1</v>
      </c>
      <c r="Y84" s="24">
        <v>43799</v>
      </c>
      <c r="Z84" s="24">
        <v>43801</v>
      </c>
      <c r="AA84">
        <v>54.320999999999998</v>
      </c>
      <c r="AB84">
        <v>54.447000000000003</v>
      </c>
      <c r="AC84">
        <v>54.186999999999998</v>
      </c>
      <c r="AD84">
        <v>54.482999999999898</v>
      </c>
      <c r="AE84">
        <v>54.579000000000001</v>
      </c>
      <c r="AF84" s="24">
        <v>43830</v>
      </c>
      <c r="AG84" s="24">
        <v>43890</v>
      </c>
      <c r="AH84" s="24">
        <v>43982</v>
      </c>
      <c r="AI84" s="24">
        <v>44074</v>
      </c>
      <c r="AJ84" s="24">
        <v>44165</v>
      </c>
      <c r="AK84">
        <v>53.9</v>
      </c>
      <c r="AL84">
        <v>53.799999999999898</v>
      </c>
      <c r="AM84">
        <v>54.4</v>
      </c>
      <c r="AN84">
        <v>55.022222222222197</v>
      </c>
      <c r="AO84">
        <v>55.724999999999902</v>
      </c>
      <c r="AP84" s="24">
        <v>43830</v>
      </c>
      <c r="AQ84" s="24">
        <v>43890</v>
      </c>
      <c r="AR84" s="24">
        <v>43982</v>
      </c>
      <c r="AS84" s="24">
        <v>44074</v>
      </c>
      <c r="AT84" s="24">
        <v>44165</v>
      </c>
      <c r="AU84">
        <v>53.6</v>
      </c>
      <c r="AV84" s="24">
        <v>43799</v>
      </c>
      <c r="AW84" s="24">
        <v>43804</v>
      </c>
      <c r="AX84">
        <v>48.77</v>
      </c>
      <c r="AY84">
        <v>49.187999999999903</v>
      </c>
      <c r="AZ84">
        <v>51.2259999999999</v>
      </c>
      <c r="BA84">
        <v>53.255000000000003</v>
      </c>
      <c r="BB84">
        <v>53.463999999999999</v>
      </c>
      <c r="BC84" s="24">
        <v>43830</v>
      </c>
      <c r="BD84" s="24">
        <v>43890</v>
      </c>
      <c r="BE84" s="24">
        <v>43982</v>
      </c>
      <c r="BF84" s="24">
        <v>44074</v>
      </c>
      <c r="BG84" s="24">
        <v>44165</v>
      </c>
      <c r="BH84">
        <v>48.1</v>
      </c>
      <c r="BI84">
        <v>48.066666666666599</v>
      </c>
      <c r="BJ84">
        <v>49.366666666666603</v>
      </c>
      <c r="BK84">
        <v>50.711111111111101</v>
      </c>
      <c r="BL84">
        <v>51.774999999999899</v>
      </c>
      <c r="BM84" s="24">
        <v>43830</v>
      </c>
      <c r="BN84" s="24">
        <v>43890</v>
      </c>
      <c r="BO84" s="24">
        <v>43982</v>
      </c>
      <c r="BP84" s="24">
        <v>44074</v>
      </c>
      <c r="BQ84" s="24">
        <v>44165</v>
      </c>
      <c r="BR84">
        <v>48.1</v>
      </c>
      <c r="BS84">
        <v>1.8</v>
      </c>
      <c r="BT84">
        <v>52.05</v>
      </c>
      <c r="BU84">
        <v>55.65</v>
      </c>
      <c r="BV84" t="b">
        <v>0</v>
      </c>
      <c r="BW84" t="b">
        <v>0</v>
      </c>
      <c r="BX84">
        <v>1</v>
      </c>
      <c r="BY84" t="b">
        <v>0</v>
      </c>
      <c r="BZ84" t="b">
        <v>0</v>
      </c>
      <c r="CA84" t="b">
        <v>0</v>
      </c>
      <c r="CB84" t="b">
        <v>1</v>
      </c>
      <c r="CC84" t="b">
        <v>1</v>
      </c>
      <c r="CD84" t="b">
        <v>0</v>
      </c>
      <c r="CE84" t="b">
        <v>0</v>
      </c>
      <c r="CF84" t="b">
        <v>0</v>
      </c>
      <c r="CG84" t="b">
        <v>0</v>
      </c>
      <c r="CH84" t="b">
        <v>0</v>
      </c>
      <c r="CI84" t="b">
        <v>1</v>
      </c>
      <c r="CJ84" t="b">
        <v>1</v>
      </c>
      <c r="CK84" t="b">
        <v>1</v>
      </c>
      <c r="CL84" t="b">
        <v>0</v>
      </c>
      <c r="CM84" t="b">
        <v>1</v>
      </c>
      <c r="CN84">
        <v>-0.233327907644476</v>
      </c>
      <c r="CO84">
        <v>3.8228006064855803E-2</v>
      </c>
      <c r="CP84">
        <v>0.13239241849285799</v>
      </c>
      <c r="CQ84">
        <v>-0.15496096493023701</v>
      </c>
      <c r="CR84">
        <v>-0.178225372883279</v>
      </c>
      <c r="CS84">
        <v>0.67000000000000104</v>
      </c>
      <c r="CT84">
        <v>1.12133333333333</v>
      </c>
      <c r="CU84">
        <v>1.85933333333332</v>
      </c>
      <c r="CV84">
        <v>2.5438888888889002</v>
      </c>
      <c r="CW84">
        <v>1.6890000000000001</v>
      </c>
      <c r="CX84">
        <v>0.42099999999999199</v>
      </c>
      <c r="CY84">
        <v>0.64700000000001201</v>
      </c>
      <c r="CZ84">
        <v>-0.21300000000000799</v>
      </c>
      <c r="DA84">
        <v>-0.53922222222222804</v>
      </c>
      <c r="DB84">
        <v>-1.1459999999999899</v>
      </c>
      <c r="DC84">
        <v>127.548414286027</v>
      </c>
      <c r="DD84">
        <v>142.87710691069501</v>
      </c>
      <c r="DE84">
        <v>128.96111850336101</v>
      </c>
      <c r="DF84">
        <v>113.478433747351</v>
      </c>
      <c r="DG84">
        <v>141.22573847438099</v>
      </c>
      <c r="DH84">
        <v>29.337285126874601</v>
      </c>
      <c r="DI84">
        <v>13.1753060825479</v>
      </c>
      <c r="DJ84">
        <v>168.16009356786699</v>
      </c>
      <c r="DK84">
        <v>149.108767409384</v>
      </c>
      <c r="DL84">
        <v>228.89475098279999</v>
      </c>
      <c r="DM84">
        <v>250.23147390729801</v>
      </c>
      <c r="DN84">
        <v>275.13365319436599</v>
      </c>
      <c r="DO84">
        <v>275.36122197096</v>
      </c>
      <c r="DP84">
        <v>216.162248778525</v>
      </c>
      <c r="DQ84">
        <v>187.24831399259801</v>
      </c>
      <c r="DR84">
        <v>65.580913716432093</v>
      </c>
      <c r="DS84">
        <v>56.895922805110096</v>
      </c>
      <c r="DT84">
        <v>41.024536778883601</v>
      </c>
      <c r="DU84">
        <v>45.442868781821602</v>
      </c>
      <c r="DV84">
        <v>203.70976843708101</v>
      </c>
      <c r="DW84">
        <v>152.96000147570501</v>
      </c>
    </row>
    <row r="85" spans="1:127" x14ac:dyDescent="0.35">
      <c r="A85" s="1" t="s">
        <v>442</v>
      </c>
      <c r="B85" s="24">
        <v>43830</v>
      </c>
      <c r="C85" s="24">
        <v>43847</v>
      </c>
      <c r="D85">
        <v>2.4590310116323102</v>
      </c>
      <c r="E85">
        <v>2.2267282554818602</v>
      </c>
      <c r="F85">
        <v>2.1693943851676498</v>
      </c>
      <c r="G85">
        <v>2.0243597536989899</v>
      </c>
      <c r="H85">
        <v>1.9259999999999999</v>
      </c>
      <c r="I85" s="24">
        <v>43861</v>
      </c>
      <c r="J85" s="24">
        <v>43921</v>
      </c>
      <c r="K85" s="24">
        <v>44012</v>
      </c>
      <c r="L85" s="24">
        <v>44104</v>
      </c>
      <c r="M85" s="24">
        <v>44196</v>
      </c>
      <c r="N85">
        <v>2.2140474465222399</v>
      </c>
      <c r="O85">
        <v>1.4745431159810001</v>
      </c>
      <c r="P85">
        <v>1.5801164347789101</v>
      </c>
      <c r="Q85">
        <v>1.72461688092381</v>
      </c>
      <c r="R85">
        <v>1.94029398018759</v>
      </c>
      <c r="S85" s="24">
        <v>43861</v>
      </c>
      <c r="T85" s="24">
        <v>43921</v>
      </c>
      <c r="U85" s="24">
        <v>44012</v>
      </c>
      <c r="V85" s="24">
        <v>44104</v>
      </c>
      <c r="W85" s="24">
        <v>44196</v>
      </c>
      <c r="X85">
        <v>2.2999999999999998</v>
      </c>
      <c r="Y85" s="24">
        <v>43830</v>
      </c>
      <c r="Z85" s="24">
        <v>43831</v>
      </c>
      <c r="AA85">
        <v>55.437999999999903</v>
      </c>
      <c r="AB85">
        <v>55.002000000000002</v>
      </c>
      <c r="AC85">
        <v>54.083999999999897</v>
      </c>
      <c r="AD85">
        <v>53.707000000000001</v>
      </c>
      <c r="AE85">
        <v>53.320999999999998</v>
      </c>
      <c r="AF85" s="24">
        <v>43861</v>
      </c>
      <c r="AG85" s="24">
        <v>43921</v>
      </c>
      <c r="AH85" s="24">
        <v>44012</v>
      </c>
      <c r="AI85" s="24">
        <v>44104</v>
      </c>
      <c r="AJ85" s="24">
        <v>44196</v>
      </c>
      <c r="AK85">
        <v>55.6</v>
      </c>
      <c r="AL85">
        <v>54.699999999999903</v>
      </c>
      <c r="AM85">
        <v>54.5</v>
      </c>
      <c r="AN85">
        <v>54.866666666666603</v>
      </c>
      <c r="AO85">
        <v>55.508333333333297</v>
      </c>
      <c r="AP85" s="24">
        <v>43861</v>
      </c>
      <c r="AQ85" s="24">
        <v>43921</v>
      </c>
      <c r="AR85" s="24">
        <v>44012</v>
      </c>
      <c r="AS85" s="24">
        <v>44104</v>
      </c>
      <c r="AT85" s="24">
        <v>44196</v>
      </c>
      <c r="AU85">
        <v>55.7</v>
      </c>
      <c r="AV85" s="24">
        <v>43830</v>
      </c>
      <c r="AW85" s="24">
        <v>43838</v>
      </c>
      <c r="AX85">
        <v>47.954000000000001</v>
      </c>
      <c r="AY85">
        <v>48.933</v>
      </c>
      <c r="AZ85">
        <v>50.253999999999998</v>
      </c>
      <c r="BA85">
        <v>52.895000000000003</v>
      </c>
      <c r="BB85">
        <v>53.503999999999998</v>
      </c>
      <c r="BC85" s="24">
        <v>43861</v>
      </c>
      <c r="BD85" s="24">
        <v>43921</v>
      </c>
      <c r="BE85" s="24">
        <v>44012</v>
      </c>
      <c r="BF85" s="24">
        <v>44104</v>
      </c>
      <c r="BG85" s="24">
        <v>44196</v>
      </c>
      <c r="BH85">
        <v>47.199999999999903</v>
      </c>
      <c r="BI85">
        <v>47.866666666666603</v>
      </c>
      <c r="BJ85">
        <v>48.616666666666603</v>
      </c>
      <c r="BK85">
        <v>49.811111111111103</v>
      </c>
      <c r="BL85">
        <v>51.2</v>
      </c>
      <c r="BM85" s="24">
        <v>43861</v>
      </c>
      <c r="BN85" s="24">
        <v>43921</v>
      </c>
      <c r="BO85" s="24">
        <v>44012</v>
      </c>
      <c r="BP85" s="24">
        <v>44104</v>
      </c>
      <c r="BQ85" s="24">
        <v>44196</v>
      </c>
      <c r="BR85">
        <v>47.9</v>
      </c>
      <c r="BS85">
        <v>1.8</v>
      </c>
      <c r="BT85">
        <v>51.25</v>
      </c>
      <c r="BU85">
        <v>55.5</v>
      </c>
      <c r="BV85" t="b">
        <v>0</v>
      </c>
      <c r="BW85" t="b">
        <v>1</v>
      </c>
      <c r="BX85">
        <v>1</v>
      </c>
      <c r="BY85" t="b">
        <v>0</v>
      </c>
      <c r="BZ85" t="b">
        <v>0</v>
      </c>
      <c r="CA85" t="b">
        <v>0</v>
      </c>
      <c r="CB85" t="b">
        <v>1</v>
      </c>
      <c r="CC85" t="b">
        <v>1</v>
      </c>
      <c r="CD85" t="b">
        <v>0</v>
      </c>
      <c r="CE85" t="b">
        <v>0</v>
      </c>
      <c r="CF85" t="b">
        <v>0</v>
      </c>
      <c r="CG85" t="b">
        <v>0</v>
      </c>
      <c r="CH85" t="b">
        <v>0</v>
      </c>
      <c r="CI85" t="b">
        <v>1</v>
      </c>
      <c r="CJ85" t="b">
        <v>1</v>
      </c>
      <c r="CK85" t="b">
        <v>1</v>
      </c>
      <c r="CL85" t="b">
        <v>1</v>
      </c>
      <c r="CM85" t="b">
        <v>1</v>
      </c>
      <c r="CN85">
        <v>0.244983565110069</v>
      </c>
      <c r="CO85">
        <v>0.75218513950085997</v>
      </c>
      <c r="CP85">
        <v>0.58927795038874498</v>
      </c>
      <c r="CQ85">
        <v>0.29974287277517803</v>
      </c>
      <c r="CR85">
        <v>-1.4293980187594301E-2</v>
      </c>
      <c r="CS85">
        <v>0.754000000000004</v>
      </c>
      <c r="CT85">
        <v>1.06633333333333</v>
      </c>
      <c r="CU85">
        <v>1.63733333333333</v>
      </c>
      <c r="CV85">
        <v>3.08388888888889</v>
      </c>
      <c r="CW85">
        <v>2.3039999999999901</v>
      </c>
      <c r="CX85">
        <v>-0.16200000000001299</v>
      </c>
      <c r="CY85">
        <v>0.30200000000001298</v>
      </c>
      <c r="CZ85">
        <v>-0.41600000000001103</v>
      </c>
      <c r="DA85">
        <v>-1.15966666666665</v>
      </c>
      <c r="DB85">
        <v>-2.1873333333333398</v>
      </c>
      <c r="DC85">
        <v>127.629305734854</v>
      </c>
      <c r="DD85">
        <v>143.92337944626601</v>
      </c>
      <c r="DE85">
        <v>129.73534523028201</v>
      </c>
      <c r="DF85">
        <v>113.718277992734</v>
      </c>
      <c r="DG85">
        <v>144.18005998455499</v>
      </c>
      <c r="DH85">
        <v>30.380217227758301</v>
      </c>
      <c r="DI85">
        <v>13.956583932958299</v>
      </c>
      <c r="DJ85">
        <v>169.84696265299499</v>
      </c>
      <c r="DK85">
        <v>150.54856425613201</v>
      </c>
      <c r="DL85">
        <v>213.796584160469</v>
      </c>
      <c r="DM85">
        <v>259.70819713200501</v>
      </c>
      <c r="DN85">
        <v>285.662772722954</v>
      </c>
      <c r="DO85">
        <v>285.81027075687098</v>
      </c>
      <c r="DP85">
        <v>224.175336610366</v>
      </c>
      <c r="DQ85">
        <v>195.82650040901899</v>
      </c>
      <c r="DR85">
        <v>69.507645673115306</v>
      </c>
      <c r="DS85">
        <v>60.437932028041999</v>
      </c>
      <c r="DT85">
        <v>38.511901469380099</v>
      </c>
      <c r="DU85">
        <v>53.098599470722299</v>
      </c>
      <c r="DV85">
        <v>209.708143034805</v>
      </c>
      <c r="DW85">
        <v>147.476035667736</v>
      </c>
    </row>
    <row r="86" spans="1:127" x14ac:dyDescent="0.35">
      <c r="A86" s="1" t="s">
        <v>443</v>
      </c>
      <c r="B86" s="24">
        <v>43861</v>
      </c>
      <c r="C86" s="24">
        <v>43879</v>
      </c>
      <c r="D86">
        <v>2.2317347493433002</v>
      </c>
      <c r="E86">
        <v>1.7557437350321501</v>
      </c>
      <c r="F86">
        <v>1.95932987749978</v>
      </c>
      <c r="G86">
        <v>1.7054070745222401</v>
      </c>
      <c r="H86">
        <v>1.5779999999999901</v>
      </c>
      <c r="I86" s="24">
        <v>43890</v>
      </c>
      <c r="J86" s="24">
        <v>43951</v>
      </c>
      <c r="K86" s="24">
        <v>44043</v>
      </c>
      <c r="L86" s="24">
        <v>44135</v>
      </c>
      <c r="M86" s="24">
        <v>44227</v>
      </c>
      <c r="N86">
        <v>2.22108532749021</v>
      </c>
      <c r="O86">
        <v>1.29972525174224</v>
      </c>
      <c r="P86">
        <v>1.7444728411628601</v>
      </c>
      <c r="Q86">
        <v>1.8231331201315799</v>
      </c>
      <c r="R86">
        <v>1.9297121826943799</v>
      </c>
      <c r="S86" s="24">
        <v>43890</v>
      </c>
      <c r="T86" s="24">
        <v>43951</v>
      </c>
      <c r="U86" s="24">
        <v>44043</v>
      </c>
      <c r="V86" s="24">
        <v>44135</v>
      </c>
      <c r="W86" s="24">
        <v>44227</v>
      </c>
      <c r="X86">
        <v>2.5</v>
      </c>
      <c r="Y86" s="24">
        <v>43861</v>
      </c>
      <c r="Z86" s="24">
        <v>43864</v>
      </c>
      <c r="AA86">
        <v>57.005000000000003</v>
      </c>
      <c r="AB86">
        <v>57.423999999999999</v>
      </c>
      <c r="AC86">
        <v>57.83</v>
      </c>
      <c r="AD86">
        <v>57.411999999999999</v>
      </c>
      <c r="AE86">
        <v>57.128999999999998</v>
      </c>
      <c r="AF86" s="24">
        <v>43890</v>
      </c>
      <c r="AG86" s="24">
        <v>43951</v>
      </c>
      <c r="AH86" s="24">
        <v>44043</v>
      </c>
      <c r="AI86" s="24">
        <v>44135</v>
      </c>
      <c r="AJ86" s="24">
        <v>44227</v>
      </c>
      <c r="AK86">
        <v>55.899999999999899</v>
      </c>
      <c r="AL86">
        <v>55.133333333333297</v>
      </c>
      <c r="AM86">
        <v>54.783333333333303</v>
      </c>
      <c r="AN86">
        <v>54.899999999999899</v>
      </c>
      <c r="AO86">
        <v>55.4583333333333</v>
      </c>
      <c r="AP86" s="24">
        <v>43890</v>
      </c>
      <c r="AQ86" s="24">
        <v>43951</v>
      </c>
      <c r="AR86" s="24">
        <v>44043</v>
      </c>
      <c r="AS86" s="24">
        <v>44135</v>
      </c>
      <c r="AT86" s="24">
        <v>44227</v>
      </c>
      <c r="AU86">
        <v>56</v>
      </c>
      <c r="AV86" s="24">
        <v>43861</v>
      </c>
      <c r="AW86" s="24">
        <v>43866</v>
      </c>
      <c r="AX86">
        <v>51.347000000000001</v>
      </c>
      <c r="AY86">
        <v>51.805</v>
      </c>
      <c r="AZ86">
        <v>52.863999999999997</v>
      </c>
      <c r="BA86">
        <v>55.575000000000003</v>
      </c>
      <c r="BB86">
        <v>54.9969999999999</v>
      </c>
      <c r="BC86" s="24">
        <v>43890</v>
      </c>
      <c r="BD86" s="24">
        <v>43951</v>
      </c>
      <c r="BE86" s="24">
        <v>44043</v>
      </c>
      <c r="BF86" s="24">
        <v>44135</v>
      </c>
      <c r="BG86" s="24">
        <v>44227</v>
      </c>
      <c r="BH86">
        <v>50.9</v>
      </c>
      <c r="BI86">
        <v>48.733333333333299</v>
      </c>
      <c r="BJ86">
        <v>48.566666666666599</v>
      </c>
      <c r="BK86">
        <v>49.599999999999902</v>
      </c>
      <c r="BL86">
        <v>50.724999999999902</v>
      </c>
      <c r="BM86" s="24">
        <v>43890</v>
      </c>
      <c r="BN86" s="24">
        <v>43951</v>
      </c>
      <c r="BO86" s="24">
        <v>44043</v>
      </c>
      <c r="BP86" s="24">
        <v>44135</v>
      </c>
      <c r="BQ86" s="24">
        <v>44227</v>
      </c>
      <c r="BR86">
        <v>51.4</v>
      </c>
      <c r="BS86">
        <v>1.8</v>
      </c>
      <c r="BT86">
        <v>51.2</v>
      </c>
      <c r="BU86">
        <v>55.5</v>
      </c>
      <c r="BV86" t="b">
        <v>1</v>
      </c>
      <c r="BW86" t="b">
        <v>1</v>
      </c>
      <c r="BX86">
        <v>1</v>
      </c>
      <c r="BY86" t="b">
        <v>1</v>
      </c>
      <c r="BZ86" t="b">
        <v>1</v>
      </c>
      <c r="CA86" t="b">
        <v>1</v>
      </c>
      <c r="CB86" t="b">
        <v>1</v>
      </c>
      <c r="CC86" t="b">
        <v>1</v>
      </c>
      <c r="CD86" t="b">
        <v>1</v>
      </c>
      <c r="CE86" t="b">
        <v>1</v>
      </c>
      <c r="CF86" t="b">
        <v>1</v>
      </c>
      <c r="CG86" t="b">
        <v>1</v>
      </c>
      <c r="CH86" t="b">
        <v>1</v>
      </c>
      <c r="CI86" t="b">
        <v>1</v>
      </c>
      <c r="CJ86" t="b">
        <v>0</v>
      </c>
      <c r="CK86" t="b">
        <v>1</v>
      </c>
      <c r="CL86" t="b">
        <v>0</v>
      </c>
      <c r="CM86" t="b">
        <v>0</v>
      </c>
      <c r="CN86">
        <v>1.06494218530928E-2</v>
      </c>
      <c r="CO86">
        <v>0.45601848328991101</v>
      </c>
      <c r="CP86">
        <v>0.21485703633691899</v>
      </c>
      <c r="CQ86">
        <v>-0.117726045609339</v>
      </c>
      <c r="CR86">
        <v>-0.35171218269437998</v>
      </c>
      <c r="CS86">
        <v>0.44700000000000201</v>
      </c>
      <c r="CT86">
        <v>3.0716666666666499</v>
      </c>
      <c r="CU86">
        <v>4.2973333333333201</v>
      </c>
      <c r="CV86">
        <v>5.9750000000000201</v>
      </c>
      <c r="CW86">
        <v>4.2719999999999896</v>
      </c>
      <c r="CX86">
        <v>1.10500000000001</v>
      </c>
      <c r="CY86">
        <v>2.29066666666666</v>
      </c>
      <c r="CZ86">
        <v>3.04666666666667</v>
      </c>
      <c r="DA86">
        <v>2.512</v>
      </c>
      <c r="DB86">
        <v>1.6706666666666601</v>
      </c>
      <c r="DC86">
        <v>129.86066832347299</v>
      </c>
      <c r="DD86">
        <v>146.89787074561801</v>
      </c>
      <c r="DE86">
        <v>131.60923604313101</v>
      </c>
      <c r="DF86">
        <v>114.64869626434999</v>
      </c>
      <c r="DG86">
        <v>142.94774698703199</v>
      </c>
      <c r="DH86">
        <v>26.755170252341902</v>
      </c>
      <c r="DI86">
        <v>11.533058719603099</v>
      </c>
      <c r="DJ86">
        <v>175.82755438825001</v>
      </c>
      <c r="DK86">
        <v>153.90638258484199</v>
      </c>
      <c r="DL86">
        <v>255.86816859187499</v>
      </c>
      <c r="DM86">
        <v>257.19800927654398</v>
      </c>
      <c r="DN86">
        <v>288.28413198103601</v>
      </c>
      <c r="DO86">
        <v>283.71206147121399</v>
      </c>
      <c r="DP86">
        <v>209.03790436152099</v>
      </c>
      <c r="DQ86">
        <v>184.67563372527499</v>
      </c>
      <c r="DR86">
        <v>63.457819049165799</v>
      </c>
      <c r="DS86">
        <v>53.759703623984599</v>
      </c>
      <c r="DT86">
        <v>33.601459792346503</v>
      </c>
      <c r="DU86">
        <v>42.999538270549401</v>
      </c>
      <c r="DV86">
        <v>208.92705675554299</v>
      </c>
      <c r="DW86">
        <v>137.949569024412</v>
      </c>
    </row>
    <row r="87" spans="1:127" x14ac:dyDescent="0.35">
      <c r="A87" s="1" t="s">
        <v>444</v>
      </c>
      <c r="B87" s="24">
        <v>43890</v>
      </c>
      <c r="C87" s="24">
        <v>43906</v>
      </c>
      <c r="D87">
        <v>1.5328601977954599</v>
      </c>
      <c r="E87">
        <v>0.674440841572576</v>
      </c>
      <c r="F87">
        <v>1.97271917461159</v>
      </c>
      <c r="G87">
        <v>1.5349970607446</v>
      </c>
      <c r="H87">
        <v>1.085</v>
      </c>
      <c r="I87" s="24">
        <v>43921</v>
      </c>
      <c r="J87" s="24">
        <v>43982</v>
      </c>
      <c r="K87" s="24">
        <v>44074</v>
      </c>
      <c r="L87" s="24">
        <v>44165</v>
      </c>
      <c r="M87" s="24">
        <v>44255</v>
      </c>
      <c r="N87">
        <v>1.8670219754056601</v>
      </c>
      <c r="O87">
        <v>1.2905462133844201</v>
      </c>
      <c r="P87">
        <v>1.94170701903873</v>
      </c>
      <c r="Q87">
        <v>2.08552332320988</v>
      </c>
      <c r="R87">
        <v>2.0796977850327201</v>
      </c>
      <c r="S87" s="24">
        <v>43921</v>
      </c>
      <c r="T87" s="24">
        <v>43982</v>
      </c>
      <c r="U87" s="24">
        <v>44074</v>
      </c>
      <c r="V87" s="24">
        <v>44165</v>
      </c>
      <c r="W87" s="24">
        <v>44255</v>
      </c>
      <c r="X87">
        <v>2.2999999999999998</v>
      </c>
      <c r="Y87" s="24">
        <v>43890</v>
      </c>
      <c r="Z87" s="24">
        <v>43892</v>
      </c>
      <c r="AA87">
        <v>55.932000000000002</v>
      </c>
      <c r="AB87">
        <v>55.3509999999999</v>
      </c>
      <c r="AC87">
        <v>54.677999999999898</v>
      </c>
      <c r="AD87">
        <v>56.046999999999997</v>
      </c>
      <c r="AE87">
        <v>56.899999999999899</v>
      </c>
      <c r="AF87" s="24">
        <v>43921</v>
      </c>
      <c r="AG87" s="24">
        <v>43982</v>
      </c>
      <c r="AH87" s="24">
        <v>44074</v>
      </c>
      <c r="AI87" s="24">
        <v>44165</v>
      </c>
      <c r="AJ87" s="24">
        <v>44255</v>
      </c>
      <c r="AK87">
        <v>56.7</v>
      </c>
      <c r="AL87">
        <v>56.066666666666599</v>
      </c>
      <c r="AM87">
        <v>54.933333333333302</v>
      </c>
      <c r="AN87">
        <v>54.955555555555499</v>
      </c>
      <c r="AO87">
        <v>55.283333333333303</v>
      </c>
      <c r="AP87" s="24">
        <v>43921</v>
      </c>
      <c r="AQ87" s="24">
        <v>43982</v>
      </c>
      <c r="AR87" s="24">
        <v>44074</v>
      </c>
      <c r="AS87" s="24">
        <v>44165</v>
      </c>
      <c r="AT87" s="24">
        <v>44255</v>
      </c>
      <c r="AU87">
        <v>57.5</v>
      </c>
      <c r="AV87" s="24">
        <v>43890</v>
      </c>
      <c r="AW87" s="24">
        <v>43895</v>
      </c>
      <c r="AX87">
        <v>51.180999999999997</v>
      </c>
      <c r="AY87">
        <v>51.429000000000002</v>
      </c>
      <c r="AZ87">
        <v>54.127000000000002</v>
      </c>
      <c r="BA87">
        <v>55.823</v>
      </c>
      <c r="BB87">
        <v>55.315999999999903</v>
      </c>
      <c r="BC87" s="24">
        <v>43921</v>
      </c>
      <c r="BD87" s="24">
        <v>43982</v>
      </c>
      <c r="BE87" s="24">
        <v>44074</v>
      </c>
      <c r="BF87" s="24">
        <v>44165</v>
      </c>
      <c r="BG87" s="24">
        <v>44255</v>
      </c>
      <c r="BH87">
        <v>50.1</v>
      </c>
      <c r="BI87">
        <v>49.4</v>
      </c>
      <c r="BJ87">
        <v>48.733333333333299</v>
      </c>
      <c r="BK87">
        <v>49.377777777777702</v>
      </c>
      <c r="BL87">
        <v>50.383333333333297</v>
      </c>
      <c r="BM87" s="24">
        <v>43921</v>
      </c>
      <c r="BN87" s="24">
        <v>43982</v>
      </c>
      <c r="BO87" s="24">
        <v>44074</v>
      </c>
      <c r="BP87" s="24">
        <v>44165</v>
      </c>
      <c r="BQ87" s="24">
        <v>44255</v>
      </c>
      <c r="BR87">
        <v>50.1</v>
      </c>
      <c r="BS87">
        <v>1.85</v>
      </c>
      <c r="BT87">
        <v>50.55</v>
      </c>
      <c r="BU87">
        <v>55.5</v>
      </c>
      <c r="BV87" t="b">
        <v>0</v>
      </c>
      <c r="BW87" t="b">
        <v>1</v>
      </c>
      <c r="BX87">
        <v>1</v>
      </c>
      <c r="BY87" t="b">
        <v>1</v>
      </c>
      <c r="BZ87" t="b">
        <v>1</v>
      </c>
      <c r="CA87" t="b">
        <v>1</v>
      </c>
      <c r="CB87" t="b">
        <v>1</v>
      </c>
      <c r="CC87" t="b">
        <v>1</v>
      </c>
      <c r="CD87" t="b">
        <v>1</v>
      </c>
      <c r="CE87" t="b">
        <v>0</v>
      </c>
      <c r="CF87" t="b">
        <v>0</v>
      </c>
      <c r="CG87" t="b">
        <v>1</v>
      </c>
      <c r="CH87" t="b">
        <v>1</v>
      </c>
      <c r="CI87" t="b">
        <v>0</v>
      </c>
      <c r="CJ87" t="b">
        <v>0</v>
      </c>
      <c r="CK87" t="b">
        <v>1</v>
      </c>
      <c r="CL87" t="b">
        <v>0</v>
      </c>
      <c r="CM87" t="b">
        <v>0</v>
      </c>
      <c r="CN87">
        <v>-0.33416177761020899</v>
      </c>
      <c r="CO87">
        <v>-0.61610537181184799</v>
      </c>
      <c r="CP87">
        <v>3.10121555728608E-2</v>
      </c>
      <c r="CQ87">
        <v>-0.55052626246527703</v>
      </c>
      <c r="CR87">
        <v>-0.99469778503272399</v>
      </c>
      <c r="CS87">
        <v>1.08099999999999</v>
      </c>
      <c r="CT87">
        <v>2.0289999999999999</v>
      </c>
      <c r="CU87">
        <v>5.3936666666666699</v>
      </c>
      <c r="CV87">
        <v>6.4452222222222204</v>
      </c>
      <c r="CW87">
        <v>4.9326666666666599</v>
      </c>
      <c r="CX87">
        <v>-0.76800000000000002</v>
      </c>
      <c r="CY87">
        <v>-0.71566666666667</v>
      </c>
      <c r="CZ87">
        <v>-0.25533333333334601</v>
      </c>
      <c r="DA87">
        <v>1.09144444444444</v>
      </c>
      <c r="DB87">
        <v>1.61666666666665</v>
      </c>
      <c r="DC87">
        <v>131.961207122161</v>
      </c>
      <c r="DD87">
        <v>148.71413627701</v>
      </c>
      <c r="DE87">
        <v>132.52981201541499</v>
      </c>
      <c r="DF87">
        <v>115.764650815883</v>
      </c>
      <c r="DG87">
        <v>140.776293105886</v>
      </c>
      <c r="DH87">
        <v>23.435615474167601</v>
      </c>
      <c r="DI87">
        <v>9.4040663415436008</v>
      </c>
      <c r="DJ87">
        <v>178.35999864799101</v>
      </c>
      <c r="DK87">
        <v>155.708761540491</v>
      </c>
      <c r="DL87">
        <v>302.26590292767497</v>
      </c>
      <c r="DM87">
        <v>235.09032020981201</v>
      </c>
      <c r="DN87">
        <v>265.34109539789301</v>
      </c>
      <c r="DO87">
        <v>259.00908680430803</v>
      </c>
      <c r="DP87">
        <v>181.29404415026801</v>
      </c>
      <c r="DQ87">
        <v>171.04473080050499</v>
      </c>
      <c r="DR87">
        <v>60.353661031524602</v>
      </c>
      <c r="DS87">
        <v>50.722431475927401</v>
      </c>
      <c r="DT87">
        <v>30.976716039128</v>
      </c>
      <c r="DU87">
        <v>35.121242442111701</v>
      </c>
      <c r="DV87">
        <v>195.70867518798499</v>
      </c>
      <c r="DW87">
        <v>131.78855270195999</v>
      </c>
    </row>
    <row r="88" spans="1:127" x14ac:dyDescent="0.35">
      <c r="A88" s="1" t="s">
        <v>445</v>
      </c>
      <c r="B88" s="24">
        <v>43921</v>
      </c>
      <c r="C88" s="24">
        <v>43934</v>
      </c>
      <c r="D88">
        <v>0.11869842456211301</v>
      </c>
      <c r="E88">
        <v>0.142086080822068</v>
      </c>
      <c r="F88">
        <v>0.156167651377359</v>
      </c>
      <c r="G88">
        <v>-0.86979390911142695</v>
      </c>
      <c r="H88">
        <v>0.84599999999999997</v>
      </c>
      <c r="I88" s="24">
        <v>43951</v>
      </c>
      <c r="J88" s="24">
        <v>44012</v>
      </c>
      <c r="K88" s="24">
        <v>44104</v>
      </c>
      <c r="L88" s="24">
        <v>44196</v>
      </c>
      <c r="M88" s="24">
        <v>44286</v>
      </c>
      <c r="N88">
        <v>0.50423692983725399</v>
      </c>
      <c r="O88">
        <v>0.43225644897917298</v>
      </c>
      <c r="P88">
        <v>1.73430491896999</v>
      </c>
      <c r="Q88">
        <v>2.0538003883598801</v>
      </c>
      <c r="R88">
        <v>2.2001269259750802</v>
      </c>
      <c r="S88" s="24">
        <v>43951</v>
      </c>
      <c r="T88" s="24">
        <v>44012</v>
      </c>
      <c r="U88" s="24">
        <v>44104</v>
      </c>
      <c r="V88" s="24">
        <v>44196</v>
      </c>
      <c r="W88" s="24">
        <v>44286</v>
      </c>
      <c r="X88">
        <v>1.5</v>
      </c>
      <c r="Y88" s="24">
        <v>43921</v>
      </c>
      <c r="Z88" s="24">
        <v>43922</v>
      </c>
      <c r="AA88">
        <v>53.942999999999998</v>
      </c>
      <c r="AB88">
        <v>55.148000000000003</v>
      </c>
      <c r="AC88">
        <v>55.86</v>
      </c>
      <c r="AD88">
        <v>54.752000000000002</v>
      </c>
      <c r="AE88">
        <v>54.749000000000002</v>
      </c>
      <c r="AF88" s="24">
        <v>43951</v>
      </c>
      <c r="AG88" s="24">
        <v>44012</v>
      </c>
      <c r="AH88" s="24">
        <v>44104</v>
      </c>
      <c r="AI88" s="24">
        <v>44196</v>
      </c>
      <c r="AJ88" s="24">
        <v>44286</v>
      </c>
      <c r="AK88">
        <v>53.6</v>
      </c>
      <c r="AL88">
        <v>55.4</v>
      </c>
      <c r="AM88">
        <v>55.05</v>
      </c>
      <c r="AN88">
        <v>54.799999999999898</v>
      </c>
      <c r="AO88">
        <v>55</v>
      </c>
      <c r="AP88" s="24">
        <v>43951</v>
      </c>
      <c r="AQ88" s="24">
        <v>44012</v>
      </c>
      <c r="AR88" s="24">
        <v>44104</v>
      </c>
      <c r="AS88" s="24">
        <v>44196</v>
      </c>
      <c r="AT88" s="24">
        <v>44286</v>
      </c>
      <c r="AU88">
        <v>52.9</v>
      </c>
      <c r="AV88" s="24">
        <v>43921</v>
      </c>
      <c r="AW88" s="24">
        <v>43922</v>
      </c>
      <c r="AX88">
        <v>44.893000000000001</v>
      </c>
      <c r="AY88">
        <v>45.206000000000003</v>
      </c>
      <c r="AZ88">
        <v>46.005000000000003</v>
      </c>
      <c r="BA88">
        <v>46.644999999999897</v>
      </c>
      <c r="BB88">
        <v>49.183999999999997</v>
      </c>
      <c r="BC88" s="24">
        <v>43951</v>
      </c>
      <c r="BD88" s="24">
        <v>44012</v>
      </c>
      <c r="BE88" s="24">
        <v>44104</v>
      </c>
      <c r="BF88" s="24">
        <v>44196</v>
      </c>
      <c r="BG88" s="24">
        <v>44286</v>
      </c>
      <c r="BH88">
        <v>49.1</v>
      </c>
      <c r="BI88">
        <v>50.033333333333303</v>
      </c>
      <c r="BJ88">
        <v>48.949999999999903</v>
      </c>
      <c r="BK88">
        <v>49.088888888888803</v>
      </c>
      <c r="BL88">
        <v>49.866666666666603</v>
      </c>
      <c r="BM88" s="24">
        <v>43951</v>
      </c>
      <c r="BN88" s="24">
        <v>44012</v>
      </c>
      <c r="BO88" s="24">
        <v>44104</v>
      </c>
      <c r="BP88" s="24">
        <v>44196</v>
      </c>
      <c r="BQ88" s="24">
        <v>44286</v>
      </c>
      <c r="BR88">
        <v>49</v>
      </c>
      <c r="BS88">
        <v>1.8</v>
      </c>
      <c r="BT88">
        <v>49.55</v>
      </c>
      <c r="BU88">
        <v>55.25</v>
      </c>
      <c r="BV88" t="b">
        <v>0</v>
      </c>
      <c r="BW88" t="b">
        <v>0</v>
      </c>
      <c r="BX88">
        <v>0</v>
      </c>
      <c r="BY88" t="b">
        <v>0</v>
      </c>
      <c r="BZ88" t="b">
        <v>0</v>
      </c>
      <c r="CA88" t="b">
        <v>0</v>
      </c>
      <c r="CB88" t="b">
        <v>0</v>
      </c>
      <c r="CC88" t="b">
        <v>0</v>
      </c>
      <c r="CD88" t="b">
        <v>0</v>
      </c>
      <c r="CE88" t="b">
        <v>0</v>
      </c>
      <c r="CF88" t="b">
        <v>1</v>
      </c>
      <c r="CG88" t="b">
        <v>0</v>
      </c>
      <c r="CH88" t="b">
        <v>0</v>
      </c>
      <c r="CI88" t="b">
        <v>0</v>
      </c>
      <c r="CJ88" t="b">
        <v>0</v>
      </c>
      <c r="CK88" t="b">
        <v>0</v>
      </c>
      <c r="CL88" t="b">
        <v>0</v>
      </c>
      <c r="CM88" t="b">
        <v>0</v>
      </c>
      <c r="CN88">
        <v>-0.38553850527514</v>
      </c>
      <c r="CO88">
        <v>-0.29017036815710501</v>
      </c>
      <c r="CP88">
        <v>-1.57813726759263</v>
      </c>
      <c r="CQ88">
        <v>-2.9235942974713001</v>
      </c>
      <c r="CR88">
        <v>-1.3541269259750801</v>
      </c>
      <c r="CS88">
        <v>-4.2069999999999999</v>
      </c>
      <c r="CT88">
        <v>-4.8273333333333204</v>
      </c>
      <c r="CU88">
        <v>-2.9449999999999799</v>
      </c>
      <c r="CV88">
        <v>-2.4438888888888899</v>
      </c>
      <c r="CW88">
        <v>-0.68266666666668296</v>
      </c>
      <c r="CX88">
        <v>0.34299999999999597</v>
      </c>
      <c r="CY88">
        <v>-0.25199999999999501</v>
      </c>
      <c r="CZ88">
        <v>0.81000000000000205</v>
      </c>
      <c r="DA88">
        <v>-4.7999999999987601E-2</v>
      </c>
      <c r="DB88">
        <v>-0.251000000000004</v>
      </c>
      <c r="DC88">
        <v>131.31245525936299</v>
      </c>
      <c r="DD88">
        <v>138.13475619975</v>
      </c>
      <c r="DE88">
        <v>125.482723214712</v>
      </c>
      <c r="DF88">
        <v>116.20297318716599</v>
      </c>
      <c r="DG88">
        <v>124.170446504011</v>
      </c>
      <c r="DH88">
        <v>18.5585440848586</v>
      </c>
      <c r="DI88">
        <v>6.4248182182497198</v>
      </c>
      <c r="DJ88">
        <v>163.35798333243599</v>
      </c>
      <c r="DK88">
        <v>146.025707995141</v>
      </c>
      <c r="DL88">
        <v>338.77966890227702</v>
      </c>
      <c r="DM88">
        <v>197.19445693881599</v>
      </c>
      <c r="DN88">
        <v>228.06199686160801</v>
      </c>
      <c r="DO88">
        <v>216.910493869249</v>
      </c>
      <c r="DP88">
        <v>121.548625692453</v>
      </c>
      <c r="DQ88">
        <v>125.263792510407</v>
      </c>
      <c r="DR88">
        <v>48.777204252910401</v>
      </c>
      <c r="DS88">
        <v>34.3317780391979</v>
      </c>
      <c r="DT88">
        <v>28.627230808798199</v>
      </c>
      <c r="DU88">
        <v>19.013491491640298</v>
      </c>
      <c r="DV88">
        <v>171.29517587825401</v>
      </c>
      <c r="DW88">
        <v>126.70297299400799</v>
      </c>
    </row>
    <row r="89" spans="1:127" x14ac:dyDescent="0.35">
      <c r="A89" s="1" t="s">
        <v>446</v>
      </c>
      <c r="B89" s="24">
        <v>43951</v>
      </c>
      <c r="C89" s="24">
        <v>43963</v>
      </c>
      <c r="D89">
        <v>2.18649313527885E-2</v>
      </c>
      <c r="E89">
        <v>-0.15287736338090999</v>
      </c>
      <c r="F89">
        <v>-0.31608113590264603</v>
      </c>
      <c r="G89">
        <v>-0.57746799446449704</v>
      </c>
      <c r="H89">
        <v>1.149</v>
      </c>
      <c r="I89" s="24">
        <v>43982</v>
      </c>
      <c r="J89" s="24">
        <v>44043</v>
      </c>
      <c r="K89" s="24">
        <v>44135</v>
      </c>
      <c r="L89" s="24">
        <v>44227</v>
      </c>
      <c r="M89" s="24">
        <v>44316</v>
      </c>
      <c r="N89">
        <v>-0.196952728220889</v>
      </c>
      <c r="O89">
        <v>0.25805303148986802</v>
      </c>
      <c r="P89">
        <v>1.4250804483103401</v>
      </c>
      <c r="Q89">
        <v>1.6744912426476699</v>
      </c>
      <c r="R89">
        <v>2.5059418743619402</v>
      </c>
      <c r="S89" s="24">
        <v>43982</v>
      </c>
      <c r="T89" s="24">
        <v>44043</v>
      </c>
      <c r="U89" s="24">
        <v>44135</v>
      </c>
      <c r="V89" s="24">
        <v>44227</v>
      </c>
      <c r="W89" s="24">
        <v>44316</v>
      </c>
      <c r="X89">
        <v>0.3</v>
      </c>
      <c r="Y89" s="24">
        <v>43951</v>
      </c>
      <c r="Z89" s="24">
        <v>43952</v>
      </c>
      <c r="AA89">
        <v>39.872</v>
      </c>
      <c r="AB89">
        <v>42.155999999999999</v>
      </c>
      <c r="AC89">
        <v>44.708999999999897</v>
      </c>
      <c r="AD89">
        <v>44.395000000000003</v>
      </c>
      <c r="AE89">
        <v>48.327999999999903</v>
      </c>
      <c r="AF89" s="24">
        <v>43982</v>
      </c>
      <c r="AG89" s="24">
        <v>44043</v>
      </c>
      <c r="AH89" s="24">
        <v>44135</v>
      </c>
      <c r="AI89" s="24">
        <v>44227</v>
      </c>
      <c r="AJ89" s="24">
        <v>44316</v>
      </c>
      <c r="AK89">
        <v>41.6</v>
      </c>
      <c r="AL89">
        <v>50.633333333333297</v>
      </c>
      <c r="AM89">
        <v>52.883333333333297</v>
      </c>
      <c r="AN89">
        <v>53.4</v>
      </c>
      <c r="AO89">
        <v>53.8333333333333</v>
      </c>
      <c r="AP89" s="24">
        <v>43982</v>
      </c>
      <c r="AQ89" s="24">
        <v>44043</v>
      </c>
      <c r="AR89" s="24">
        <v>44135</v>
      </c>
      <c r="AS89" s="24">
        <v>44227</v>
      </c>
      <c r="AT89" s="24">
        <v>44316</v>
      </c>
      <c r="AU89">
        <v>41.7</v>
      </c>
      <c r="AV89" s="24">
        <v>43951</v>
      </c>
      <c r="AW89" s="24">
        <v>43952</v>
      </c>
      <c r="AX89">
        <v>36.646999999999998</v>
      </c>
      <c r="AY89">
        <v>38.942</v>
      </c>
      <c r="AZ89">
        <v>41.264000000000003</v>
      </c>
      <c r="BA89">
        <v>49.375999999999998</v>
      </c>
      <c r="BB89">
        <v>51.146000000000001</v>
      </c>
      <c r="BC89" s="24">
        <v>43982</v>
      </c>
      <c r="BD89" s="24">
        <v>44043</v>
      </c>
      <c r="BE89" s="24">
        <v>44135</v>
      </c>
      <c r="BF89" s="24">
        <v>44227</v>
      </c>
      <c r="BG89" s="24">
        <v>44316</v>
      </c>
      <c r="BH89">
        <v>41.5</v>
      </c>
      <c r="BI89">
        <v>46.9</v>
      </c>
      <c r="BJ89">
        <v>47.816666666666599</v>
      </c>
      <c r="BK89">
        <v>48.011111111111099</v>
      </c>
      <c r="BL89">
        <v>48.924999999999997</v>
      </c>
      <c r="BM89" s="24">
        <v>43982</v>
      </c>
      <c r="BN89" s="24">
        <v>44043</v>
      </c>
      <c r="BO89" s="24">
        <v>44135</v>
      </c>
      <c r="BP89" s="24">
        <v>44227</v>
      </c>
      <c r="BQ89" s="24">
        <v>44316</v>
      </c>
      <c r="BR89">
        <v>41.8</v>
      </c>
      <c r="BS89">
        <v>1.8</v>
      </c>
      <c r="BT89">
        <v>48.75</v>
      </c>
      <c r="BU89">
        <v>55</v>
      </c>
      <c r="BV89" t="b">
        <v>0</v>
      </c>
      <c r="BW89" t="b">
        <v>0</v>
      </c>
      <c r="BX89">
        <v>0</v>
      </c>
      <c r="BY89" t="b">
        <v>0</v>
      </c>
      <c r="BZ89" t="b">
        <v>0</v>
      </c>
      <c r="CA89" t="b">
        <v>0</v>
      </c>
      <c r="CB89" t="b">
        <v>1</v>
      </c>
      <c r="CC89" t="b">
        <v>1</v>
      </c>
      <c r="CD89" t="b">
        <v>0</v>
      </c>
      <c r="CE89" t="b">
        <v>0</v>
      </c>
      <c r="CF89" t="b">
        <v>0</v>
      </c>
      <c r="CG89" t="b">
        <v>0</v>
      </c>
      <c r="CH89" t="b">
        <v>0</v>
      </c>
      <c r="CI89" t="b">
        <v>0</v>
      </c>
      <c r="CJ89" t="b">
        <v>0</v>
      </c>
      <c r="CK89" t="b">
        <v>0</v>
      </c>
      <c r="CL89" t="b">
        <v>0</v>
      </c>
      <c r="CM89" t="b">
        <v>0</v>
      </c>
      <c r="CN89">
        <v>0.21881765957367699</v>
      </c>
      <c r="CO89">
        <v>-0.41093039487077798</v>
      </c>
      <c r="CP89">
        <v>-1.7411615842129899</v>
      </c>
      <c r="CQ89">
        <v>-2.25195923711216</v>
      </c>
      <c r="CR89">
        <v>-1.3569418743619399</v>
      </c>
      <c r="CS89">
        <v>-4.8529999999999998</v>
      </c>
      <c r="CT89">
        <v>-7.9579999999999904</v>
      </c>
      <c r="CU89">
        <v>-6.5526666666666502</v>
      </c>
      <c r="CV89">
        <v>1.3648888888888899</v>
      </c>
      <c r="CW89">
        <v>2.2209999999999899</v>
      </c>
      <c r="CX89">
        <v>-1.728</v>
      </c>
      <c r="CY89">
        <v>-8.4773333333333305</v>
      </c>
      <c r="CZ89">
        <v>-8.1743333333333403</v>
      </c>
      <c r="DA89">
        <v>-9.0050000000000008</v>
      </c>
      <c r="DB89">
        <v>-5.5053333333333399</v>
      </c>
      <c r="DC89">
        <v>134.02493672390599</v>
      </c>
      <c r="DD89">
        <v>146.30273506933599</v>
      </c>
      <c r="DE89">
        <v>131.54311556421399</v>
      </c>
      <c r="DF89">
        <v>117.381348134863</v>
      </c>
      <c r="DG89">
        <v>134.05208664308699</v>
      </c>
      <c r="DH89">
        <v>18.511323314847498</v>
      </c>
      <c r="DI89">
        <v>6.4058476281025403</v>
      </c>
      <c r="DJ89">
        <v>177.156068420861</v>
      </c>
      <c r="DK89">
        <v>155.35896711537001</v>
      </c>
      <c r="DL89">
        <v>334.44827061878999</v>
      </c>
      <c r="DM89">
        <v>232.70784717821601</v>
      </c>
      <c r="DN89">
        <v>272.65956170321101</v>
      </c>
      <c r="DO89">
        <v>255.92584325917599</v>
      </c>
      <c r="DP89">
        <v>151.25945974283201</v>
      </c>
      <c r="DQ89">
        <v>163.919935654461</v>
      </c>
      <c r="DR89">
        <v>48.643323130809698</v>
      </c>
      <c r="DS89">
        <v>31.8875639000345</v>
      </c>
      <c r="DT89">
        <v>31.964292544693599</v>
      </c>
      <c r="DU89">
        <v>33.298112140976599</v>
      </c>
      <c r="DV89">
        <v>194.67262396737399</v>
      </c>
      <c r="DW89">
        <v>137.02460218136599</v>
      </c>
    </row>
    <row r="90" spans="1:127" x14ac:dyDescent="0.35">
      <c r="A90" s="1" t="s">
        <v>447</v>
      </c>
      <c r="B90" s="24">
        <v>43982</v>
      </c>
      <c r="C90" s="24">
        <v>43992</v>
      </c>
      <c r="D90">
        <v>0.54042526245108302</v>
      </c>
      <c r="E90">
        <v>1.3431767943311099</v>
      </c>
      <c r="F90">
        <v>0.10219542160429999</v>
      </c>
      <c r="G90">
        <v>-0.11082919305081999</v>
      </c>
      <c r="H90">
        <v>1.8149999999999999</v>
      </c>
      <c r="I90" s="24">
        <v>44012</v>
      </c>
      <c r="J90" s="24">
        <v>44074</v>
      </c>
      <c r="K90" s="24">
        <v>44165</v>
      </c>
      <c r="L90" s="24">
        <v>44255</v>
      </c>
      <c r="M90" s="24">
        <v>44347</v>
      </c>
      <c r="N90">
        <v>0.105385523466061</v>
      </c>
      <c r="O90">
        <v>0.32550899119834198</v>
      </c>
      <c r="P90">
        <v>1.1107354164869701</v>
      </c>
      <c r="Q90">
        <v>1.1524999754710099</v>
      </c>
      <c r="R90">
        <v>1.9696574233792099</v>
      </c>
      <c r="S90" s="24">
        <v>44012</v>
      </c>
      <c r="T90" s="24">
        <v>44074</v>
      </c>
      <c r="U90" s="24">
        <v>44165</v>
      </c>
      <c r="V90" s="24">
        <v>44255</v>
      </c>
      <c r="W90" s="24">
        <v>44347</v>
      </c>
      <c r="X90">
        <v>0.1</v>
      </c>
      <c r="Y90" s="24">
        <v>43982</v>
      </c>
      <c r="Z90" s="24">
        <v>43983</v>
      </c>
      <c r="AA90">
        <v>46.048000000000002</v>
      </c>
      <c r="AB90">
        <v>48.414999999999999</v>
      </c>
      <c r="AC90">
        <v>51.887999999999998</v>
      </c>
      <c r="AD90">
        <v>52.201000000000001</v>
      </c>
      <c r="AE90">
        <v>52.755000000000003</v>
      </c>
      <c r="AF90" s="24">
        <v>44012</v>
      </c>
      <c r="AG90" s="24">
        <v>44074</v>
      </c>
      <c r="AH90" s="24">
        <v>44165</v>
      </c>
      <c r="AI90" s="24">
        <v>44255</v>
      </c>
      <c r="AJ90" s="24">
        <v>44347</v>
      </c>
      <c r="AK90">
        <v>45.4</v>
      </c>
      <c r="AL90">
        <v>46.866666666666603</v>
      </c>
      <c r="AM90">
        <v>51.466666666666598</v>
      </c>
      <c r="AN90">
        <v>52.244444444444397</v>
      </c>
      <c r="AO90">
        <v>52.933333333333302</v>
      </c>
      <c r="AP90" s="24">
        <v>44012</v>
      </c>
      <c r="AQ90" s="24">
        <v>44074</v>
      </c>
      <c r="AR90" s="24">
        <v>44165</v>
      </c>
      <c r="AS90" s="24">
        <v>44255</v>
      </c>
      <c r="AT90" s="24">
        <v>44347</v>
      </c>
      <c r="AU90">
        <v>45.4</v>
      </c>
      <c r="AV90" s="24">
        <v>43982</v>
      </c>
      <c r="AW90" s="24">
        <v>43983</v>
      </c>
      <c r="AX90">
        <v>41.662999999999897</v>
      </c>
      <c r="AY90">
        <v>43.588000000000001</v>
      </c>
      <c r="AZ90">
        <v>45.661000000000001</v>
      </c>
      <c r="BA90">
        <v>53.783000000000001</v>
      </c>
      <c r="BB90">
        <v>55.72</v>
      </c>
      <c r="BC90" s="24">
        <v>44012</v>
      </c>
      <c r="BD90" s="24">
        <v>44074</v>
      </c>
      <c r="BE90" s="24">
        <v>44165</v>
      </c>
      <c r="BF90" s="24">
        <v>44255</v>
      </c>
      <c r="BG90" s="24">
        <v>44347</v>
      </c>
      <c r="BH90">
        <v>43.1</v>
      </c>
      <c r="BI90">
        <v>44.566666666666599</v>
      </c>
      <c r="BJ90">
        <v>46.983333333333299</v>
      </c>
      <c r="BK90">
        <v>47.344444444444399</v>
      </c>
      <c r="BL90">
        <v>48.174999999999898</v>
      </c>
      <c r="BM90" s="24">
        <v>44012</v>
      </c>
      <c r="BN90" s="24">
        <v>44074</v>
      </c>
      <c r="BO90" s="24">
        <v>44165</v>
      </c>
      <c r="BP90" s="24">
        <v>44255</v>
      </c>
      <c r="BQ90" s="24">
        <v>44347</v>
      </c>
      <c r="BR90">
        <v>43.5</v>
      </c>
      <c r="BS90">
        <v>1.75</v>
      </c>
      <c r="BT90">
        <v>48.3</v>
      </c>
      <c r="BU90">
        <v>54.599999999999902</v>
      </c>
      <c r="BV90" t="b">
        <v>0</v>
      </c>
      <c r="BW90" t="b">
        <v>0</v>
      </c>
      <c r="BX90">
        <v>0</v>
      </c>
      <c r="BY90" t="b">
        <v>0</v>
      </c>
      <c r="BZ90" t="b">
        <v>0</v>
      </c>
      <c r="CA90" t="b">
        <v>0</v>
      </c>
      <c r="CB90" t="b">
        <v>1</v>
      </c>
      <c r="CC90" t="b">
        <v>1</v>
      </c>
      <c r="CD90" t="b">
        <v>0</v>
      </c>
      <c r="CE90" t="b">
        <v>0</v>
      </c>
      <c r="CF90" t="b">
        <v>0</v>
      </c>
      <c r="CG90" t="b">
        <v>0</v>
      </c>
      <c r="CH90" t="b">
        <v>0</v>
      </c>
      <c r="CI90" t="b">
        <v>0</v>
      </c>
      <c r="CJ90" t="b">
        <v>0</v>
      </c>
      <c r="CK90" t="b">
        <v>0</v>
      </c>
      <c r="CL90" t="b">
        <v>0</v>
      </c>
      <c r="CM90" t="b">
        <v>1</v>
      </c>
      <c r="CN90">
        <v>0.43503973898502102</v>
      </c>
      <c r="CO90">
        <v>1.0176678031327699</v>
      </c>
      <c r="CP90">
        <v>-1.0085399948826701</v>
      </c>
      <c r="CQ90">
        <v>-1.26332916852183</v>
      </c>
      <c r="CR90">
        <v>-0.15465742337921601</v>
      </c>
      <c r="CS90">
        <v>-1.43700000000001</v>
      </c>
      <c r="CT90">
        <v>-0.97866666666666902</v>
      </c>
      <c r="CU90">
        <v>-1.32233333333333</v>
      </c>
      <c r="CV90">
        <v>6.43855555555555</v>
      </c>
      <c r="CW90">
        <v>7.5450000000000097</v>
      </c>
      <c r="CX90">
        <v>0.64800000000000302</v>
      </c>
      <c r="CY90">
        <v>1.54833333333333</v>
      </c>
      <c r="CZ90">
        <v>0.42133333333332901</v>
      </c>
      <c r="DA90">
        <v>-4.3444444444439498E-2</v>
      </c>
      <c r="DB90">
        <v>-0.17833333333331999</v>
      </c>
      <c r="DC90">
        <v>134.91942085412401</v>
      </c>
      <c r="DD90">
        <v>150.799138575954</v>
      </c>
      <c r="DE90">
        <v>134.53268626019599</v>
      </c>
      <c r="DF90">
        <v>118.02117245353099</v>
      </c>
      <c r="DG90">
        <v>141.00632995366999</v>
      </c>
      <c r="DH90">
        <v>19.325004813671399</v>
      </c>
      <c r="DI90">
        <v>6.8556301573198297</v>
      </c>
      <c r="DJ90">
        <v>181.860891665705</v>
      </c>
      <c r="DK90">
        <v>159.81376671045101</v>
      </c>
      <c r="DL90">
        <v>305.997463682964</v>
      </c>
      <c r="DM90">
        <v>250.42490098910301</v>
      </c>
      <c r="DN90">
        <v>296.44359146164902</v>
      </c>
      <c r="DO90">
        <v>275.345623572752</v>
      </c>
      <c r="DP90">
        <v>159.36716272556799</v>
      </c>
      <c r="DQ90">
        <v>187.54718602847601</v>
      </c>
      <c r="DR90">
        <v>53.2544889129111</v>
      </c>
      <c r="DS90">
        <v>36.926401494173597</v>
      </c>
      <c r="DT90">
        <v>27.8121272471571</v>
      </c>
      <c r="DU90">
        <v>34.5432048564466</v>
      </c>
      <c r="DV90">
        <v>206.103714660854</v>
      </c>
      <c r="DW90">
        <v>139.15014000247899</v>
      </c>
    </row>
    <row r="91" spans="1:127" x14ac:dyDescent="0.35">
      <c r="A91" s="1" t="s">
        <v>448</v>
      </c>
      <c r="B91" s="24">
        <v>44012</v>
      </c>
      <c r="C91" s="24">
        <v>44026</v>
      </c>
      <c r="D91">
        <v>0.73405893495368502</v>
      </c>
      <c r="E91">
        <v>0.64925657133731995</v>
      </c>
      <c r="F91">
        <v>0.56404410952079997</v>
      </c>
      <c r="G91">
        <v>0.95147345950450302</v>
      </c>
      <c r="H91">
        <v>1.7229999999999901</v>
      </c>
      <c r="I91" s="24">
        <v>44043</v>
      </c>
      <c r="J91" s="24">
        <v>44104</v>
      </c>
      <c r="K91" s="24">
        <v>44196</v>
      </c>
      <c r="L91" s="24">
        <v>44286</v>
      </c>
      <c r="M91" s="24">
        <v>44377</v>
      </c>
      <c r="N91">
        <v>0.90004387168986999</v>
      </c>
      <c r="O91">
        <v>1.0815097118197201</v>
      </c>
      <c r="P91">
        <v>1.56467020027627</v>
      </c>
      <c r="Q91">
        <v>1.6030814729479099</v>
      </c>
      <c r="R91">
        <v>2.0215664234411501</v>
      </c>
      <c r="S91" s="24">
        <v>44043</v>
      </c>
      <c r="T91" s="24">
        <v>44104</v>
      </c>
      <c r="U91" s="24">
        <v>44196</v>
      </c>
      <c r="V91" s="24">
        <v>44286</v>
      </c>
      <c r="W91" s="24">
        <v>44377</v>
      </c>
      <c r="X91">
        <v>0.6</v>
      </c>
      <c r="Y91" s="24">
        <v>44012</v>
      </c>
      <c r="Z91" s="24">
        <v>44013</v>
      </c>
      <c r="AA91">
        <v>58.432000000000002</v>
      </c>
      <c r="AB91">
        <v>55.741999999999997</v>
      </c>
      <c r="AC91">
        <v>57.104999999999997</v>
      </c>
      <c r="AD91">
        <v>57.198</v>
      </c>
      <c r="AE91">
        <v>58.171999999999997</v>
      </c>
      <c r="AF91" s="24">
        <v>44043</v>
      </c>
      <c r="AG91" s="24">
        <v>44104</v>
      </c>
      <c r="AH91" s="24">
        <v>44196</v>
      </c>
      <c r="AI91" s="24">
        <v>44286</v>
      </c>
      <c r="AJ91" s="24">
        <v>44377</v>
      </c>
      <c r="AK91">
        <v>56.499999999999901</v>
      </c>
      <c r="AL91">
        <v>47.8333333333333</v>
      </c>
      <c r="AM91">
        <v>51.616666666666603</v>
      </c>
      <c r="AN91">
        <v>52.644444444444403</v>
      </c>
      <c r="AO91">
        <v>53.058333333333302</v>
      </c>
      <c r="AP91" s="24">
        <v>44043</v>
      </c>
      <c r="AQ91" s="24">
        <v>44104</v>
      </c>
      <c r="AR91" s="24">
        <v>44196</v>
      </c>
      <c r="AS91" s="24">
        <v>44286</v>
      </c>
      <c r="AT91" s="24">
        <v>44377</v>
      </c>
      <c r="AU91">
        <v>57.3</v>
      </c>
      <c r="AV91" s="24">
        <v>44012</v>
      </c>
      <c r="AW91" s="24">
        <v>44013</v>
      </c>
      <c r="AX91">
        <v>54.89</v>
      </c>
      <c r="AY91">
        <v>52.548000000000002</v>
      </c>
      <c r="AZ91">
        <v>58.050999999999902</v>
      </c>
      <c r="BA91">
        <v>60.093000000000004</v>
      </c>
      <c r="BB91">
        <v>60.252000000000002</v>
      </c>
      <c r="BC91" s="24">
        <v>44043</v>
      </c>
      <c r="BD91" s="24">
        <v>44104</v>
      </c>
      <c r="BE91" s="24">
        <v>44196</v>
      </c>
      <c r="BF91" s="24">
        <v>44286</v>
      </c>
      <c r="BG91" s="24">
        <v>44377</v>
      </c>
      <c r="BH91">
        <v>52.6</v>
      </c>
      <c r="BI91">
        <v>45.733333333333299</v>
      </c>
      <c r="BJ91">
        <v>47.883333333333297</v>
      </c>
      <c r="BK91">
        <v>47.877777777777702</v>
      </c>
      <c r="BL91">
        <v>48.25</v>
      </c>
      <c r="BM91" s="24">
        <v>44043</v>
      </c>
      <c r="BN91" s="24">
        <v>44104</v>
      </c>
      <c r="BO91" s="24">
        <v>44196</v>
      </c>
      <c r="BP91" s="24">
        <v>44286</v>
      </c>
      <c r="BQ91" s="24">
        <v>44377</v>
      </c>
      <c r="BR91">
        <v>52.6</v>
      </c>
      <c r="BS91">
        <v>1.75</v>
      </c>
      <c r="BT91">
        <v>48.3</v>
      </c>
      <c r="BU91">
        <v>54.599999999999902</v>
      </c>
      <c r="BV91" t="b">
        <v>1</v>
      </c>
      <c r="BW91" t="b">
        <v>1</v>
      </c>
      <c r="BX91">
        <v>0</v>
      </c>
      <c r="BY91" t="b">
        <v>1</v>
      </c>
      <c r="BZ91" t="b">
        <v>1</v>
      </c>
      <c r="CA91" t="b">
        <v>1</v>
      </c>
      <c r="CB91" t="b">
        <v>1</v>
      </c>
      <c r="CC91" t="b">
        <v>1</v>
      </c>
      <c r="CD91" t="b">
        <v>1</v>
      </c>
      <c r="CE91" t="b">
        <v>1</v>
      </c>
      <c r="CF91" t="b">
        <v>1</v>
      </c>
      <c r="CG91" t="b">
        <v>1</v>
      </c>
      <c r="CH91" t="b">
        <v>1</v>
      </c>
      <c r="CI91" t="b">
        <v>0</v>
      </c>
      <c r="CJ91" t="b">
        <v>0</v>
      </c>
      <c r="CK91" t="b">
        <v>0</v>
      </c>
      <c r="CL91" t="b">
        <v>0</v>
      </c>
      <c r="CM91" t="b">
        <v>0</v>
      </c>
      <c r="CN91">
        <v>-0.165984936736185</v>
      </c>
      <c r="CO91">
        <v>-0.43225314048240698</v>
      </c>
      <c r="CP91">
        <v>-1.00062609075547</v>
      </c>
      <c r="CQ91">
        <v>-0.65160801344341501</v>
      </c>
      <c r="CR91">
        <v>-0.29856642344115503</v>
      </c>
      <c r="CS91">
        <v>2.29</v>
      </c>
      <c r="CT91">
        <v>6.8146666666666604</v>
      </c>
      <c r="CU91">
        <v>10.1676666666666</v>
      </c>
      <c r="CV91">
        <v>12.2152222222222</v>
      </c>
      <c r="CW91">
        <v>12.002000000000001</v>
      </c>
      <c r="CX91">
        <v>1.9320000000000099</v>
      </c>
      <c r="CY91">
        <v>7.9086666666666696</v>
      </c>
      <c r="CZ91">
        <v>5.4883333333333297</v>
      </c>
      <c r="DA91">
        <v>4.55355555555556</v>
      </c>
      <c r="DB91">
        <v>5.1136666666666599</v>
      </c>
      <c r="DC91">
        <v>135.88503452866701</v>
      </c>
      <c r="DD91">
        <v>153.65778967920599</v>
      </c>
      <c r="DE91">
        <v>136.62708442307701</v>
      </c>
      <c r="DF91">
        <v>118.30582156045899</v>
      </c>
      <c r="DG91">
        <v>139.59876138103601</v>
      </c>
      <c r="DH91">
        <v>18.8161394556539</v>
      </c>
      <c r="DI91">
        <v>6.5632519900334501</v>
      </c>
      <c r="DJ91">
        <v>187.12477876239799</v>
      </c>
      <c r="DK91">
        <v>163.285844729225</v>
      </c>
      <c r="DL91">
        <v>313.08152243319802</v>
      </c>
      <c r="DM91">
        <v>253.84005995502699</v>
      </c>
      <c r="DN91">
        <v>307.04275136684601</v>
      </c>
      <c r="DO91">
        <v>279.31814314529402</v>
      </c>
      <c r="DP91">
        <v>159.01641520020701</v>
      </c>
      <c r="DQ91">
        <v>196.101874390424</v>
      </c>
      <c r="DR91">
        <v>55.321750380315301</v>
      </c>
      <c r="DS91">
        <v>38.836388702039102</v>
      </c>
      <c r="DT91">
        <v>25.964735019506499</v>
      </c>
      <c r="DU91">
        <v>33.9486109576331</v>
      </c>
      <c r="DV91">
        <v>208.59715160689399</v>
      </c>
      <c r="DW91">
        <v>137.49695745454699</v>
      </c>
    </row>
    <row r="92" spans="1:127" x14ac:dyDescent="0.35">
      <c r="A92" s="1" t="s">
        <v>449</v>
      </c>
      <c r="B92" s="24">
        <v>44043</v>
      </c>
      <c r="C92" s="24">
        <v>44055</v>
      </c>
      <c r="D92">
        <v>1.00836737501852</v>
      </c>
      <c r="E92">
        <v>0.930645694901022</v>
      </c>
      <c r="F92">
        <v>0.66000178702256795</v>
      </c>
      <c r="G92">
        <v>1.5943844353696699</v>
      </c>
      <c r="H92">
        <v>1.609</v>
      </c>
      <c r="I92" s="24">
        <v>44074</v>
      </c>
      <c r="J92" s="24">
        <v>44135</v>
      </c>
      <c r="K92" s="24">
        <v>44227</v>
      </c>
      <c r="L92" s="24">
        <v>44316</v>
      </c>
      <c r="M92" s="24">
        <v>44408</v>
      </c>
      <c r="N92">
        <v>1.1638973195448199</v>
      </c>
      <c r="O92">
        <v>0.98162158561458901</v>
      </c>
      <c r="P92">
        <v>1.54718637723376</v>
      </c>
      <c r="Q92">
        <v>2.2154535159845898</v>
      </c>
      <c r="R92">
        <v>1.9737174806409501</v>
      </c>
      <c r="S92" s="24">
        <v>44074</v>
      </c>
      <c r="T92" s="24">
        <v>44135</v>
      </c>
      <c r="U92" s="24">
        <v>44227</v>
      </c>
      <c r="V92" s="24">
        <v>44316</v>
      </c>
      <c r="W92" s="24">
        <v>44408</v>
      </c>
      <c r="X92">
        <v>1</v>
      </c>
      <c r="Y92" s="24">
        <v>44043</v>
      </c>
      <c r="Z92" s="24">
        <v>44046</v>
      </c>
      <c r="AA92">
        <v>57.074999999999903</v>
      </c>
      <c r="AB92">
        <v>55.691000000000003</v>
      </c>
      <c r="AC92">
        <v>56.445</v>
      </c>
      <c r="AD92">
        <v>57.1099999999999</v>
      </c>
      <c r="AE92">
        <v>56.356000000000002</v>
      </c>
      <c r="AF92" s="24">
        <v>44074</v>
      </c>
      <c r="AG92" s="24">
        <v>44135</v>
      </c>
      <c r="AH92" s="24">
        <v>44227</v>
      </c>
      <c r="AI92" s="24">
        <v>44316</v>
      </c>
      <c r="AJ92" s="24">
        <v>44408</v>
      </c>
      <c r="AK92">
        <v>56.6</v>
      </c>
      <c r="AL92">
        <v>52.8333333333333</v>
      </c>
      <c r="AM92">
        <v>51.733333333333299</v>
      </c>
      <c r="AN92">
        <v>52.866666666666603</v>
      </c>
      <c r="AO92">
        <v>53.258333333333297</v>
      </c>
      <c r="AP92" s="24">
        <v>44074</v>
      </c>
      <c r="AQ92" s="24">
        <v>44135</v>
      </c>
      <c r="AR92" s="24">
        <v>44227</v>
      </c>
      <c r="AS92" s="24">
        <v>44316</v>
      </c>
      <c r="AT92" s="24">
        <v>44408</v>
      </c>
      <c r="AU92">
        <v>56.7</v>
      </c>
      <c r="AV92" s="24">
        <v>44043</v>
      </c>
      <c r="AW92" s="24">
        <v>44046</v>
      </c>
      <c r="AX92">
        <v>55.612000000000002</v>
      </c>
      <c r="AY92">
        <v>56.945999999999998</v>
      </c>
      <c r="AZ92">
        <v>56.61</v>
      </c>
      <c r="BA92">
        <v>58.415999999999997</v>
      </c>
      <c r="BB92">
        <v>59.215000000000003</v>
      </c>
      <c r="BC92" s="24">
        <v>44074</v>
      </c>
      <c r="BD92" s="24">
        <v>44135</v>
      </c>
      <c r="BE92" s="24">
        <v>44227</v>
      </c>
      <c r="BF92" s="24">
        <v>44316</v>
      </c>
      <c r="BG92" s="24">
        <v>44408</v>
      </c>
      <c r="BH92">
        <v>54.2</v>
      </c>
      <c r="BI92">
        <v>49.966666666666598</v>
      </c>
      <c r="BJ92">
        <v>48.433333333333302</v>
      </c>
      <c r="BK92">
        <v>48.533333333333303</v>
      </c>
      <c r="BL92">
        <v>48.5</v>
      </c>
      <c r="BM92" s="24">
        <v>44074</v>
      </c>
      <c r="BN92" s="24">
        <v>44135</v>
      </c>
      <c r="BO92" s="24">
        <v>44227</v>
      </c>
      <c r="BP92" s="24">
        <v>44316</v>
      </c>
      <c r="BQ92" s="24">
        <v>44408</v>
      </c>
      <c r="BR92">
        <v>53.8</v>
      </c>
      <c r="BS92">
        <v>1.7</v>
      </c>
      <c r="BT92">
        <v>48.3</v>
      </c>
      <c r="BU92">
        <v>55.25</v>
      </c>
      <c r="BV92" t="b">
        <v>1</v>
      </c>
      <c r="BW92" t="b">
        <v>1</v>
      </c>
      <c r="BX92">
        <v>0</v>
      </c>
      <c r="BY92" t="b">
        <v>1</v>
      </c>
      <c r="BZ92" t="b">
        <v>1</v>
      </c>
      <c r="CA92" t="b">
        <v>1</v>
      </c>
      <c r="CB92" t="b">
        <v>1</v>
      </c>
      <c r="CC92" t="b">
        <v>1</v>
      </c>
      <c r="CD92" t="b">
        <v>1</v>
      </c>
      <c r="CE92" t="b">
        <v>1</v>
      </c>
      <c r="CF92" t="b">
        <v>1</v>
      </c>
      <c r="CG92" t="b">
        <v>1</v>
      </c>
      <c r="CH92" t="b">
        <v>1</v>
      </c>
      <c r="CI92" t="b">
        <v>0</v>
      </c>
      <c r="CJ92" t="b">
        <v>0</v>
      </c>
      <c r="CK92" t="b">
        <v>0</v>
      </c>
      <c r="CL92" t="b">
        <v>0</v>
      </c>
      <c r="CM92" t="b">
        <v>0</v>
      </c>
      <c r="CN92">
        <v>-0.15552994452630001</v>
      </c>
      <c r="CO92">
        <v>-5.0975890713567097E-2</v>
      </c>
      <c r="CP92">
        <v>-0.887184590211193</v>
      </c>
      <c r="CQ92">
        <v>-0.62106908061491495</v>
      </c>
      <c r="CR92">
        <v>-0.36471748064095499</v>
      </c>
      <c r="CS92">
        <v>1.4119999999999999</v>
      </c>
      <c r="CT92">
        <v>6.9793333333333196</v>
      </c>
      <c r="CU92">
        <v>8.1766666666666694</v>
      </c>
      <c r="CV92">
        <v>9.8826666666666707</v>
      </c>
      <c r="CW92">
        <v>10.715</v>
      </c>
      <c r="CX92">
        <v>0.47499999999998699</v>
      </c>
      <c r="CY92">
        <v>2.8576666666666699</v>
      </c>
      <c r="CZ92">
        <v>4.71166666666665</v>
      </c>
      <c r="DA92">
        <v>4.2433333333333296</v>
      </c>
      <c r="DB92">
        <v>3.0976666666666701</v>
      </c>
      <c r="DC92">
        <v>137.62311862914501</v>
      </c>
      <c r="DD92">
        <v>156.42011881464401</v>
      </c>
      <c r="DE92">
        <v>138.084952322379</v>
      </c>
      <c r="DF92">
        <v>118.70484239983099</v>
      </c>
      <c r="DG92">
        <v>146.72040478573999</v>
      </c>
      <c r="DH92">
        <v>17.140970472140101</v>
      </c>
      <c r="DI92">
        <v>5.6916892348644197</v>
      </c>
      <c r="DJ92">
        <v>195.93563817567201</v>
      </c>
      <c r="DK92">
        <v>167.685538643679</v>
      </c>
      <c r="DL92">
        <v>355.95030799967799</v>
      </c>
      <c r="DM92">
        <v>266.91961205476599</v>
      </c>
      <c r="DN92">
        <v>325.52217757786798</v>
      </c>
      <c r="DO92">
        <v>293.632231496484</v>
      </c>
      <c r="DP92">
        <v>162.68159749056099</v>
      </c>
      <c r="DQ92">
        <v>215.54813599636699</v>
      </c>
      <c r="DR92">
        <v>57.684400384686697</v>
      </c>
      <c r="DS92">
        <v>39.951309681055399</v>
      </c>
      <c r="DT92">
        <v>26.936115065238699</v>
      </c>
      <c r="DU92">
        <v>34.424407605331801</v>
      </c>
      <c r="DV92">
        <v>217.444734162191</v>
      </c>
      <c r="DW92">
        <v>139.60806629631699</v>
      </c>
    </row>
    <row r="93" spans="1:127" x14ac:dyDescent="0.35">
      <c r="A93" s="1" t="s">
        <v>450</v>
      </c>
      <c r="B93" s="24">
        <v>44074</v>
      </c>
      <c r="C93" s="24">
        <v>44085</v>
      </c>
      <c r="D93">
        <v>1.4206496520083201</v>
      </c>
      <c r="E93">
        <v>0.820188104569052</v>
      </c>
      <c r="F93">
        <v>0.70845338219718201</v>
      </c>
      <c r="G93">
        <v>2.0445322355437199</v>
      </c>
      <c r="H93">
        <v>1.982</v>
      </c>
      <c r="I93" s="24">
        <v>44104</v>
      </c>
      <c r="J93" s="24">
        <v>44165</v>
      </c>
      <c r="K93" s="24">
        <v>44255</v>
      </c>
      <c r="L93" s="24">
        <v>44347</v>
      </c>
      <c r="M93" s="24">
        <v>44439</v>
      </c>
      <c r="N93">
        <v>1.4113347929111699</v>
      </c>
      <c r="O93">
        <v>1.4205272427497599</v>
      </c>
      <c r="P93">
        <v>1.5902463768939299</v>
      </c>
      <c r="Q93">
        <v>2.4171273217301898</v>
      </c>
      <c r="R93">
        <v>2.0671873797952101</v>
      </c>
      <c r="S93" s="24">
        <v>44104</v>
      </c>
      <c r="T93" s="24">
        <v>44165</v>
      </c>
      <c r="U93" s="24">
        <v>44255</v>
      </c>
      <c r="V93" s="24">
        <v>44347</v>
      </c>
      <c r="W93" s="24">
        <v>44439</v>
      </c>
      <c r="X93">
        <v>1.3</v>
      </c>
      <c r="Y93" s="24">
        <v>44074</v>
      </c>
      <c r="Z93" s="24">
        <v>44075</v>
      </c>
      <c r="AA93">
        <v>58.196999999999903</v>
      </c>
      <c r="AB93">
        <v>57.279000000000003</v>
      </c>
      <c r="AC93">
        <v>57.442999999999998</v>
      </c>
      <c r="AD93">
        <v>57.289000000000001</v>
      </c>
      <c r="AE93">
        <v>56.423999999999999</v>
      </c>
      <c r="AF93" s="24">
        <v>44104</v>
      </c>
      <c r="AG93" s="24">
        <v>44165</v>
      </c>
      <c r="AH93" s="24">
        <v>44255</v>
      </c>
      <c r="AI93" s="24">
        <v>44347</v>
      </c>
      <c r="AJ93" s="24">
        <v>44439</v>
      </c>
      <c r="AK93">
        <v>57.2</v>
      </c>
      <c r="AL93">
        <v>56.766666666666602</v>
      </c>
      <c r="AM93">
        <v>51.816666666666599</v>
      </c>
      <c r="AN93">
        <v>53.233333333333299</v>
      </c>
      <c r="AO93">
        <v>53.374999999999901</v>
      </c>
      <c r="AP93" s="24">
        <v>44104</v>
      </c>
      <c r="AQ93" s="24">
        <v>44165</v>
      </c>
      <c r="AR93" s="24">
        <v>44255</v>
      </c>
      <c r="AS93" s="24">
        <v>44347</v>
      </c>
      <c r="AT93" s="24">
        <v>44439</v>
      </c>
      <c r="AU93">
        <v>57.1</v>
      </c>
      <c r="AV93" s="24">
        <v>44074</v>
      </c>
      <c r="AW93" s="24">
        <v>44075</v>
      </c>
      <c r="AX93">
        <v>57.436</v>
      </c>
      <c r="AY93">
        <v>58.677999999999997</v>
      </c>
      <c r="AZ93">
        <v>57.901000000000003</v>
      </c>
      <c r="BA93">
        <v>58.155999999999999</v>
      </c>
      <c r="BB93">
        <v>58.2319999999999</v>
      </c>
      <c r="BC93" s="24">
        <v>44104</v>
      </c>
      <c r="BD93" s="24">
        <v>44165</v>
      </c>
      <c r="BE93" s="24">
        <v>44255</v>
      </c>
      <c r="BF93" s="24">
        <v>44347</v>
      </c>
      <c r="BG93" s="24">
        <v>44439</v>
      </c>
      <c r="BH93">
        <v>55.6</v>
      </c>
      <c r="BI93">
        <v>54.133333333333297</v>
      </c>
      <c r="BJ93">
        <v>49.35</v>
      </c>
      <c r="BK93">
        <v>49.366666666666603</v>
      </c>
      <c r="BL93">
        <v>49.0416666666666</v>
      </c>
      <c r="BM93" s="24">
        <v>44104</v>
      </c>
      <c r="BN93" s="24">
        <v>44165</v>
      </c>
      <c r="BO93" s="24">
        <v>44255</v>
      </c>
      <c r="BP93" s="24">
        <v>44347</v>
      </c>
      <c r="BQ93" s="24">
        <v>44439</v>
      </c>
      <c r="BR93">
        <v>55.4</v>
      </c>
      <c r="BS93">
        <v>1.6</v>
      </c>
      <c r="BT93">
        <v>48.55</v>
      </c>
      <c r="BU93">
        <v>55.25</v>
      </c>
      <c r="BV93" t="b">
        <v>1</v>
      </c>
      <c r="BW93" t="b">
        <v>1</v>
      </c>
      <c r="BX93">
        <v>0</v>
      </c>
      <c r="BY93" t="b">
        <v>1</v>
      </c>
      <c r="BZ93" t="b">
        <v>1</v>
      </c>
      <c r="CA93" t="b">
        <v>1</v>
      </c>
      <c r="CB93" t="b">
        <v>1</v>
      </c>
      <c r="CC93" t="b">
        <v>1</v>
      </c>
      <c r="CD93" t="b">
        <v>1</v>
      </c>
      <c r="CE93" t="b">
        <v>1</v>
      </c>
      <c r="CF93" t="b">
        <v>1</v>
      </c>
      <c r="CG93" t="b">
        <v>1</v>
      </c>
      <c r="CH93" t="b">
        <v>1</v>
      </c>
      <c r="CI93" t="b">
        <v>0</v>
      </c>
      <c r="CJ93" t="b">
        <v>0</v>
      </c>
      <c r="CK93" t="b">
        <v>0</v>
      </c>
      <c r="CL93" t="b">
        <v>1</v>
      </c>
      <c r="CM93" t="b">
        <v>1</v>
      </c>
      <c r="CN93">
        <v>9.3148590971419108E-3</v>
      </c>
      <c r="CO93">
        <v>-0.60033913818071605</v>
      </c>
      <c r="CP93">
        <v>-0.88179299469674999</v>
      </c>
      <c r="CQ93">
        <v>-0.37259508618646697</v>
      </c>
      <c r="CR93">
        <v>-8.5187379795218898E-2</v>
      </c>
      <c r="CS93">
        <v>1.8359999999999901</v>
      </c>
      <c r="CT93">
        <v>4.54466666666666</v>
      </c>
      <c r="CU93">
        <v>8.5510000000000002</v>
      </c>
      <c r="CV93">
        <v>8.7893333333333103</v>
      </c>
      <c r="CW93">
        <v>9.1903333333333208</v>
      </c>
      <c r="CX93">
        <v>0.996999999999992</v>
      </c>
      <c r="CY93">
        <v>0.51233333333332298</v>
      </c>
      <c r="CZ93">
        <v>5.6263333333333296</v>
      </c>
      <c r="DA93">
        <v>4.0556666666666601</v>
      </c>
      <c r="DB93">
        <v>3.0489999999999999</v>
      </c>
      <c r="DC93">
        <v>136.43591401186299</v>
      </c>
      <c r="DD93">
        <v>155.77371416459999</v>
      </c>
      <c r="DE93">
        <v>137.898104897672</v>
      </c>
      <c r="DF93">
        <v>118.690568046189</v>
      </c>
      <c r="DG93">
        <v>146.85928802528201</v>
      </c>
      <c r="DH93">
        <v>18.7289647739053</v>
      </c>
      <c r="DI93">
        <v>6.5305043838023398</v>
      </c>
      <c r="DJ93">
        <v>188.14720301826</v>
      </c>
      <c r="DK93">
        <v>164.48321195284001</v>
      </c>
      <c r="DL93">
        <v>310.78173956639</v>
      </c>
      <c r="DM93">
        <v>283.57824017803699</v>
      </c>
      <c r="DN93">
        <v>352.73282709223201</v>
      </c>
      <c r="DO93">
        <v>312.10778137301702</v>
      </c>
      <c r="DP93">
        <v>167.406141164551</v>
      </c>
      <c r="DQ93">
        <v>231.36245535621299</v>
      </c>
      <c r="DR93">
        <v>59.758744300362203</v>
      </c>
      <c r="DS93">
        <v>41.386026530445697</v>
      </c>
      <c r="DT93">
        <v>31.739723022521499</v>
      </c>
      <c r="DU93">
        <v>34.106278592569701</v>
      </c>
      <c r="DV93">
        <v>227.50302660962799</v>
      </c>
      <c r="DW93">
        <v>164.57215063566201</v>
      </c>
    </row>
    <row r="94" spans="1:127" x14ac:dyDescent="0.35">
      <c r="A94" s="1" t="s">
        <v>451</v>
      </c>
      <c r="B94" s="24">
        <v>44104</v>
      </c>
      <c r="C94" s="24">
        <v>44117</v>
      </c>
      <c r="D94">
        <v>1.2938322725047</v>
      </c>
      <c r="E94">
        <v>1.02417941114665</v>
      </c>
      <c r="F94">
        <v>1.2683465896983599</v>
      </c>
      <c r="G94">
        <v>1.3821580545933101</v>
      </c>
      <c r="H94">
        <v>1.9429999999999901</v>
      </c>
      <c r="I94" s="24">
        <v>44135</v>
      </c>
      <c r="J94" s="24">
        <v>44196</v>
      </c>
      <c r="K94" s="24">
        <v>44286</v>
      </c>
      <c r="L94" s="24">
        <v>44377</v>
      </c>
      <c r="M94" s="24">
        <v>44469</v>
      </c>
      <c r="N94">
        <v>1.13300902449351</v>
      </c>
      <c r="O94">
        <v>1.66616331305775</v>
      </c>
      <c r="P94">
        <v>1.7723698504355201</v>
      </c>
      <c r="Q94">
        <v>2.2143857881489799</v>
      </c>
      <c r="R94">
        <v>2.15754919189067</v>
      </c>
      <c r="S94" s="24">
        <v>44135</v>
      </c>
      <c r="T94" s="24">
        <v>44196</v>
      </c>
      <c r="U94" s="24">
        <v>44286</v>
      </c>
      <c r="V94" s="24">
        <v>44377</v>
      </c>
      <c r="W94" s="24">
        <v>44469</v>
      </c>
      <c r="X94">
        <v>1.4</v>
      </c>
      <c r="Y94" s="24">
        <v>44104</v>
      </c>
      <c r="Z94" s="24">
        <v>44105</v>
      </c>
      <c r="AA94">
        <v>57.637</v>
      </c>
      <c r="AB94">
        <v>57.2439999999999</v>
      </c>
      <c r="AC94">
        <v>57.579000000000001</v>
      </c>
      <c r="AD94">
        <v>56.845999999999997</v>
      </c>
      <c r="AE94">
        <v>56.152999999999999</v>
      </c>
      <c r="AF94" s="24">
        <v>44135</v>
      </c>
      <c r="AG94" s="24">
        <v>44196</v>
      </c>
      <c r="AH94" s="24">
        <v>44286</v>
      </c>
      <c r="AI94" s="24">
        <v>44377</v>
      </c>
      <c r="AJ94" s="24">
        <v>44469</v>
      </c>
      <c r="AK94">
        <v>57.2</v>
      </c>
      <c r="AL94">
        <v>56.999999999999901</v>
      </c>
      <c r="AM94">
        <v>52.4166666666666</v>
      </c>
      <c r="AN94">
        <v>53.411111111111097</v>
      </c>
      <c r="AO94">
        <v>53.733333333333299</v>
      </c>
      <c r="AP94" s="24">
        <v>44135</v>
      </c>
      <c r="AQ94" s="24">
        <v>44196</v>
      </c>
      <c r="AR94" s="24">
        <v>44286</v>
      </c>
      <c r="AS94" s="24">
        <v>44377</v>
      </c>
      <c r="AT94" s="24">
        <v>44469</v>
      </c>
      <c r="AU94">
        <v>57.1</v>
      </c>
      <c r="AV94" s="24">
        <v>44104</v>
      </c>
      <c r="AW94" s="24">
        <v>44105</v>
      </c>
      <c r="AX94">
        <v>55.730999999999902</v>
      </c>
      <c r="AY94">
        <v>56.927999999999997</v>
      </c>
      <c r="AZ94">
        <v>56.256999999999998</v>
      </c>
      <c r="BA94">
        <v>58.079000000000001</v>
      </c>
      <c r="BB94">
        <v>57.635999999999903</v>
      </c>
      <c r="BC94" s="24">
        <v>44135</v>
      </c>
      <c r="BD94" s="24">
        <v>44196</v>
      </c>
      <c r="BE94" s="24">
        <v>44286</v>
      </c>
      <c r="BF94" s="24">
        <v>44377</v>
      </c>
      <c r="BG94" s="24">
        <v>44469</v>
      </c>
      <c r="BH94">
        <v>55.7</v>
      </c>
      <c r="BI94">
        <v>55.1666666666666</v>
      </c>
      <c r="BJ94">
        <v>50.449999999999903</v>
      </c>
      <c r="BK94">
        <v>50.311111111111103</v>
      </c>
      <c r="BL94">
        <v>49.699999999999903</v>
      </c>
      <c r="BM94" s="24">
        <v>44135</v>
      </c>
      <c r="BN94" s="24">
        <v>44196</v>
      </c>
      <c r="BO94" s="24">
        <v>44286</v>
      </c>
      <c r="BP94" s="24">
        <v>44377</v>
      </c>
      <c r="BQ94" s="24">
        <v>44469</v>
      </c>
      <c r="BR94">
        <v>55.5</v>
      </c>
      <c r="BS94">
        <v>1.45</v>
      </c>
      <c r="BT94">
        <v>49.55</v>
      </c>
      <c r="BU94">
        <v>55.85</v>
      </c>
      <c r="BV94" t="b">
        <v>1</v>
      </c>
      <c r="BW94" t="b">
        <v>1</v>
      </c>
      <c r="BX94">
        <v>0</v>
      </c>
      <c r="BY94" t="b">
        <v>1</v>
      </c>
      <c r="BZ94" t="b">
        <v>1</v>
      </c>
      <c r="CA94" t="b">
        <v>1</v>
      </c>
      <c r="CB94" t="b">
        <v>1</v>
      </c>
      <c r="CC94" t="b">
        <v>1</v>
      </c>
      <c r="CD94" t="b">
        <v>1</v>
      </c>
      <c r="CE94" t="b">
        <v>1</v>
      </c>
      <c r="CF94" t="b">
        <v>1</v>
      </c>
      <c r="CG94" t="b">
        <v>1</v>
      </c>
      <c r="CH94" t="b">
        <v>1</v>
      </c>
      <c r="CI94" t="b">
        <v>0</v>
      </c>
      <c r="CJ94" t="b">
        <v>0</v>
      </c>
      <c r="CK94" t="b">
        <v>0</v>
      </c>
      <c r="CL94" t="b">
        <v>0</v>
      </c>
      <c r="CM94" t="b">
        <v>1</v>
      </c>
      <c r="CN94">
        <v>0.160823248011188</v>
      </c>
      <c r="CO94">
        <v>-0.64198390191110299</v>
      </c>
      <c r="CP94">
        <v>-0.50402326073715398</v>
      </c>
      <c r="CQ94">
        <v>-0.83222773355566404</v>
      </c>
      <c r="CR94">
        <v>-0.214549191890679</v>
      </c>
      <c r="CS94">
        <v>3.0999999999991701E-2</v>
      </c>
      <c r="CT94">
        <v>1.7613333333333301</v>
      </c>
      <c r="CU94">
        <v>5.8070000000000004</v>
      </c>
      <c r="CV94">
        <v>7.7678888888888897</v>
      </c>
      <c r="CW94">
        <v>7.9359999999999999</v>
      </c>
      <c r="CX94">
        <v>0.437000000000004</v>
      </c>
      <c r="CY94">
        <v>0.243999999999999</v>
      </c>
      <c r="CZ94">
        <v>5.1623333333333301</v>
      </c>
      <c r="DA94">
        <v>3.4348888888888802</v>
      </c>
      <c r="DB94">
        <v>2.4196666666666502</v>
      </c>
      <c r="DC94">
        <v>136.02113603043799</v>
      </c>
      <c r="DD94">
        <v>154.80418807261901</v>
      </c>
      <c r="DE94">
        <v>137.22610157355001</v>
      </c>
      <c r="DF94">
        <v>118.63342131584599</v>
      </c>
      <c r="DG94">
        <v>144.69446654351299</v>
      </c>
      <c r="DH94">
        <v>18.788801610520199</v>
      </c>
      <c r="DI94">
        <v>6.5641936029144796</v>
      </c>
      <c r="DJ94">
        <v>185.491837121776</v>
      </c>
      <c r="DK94">
        <v>162.73160287787201</v>
      </c>
      <c r="DL94">
        <v>306.33868129510699</v>
      </c>
      <c r="DM94">
        <v>270.41308635540599</v>
      </c>
      <c r="DN94">
        <v>331.83881635833598</v>
      </c>
      <c r="DO94">
        <v>297.65446821106502</v>
      </c>
      <c r="DP94">
        <v>155.76548053487201</v>
      </c>
      <c r="DQ94">
        <v>217.46589239015401</v>
      </c>
      <c r="DR94">
        <v>57.555254423272302</v>
      </c>
      <c r="DS94">
        <v>39.441471253040802</v>
      </c>
      <c r="DT94">
        <v>26.825943321768399</v>
      </c>
      <c r="DU94">
        <v>28.205081277005601</v>
      </c>
      <c r="DV94">
        <v>219.05576531454099</v>
      </c>
      <c r="DW94">
        <v>143.08287763751599</v>
      </c>
    </row>
    <row r="95" spans="1:127" x14ac:dyDescent="0.35">
      <c r="A95" s="1" t="s">
        <v>452</v>
      </c>
      <c r="B95" s="24">
        <v>44135</v>
      </c>
      <c r="C95" s="24">
        <v>44147</v>
      </c>
      <c r="D95">
        <v>1.08854838107677</v>
      </c>
      <c r="E95">
        <v>0.91774900279486504</v>
      </c>
      <c r="F95">
        <v>1.9517598960953699</v>
      </c>
      <c r="G95">
        <v>1.0524643440202599</v>
      </c>
      <c r="H95">
        <v>1.8560000000000001</v>
      </c>
      <c r="I95" s="24">
        <v>44165</v>
      </c>
      <c r="J95" s="24">
        <v>44227</v>
      </c>
      <c r="K95" s="24">
        <v>44316</v>
      </c>
      <c r="L95" s="24">
        <v>44408</v>
      </c>
      <c r="M95" s="24">
        <v>44500</v>
      </c>
      <c r="N95">
        <v>1.41646717783636</v>
      </c>
      <c r="O95">
        <v>1.5785926121866201</v>
      </c>
      <c r="P95">
        <v>2.2895193709389901</v>
      </c>
      <c r="Q95">
        <v>2.1045114115983798</v>
      </c>
      <c r="R95">
        <v>2.2317714848537702</v>
      </c>
      <c r="S95" s="24">
        <v>44165</v>
      </c>
      <c r="T95" s="24">
        <v>44227</v>
      </c>
      <c r="U95" s="24">
        <v>44316</v>
      </c>
      <c r="V95" s="24">
        <v>44408</v>
      </c>
      <c r="W95" s="24">
        <v>44500</v>
      </c>
      <c r="X95">
        <v>1.2</v>
      </c>
      <c r="Y95" s="24">
        <v>44135</v>
      </c>
      <c r="Z95" s="24">
        <v>44137</v>
      </c>
      <c r="AA95">
        <v>56.884</v>
      </c>
      <c r="AB95">
        <v>56.828000000000003</v>
      </c>
      <c r="AC95">
        <v>57.609000000000002</v>
      </c>
      <c r="AD95">
        <v>59.091000000000001</v>
      </c>
      <c r="AE95">
        <v>57.424999999999898</v>
      </c>
      <c r="AF95" s="24">
        <v>44165</v>
      </c>
      <c r="AG95" s="24">
        <v>44227</v>
      </c>
      <c r="AH95" s="24">
        <v>44316</v>
      </c>
      <c r="AI95" s="24">
        <v>44408</v>
      </c>
      <c r="AJ95" s="24">
        <v>44500</v>
      </c>
      <c r="AK95">
        <v>56.2</v>
      </c>
      <c r="AL95">
        <v>56.866666666666603</v>
      </c>
      <c r="AM95">
        <v>54.85</v>
      </c>
      <c r="AN95">
        <v>53.4444444444444</v>
      </c>
      <c r="AO95">
        <v>53.866666666666603</v>
      </c>
      <c r="AP95" s="24">
        <v>44165</v>
      </c>
      <c r="AQ95" s="24">
        <v>44227</v>
      </c>
      <c r="AR95" s="24">
        <v>44316</v>
      </c>
      <c r="AS95" s="24">
        <v>44408</v>
      </c>
      <c r="AT95" s="24">
        <v>44500</v>
      </c>
      <c r="AU95">
        <v>56.1</v>
      </c>
      <c r="AV95" s="24">
        <v>44135</v>
      </c>
      <c r="AW95" s="24">
        <v>44137</v>
      </c>
      <c r="AX95">
        <v>59.469000000000001</v>
      </c>
      <c r="AY95">
        <v>60.628999999999998</v>
      </c>
      <c r="AZ95">
        <v>57.877000000000002</v>
      </c>
      <c r="BA95">
        <v>58.856999999999999</v>
      </c>
      <c r="BB95">
        <v>57.952999999999903</v>
      </c>
      <c r="BC95" s="24">
        <v>44165</v>
      </c>
      <c r="BD95" s="24">
        <v>44227</v>
      </c>
      <c r="BE95" s="24">
        <v>44316</v>
      </c>
      <c r="BF95" s="24">
        <v>44408</v>
      </c>
      <c r="BG95" s="24">
        <v>44500</v>
      </c>
      <c r="BH95">
        <v>58.8</v>
      </c>
      <c r="BI95">
        <v>56.699999999999903</v>
      </c>
      <c r="BJ95">
        <v>53.3333333333333</v>
      </c>
      <c r="BK95">
        <v>51.188888888888897</v>
      </c>
      <c r="BL95">
        <v>50.575000000000003</v>
      </c>
      <c r="BM95" s="24">
        <v>44165</v>
      </c>
      <c r="BN95" s="24">
        <v>44227</v>
      </c>
      <c r="BO95" s="24">
        <v>44316</v>
      </c>
      <c r="BP95" s="24">
        <v>44408</v>
      </c>
      <c r="BQ95" s="24">
        <v>44500</v>
      </c>
      <c r="BR95">
        <v>58.7</v>
      </c>
      <c r="BS95">
        <v>1.35</v>
      </c>
      <c r="BT95">
        <v>50.75</v>
      </c>
      <c r="BU95">
        <v>56.05</v>
      </c>
      <c r="BV95" t="b">
        <v>1</v>
      </c>
      <c r="BW95" t="b">
        <v>1</v>
      </c>
      <c r="BX95">
        <v>0</v>
      </c>
      <c r="BY95" t="b">
        <v>1</v>
      </c>
      <c r="BZ95" t="b">
        <v>1</v>
      </c>
      <c r="CA95" t="b">
        <v>1</v>
      </c>
      <c r="CB95" t="b">
        <v>1</v>
      </c>
      <c r="CC95" t="b">
        <v>1</v>
      </c>
      <c r="CD95" t="b">
        <v>1</v>
      </c>
      <c r="CE95" t="b">
        <v>1</v>
      </c>
      <c r="CF95" t="b">
        <v>1</v>
      </c>
      <c r="CG95" t="b">
        <v>1</v>
      </c>
      <c r="CH95" t="b">
        <v>1</v>
      </c>
      <c r="CI95" t="b">
        <v>0</v>
      </c>
      <c r="CJ95" t="b">
        <v>0</v>
      </c>
      <c r="CK95" t="b">
        <v>1</v>
      </c>
      <c r="CL95" t="b">
        <v>0</v>
      </c>
      <c r="CM95" t="b">
        <v>1</v>
      </c>
      <c r="CN95">
        <v>-0.32791879675959701</v>
      </c>
      <c r="CO95">
        <v>-0.66084360939175801</v>
      </c>
      <c r="CP95">
        <v>-0.33775947484362101</v>
      </c>
      <c r="CQ95">
        <v>-1.0520470675781199</v>
      </c>
      <c r="CR95">
        <v>-0.37577148485377898</v>
      </c>
      <c r="CS95">
        <v>0.66900000000001103</v>
      </c>
      <c r="CT95">
        <v>3.9289999999999998</v>
      </c>
      <c r="CU95">
        <v>4.5436666666666596</v>
      </c>
      <c r="CV95">
        <v>7.6681111111111004</v>
      </c>
      <c r="CW95">
        <v>7.3779999999999699</v>
      </c>
      <c r="CX95">
        <v>0.68399999999999705</v>
      </c>
      <c r="CY95">
        <v>-3.86666666666712E-2</v>
      </c>
      <c r="CZ95">
        <v>2.7589999999999999</v>
      </c>
      <c r="DA95">
        <v>5.6465555555555698</v>
      </c>
      <c r="DB95">
        <v>3.55833333333333</v>
      </c>
      <c r="DC95">
        <v>135.076075740807</v>
      </c>
      <c r="DD95">
        <v>154.17433967068499</v>
      </c>
      <c r="DE95">
        <v>136.927480662086</v>
      </c>
      <c r="DF95">
        <v>118.461768603876</v>
      </c>
      <c r="DG95">
        <v>144.90287921628999</v>
      </c>
      <c r="DH95">
        <v>20.084582030821402</v>
      </c>
      <c r="DI95">
        <v>7.3060726759641499</v>
      </c>
      <c r="DJ95">
        <v>183.18641946490399</v>
      </c>
      <c r="DK95">
        <v>161.451868716485</v>
      </c>
      <c r="DL95">
        <v>273.05426097753201</v>
      </c>
      <c r="DM95">
        <v>261.98876418702201</v>
      </c>
      <c r="DN95">
        <v>318.84615075731301</v>
      </c>
      <c r="DO95">
        <v>288.55715645440603</v>
      </c>
      <c r="DP95">
        <v>173.62562120423999</v>
      </c>
      <c r="DQ95">
        <v>212.477965955218</v>
      </c>
      <c r="DR95">
        <v>56.439837624481299</v>
      </c>
      <c r="DS95">
        <v>38.805921205558001</v>
      </c>
      <c r="DT95">
        <v>30.432994275198499</v>
      </c>
      <c r="DU95">
        <v>28.1426652154862</v>
      </c>
      <c r="DV95">
        <v>213.403011675269</v>
      </c>
      <c r="DW95">
        <v>140.34585144000999</v>
      </c>
    </row>
    <row r="96" spans="1:127" x14ac:dyDescent="0.35">
      <c r="A96" s="1" t="s">
        <v>453</v>
      </c>
      <c r="B96" s="24">
        <v>44165</v>
      </c>
      <c r="C96" s="24">
        <v>44175</v>
      </c>
      <c r="D96">
        <v>1.39729910808097</v>
      </c>
      <c r="E96">
        <v>1.10761504650569</v>
      </c>
      <c r="F96">
        <v>2.0478816820986601</v>
      </c>
      <c r="G96">
        <v>1.1378699936133601</v>
      </c>
      <c r="H96">
        <v>1.7229999999999901</v>
      </c>
      <c r="I96" s="24">
        <v>44196</v>
      </c>
      <c r="J96" s="24">
        <v>44255</v>
      </c>
      <c r="K96" s="24">
        <v>44347</v>
      </c>
      <c r="L96" s="24">
        <v>44439</v>
      </c>
      <c r="M96" s="24">
        <v>44530</v>
      </c>
      <c r="N96">
        <v>1.4262402343385401</v>
      </c>
      <c r="O96">
        <v>1.09515502625949</v>
      </c>
      <c r="P96">
        <v>2.41924927819908</v>
      </c>
      <c r="Q96">
        <v>2.0806881275301699</v>
      </c>
      <c r="R96">
        <v>2.40523330985642</v>
      </c>
      <c r="S96" s="24">
        <v>44196</v>
      </c>
      <c r="T96" s="24">
        <v>44255</v>
      </c>
      <c r="U96" s="24">
        <v>44347</v>
      </c>
      <c r="V96" s="24">
        <v>44439</v>
      </c>
      <c r="W96" s="24">
        <v>44530</v>
      </c>
      <c r="X96">
        <v>1.2</v>
      </c>
      <c r="Y96" s="24">
        <v>44165</v>
      </c>
      <c r="Z96" s="24">
        <v>44166</v>
      </c>
      <c r="AA96">
        <v>56.767000000000003</v>
      </c>
      <c r="AB96">
        <v>56.441000000000003</v>
      </c>
      <c r="AC96">
        <v>55.559999999999903</v>
      </c>
      <c r="AD96">
        <v>56.647999999999897</v>
      </c>
      <c r="AE96">
        <v>57.02</v>
      </c>
      <c r="AF96" s="24">
        <v>44196</v>
      </c>
      <c r="AG96" s="24">
        <v>44255</v>
      </c>
      <c r="AH96" s="24">
        <v>44347</v>
      </c>
      <c r="AI96" s="24">
        <v>44439</v>
      </c>
      <c r="AJ96" s="24">
        <v>44530</v>
      </c>
      <c r="AK96">
        <v>56.8</v>
      </c>
      <c r="AL96">
        <v>56.733333333333299</v>
      </c>
      <c r="AM96">
        <v>56.75</v>
      </c>
      <c r="AN96">
        <v>53.455555555555499</v>
      </c>
      <c r="AO96">
        <v>54.108333333333299</v>
      </c>
      <c r="AP96" s="24">
        <v>44196</v>
      </c>
      <c r="AQ96" s="24">
        <v>44255</v>
      </c>
      <c r="AR96" s="24">
        <v>44347</v>
      </c>
      <c r="AS96" s="24">
        <v>44439</v>
      </c>
      <c r="AT96" s="24">
        <v>44530</v>
      </c>
      <c r="AU96">
        <v>56.1</v>
      </c>
      <c r="AV96" s="24">
        <v>44165</v>
      </c>
      <c r="AW96" s="24">
        <v>44166</v>
      </c>
      <c r="AX96">
        <v>57.712000000000003</v>
      </c>
      <c r="AY96">
        <v>58.155000000000001</v>
      </c>
      <c r="AZ96">
        <v>57.363</v>
      </c>
      <c r="BA96">
        <v>56.506</v>
      </c>
      <c r="BB96">
        <v>56.015000000000001</v>
      </c>
      <c r="BC96" s="24">
        <v>44196</v>
      </c>
      <c r="BD96" s="24">
        <v>44255</v>
      </c>
      <c r="BE96" s="24">
        <v>44347</v>
      </c>
      <c r="BF96" s="24">
        <v>44439</v>
      </c>
      <c r="BG96" s="24">
        <v>44530</v>
      </c>
      <c r="BH96">
        <v>57.7</v>
      </c>
      <c r="BI96">
        <v>57.4</v>
      </c>
      <c r="BJ96">
        <v>55.766666666666602</v>
      </c>
      <c r="BK96">
        <v>52.033333333333303</v>
      </c>
      <c r="BL96">
        <v>51.375</v>
      </c>
      <c r="BM96" s="24">
        <v>44196</v>
      </c>
      <c r="BN96" s="24">
        <v>44255</v>
      </c>
      <c r="BO96" s="24">
        <v>44347</v>
      </c>
      <c r="BP96" s="24">
        <v>44439</v>
      </c>
      <c r="BQ96" s="24">
        <v>44530</v>
      </c>
      <c r="BR96">
        <v>57.3</v>
      </c>
      <c r="BS96">
        <v>1.25</v>
      </c>
      <c r="BT96">
        <v>52</v>
      </c>
      <c r="BU96">
        <v>56.1</v>
      </c>
      <c r="BV96" t="b">
        <v>1</v>
      </c>
      <c r="BW96" t="b">
        <v>0</v>
      </c>
      <c r="BX96">
        <v>0</v>
      </c>
      <c r="BY96" t="b">
        <v>1</v>
      </c>
      <c r="BZ96" t="b">
        <v>1</v>
      </c>
      <c r="CA96" t="b">
        <v>1</v>
      </c>
      <c r="CB96" t="b">
        <v>1</v>
      </c>
      <c r="CC96" t="b">
        <v>1</v>
      </c>
      <c r="CD96" t="b">
        <v>1</v>
      </c>
      <c r="CE96" t="b">
        <v>1</v>
      </c>
      <c r="CF96" t="b">
        <v>0</v>
      </c>
      <c r="CG96" t="b">
        <v>1</v>
      </c>
      <c r="CH96" t="b">
        <v>1</v>
      </c>
      <c r="CI96" t="b">
        <v>1</v>
      </c>
      <c r="CJ96" t="b">
        <v>0</v>
      </c>
      <c r="CK96" t="b">
        <v>1</v>
      </c>
      <c r="CL96" t="b">
        <v>0</v>
      </c>
      <c r="CM96" t="b">
        <v>1</v>
      </c>
      <c r="CN96">
        <v>-2.89411262575749E-2</v>
      </c>
      <c r="CO96">
        <v>1.2460020246195899E-2</v>
      </c>
      <c r="CP96">
        <v>-0.37136759610042602</v>
      </c>
      <c r="CQ96">
        <v>-0.94281813391681801</v>
      </c>
      <c r="CR96">
        <v>-0.68223330985642705</v>
      </c>
      <c r="CS96">
        <v>1.2000000000000399E-2</v>
      </c>
      <c r="CT96">
        <v>0.755000000000002</v>
      </c>
      <c r="CU96">
        <v>1.59633333333334</v>
      </c>
      <c r="CV96">
        <v>4.4726666666666599</v>
      </c>
      <c r="CW96">
        <v>4.6399999999999899</v>
      </c>
      <c r="CX96">
        <v>-3.2999999999994097E-2</v>
      </c>
      <c r="CY96">
        <v>-0.29233333333331701</v>
      </c>
      <c r="CZ96">
        <v>-1.19</v>
      </c>
      <c r="DA96">
        <v>3.19244444444444</v>
      </c>
      <c r="DB96">
        <v>2.91166666666666</v>
      </c>
      <c r="DC96">
        <v>136.45887404567699</v>
      </c>
      <c r="DD96">
        <v>156.952556455126</v>
      </c>
      <c r="DE96">
        <v>138.49532775860399</v>
      </c>
      <c r="DF96">
        <v>118.705158197846</v>
      </c>
      <c r="DG96">
        <v>149.66291788826899</v>
      </c>
      <c r="DH96">
        <v>19.562114400562798</v>
      </c>
      <c r="DI96">
        <v>6.9939504606843004</v>
      </c>
      <c r="DJ96">
        <v>193.07952691739899</v>
      </c>
      <c r="DK96">
        <v>166.88702908404801</v>
      </c>
      <c r="DL96">
        <v>278.646584488364</v>
      </c>
      <c r="DM96">
        <v>287.26731097664998</v>
      </c>
      <c r="DN96">
        <v>347.39368619381901</v>
      </c>
      <c r="DO96">
        <v>316.20879227142001</v>
      </c>
      <c r="DP96">
        <v>197.21827110247401</v>
      </c>
      <c r="DQ96">
        <v>251.937499212631</v>
      </c>
      <c r="DR96">
        <v>61.084728956664698</v>
      </c>
      <c r="DS96">
        <v>42.852034034889897</v>
      </c>
      <c r="DT96">
        <v>26.3338572184791</v>
      </c>
      <c r="DU96">
        <v>36.094720793993297</v>
      </c>
      <c r="DV96">
        <v>229.87788273338199</v>
      </c>
      <c r="DW96">
        <v>150.886339160977</v>
      </c>
    </row>
    <row r="97" spans="1:127" x14ac:dyDescent="0.35">
      <c r="A97" s="1" t="s">
        <v>454</v>
      </c>
      <c r="B97" s="24">
        <v>44196</v>
      </c>
      <c r="C97" s="24">
        <v>44209</v>
      </c>
      <c r="D97">
        <v>1.38222277697881</v>
      </c>
      <c r="E97">
        <v>1.9735300156906701</v>
      </c>
      <c r="F97">
        <v>2.1074003654037701</v>
      </c>
      <c r="G97">
        <v>1.5156084216996999</v>
      </c>
      <c r="H97">
        <v>1.6910000000000001</v>
      </c>
      <c r="I97" s="24">
        <v>44227</v>
      </c>
      <c r="J97" s="24">
        <v>44286</v>
      </c>
      <c r="K97" s="24">
        <v>44377</v>
      </c>
      <c r="L97" s="24">
        <v>44469</v>
      </c>
      <c r="M97" s="24">
        <v>44561</v>
      </c>
      <c r="N97">
        <v>1.12711105227152</v>
      </c>
      <c r="O97">
        <v>1.47789755211857</v>
      </c>
      <c r="P97">
        <v>2.0669769380491001</v>
      </c>
      <c r="Q97">
        <v>2.02822054861582</v>
      </c>
      <c r="R97">
        <v>2.2982213446799098</v>
      </c>
      <c r="S97" s="24">
        <v>44227</v>
      </c>
      <c r="T97" s="24">
        <v>44286</v>
      </c>
      <c r="U97" s="24">
        <v>44377</v>
      </c>
      <c r="V97" s="24">
        <v>44469</v>
      </c>
      <c r="W97" s="24">
        <v>44561</v>
      </c>
      <c r="X97">
        <v>1.4</v>
      </c>
      <c r="Y97" s="24">
        <v>44196</v>
      </c>
      <c r="Z97" s="24">
        <v>44197</v>
      </c>
      <c r="AA97">
        <v>57.680999999999898</v>
      </c>
      <c r="AB97">
        <v>57.491999999999997</v>
      </c>
      <c r="AC97">
        <v>56.58</v>
      </c>
      <c r="AD97">
        <v>57.177</v>
      </c>
      <c r="AE97">
        <v>55.984000000000002</v>
      </c>
      <c r="AF97" s="24">
        <v>44227</v>
      </c>
      <c r="AG97" s="24">
        <v>44286</v>
      </c>
      <c r="AH97" s="24">
        <v>44377</v>
      </c>
      <c r="AI97" s="24">
        <v>44469</v>
      </c>
      <c r="AJ97" s="24">
        <v>44561</v>
      </c>
      <c r="AK97">
        <v>57.7</v>
      </c>
      <c r="AL97">
        <v>56.899999999999899</v>
      </c>
      <c r="AM97">
        <v>56.95</v>
      </c>
      <c r="AN97">
        <v>53.911111111111097</v>
      </c>
      <c r="AO97">
        <v>54.283333333333303</v>
      </c>
      <c r="AP97" s="24">
        <v>44227</v>
      </c>
      <c r="AQ97" s="24">
        <v>44286</v>
      </c>
      <c r="AR97" s="24">
        <v>44377</v>
      </c>
      <c r="AS97" s="24">
        <v>44469</v>
      </c>
      <c r="AT97" s="24">
        <v>44561</v>
      </c>
      <c r="AU97">
        <v>57.5</v>
      </c>
      <c r="AV97" s="24">
        <v>44196</v>
      </c>
      <c r="AW97" s="24">
        <v>44201</v>
      </c>
      <c r="AX97">
        <v>59.652000000000001</v>
      </c>
      <c r="AY97">
        <v>60.04</v>
      </c>
      <c r="AZ97">
        <v>57.052999999999997</v>
      </c>
      <c r="BA97">
        <v>56.078000000000003</v>
      </c>
      <c r="BB97">
        <v>56.631999999999898</v>
      </c>
      <c r="BC97" s="24">
        <v>44227</v>
      </c>
      <c r="BD97" s="24">
        <v>44286</v>
      </c>
      <c r="BE97" s="24">
        <v>44377</v>
      </c>
      <c r="BF97" s="24">
        <v>44469</v>
      </c>
      <c r="BG97" s="24">
        <v>44561</v>
      </c>
      <c r="BH97">
        <v>60.5</v>
      </c>
      <c r="BI97">
        <v>59</v>
      </c>
      <c r="BJ97">
        <v>57.0833333333333</v>
      </c>
      <c r="BK97">
        <v>53.3</v>
      </c>
      <c r="BL97">
        <v>52.483333333333299</v>
      </c>
      <c r="BM97" s="24">
        <v>44227</v>
      </c>
      <c r="BN97" s="24">
        <v>44286</v>
      </c>
      <c r="BO97" s="24">
        <v>44377</v>
      </c>
      <c r="BP97" s="24">
        <v>44469</v>
      </c>
      <c r="BQ97" s="24">
        <v>44561</v>
      </c>
      <c r="BR97">
        <v>60.2</v>
      </c>
      <c r="BS97">
        <v>1.25</v>
      </c>
      <c r="BT97">
        <v>53.2</v>
      </c>
      <c r="BU97">
        <v>56.4</v>
      </c>
      <c r="BV97" t="b">
        <v>1</v>
      </c>
      <c r="BW97" t="b">
        <v>1</v>
      </c>
      <c r="BX97">
        <v>1</v>
      </c>
      <c r="BY97" t="b">
        <v>1</v>
      </c>
      <c r="BZ97" t="b">
        <v>1</v>
      </c>
      <c r="CA97" t="b">
        <v>1</v>
      </c>
      <c r="CB97" t="b">
        <v>1</v>
      </c>
      <c r="CC97" t="b">
        <v>1</v>
      </c>
      <c r="CD97" t="b">
        <v>1</v>
      </c>
      <c r="CE97" t="b">
        <v>1</v>
      </c>
      <c r="CF97" t="b">
        <v>1</v>
      </c>
      <c r="CG97" t="b">
        <v>1</v>
      </c>
      <c r="CH97" t="b">
        <v>0</v>
      </c>
      <c r="CI97" t="b">
        <v>1</v>
      </c>
      <c r="CJ97" t="b">
        <v>1</v>
      </c>
      <c r="CK97" t="b">
        <v>1</v>
      </c>
      <c r="CL97" t="b">
        <v>1</v>
      </c>
      <c r="CM97" t="b">
        <v>1</v>
      </c>
      <c r="CN97">
        <v>0.25511172470729099</v>
      </c>
      <c r="CO97">
        <v>0.49563246357209301</v>
      </c>
      <c r="CP97">
        <v>4.0423427354670798E-2</v>
      </c>
      <c r="CQ97">
        <v>-0.51261212691611602</v>
      </c>
      <c r="CR97">
        <v>-0.60722134467991495</v>
      </c>
      <c r="CS97">
        <v>-0.84799999999999098</v>
      </c>
      <c r="CT97">
        <v>1.04</v>
      </c>
      <c r="CU97">
        <v>-3.0333333333331301E-2</v>
      </c>
      <c r="CV97">
        <v>2.7779999999999898</v>
      </c>
      <c r="CW97">
        <v>4.1486666666666601</v>
      </c>
      <c r="CX97">
        <v>-1.9000000000019598E-2</v>
      </c>
      <c r="CY97">
        <v>0.59200000000000497</v>
      </c>
      <c r="CZ97">
        <v>-0.37000000000000399</v>
      </c>
      <c r="DA97">
        <v>3.2658888888888802</v>
      </c>
      <c r="DB97">
        <v>1.7006666666666701</v>
      </c>
      <c r="DC97">
        <v>137.009310603529</v>
      </c>
      <c r="DD97">
        <v>158.26681593180999</v>
      </c>
      <c r="DE97">
        <v>139.447502096683</v>
      </c>
      <c r="DF97">
        <v>119.06682636775</v>
      </c>
      <c r="DG97">
        <v>152.21762040672201</v>
      </c>
      <c r="DH97">
        <v>19.408453616385501</v>
      </c>
      <c r="DI97">
        <v>6.9082524055221102</v>
      </c>
      <c r="DJ97">
        <v>194.12725215903799</v>
      </c>
      <c r="DK97">
        <v>167.77452273010499</v>
      </c>
      <c r="DL97">
        <v>275.42754690269902</v>
      </c>
      <c r="DM97">
        <v>294.68695393842597</v>
      </c>
      <c r="DN97">
        <v>356.80974211538597</v>
      </c>
      <c r="DO97">
        <v>324.38992641848603</v>
      </c>
      <c r="DP97">
        <v>210.394592213739</v>
      </c>
      <c r="DQ97">
        <v>267.53957928764203</v>
      </c>
      <c r="DR97">
        <v>64.600392673201</v>
      </c>
      <c r="DS97">
        <v>45.666861738743798</v>
      </c>
      <c r="DT97">
        <v>23.228329271188802</v>
      </c>
      <c r="DU97">
        <v>39.4471269182838</v>
      </c>
      <c r="DV97">
        <v>234.77619817462499</v>
      </c>
      <c r="DW97">
        <v>157.15699249576701</v>
      </c>
    </row>
    <row r="98" spans="1:127" x14ac:dyDescent="0.35">
      <c r="A98" s="1" t="s">
        <v>455</v>
      </c>
      <c r="B98" s="24">
        <v>44227</v>
      </c>
      <c r="C98" s="24">
        <v>44237</v>
      </c>
      <c r="D98">
        <v>1.6221770231716599</v>
      </c>
      <c r="E98">
        <v>3.0844619542960099</v>
      </c>
      <c r="F98">
        <v>2.3699376613752898</v>
      </c>
      <c r="G98">
        <v>1.4641365270289</v>
      </c>
      <c r="H98">
        <v>1.6339999999999999</v>
      </c>
      <c r="I98" s="24">
        <v>44255</v>
      </c>
      <c r="J98" s="24">
        <v>44316</v>
      </c>
      <c r="K98" s="24">
        <v>44408</v>
      </c>
      <c r="L98" s="24">
        <v>44500</v>
      </c>
      <c r="M98" s="24">
        <v>44592</v>
      </c>
      <c r="N98">
        <v>1.3676704120984799</v>
      </c>
      <c r="O98">
        <v>2.6956214550540598</v>
      </c>
      <c r="P98">
        <v>2.0191370052463098</v>
      </c>
      <c r="Q98">
        <v>2.1749216569353198</v>
      </c>
      <c r="R98">
        <v>2.1747622040462899</v>
      </c>
      <c r="S98" s="24">
        <v>44255</v>
      </c>
      <c r="T98" s="24">
        <v>44316</v>
      </c>
      <c r="U98" s="24">
        <v>44408</v>
      </c>
      <c r="V98" s="24">
        <v>44500</v>
      </c>
      <c r="W98" s="24">
        <v>44592</v>
      </c>
      <c r="X98">
        <v>1.4</v>
      </c>
      <c r="Y98" s="24">
        <v>44227</v>
      </c>
      <c r="Z98" s="24">
        <v>44228</v>
      </c>
      <c r="AA98">
        <v>58.408999999999999</v>
      </c>
      <c r="AB98">
        <v>57.066000000000003</v>
      </c>
      <c r="AC98">
        <v>57.082000000000001</v>
      </c>
      <c r="AD98">
        <v>56.002000000000002</v>
      </c>
      <c r="AE98">
        <v>56.725999999999999</v>
      </c>
      <c r="AF98" s="24">
        <v>44255</v>
      </c>
      <c r="AG98" s="24">
        <v>44316</v>
      </c>
      <c r="AH98" s="24">
        <v>44408</v>
      </c>
      <c r="AI98" s="24">
        <v>44500</v>
      </c>
      <c r="AJ98" s="24">
        <v>44592</v>
      </c>
      <c r="AK98">
        <v>58.7</v>
      </c>
      <c r="AL98">
        <v>57.733333333333299</v>
      </c>
      <c r="AM98">
        <v>57.3</v>
      </c>
      <c r="AN98">
        <v>55.811111111111103</v>
      </c>
      <c r="AO98">
        <v>54.516666666666602</v>
      </c>
      <c r="AP98" s="24">
        <v>44255</v>
      </c>
      <c r="AQ98" s="24">
        <v>44316</v>
      </c>
      <c r="AR98" s="24">
        <v>44408</v>
      </c>
      <c r="AS98" s="24">
        <v>44500</v>
      </c>
      <c r="AT98" s="24">
        <v>44592</v>
      </c>
      <c r="AU98">
        <v>58.7</v>
      </c>
      <c r="AV98" s="24">
        <v>44227</v>
      </c>
      <c r="AW98" s="24">
        <v>44228</v>
      </c>
      <c r="AX98">
        <v>58.77</v>
      </c>
      <c r="AY98">
        <v>57.511999999999901</v>
      </c>
      <c r="AZ98">
        <v>57.269999999999897</v>
      </c>
      <c r="BA98">
        <v>57.448999999999998</v>
      </c>
      <c r="BB98">
        <v>57.045999999999999</v>
      </c>
      <c r="BC98" s="24">
        <v>44255</v>
      </c>
      <c r="BD98" s="24">
        <v>44316</v>
      </c>
      <c r="BE98" s="24">
        <v>44408</v>
      </c>
      <c r="BF98" s="24">
        <v>44500</v>
      </c>
      <c r="BG98" s="24">
        <v>44592</v>
      </c>
      <c r="BH98">
        <v>58.7</v>
      </c>
      <c r="BI98">
        <v>58.966666666666598</v>
      </c>
      <c r="BJ98">
        <v>57.8333333333333</v>
      </c>
      <c r="BK98">
        <v>55.211111111111101</v>
      </c>
      <c r="BL98">
        <v>53.133333333333297</v>
      </c>
      <c r="BM98" s="24">
        <v>44255</v>
      </c>
      <c r="BN98" s="24">
        <v>44316</v>
      </c>
      <c r="BO98" s="24">
        <v>44408</v>
      </c>
      <c r="BP98" s="24">
        <v>44500</v>
      </c>
      <c r="BQ98" s="24">
        <v>44592</v>
      </c>
      <c r="BR98">
        <v>59.3</v>
      </c>
      <c r="BS98">
        <v>1.25</v>
      </c>
      <c r="BT98">
        <v>54.599999999999902</v>
      </c>
      <c r="BU98">
        <v>56.9</v>
      </c>
      <c r="BV98" t="b">
        <v>1</v>
      </c>
      <c r="BW98" t="b">
        <v>1</v>
      </c>
      <c r="BX98">
        <v>1</v>
      </c>
      <c r="BY98" t="b">
        <v>1</v>
      </c>
      <c r="BZ98" t="b">
        <v>1</v>
      </c>
      <c r="CA98" t="b">
        <v>1</v>
      </c>
      <c r="CB98" t="b">
        <v>1</v>
      </c>
      <c r="CC98" t="b">
        <v>1</v>
      </c>
      <c r="CD98" t="b">
        <v>1</v>
      </c>
      <c r="CE98" t="b">
        <v>1</v>
      </c>
      <c r="CF98" t="b">
        <v>1</v>
      </c>
      <c r="CG98" t="b">
        <v>0</v>
      </c>
      <c r="CH98" t="b">
        <v>0</v>
      </c>
      <c r="CI98" t="b">
        <v>1</v>
      </c>
      <c r="CJ98" t="b">
        <v>1</v>
      </c>
      <c r="CK98" t="b">
        <v>1</v>
      </c>
      <c r="CL98" t="b">
        <v>1</v>
      </c>
      <c r="CM98" t="b">
        <v>1</v>
      </c>
      <c r="CN98">
        <v>0.25450661107318001</v>
      </c>
      <c r="CO98">
        <v>0.38884049924194802</v>
      </c>
      <c r="CP98">
        <v>0.35080065612897998</v>
      </c>
      <c r="CQ98">
        <v>-0.71078512990641896</v>
      </c>
      <c r="CR98">
        <v>-0.54076220404629405</v>
      </c>
      <c r="CS98">
        <v>6.9999999999993096E-2</v>
      </c>
      <c r="CT98">
        <v>-1.4546666666666701</v>
      </c>
      <c r="CU98">
        <v>-0.56333333333333901</v>
      </c>
      <c r="CV98">
        <v>2.2378888888888802</v>
      </c>
      <c r="CW98">
        <v>3.9126666666666599</v>
      </c>
      <c r="CX98">
        <v>-0.29100000000001103</v>
      </c>
      <c r="CY98">
        <v>-0.66733333333332401</v>
      </c>
      <c r="CZ98">
        <v>-0.218000000000003</v>
      </c>
      <c r="DA98">
        <v>0.19088888888889899</v>
      </c>
      <c r="DB98">
        <v>2.2093333333333298</v>
      </c>
      <c r="DC98">
        <v>136.16199648559501</v>
      </c>
      <c r="DD98">
        <v>157.07599276788201</v>
      </c>
      <c r="DE98">
        <v>138.884323183069</v>
      </c>
      <c r="DF98">
        <v>119.009338348227</v>
      </c>
      <c r="DG98">
        <v>151.83948356993801</v>
      </c>
      <c r="DH98">
        <v>20.716490877979201</v>
      </c>
      <c r="DI98">
        <v>7.6338934507745897</v>
      </c>
      <c r="DJ98">
        <v>189.956798190532</v>
      </c>
      <c r="DK98">
        <v>165.540520716049</v>
      </c>
      <c r="DL98">
        <v>246.476608519558</v>
      </c>
      <c r="DM98">
        <v>295.70971197069503</v>
      </c>
      <c r="DN98">
        <v>360.34506797720002</v>
      </c>
      <c r="DO98">
        <v>325.811342176327</v>
      </c>
      <c r="DP98">
        <v>217.101170822874</v>
      </c>
      <c r="DQ98">
        <v>370.57220479721798</v>
      </c>
      <c r="DR98">
        <v>67.119006862721903</v>
      </c>
      <c r="DS98">
        <v>48.166600416946899</v>
      </c>
      <c r="DT98">
        <v>23.130008392510401</v>
      </c>
      <c r="DU98">
        <v>42.982201557599801</v>
      </c>
      <c r="DV98">
        <v>235.124276770368</v>
      </c>
      <c r="DW98">
        <v>151.030928915321</v>
      </c>
    </row>
    <row r="99" spans="1:127" x14ac:dyDescent="0.35">
      <c r="A99" s="1" t="s">
        <v>456</v>
      </c>
      <c r="B99" s="24">
        <v>44255</v>
      </c>
      <c r="C99" s="24">
        <v>44265</v>
      </c>
      <c r="D99">
        <v>2.5144740522635201</v>
      </c>
      <c r="E99">
        <v>3.5195628446843501</v>
      </c>
      <c r="F99">
        <v>2.7828816088150798</v>
      </c>
      <c r="G99">
        <v>2.0768705409466199</v>
      </c>
      <c r="H99">
        <v>1.7729999999999999</v>
      </c>
      <c r="I99" s="24">
        <v>44286</v>
      </c>
      <c r="J99" s="24">
        <v>44347</v>
      </c>
      <c r="K99" s="24">
        <v>44439</v>
      </c>
      <c r="L99" s="24">
        <v>44530</v>
      </c>
      <c r="M99" s="24">
        <v>44620</v>
      </c>
      <c r="N99">
        <v>2.0807452067179701</v>
      </c>
      <c r="O99">
        <v>3.0072373421324099</v>
      </c>
      <c r="P99">
        <v>2.03159581321726</v>
      </c>
      <c r="Q99">
        <v>2.2986405536422998</v>
      </c>
      <c r="R99">
        <v>1.9238377218504501</v>
      </c>
      <c r="S99" s="24">
        <v>44286</v>
      </c>
      <c r="T99" s="24">
        <v>44347</v>
      </c>
      <c r="U99" s="24">
        <v>44439</v>
      </c>
      <c r="V99" s="24">
        <v>44530</v>
      </c>
      <c r="W99" s="24">
        <v>44620</v>
      </c>
      <c r="X99">
        <v>1.7</v>
      </c>
      <c r="Y99" s="24">
        <v>44255</v>
      </c>
      <c r="Z99" s="24">
        <v>44256</v>
      </c>
      <c r="AA99">
        <v>55.991</v>
      </c>
      <c r="AB99">
        <v>56.468000000000004</v>
      </c>
      <c r="AC99">
        <v>56.976999999999997</v>
      </c>
      <c r="AD99">
        <v>56.563000000000002</v>
      </c>
      <c r="AE99">
        <v>56.014000000000003</v>
      </c>
      <c r="AF99" s="24">
        <v>44286</v>
      </c>
      <c r="AG99" s="24">
        <v>44347</v>
      </c>
      <c r="AH99" s="24">
        <v>44439</v>
      </c>
      <c r="AI99" s="24">
        <v>44530</v>
      </c>
      <c r="AJ99" s="24">
        <v>44620</v>
      </c>
      <c r="AK99">
        <v>55.3</v>
      </c>
      <c r="AL99">
        <v>57.233333333333299</v>
      </c>
      <c r="AM99">
        <v>56.983333333333299</v>
      </c>
      <c r="AN99">
        <v>56.911111111111097</v>
      </c>
      <c r="AO99">
        <v>54.4</v>
      </c>
      <c r="AP99" s="24">
        <v>44286</v>
      </c>
      <c r="AQ99" s="24">
        <v>44347</v>
      </c>
      <c r="AR99" s="24">
        <v>44439</v>
      </c>
      <c r="AS99" s="24">
        <v>44530</v>
      </c>
      <c r="AT99" s="24">
        <v>44620</v>
      </c>
      <c r="AU99">
        <v>56.4</v>
      </c>
      <c r="AV99" s="24">
        <v>44255</v>
      </c>
      <c r="AW99" s="24">
        <v>44256</v>
      </c>
      <c r="AX99">
        <v>60.6</v>
      </c>
      <c r="AY99">
        <v>57.591000000000001</v>
      </c>
      <c r="AZ99">
        <v>57.396000000000001</v>
      </c>
      <c r="BA99">
        <v>57.501999999999903</v>
      </c>
      <c r="BB99">
        <v>56.277999999999899</v>
      </c>
      <c r="BC99" s="24">
        <v>44286</v>
      </c>
      <c r="BD99" s="24">
        <v>44347</v>
      </c>
      <c r="BE99" s="24">
        <v>44439</v>
      </c>
      <c r="BF99" s="24">
        <v>44530</v>
      </c>
      <c r="BG99" s="24">
        <v>44620</v>
      </c>
      <c r="BH99">
        <v>60.8</v>
      </c>
      <c r="BI99">
        <v>60</v>
      </c>
      <c r="BJ99">
        <v>58.699999999999903</v>
      </c>
      <c r="BK99">
        <v>57.177777777777699</v>
      </c>
      <c r="BL99">
        <v>54.024999999999999</v>
      </c>
      <c r="BM99" s="24">
        <v>44286</v>
      </c>
      <c r="BN99" s="24">
        <v>44347</v>
      </c>
      <c r="BO99" s="24">
        <v>44439</v>
      </c>
      <c r="BP99" s="24">
        <v>44530</v>
      </c>
      <c r="BQ99" s="24">
        <v>44620</v>
      </c>
      <c r="BR99">
        <v>60.8</v>
      </c>
      <c r="BS99">
        <v>1.25</v>
      </c>
      <c r="BT99">
        <v>55.45</v>
      </c>
      <c r="BU99">
        <v>56.55</v>
      </c>
      <c r="BV99" t="b">
        <v>1</v>
      </c>
      <c r="BW99" t="b">
        <v>0</v>
      </c>
      <c r="BX99">
        <v>1</v>
      </c>
      <c r="BY99" t="b">
        <v>1</v>
      </c>
      <c r="BZ99" t="b">
        <v>1</v>
      </c>
      <c r="CA99" t="b">
        <v>1</v>
      </c>
      <c r="CB99" t="b">
        <v>1</v>
      </c>
      <c r="CC99" t="b">
        <v>1</v>
      </c>
      <c r="CD99" t="b">
        <v>0</v>
      </c>
      <c r="CE99" t="b">
        <v>0</v>
      </c>
      <c r="CF99" t="b">
        <v>1</v>
      </c>
      <c r="CG99" t="b">
        <v>1</v>
      </c>
      <c r="CH99" t="b">
        <v>0</v>
      </c>
      <c r="CI99" t="b">
        <v>1</v>
      </c>
      <c r="CJ99" t="b">
        <v>1</v>
      </c>
      <c r="CK99" t="b">
        <v>1</v>
      </c>
      <c r="CL99" t="b">
        <v>1</v>
      </c>
      <c r="CM99" t="b">
        <v>1</v>
      </c>
      <c r="CN99">
        <v>0.43372884554555602</v>
      </c>
      <c r="CO99">
        <v>0.51232550255193599</v>
      </c>
      <c r="CP99">
        <v>0.75128579559781095</v>
      </c>
      <c r="CQ99">
        <v>-0.22177001269567201</v>
      </c>
      <c r="CR99">
        <v>-0.15083772185045799</v>
      </c>
      <c r="CS99">
        <v>-0.19999999999999499</v>
      </c>
      <c r="CT99">
        <v>-2.40899999999999</v>
      </c>
      <c r="CU99">
        <v>-1.3039999999999901</v>
      </c>
      <c r="CV99">
        <v>0.32422222222222502</v>
      </c>
      <c r="CW99">
        <v>2.2529999999999899</v>
      </c>
      <c r="CX99">
        <v>0.69100000000000195</v>
      </c>
      <c r="CY99">
        <v>-0.76533333333332298</v>
      </c>
      <c r="CZ99">
        <v>-6.3333333333446202E-3</v>
      </c>
      <c r="DA99">
        <v>-0.34811111111111598</v>
      </c>
      <c r="DB99">
        <v>1.6140000000000001</v>
      </c>
      <c r="DC99">
        <v>133.96673032639299</v>
      </c>
      <c r="DD99">
        <v>154.30257530549801</v>
      </c>
      <c r="DE99">
        <v>137.45676954294001</v>
      </c>
      <c r="DF99">
        <v>118.53479016171801</v>
      </c>
      <c r="DG99">
        <v>151.43345462837601</v>
      </c>
      <c r="DH99">
        <v>23.158582009039701</v>
      </c>
      <c r="DI99">
        <v>8.9774381348607708</v>
      </c>
      <c r="DJ99">
        <v>183.19648237784901</v>
      </c>
      <c r="DK99">
        <v>161.47524463567899</v>
      </c>
      <c r="DL99">
        <v>204.703593001038</v>
      </c>
      <c r="DM99">
        <v>298.95578785460799</v>
      </c>
      <c r="DN99">
        <v>352.52817138250703</v>
      </c>
      <c r="DO99">
        <v>329.49365233921901</v>
      </c>
      <c r="DP99">
        <v>248.25111962050201</v>
      </c>
      <c r="DQ99">
        <v>354.08733706093699</v>
      </c>
      <c r="DR99">
        <v>72.538821312243201</v>
      </c>
      <c r="DS99">
        <v>52.238566103171102</v>
      </c>
      <c r="DT99" s="129">
        <v>23.130008392510501</v>
      </c>
      <c r="DU99">
        <v>52.751483862064298</v>
      </c>
      <c r="DV99">
        <v>236.41935815717201</v>
      </c>
      <c r="DW99">
        <v>158.64528249515701</v>
      </c>
    </row>
    <row r="100" spans="1:127" x14ac:dyDescent="0.35">
      <c r="A100" s="1" t="s">
        <v>457</v>
      </c>
      <c r="B100" s="24">
        <v>44286</v>
      </c>
      <c r="C100" s="24">
        <v>44299</v>
      </c>
      <c r="D100">
        <v>3.6938767536828898</v>
      </c>
      <c r="E100">
        <v>3.53954873020243</v>
      </c>
      <c r="F100">
        <v>3.07285257415093</v>
      </c>
      <c r="G100">
        <v>2.8598192142018202</v>
      </c>
      <c r="H100">
        <v>1.6459999999999999</v>
      </c>
      <c r="I100" s="24">
        <v>44316</v>
      </c>
      <c r="J100" s="24">
        <v>44377</v>
      </c>
      <c r="K100" s="24">
        <v>44469</v>
      </c>
      <c r="L100" s="24">
        <v>44561</v>
      </c>
      <c r="M100" s="24">
        <v>44651</v>
      </c>
      <c r="N100">
        <v>3.5800057619627301</v>
      </c>
      <c r="O100">
        <v>3.3127351101247502</v>
      </c>
      <c r="P100">
        <v>2.3466450830983399</v>
      </c>
      <c r="Q100">
        <v>2.5457720515995699</v>
      </c>
      <c r="R100">
        <v>1.78990416087569</v>
      </c>
      <c r="S100" s="24">
        <v>44316</v>
      </c>
      <c r="T100" s="24">
        <v>44377</v>
      </c>
      <c r="U100" s="24">
        <v>44469</v>
      </c>
      <c r="V100" s="24">
        <v>44561</v>
      </c>
      <c r="W100" s="24">
        <v>44651</v>
      </c>
      <c r="X100">
        <v>2.6</v>
      </c>
      <c r="Y100" s="24">
        <v>44286</v>
      </c>
      <c r="Z100" s="24">
        <v>44287</v>
      </c>
      <c r="AA100">
        <v>62.034999999999997</v>
      </c>
      <c r="AB100">
        <v>59.057000000000002</v>
      </c>
      <c r="AC100">
        <v>59.689</v>
      </c>
      <c r="AD100">
        <v>56.180999999999898</v>
      </c>
      <c r="AE100">
        <v>56.208999999999897</v>
      </c>
      <c r="AF100" s="24">
        <v>44316</v>
      </c>
      <c r="AG100" s="24">
        <v>44377</v>
      </c>
      <c r="AH100" s="24">
        <v>44469</v>
      </c>
      <c r="AI100" s="24">
        <v>44561</v>
      </c>
      <c r="AJ100" s="24">
        <v>44651</v>
      </c>
      <c r="AK100">
        <v>63.7</v>
      </c>
      <c r="AL100">
        <v>59.233333333333299</v>
      </c>
      <c r="AM100">
        <v>58.066666666666599</v>
      </c>
      <c r="AN100">
        <v>57.711111111111101</v>
      </c>
      <c r="AO100">
        <v>55.241666666666603</v>
      </c>
      <c r="AP100" s="24">
        <v>44316</v>
      </c>
      <c r="AQ100" s="24">
        <v>44377</v>
      </c>
      <c r="AR100" s="24">
        <v>44469</v>
      </c>
      <c r="AS100" s="24">
        <v>44561</v>
      </c>
      <c r="AT100" s="24">
        <v>44651</v>
      </c>
      <c r="AU100">
        <v>62.3</v>
      </c>
      <c r="AV100" s="24">
        <v>44286</v>
      </c>
      <c r="AW100" s="24">
        <v>44287</v>
      </c>
      <c r="AX100">
        <v>63.607999999999997</v>
      </c>
      <c r="AY100">
        <v>60.023000000000003</v>
      </c>
      <c r="AZ100">
        <v>58.847999999999999</v>
      </c>
      <c r="BA100">
        <v>58.353000000000002</v>
      </c>
      <c r="BB100">
        <v>57.557000000000002</v>
      </c>
      <c r="BC100" s="24">
        <v>44316</v>
      </c>
      <c r="BD100" s="24">
        <v>44377</v>
      </c>
      <c r="BE100" s="24">
        <v>44469</v>
      </c>
      <c r="BF100" s="24">
        <v>44561</v>
      </c>
      <c r="BG100" s="24">
        <v>44651</v>
      </c>
      <c r="BH100">
        <v>64.7</v>
      </c>
      <c r="BI100">
        <v>61.4</v>
      </c>
      <c r="BJ100">
        <v>60.2</v>
      </c>
      <c r="BK100">
        <v>58.522222222222197</v>
      </c>
      <c r="BL100">
        <v>55.324999999999903</v>
      </c>
      <c r="BM100" s="24">
        <v>44316</v>
      </c>
      <c r="BN100" s="24">
        <v>44377</v>
      </c>
      <c r="BO100" s="24">
        <v>44469</v>
      </c>
      <c r="BP100" s="24">
        <v>44561</v>
      </c>
      <c r="BQ100" s="24">
        <v>44651</v>
      </c>
      <c r="BR100">
        <v>63.8</v>
      </c>
      <c r="BS100">
        <v>1.25</v>
      </c>
      <c r="BT100">
        <v>56.4</v>
      </c>
      <c r="BU100">
        <v>56.9</v>
      </c>
      <c r="BV100" t="b">
        <v>1</v>
      </c>
      <c r="BW100" t="b">
        <v>1</v>
      </c>
      <c r="BX100">
        <v>1</v>
      </c>
      <c r="BY100" t="b">
        <v>1</v>
      </c>
      <c r="BZ100" t="b">
        <v>1</v>
      </c>
      <c r="CA100" t="b">
        <v>1</v>
      </c>
      <c r="CB100" t="b">
        <v>1</v>
      </c>
      <c r="CC100" t="b">
        <v>1</v>
      </c>
      <c r="CD100" t="b">
        <v>1</v>
      </c>
      <c r="CE100" t="b">
        <v>1</v>
      </c>
      <c r="CF100" t="b">
        <v>1</v>
      </c>
      <c r="CG100" t="b">
        <v>0</v>
      </c>
      <c r="CH100" t="b">
        <v>0</v>
      </c>
      <c r="CI100" t="b">
        <v>1</v>
      </c>
      <c r="CJ100" t="b">
        <v>1</v>
      </c>
      <c r="CK100" t="b">
        <v>1</v>
      </c>
      <c r="CL100" t="b">
        <v>1</v>
      </c>
      <c r="CM100" t="b">
        <v>1</v>
      </c>
      <c r="CN100">
        <v>0.113870991720154</v>
      </c>
      <c r="CO100">
        <v>0.22681362007768099</v>
      </c>
      <c r="CP100">
        <v>0.72620749105258198</v>
      </c>
      <c r="CQ100">
        <v>0.31404716260224302</v>
      </c>
      <c r="CR100">
        <v>-0.143904160875691</v>
      </c>
      <c r="CS100">
        <v>-1.0920000000000001</v>
      </c>
      <c r="CT100">
        <v>-1.37699999999999</v>
      </c>
      <c r="CU100">
        <v>-1.3520000000000101</v>
      </c>
      <c r="CV100">
        <v>-0.16922222222223099</v>
      </c>
      <c r="CW100">
        <v>2.23200000000001</v>
      </c>
      <c r="CX100">
        <v>-1.665</v>
      </c>
      <c r="CY100">
        <v>-0.17633333333332499</v>
      </c>
      <c r="CZ100">
        <v>1.6223333333333301</v>
      </c>
      <c r="DA100">
        <v>-1.5301111111111201</v>
      </c>
      <c r="DB100">
        <v>0.96733333333332805</v>
      </c>
      <c r="DC100">
        <v>132.50008112505299</v>
      </c>
      <c r="DD100">
        <v>151.645563033841</v>
      </c>
      <c r="DE100">
        <v>136.067935380188</v>
      </c>
      <c r="DF100">
        <v>118.21836614377899</v>
      </c>
      <c r="DG100">
        <v>151.405598499755</v>
      </c>
      <c r="DH100">
        <v>24.887176929098999</v>
      </c>
      <c r="DI100">
        <v>10.0094695906458</v>
      </c>
      <c r="DJ100">
        <v>178.97181577895299</v>
      </c>
      <c r="DK100">
        <v>158.933273759255</v>
      </c>
      <c r="DL100">
        <v>180.695621559085</v>
      </c>
      <c r="DM100">
        <v>305.131680689706</v>
      </c>
      <c r="DN100">
        <v>352.95097762440702</v>
      </c>
      <c r="DO100">
        <v>336.58767219378097</v>
      </c>
      <c r="DP100">
        <v>251.673931184157</v>
      </c>
      <c r="DQ100">
        <v>379.81926190767501</v>
      </c>
      <c r="DR100">
        <v>72.626273361962404</v>
      </c>
      <c r="DS100">
        <v>51.756933522468103</v>
      </c>
      <c r="DT100">
        <v>21.3679345304663</v>
      </c>
      <c r="DU100">
        <v>52.058233854399099</v>
      </c>
      <c r="DV100">
        <v>239.85653529779299</v>
      </c>
      <c r="DW100">
        <v>162.63239730463201</v>
      </c>
    </row>
    <row r="101" spans="1:127" x14ac:dyDescent="0.35">
      <c r="A101" s="1" t="s">
        <v>458</v>
      </c>
      <c r="B101" s="24">
        <v>44316</v>
      </c>
      <c r="C101" s="24">
        <v>44328</v>
      </c>
      <c r="D101">
        <v>4.7982332269865999</v>
      </c>
      <c r="E101">
        <v>4.1496273345143297</v>
      </c>
      <c r="F101">
        <v>3.9097157472694599</v>
      </c>
      <c r="G101">
        <v>3.5354663394269998</v>
      </c>
      <c r="H101">
        <v>1.6519999999999999</v>
      </c>
      <c r="I101" s="24">
        <v>44347</v>
      </c>
      <c r="J101" s="24">
        <v>44408</v>
      </c>
      <c r="K101" s="24">
        <v>44500</v>
      </c>
      <c r="L101" s="24">
        <v>44592</v>
      </c>
      <c r="M101" s="24">
        <v>44681</v>
      </c>
      <c r="N101">
        <v>4.3397355937825504</v>
      </c>
      <c r="O101">
        <v>3.43528914806561</v>
      </c>
      <c r="P101">
        <v>2.7524441737526701</v>
      </c>
      <c r="Q101">
        <v>2.6568778791629799</v>
      </c>
      <c r="R101">
        <v>1.79268532273848</v>
      </c>
      <c r="S101" s="24">
        <v>44347</v>
      </c>
      <c r="T101" s="24">
        <v>44408</v>
      </c>
      <c r="U101" s="24">
        <v>44500</v>
      </c>
      <c r="V101" s="24">
        <v>44592</v>
      </c>
      <c r="W101" s="24">
        <v>44681</v>
      </c>
      <c r="X101">
        <v>4.2</v>
      </c>
      <c r="Y101" s="24">
        <v>44316</v>
      </c>
      <c r="Z101" s="24">
        <v>44319</v>
      </c>
      <c r="AA101">
        <v>61.807000000000002</v>
      </c>
      <c r="AB101">
        <v>59.628</v>
      </c>
      <c r="AC101">
        <v>59.228000000000002</v>
      </c>
      <c r="AD101">
        <v>57.762</v>
      </c>
      <c r="AE101">
        <v>57.503999999999998</v>
      </c>
      <c r="AF101" s="24">
        <v>44347</v>
      </c>
      <c r="AG101" s="24">
        <v>44408</v>
      </c>
      <c r="AH101" s="24">
        <v>44500</v>
      </c>
      <c r="AI101" s="24">
        <v>44592</v>
      </c>
      <c r="AJ101" s="24">
        <v>44681</v>
      </c>
      <c r="AK101">
        <v>62.7</v>
      </c>
      <c r="AL101">
        <v>60.566666666666599</v>
      </c>
      <c r="AM101">
        <v>59.15</v>
      </c>
      <c r="AN101">
        <v>58.3888888888888</v>
      </c>
      <c r="AO101">
        <v>56.999999999999901</v>
      </c>
      <c r="AP101" s="24">
        <v>44347</v>
      </c>
      <c r="AQ101" s="24">
        <v>44408</v>
      </c>
      <c r="AR101" s="24">
        <v>44500</v>
      </c>
      <c r="AS101" s="24">
        <v>44592</v>
      </c>
      <c r="AT101" s="24">
        <v>44681</v>
      </c>
      <c r="AU101">
        <v>63</v>
      </c>
      <c r="AV101" s="24">
        <v>44316</v>
      </c>
      <c r="AW101" s="24">
        <v>44319</v>
      </c>
      <c r="AX101">
        <v>60.802</v>
      </c>
      <c r="AY101">
        <v>58.438999999999901</v>
      </c>
      <c r="AZ101">
        <v>56.281999999999996</v>
      </c>
      <c r="BA101">
        <v>57.652999999999999</v>
      </c>
      <c r="BB101">
        <v>55.823</v>
      </c>
      <c r="BC101" s="24">
        <v>44347</v>
      </c>
      <c r="BD101" s="24">
        <v>44408</v>
      </c>
      <c r="BE101" s="24">
        <v>44500</v>
      </c>
      <c r="BF101" s="24">
        <v>44592</v>
      </c>
      <c r="BG101" s="24">
        <v>44681</v>
      </c>
      <c r="BH101">
        <v>60.699999999999903</v>
      </c>
      <c r="BI101">
        <v>62.066666666666599</v>
      </c>
      <c r="BJ101">
        <v>60.516666666666602</v>
      </c>
      <c r="BK101">
        <v>59.244444444444397</v>
      </c>
      <c r="BL101">
        <v>56.924999999999997</v>
      </c>
      <c r="BM101" s="24">
        <v>44347</v>
      </c>
      <c r="BN101" s="24">
        <v>44408</v>
      </c>
      <c r="BO101" s="24">
        <v>44500</v>
      </c>
      <c r="BP101" s="24">
        <v>44592</v>
      </c>
      <c r="BQ101" s="24">
        <v>44681</v>
      </c>
      <c r="BR101">
        <v>61</v>
      </c>
      <c r="BS101">
        <v>1.35</v>
      </c>
      <c r="BT101">
        <v>58</v>
      </c>
      <c r="BU101">
        <v>57.1</v>
      </c>
      <c r="BV101" t="b">
        <v>1</v>
      </c>
      <c r="BW101" t="b">
        <v>1</v>
      </c>
      <c r="BX101">
        <v>1</v>
      </c>
      <c r="BY101" t="b">
        <v>1</v>
      </c>
      <c r="BZ101" t="b">
        <v>1</v>
      </c>
      <c r="CA101" t="b">
        <v>0</v>
      </c>
      <c r="CB101" t="b">
        <v>0</v>
      </c>
      <c r="CC101" t="b">
        <v>0</v>
      </c>
      <c r="CD101" t="b">
        <v>1</v>
      </c>
      <c r="CE101" t="b">
        <v>1</v>
      </c>
      <c r="CF101" t="b">
        <v>1</v>
      </c>
      <c r="CG101" t="b">
        <v>1</v>
      </c>
      <c r="CH101" t="b">
        <v>1</v>
      </c>
      <c r="CI101" t="b">
        <v>1</v>
      </c>
      <c r="CJ101" t="b">
        <v>1</v>
      </c>
      <c r="CK101" t="b">
        <v>1</v>
      </c>
      <c r="CL101" t="b">
        <v>1</v>
      </c>
      <c r="CM101" t="b">
        <v>1</v>
      </c>
      <c r="CN101">
        <v>0.45849763320404502</v>
      </c>
      <c r="CO101">
        <v>0.71433818644872704</v>
      </c>
      <c r="CP101">
        <v>1.15727157351678</v>
      </c>
      <c r="CQ101">
        <v>0.87858846026402504</v>
      </c>
      <c r="CR101">
        <v>-0.14068532273848799</v>
      </c>
      <c r="CS101">
        <v>0.102000000000003</v>
      </c>
      <c r="CT101">
        <v>-3.6276666666666602</v>
      </c>
      <c r="CU101">
        <v>-4.2346666666666701</v>
      </c>
      <c r="CV101">
        <v>-1.59144444444444</v>
      </c>
      <c r="CW101">
        <v>-1.1020000000000001</v>
      </c>
      <c r="CX101">
        <v>-0.89300000000000002</v>
      </c>
      <c r="CY101">
        <v>-0.93866666666665499</v>
      </c>
      <c r="CZ101">
        <v>7.7999999999995795E-2</v>
      </c>
      <c r="DA101">
        <v>-0.62688888888889205</v>
      </c>
      <c r="DB101">
        <v>0.504000000000004</v>
      </c>
      <c r="DC101">
        <v>133.02290958858501</v>
      </c>
      <c r="DD101">
        <v>152.752689048706</v>
      </c>
      <c r="DE101">
        <v>136.78052079018599</v>
      </c>
      <c r="DF101">
        <v>118.49191917533101</v>
      </c>
      <c r="DG101">
        <v>152.199963523082</v>
      </c>
      <c r="DH101">
        <v>24.356909044967601</v>
      </c>
      <c r="DI101">
        <v>9.6966340677655598</v>
      </c>
      <c r="DJ101">
        <v>179.636964279918</v>
      </c>
      <c r="DK101">
        <v>159.590345269876</v>
      </c>
      <c r="DL101">
        <v>184.39291856324499</v>
      </c>
      <c r="DM101">
        <v>317.84390921734899</v>
      </c>
      <c r="DN101">
        <v>371.381381015719</v>
      </c>
      <c r="DO101">
        <v>350.600213592682</v>
      </c>
      <c r="DP101">
        <v>258.22218405455601</v>
      </c>
      <c r="DQ101">
        <v>393.86466744315197</v>
      </c>
      <c r="DR101">
        <v>77.012234415322993</v>
      </c>
      <c r="DS101">
        <v>55.270841368969599</v>
      </c>
      <c r="DT101">
        <v>23.1522681672038</v>
      </c>
      <c r="DU101">
        <v>48.796998929557397</v>
      </c>
      <c r="DV101">
        <v>248.15191808748901</v>
      </c>
      <c r="DW101">
        <v>165.544407559663</v>
      </c>
    </row>
    <row r="102" spans="1:127" x14ac:dyDescent="0.35">
      <c r="A102" s="1" t="s">
        <v>459</v>
      </c>
      <c r="B102" s="24">
        <v>44347</v>
      </c>
      <c r="C102" s="24">
        <v>44357</v>
      </c>
      <c r="D102">
        <v>5.1658321663944804</v>
      </c>
      <c r="E102">
        <v>5.6012303495717797</v>
      </c>
      <c r="F102">
        <v>5.8732910820853999</v>
      </c>
      <c r="G102">
        <v>5.3560864250571996</v>
      </c>
      <c r="H102">
        <v>3.0019999999999998</v>
      </c>
      <c r="I102" s="24">
        <v>44377</v>
      </c>
      <c r="J102" s="24">
        <v>44439</v>
      </c>
      <c r="K102" s="24">
        <v>44530</v>
      </c>
      <c r="L102" s="24">
        <v>44620</v>
      </c>
      <c r="M102" s="24">
        <v>44712</v>
      </c>
      <c r="N102">
        <v>4.5713958416185996</v>
      </c>
      <c r="O102">
        <v>3.8178545359045</v>
      </c>
      <c r="P102">
        <v>3.27642657422308</v>
      </c>
      <c r="Q102">
        <v>2.8451390559975702</v>
      </c>
      <c r="R102">
        <v>1.8407727026953</v>
      </c>
      <c r="S102" s="24">
        <v>44377</v>
      </c>
      <c r="T102" s="24">
        <v>44439</v>
      </c>
      <c r="U102" s="24">
        <v>44530</v>
      </c>
      <c r="V102" s="24">
        <v>44620</v>
      </c>
      <c r="W102" s="24">
        <v>44712</v>
      </c>
      <c r="X102">
        <v>5</v>
      </c>
      <c r="Y102" s="24">
        <v>44347</v>
      </c>
      <c r="Z102" s="24">
        <v>44348</v>
      </c>
      <c r="AA102">
        <v>61.85</v>
      </c>
      <c r="AB102">
        <v>60.067999999999998</v>
      </c>
      <c r="AC102">
        <v>58.311</v>
      </c>
      <c r="AD102">
        <v>56.871000000000002</v>
      </c>
      <c r="AE102">
        <v>55.927999999999997</v>
      </c>
      <c r="AF102" s="24">
        <v>44377</v>
      </c>
      <c r="AG102" s="24">
        <v>44439</v>
      </c>
      <c r="AH102" s="24">
        <v>44530</v>
      </c>
      <c r="AI102" s="24">
        <v>44620</v>
      </c>
      <c r="AJ102" s="24">
        <v>44712</v>
      </c>
      <c r="AK102">
        <v>64</v>
      </c>
      <c r="AL102">
        <v>63.466666666666598</v>
      </c>
      <c r="AM102">
        <v>60.35</v>
      </c>
      <c r="AN102">
        <v>59.144444444444403</v>
      </c>
      <c r="AO102">
        <v>58.549999999999898</v>
      </c>
      <c r="AP102" s="24">
        <v>44377</v>
      </c>
      <c r="AQ102" s="24">
        <v>44439</v>
      </c>
      <c r="AR102" s="24">
        <v>44530</v>
      </c>
      <c r="AS102" s="24">
        <v>44620</v>
      </c>
      <c r="AT102" s="24">
        <v>44712</v>
      </c>
      <c r="AU102">
        <v>63.9</v>
      </c>
      <c r="AV102" s="24">
        <v>44347</v>
      </c>
      <c r="AW102" s="24">
        <v>44348</v>
      </c>
      <c r="AX102">
        <v>60.704000000000001</v>
      </c>
      <c r="AY102">
        <v>57.359000000000002</v>
      </c>
      <c r="AZ102">
        <v>55.579000000000001</v>
      </c>
      <c r="BA102">
        <v>56.655999999999899</v>
      </c>
      <c r="BB102">
        <v>55.396999999999998</v>
      </c>
      <c r="BC102" s="24">
        <v>44377</v>
      </c>
      <c r="BD102" s="24">
        <v>44439</v>
      </c>
      <c r="BE102" s="24">
        <v>44530</v>
      </c>
      <c r="BF102" s="24">
        <v>44620</v>
      </c>
      <c r="BG102" s="24">
        <v>44712</v>
      </c>
      <c r="BH102">
        <v>61.199999999999903</v>
      </c>
      <c r="BI102">
        <v>62.2</v>
      </c>
      <c r="BJ102">
        <v>61.1</v>
      </c>
      <c r="BK102">
        <v>59.866666666666603</v>
      </c>
      <c r="BL102">
        <v>58.433333333333302</v>
      </c>
      <c r="BM102" s="24">
        <v>44377</v>
      </c>
      <c r="BN102" s="24">
        <v>44439</v>
      </c>
      <c r="BO102" s="24">
        <v>44530</v>
      </c>
      <c r="BP102" s="24">
        <v>44620</v>
      </c>
      <c r="BQ102" s="24">
        <v>44712</v>
      </c>
      <c r="BR102">
        <v>61.9</v>
      </c>
      <c r="BS102">
        <v>1.4</v>
      </c>
      <c r="BT102">
        <v>59</v>
      </c>
      <c r="BU102">
        <v>57.2</v>
      </c>
      <c r="BV102" t="b">
        <v>1</v>
      </c>
      <c r="BW102" t="b">
        <v>1</v>
      </c>
      <c r="BX102">
        <v>1</v>
      </c>
      <c r="BY102" t="b">
        <v>1</v>
      </c>
      <c r="BZ102" t="b">
        <v>0</v>
      </c>
      <c r="CA102" t="b">
        <v>0</v>
      </c>
      <c r="CB102" t="b">
        <v>0</v>
      </c>
      <c r="CC102" t="b">
        <v>0</v>
      </c>
      <c r="CD102" t="b">
        <v>1</v>
      </c>
      <c r="CE102" t="b">
        <v>1</v>
      </c>
      <c r="CF102" t="b">
        <v>1</v>
      </c>
      <c r="CG102" t="b">
        <v>0</v>
      </c>
      <c r="CH102" t="b">
        <v>0</v>
      </c>
      <c r="CI102" t="b">
        <v>1</v>
      </c>
      <c r="CJ102" t="b">
        <v>1</v>
      </c>
      <c r="CK102" t="b">
        <v>1</v>
      </c>
      <c r="CL102" t="b">
        <v>1</v>
      </c>
      <c r="CM102" t="b">
        <v>1</v>
      </c>
      <c r="CN102">
        <v>0.59443632477587205</v>
      </c>
      <c r="CO102">
        <v>1.7833758136672699</v>
      </c>
      <c r="CP102">
        <v>2.5968645078623198</v>
      </c>
      <c r="CQ102">
        <v>2.51094736905962</v>
      </c>
      <c r="CR102">
        <v>1.16122729730469</v>
      </c>
      <c r="CS102">
        <v>-0.495999999999995</v>
      </c>
      <c r="CT102">
        <v>-4.8410000000000002</v>
      </c>
      <c r="CU102">
        <v>-5.5209999999999999</v>
      </c>
      <c r="CV102">
        <v>-3.2106666666666599</v>
      </c>
      <c r="CW102">
        <v>-3.03633333333332</v>
      </c>
      <c r="CX102">
        <v>-2.1499999999999901</v>
      </c>
      <c r="CY102">
        <v>-3.3986666666666698</v>
      </c>
      <c r="CZ102">
        <v>-2.0390000000000001</v>
      </c>
      <c r="DA102">
        <v>-2.2734444444444399</v>
      </c>
      <c r="DB102">
        <v>-2.6219999999999901</v>
      </c>
      <c r="DC102">
        <v>133.20896583596399</v>
      </c>
      <c r="DD102">
        <v>153.355131166169</v>
      </c>
      <c r="DE102">
        <v>137.268517983637</v>
      </c>
      <c r="DF102">
        <v>118.722473328875</v>
      </c>
      <c r="DG102">
        <v>152.339823064472</v>
      </c>
      <c r="DH102">
        <v>24.333342637168801</v>
      </c>
      <c r="DI102">
        <v>9.6605434405889206</v>
      </c>
      <c r="DJ102">
        <v>180.354225358148</v>
      </c>
      <c r="DK102">
        <v>160.19847395612001</v>
      </c>
      <c r="DL102">
        <v>182.98296746080399</v>
      </c>
      <c r="DM102">
        <v>319.24235069527401</v>
      </c>
      <c r="DN102">
        <v>368.91085011109698</v>
      </c>
      <c r="DO102">
        <v>352.16949961241801</v>
      </c>
      <c r="DP102">
        <v>263.15206669034501</v>
      </c>
      <c r="DQ102">
        <v>387.963831250373</v>
      </c>
      <c r="DR102">
        <v>79.095948343619895</v>
      </c>
      <c r="DS102">
        <v>56.2532740801514</v>
      </c>
      <c r="DT102">
        <v>22.912687591260902</v>
      </c>
      <c r="DU102">
        <v>52.403534469460403</v>
      </c>
      <c r="DV102">
        <v>249.10830139053499</v>
      </c>
      <c r="DW102">
        <v>154.074718360682</v>
      </c>
    </row>
    <row r="103" spans="1:127" x14ac:dyDescent="0.35">
      <c r="A103" s="1" t="s">
        <v>460</v>
      </c>
      <c r="B103" s="24">
        <v>44377</v>
      </c>
      <c r="C103" s="24">
        <v>44390</v>
      </c>
      <c r="D103">
        <v>5.4755244325571804</v>
      </c>
      <c r="E103">
        <v>6.3505911787306202</v>
      </c>
      <c r="F103">
        <v>7.3155077589317896</v>
      </c>
      <c r="G103">
        <v>6.3973504381278801</v>
      </c>
      <c r="H103">
        <v>3.8719999999999999</v>
      </c>
      <c r="I103" s="24">
        <v>44408</v>
      </c>
      <c r="J103" s="24">
        <v>44469</v>
      </c>
      <c r="K103" s="24">
        <v>44561</v>
      </c>
      <c r="L103" s="24">
        <v>44651</v>
      </c>
      <c r="M103" s="24">
        <v>44742</v>
      </c>
      <c r="N103">
        <v>4.8576929695061999</v>
      </c>
      <c r="O103">
        <v>4.6560278824467396</v>
      </c>
      <c r="P103">
        <v>3.6553456626962899</v>
      </c>
      <c r="Q103">
        <v>2.9649454564250299</v>
      </c>
      <c r="R103">
        <v>1.83226919488478</v>
      </c>
      <c r="S103" s="24">
        <v>44408</v>
      </c>
      <c r="T103" s="24">
        <v>44469</v>
      </c>
      <c r="U103" s="24">
        <v>44561</v>
      </c>
      <c r="V103" s="24">
        <v>44651</v>
      </c>
      <c r="W103" s="24">
        <v>44742</v>
      </c>
      <c r="X103">
        <v>5.4</v>
      </c>
      <c r="Y103" s="24">
        <v>44377</v>
      </c>
      <c r="Z103" s="24">
        <v>44378</v>
      </c>
      <c r="AA103">
        <v>59.545000000000002</v>
      </c>
      <c r="AB103">
        <v>59.538999999999902</v>
      </c>
      <c r="AC103">
        <v>58.585999999999899</v>
      </c>
      <c r="AD103">
        <v>57.755000000000003</v>
      </c>
      <c r="AE103">
        <v>55.506999999999998</v>
      </c>
      <c r="AF103" s="24">
        <v>44408</v>
      </c>
      <c r="AG103" s="24">
        <v>44469</v>
      </c>
      <c r="AH103" s="24">
        <v>44561</v>
      </c>
      <c r="AI103" s="24">
        <v>44651</v>
      </c>
      <c r="AJ103" s="24">
        <v>44742</v>
      </c>
      <c r="AK103">
        <v>60.099999999999902</v>
      </c>
      <c r="AL103">
        <v>62.266666666666602</v>
      </c>
      <c r="AM103">
        <v>60.75</v>
      </c>
      <c r="AN103">
        <v>59.466666666666598</v>
      </c>
      <c r="AO103">
        <v>58.849999999999902</v>
      </c>
      <c r="AP103" s="24">
        <v>44408</v>
      </c>
      <c r="AQ103" s="24">
        <v>44469</v>
      </c>
      <c r="AR103" s="24">
        <v>44561</v>
      </c>
      <c r="AS103" s="24">
        <v>44651</v>
      </c>
      <c r="AT103" s="24">
        <v>44742</v>
      </c>
      <c r="AU103">
        <v>61.2</v>
      </c>
      <c r="AV103" s="24">
        <v>44377</v>
      </c>
      <c r="AW103" s="24">
        <v>44378</v>
      </c>
      <c r="AX103">
        <v>60.797999999999902</v>
      </c>
      <c r="AY103">
        <v>56.173000000000002</v>
      </c>
      <c r="AZ103">
        <v>54.61</v>
      </c>
      <c r="BA103">
        <v>56.308</v>
      </c>
      <c r="BB103">
        <v>54.692999999999998</v>
      </c>
      <c r="BC103" s="24">
        <v>44408</v>
      </c>
      <c r="BD103" s="24">
        <v>44469</v>
      </c>
      <c r="BE103" s="24">
        <v>44561</v>
      </c>
      <c r="BF103" s="24">
        <v>44651</v>
      </c>
      <c r="BG103" s="24">
        <v>44742</v>
      </c>
      <c r="BH103">
        <v>60.6</v>
      </c>
      <c r="BI103">
        <v>60.8333333333333</v>
      </c>
      <c r="BJ103">
        <v>61.116666666666603</v>
      </c>
      <c r="BK103">
        <v>60.411111111111097</v>
      </c>
      <c r="BL103">
        <v>59.099999999999902</v>
      </c>
      <c r="BM103" s="24">
        <v>44408</v>
      </c>
      <c r="BN103" s="24">
        <v>44469</v>
      </c>
      <c r="BO103" s="24">
        <v>44561</v>
      </c>
      <c r="BP103" s="24">
        <v>44651</v>
      </c>
      <c r="BQ103" s="24">
        <v>44742</v>
      </c>
      <c r="BR103">
        <v>61.1</v>
      </c>
      <c r="BS103">
        <v>1.4</v>
      </c>
      <c r="BT103">
        <v>59.75</v>
      </c>
      <c r="BU103">
        <v>57.3</v>
      </c>
      <c r="BV103" t="b">
        <v>1</v>
      </c>
      <c r="BW103" t="b">
        <v>1</v>
      </c>
      <c r="BX103">
        <v>1</v>
      </c>
      <c r="BY103" t="b">
        <v>1</v>
      </c>
      <c r="BZ103" t="b">
        <v>0</v>
      </c>
      <c r="CA103" t="b">
        <v>0</v>
      </c>
      <c r="CB103" t="b">
        <v>0</v>
      </c>
      <c r="CC103" t="b">
        <v>0</v>
      </c>
      <c r="CD103" t="b">
        <v>1</v>
      </c>
      <c r="CE103" t="b">
        <v>1</v>
      </c>
      <c r="CF103" t="b">
        <v>1</v>
      </c>
      <c r="CG103" t="b">
        <v>1</v>
      </c>
      <c r="CH103" t="b">
        <v>0</v>
      </c>
      <c r="CI103" t="b">
        <v>1</v>
      </c>
      <c r="CJ103" t="b">
        <v>1</v>
      </c>
      <c r="CK103" t="b">
        <v>1</v>
      </c>
      <c r="CL103" t="b">
        <v>1</v>
      </c>
      <c r="CM103" t="b">
        <v>1</v>
      </c>
      <c r="CN103">
        <v>0.61783146305098702</v>
      </c>
      <c r="CO103">
        <v>1.6945632962838699</v>
      </c>
      <c r="CP103">
        <v>3.6601620962355002</v>
      </c>
      <c r="CQ103">
        <v>3.4324049817028399</v>
      </c>
      <c r="CR103">
        <v>2.0397308051152101</v>
      </c>
      <c r="CS103">
        <v>0.19799999999999299</v>
      </c>
      <c r="CT103">
        <v>-4.6603333333333303</v>
      </c>
      <c r="CU103">
        <v>-6.5066666666666704</v>
      </c>
      <c r="CV103">
        <v>-4.1031111111111098</v>
      </c>
      <c r="CW103">
        <v>-4.4069999999999796</v>
      </c>
      <c r="CX103">
        <v>-0.55499999999999206</v>
      </c>
      <c r="CY103">
        <v>-2.72766666666667</v>
      </c>
      <c r="CZ103">
        <v>-2.1640000000000099</v>
      </c>
      <c r="DA103">
        <v>-1.71166666666666</v>
      </c>
      <c r="DB103">
        <v>-3.3429999999999902</v>
      </c>
      <c r="DC103">
        <v>134.37409407837299</v>
      </c>
      <c r="DD103">
        <v>154.985360187558</v>
      </c>
      <c r="DE103">
        <v>137.94507015060401</v>
      </c>
      <c r="DF103">
        <v>118.52056237585199</v>
      </c>
      <c r="DG103">
        <v>153.949934000132</v>
      </c>
      <c r="DH103">
        <v>22.3075358864386</v>
      </c>
      <c r="DI103">
        <v>8.3930806924251105</v>
      </c>
      <c r="DJ103">
        <v>187.80021633924099</v>
      </c>
      <c r="DK103">
        <v>163.720001236038</v>
      </c>
      <c r="DL103">
        <v>206.82411449155299</v>
      </c>
      <c r="DM103">
        <v>326.68987950330302</v>
      </c>
      <c r="DN103">
        <v>391.36902082424899</v>
      </c>
      <c r="DO103">
        <v>360.39222198373301</v>
      </c>
      <c r="DP103">
        <v>244.69420491206901</v>
      </c>
      <c r="DQ103">
        <v>398.097785457969</v>
      </c>
      <c r="DR103">
        <v>80.433006634724293</v>
      </c>
      <c r="DS103">
        <v>57.613952026442099</v>
      </c>
      <c r="DT103">
        <v>27.444867202538301</v>
      </c>
      <c r="DU103">
        <v>53.636472045362801</v>
      </c>
      <c r="DV103">
        <v>254.260502074882</v>
      </c>
      <c r="DW103">
        <v>181.001225628442</v>
      </c>
    </row>
    <row r="104" spans="1:127" x14ac:dyDescent="0.35">
      <c r="A104" s="1" t="s">
        <v>461</v>
      </c>
      <c r="B104" s="24">
        <v>44408</v>
      </c>
      <c r="C104" s="24">
        <v>44419</v>
      </c>
      <c r="D104">
        <v>5.7947282296724101</v>
      </c>
      <c r="E104">
        <v>7.7216316880962301</v>
      </c>
      <c r="F104">
        <v>8.6430499575658999</v>
      </c>
      <c r="G104">
        <v>7.2163481543058703</v>
      </c>
      <c r="H104">
        <v>5.0659999999999998</v>
      </c>
      <c r="I104" s="24">
        <v>44439</v>
      </c>
      <c r="J104" s="24">
        <v>44500</v>
      </c>
      <c r="K104" s="24">
        <v>44592</v>
      </c>
      <c r="L104" s="24">
        <v>44681</v>
      </c>
      <c r="M104" s="24">
        <v>44773</v>
      </c>
      <c r="N104">
        <v>5.2938945042320498</v>
      </c>
      <c r="O104">
        <v>5.50833117906814</v>
      </c>
      <c r="P104">
        <v>3.8933667511527301</v>
      </c>
      <c r="Q104">
        <v>3.0230454754521601</v>
      </c>
      <c r="R104">
        <v>2.0866527447118002</v>
      </c>
      <c r="S104" s="24">
        <v>44439</v>
      </c>
      <c r="T104" s="24">
        <v>44500</v>
      </c>
      <c r="U104" s="24">
        <v>44592</v>
      </c>
      <c r="V104" s="24">
        <v>44681</v>
      </c>
      <c r="W104" s="24">
        <v>44773</v>
      </c>
      <c r="X104">
        <v>5.4</v>
      </c>
      <c r="Y104" s="24">
        <v>44408</v>
      </c>
      <c r="Z104" s="24">
        <v>44410</v>
      </c>
      <c r="AA104">
        <v>62.401000000000003</v>
      </c>
      <c r="AB104">
        <v>60.655000000000001</v>
      </c>
      <c r="AC104">
        <v>58.526999999999902</v>
      </c>
      <c r="AD104">
        <v>58.021999999999998</v>
      </c>
      <c r="AE104">
        <v>55.0459999999999</v>
      </c>
      <c r="AF104" s="24">
        <v>44439</v>
      </c>
      <c r="AG104" s="24">
        <v>44500</v>
      </c>
      <c r="AH104" s="24">
        <v>44592</v>
      </c>
      <c r="AI104" s="24">
        <v>44681</v>
      </c>
      <c r="AJ104" s="24">
        <v>44773</v>
      </c>
      <c r="AK104">
        <v>64.099999999999994</v>
      </c>
      <c r="AL104">
        <v>62.733333333333299</v>
      </c>
      <c r="AM104">
        <v>61.649999999999899</v>
      </c>
      <c r="AN104">
        <v>60.344444444444399</v>
      </c>
      <c r="AO104">
        <v>59.475000000000001</v>
      </c>
      <c r="AP104" s="24">
        <v>44439</v>
      </c>
      <c r="AQ104" s="24">
        <v>44500</v>
      </c>
      <c r="AR104" s="24">
        <v>44592</v>
      </c>
      <c r="AS104" s="24">
        <v>44681</v>
      </c>
      <c r="AT104" s="24">
        <v>44773</v>
      </c>
      <c r="AU104">
        <v>64</v>
      </c>
      <c r="AV104" s="24">
        <v>44408</v>
      </c>
      <c r="AW104" s="24">
        <v>44410</v>
      </c>
      <c r="AX104">
        <v>59.360999999999997</v>
      </c>
      <c r="AY104">
        <v>56.273000000000003</v>
      </c>
      <c r="AZ104">
        <v>54.534999999999997</v>
      </c>
      <c r="BA104">
        <v>54.652999999999999</v>
      </c>
      <c r="BB104">
        <v>53.912999999999997</v>
      </c>
      <c r="BC104" s="24">
        <v>44439</v>
      </c>
      <c r="BD104" s="24">
        <v>44500</v>
      </c>
      <c r="BE104" s="24">
        <v>44592</v>
      </c>
      <c r="BF104" s="24">
        <v>44681</v>
      </c>
      <c r="BG104" s="24">
        <v>44773</v>
      </c>
      <c r="BH104">
        <v>59.5</v>
      </c>
      <c r="BI104">
        <v>60.433333333333302</v>
      </c>
      <c r="BJ104">
        <v>61.25</v>
      </c>
      <c r="BK104">
        <v>60.488888888888901</v>
      </c>
      <c r="BL104">
        <v>59.5416666666666</v>
      </c>
      <c r="BM104" s="24">
        <v>44439</v>
      </c>
      <c r="BN104" s="24">
        <v>44500</v>
      </c>
      <c r="BO104" s="24">
        <v>44592</v>
      </c>
      <c r="BP104" s="24">
        <v>44681</v>
      </c>
      <c r="BQ104" s="24">
        <v>44773</v>
      </c>
      <c r="BR104">
        <v>60</v>
      </c>
      <c r="BS104">
        <v>1.5499999999999901</v>
      </c>
      <c r="BT104">
        <v>60.1</v>
      </c>
      <c r="BU104">
        <v>58.1</v>
      </c>
      <c r="BV104" t="b">
        <v>0</v>
      </c>
      <c r="BW104" t="b">
        <v>1</v>
      </c>
      <c r="BX104">
        <v>1</v>
      </c>
      <c r="BY104" t="b">
        <v>0</v>
      </c>
      <c r="BZ104" t="b">
        <v>0</v>
      </c>
      <c r="CA104" t="b">
        <v>0</v>
      </c>
      <c r="CB104" t="b">
        <v>0</v>
      </c>
      <c r="CC104" t="b">
        <v>0</v>
      </c>
      <c r="CD104" t="b">
        <v>1</v>
      </c>
      <c r="CE104" t="b">
        <v>1</v>
      </c>
      <c r="CF104" t="b">
        <v>1</v>
      </c>
      <c r="CG104" t="b">
        <v>0</v>
      </c>
      <c r="CH104" t="b">
        <v>0</v>
      </c>
      <c r="CI104" t="b">
        <v>1</v>
      </c>
      <c r="CJ104" t="b">
        <v>1</v>
      </c>
      <c r="CK104" t="b">
        <v>1</v>
      </c>
      <c r="CL104" t="b">
        <v>1</v>
      </c>
      <c r="CM104" t="b">
        <v>1</v>
      </c>
      <c r="CN104">
        <v>0.50083372544036298</v>
      </c>
      <c r="CO104">
        <v>2.21330050902808</v>
      </c>
      <c r="CP104">
        <v>4.7496832064131702</v>
      </c>
      <c r="CQ104">
        <v>4.1933026788537102</v>
      </c>
      <c r="CR104">
        <v>2.9793472552881899</v>
      </c>
      <c r="CS104">
        <v>-0.13900000000000201</v>
      </c>
      <c r="CT104">
        <v>-4.1603333333333303</v>
      </c>
      <c r="CU104">
        <v>-6.7150000000000096</v>
      </c>
      <c r="CV104">
        <v>-5.8358888888889</v>
      </c>
      <c r="CW104">
        <v>-5.6286666666666596</v>
      </c>
      <c r="CX104">
        <v>-1.6989999999999901</v>
      </c>
      <c r="CY104">
        <v>-2.0783333333333198</v>
      </c>
      <c r="CZ104">
        <v>-3.12299999999999</v>
      </c>
      <c r="DA104">
        <v>-2.3224444444444301</v>
      </c>
      <c r="DB104">
        <v>-4.4290000000000003</v>
      </c>
      <c r="DC104">
        <v>135.94999820210799</v>
      </c>
      <c r="DD104">
        <v>157.04464962316899</v>
      </c>
      <c r="DE104">
        <v>139.11311180445901</v>
      </c>
      <c r="DF104">
        <v>118.99720426825399</v>
      </c>
      <c r="DG104" s="129">
        <v>153.949934000132</v>
      </c>
      <c r="DH104">
        <v>20.5879234285621</v>
      </c>
      <c r="DI104">
        <v>7.4158216278553404</v>
      </c>
      <c r="DJ104">
        <v>192.01002528158699</v>
      </c>
      <c r="DK104">
        <v>166.18817267463101</v>
      </c>
      <c r="DL104">
        <v>229.31859742125701</v>
      </c>
      <c r="DM104">
        <v>332.82247957393798</v>
      </c>
      <c r="DN104">
        <v>404.61479962680198</v>
      </c>
      <c r="DO104">
        <v>367.15716556807001</v>
      </c>
      <c r="DP104">
        <v>233.460188592919</v>
      </c>
      <c r="DQ104">
        <v>386.298320468268</v>
      </c>
      <c r="DR104">
        <v>81.182376356236105</v>
      </c>
      <c r="DS104">
        <v>57.933832641274002</v>
      </c>
      <c r="DT104">
        <v>29.526300243541701</v>
      </c>
      <c r="DU104">
        <v>44.868656189297099</v>
      </c>
      <c r="DV104">
        <v>258.71384278343203</v>
      </c>
      <c r="DW104">
        <v>167.90534205734301</v>
      </c>
    </row>
    <row r="105" spans="1:127" x14ac:dyDescent="0.35">
      <c r="A105" s="1" t="s">
        <v>462</v>
      </c>
      <c r="B105" s="24">
        <v>44439</v>
      </c>
      <c r="C105" s="24">
        <v>44453</v>
      </c>
      <c r="D105">
        <v>5.5126940064545904</v>
      </c>
      <c r="E105">
        <v>7.3383771024751301</v>
      </c>
      <c r="F105">
        <v>8.70120995840524</v>
      </c>
      <c r="G105">
        <v>6.8628239194636</v>
      </c>
      <c r="H105">
        <v>6.0529999999999999</v>
      </c>
      <c r="I105" s="24">
        <v>44469</v>
      </c>
      <c r="J105" s="24">
        <v>44530</v>
      </c>
      <c r="K105" s="24">
        <v>44620</v>
      </c>
      <c r="L105" s="24">
        <v>44712</v>
      </c>
      <c r="M105" s="24">
        <v>44804</v>
      </c>
      <c r="N105">
        <v>5.3802197627875001</v>
      </c>
      <c r="O105">
        <v>5.5368379088890096</v>
      </c>
      <c r="P105">
        <v>3.6109090290685999</v>
      </c>
      <c r="Q105">
        <v>2.4920084336308701</v>
      </c>
      <c r="R105">
        <v>1.8468303518413001</v>
      </c>
      <c r="S105" s="24">
        <v>44469</v>
      </c>
      <c r="T105" s="24">
        <v>44530</v>
      </c>
      <c r="U105" s="24">
        <v>44620</v>
      </c>
      <c r="V105" s="24">
        <v>44712</v>
      </c>
      <c r="W105" s="24">
        <v>44804</v>
      </c>
      <c r="X105">
        <v>5.3</v>
      </c>
      <c r="Y105" s="24">
        <v>44439</v>
      </c>
      <c r="Z105" s="24">
        <v>44440</v>
      </c>
      <c r="AA105">
        <v>60.378999999999898</v>
      </c>
      <c r="AB105">
        <v>59.372</v>
      </c>
      <c r="AC105">
        <v>57.625</v>
      </c>
      <c r="AD105">
        <v>56.956000000000003</v>
      </c>
      <c r="AE105">
        <v>55.127000000000002</v>
      </c>
      <c r="AF105" s="24">
        <v>44469</v>
      </c>
      <c r="AG105" s="24">
        <v>44530</v>
      </c>
      <c r="AH105" s="24">
        <v>44620</v>
      </c>
      <c r="AI105" s="24">
        <v>44712</v>
      </c>
      <c r="AJ105" s="24">
        <v>44804</v>
      </c>
      <c r="AK105">
        <v>61.7</v>
      </c>
      <c r="AL105">
        <v>61.966666666666598</v>
      </c>
      <c r="AM105">
        <v>62.716666666666598</v>
      </c>
      <c r="AN105">
        <v>60.8888888888888</v>
      </c>
      <c r="AO105">
        <v>59.85</v>
      </c>
      <c r="AP105" s="24">
        <v>44469</v>
      </c>
      <c r="AQ105" s="24">
        <v>44530</v>
      </c>
      <c r="AR105" s="24">
        <v>44620</v>
      </c>
      <c r="AS105" s="24">
        <v>44712</v>
      </c>
      <c r="AT105" s="24">
        <v>44804</v>
      </c>
      <c r="AU105">
        <v>61.7</v>
      </c>
      <c r="AV105" s="24">
        <v>44439</v>
      </c>
      <c r="AW105" s="24">
        <v>44440</v>
      </c>
      <c r="AX105">
        <v>59.198999999999998</v>
      </c>
      <c r="AY105">
        <v>56.621000000000002</v>
      </c>
      <c r="AZ105">
        <v>53.705999999999896</v>
      </c>
      <c r="BA105">
        <v>54.209000000000003</v>
      </c>
      <c r="BB105">
        <v>53.052999999999997</v>
      </c>
      <c r="BC105" s="24">
        <v>44469</v>
      </c>
      <c r="BD105" s="24">
        <v>44530</v>
      </c>
      <c r="BE105" s="24">
        <v>44620</v>
      </c>
      <c r="BF105" s="24">
        <v>44712</v>
      </c>
      <c r="BG105" s="24">
        <v>44804</v>
      </c>
      <c r="BH105">
        <v>59.9</v>
      </c>
      <c r="BI105">
        <v>60</v>
      </c>
      <c r="BJ105">
        <v>61.1</v>
      </c>
      <c r="BK105">
        <v>60.733333333333299</v>
      </c>
      <c r="BL105">
        <v>59.9</v>
      </c>
      <c r="BM105" s="24">
        <v>44469</v>
      </c>
      <c r="BN105" s="24">
        <v>44530</v>
      </c>
      <c r="BO105" s="24">
        <v>44620</v>
      </c>
      <c r="BP105" s="24">
        <v>44712</v>
      </c>
      <c r="BQ105" s="24">
        <v>44804</v>
      </c>
      <c r="BR105">
        <v>59.6</v>
      </c>
      <c r="BS105">
        <v>2.15</v>
      </c>
      <c r="BT105">
        <v>60.1</v>
      </c>
      <c r="BU105">
        <v>59.95</v>
      </c>
      <c r="BV105" t="b">
        <v>0</v>
      </c>
      <c r="BW105" t="b">
        <v>1</v>
      </c>
      <c r="BX105">
        <v>1</v>
      </c>
      <c r="BY105" t="b">
        <v>0</v>
      </c>
      <c r="BZ105" t="b">
        <v>0</v>
      </c>
      <c r="CA105" t="b">
        <v>0</v>
      </c>
      <c r="CB105" t="b">
        <v>0</v>
      </c>
      <c r="CC105" t="b">
        <v>0</v>
      </c>
      <c r="CD105" t="b">
        <v>1</v>
      </c>
      <c r="CE105" t="b">
        <v>0</v>
      </c>
      <c r="CF105" t="b">
        <v>0</v>
      </c>
      <c r="CG105" t="b">
        <v>0</v>
      </c>
      <c r="CH105" t="b">
        <v>0</v>
      </c>
      <c r="CI105" t="b">
        <v>1</v>
      </c>
      <c r="CJ105" t="b">
        <v>1</v>
      </c>
      <c r="CK105" t="b">
        <v>1</v>
      </c>
      <c r="CL105" t="b">
        <v>1</v>
      </c>
      <c r="CM105" t="b">
        <v>1</v>
      </c>
      <c r="CN105">
        <v>0.13247424366709101</v>
      </c>
      <c r="CO105">
        <v>1.80153919358612</v>
      </c>
      <c r="CP105">
        <v>5.0903009293366299</v>
      </c>
      <c r="CQ105">
        <v>4.3708154858327202</v>
      </c>
      <c r="CR105">
        <v>4.2061696481586903</v>
      </c>
      <c r="CS105">
        <v>-0.70099999999999996</v>
      </c>
      <c r="CT105">
        <v>-3.3789999999999898</v>
      </c>
      <c r="CU105">
        <v>-7.3940000000000001</v>
      </c>
      <c r="CV105">
        <v>-6.5243333333333302</v>
      </c>
      <c r="CW105">
        <v>-6.8470000000000004</v>
      </c>
      <c r="CX105">
        <v>-1.3210000000000099</v>
      </c>
      <c r="CY105">
        <v>-2.5946666666666598</v>
      </c>
      <c r="CZ105">
        <v>-5.0916666666666597</v>
      </c>
      <c r="DA105">
        <v>-3.9328888888888698</v>
      </c>
      <c r="DB105">
        <v>-4.7229999999999901</v>
      </c>
      <c r="DC105">
        <v>135.390058775424</v>
      </c>
      <c r="DD105">
        <v>156.14613702190499</v>
      </c>
      <c r="DE105">
        <v>138.77385013511301</v>
      </c>
      <c r="DF105">
        <v>118.823848691465</v>
      </c>
      <c r="DG105">
        <v>155.12038277334</v>
      </c>
      <c r="DH105">
        <v>20.937688771092699</v>
      </c>
      <c r="DI105">
        <v>7.6208980392932899</v>
      </c>
      <c r="DJ105">
        <v>190.462138348309</v>
      </c>
      <c r="DK105">
        <v>165.13859174112201</v>
      </c>
      <c r="DL105">
        <v>220.56018680114701</v>
      </c>
      <c r="DM105">
        <v>343.44782399824902</v>
      </c>
      <c r="DN105">
        <v>421.84037192872302</v>
      </c>
      <c r="DO105">
        <v>378.86053895400698</v>
      </c>
      <c r="DP105">
        <v>247.665432591844</v>
      </c>
      <c r="DQ105">
        <v>389.21836698727901</v>
      </c>
      <c r="DR105">
        <v>80.719434785272995</v>
      </c>
      <c r="DS105">
        <v>57.214601710840803</v>
      </c>
      <c r="DT105">
        <v>32.636574453479597</v>
      </c>
      <c r="DU105">
        <v>45.6980180337329</v>
      </c>
      <c r="DV105">
        <v>265.312908709412</v>
      </c>
      <c r="DW105">
        <v>182.007050402743</v>
      </c>
    </row>
    <row r="106" spans="1:127" x14ac:dyDescent="0.35">
      <c r="A106" s="1" t="s">
        <v>463</v>
      </c>
      <c r="B106" s="24">
        <v>44469</v>
      </c>
      <c r="C106" s="24">
        <v>44482</v>
      </c>
      <c r="D106">
        <v>5.8175360231654301</v>
      </c>
      <c r="E106">
        <v>7.3854449580380299</v>
      </c>
      <c r="F106">
        <v>8.2867766170713306</v>
      </c>
      <c r="G106">
        <v>5.8638148886991299</v>
      </c>
      <c r="H106">
        <v>5.93</v>
      </c>
      <c r="I106" s="24">
        <v>44500</v>
      </c>
      <c r="J106" s="24">
        <v>44561</v>
      </c>
      <c r="K106" s="24">
        <v>44651</v>
      </c>
      <c r="L106" s="24">
        <v>44742</v>
      </c>
      <c r="M106" s="24">
        <v>44834</v>
      </c>
      <c r="N106">
        <v>5.4306023312419898</v>
      </c>
      <c r="O106">
        <v>5.6827043917819298</v>
      </c>
      <c r="P106">
        <v>3.3033668998684802</v>
      </c>
      <c r="Q106">
        <v>2.1066021270659299</v>
      </c>
      <c r="R106">
        <v>1.8464099712664901</v>
      </c>
      <c r="S106" s="24">
        <v>44500</v>
      </c>
      <c r="T106" s="24">
        <v>44561</v>
      </c>
      <c r="U106" s="24">
        <v>44651</v>
      </c>
      <c r="V106" s="24">
        <v>44742</v>
      </c>
      <c r="W106" s="24">
        <v>44834</v>
      </c>
      <c r="X106">
        <v>5.4</v>
      </c>
      <c r="Y106" s="24">
        <v>44469</v>
      </c>
      <c r="Z106" s="24">
        <v>44474</v>
      </c>
      <c r="AA106">
        <v>61.063000000000002</v>
      </c>
      <c r="AB106">
        <v>59.286000000000001</v>
      </c>
      <c r="AC106">
        <v>57.192</v>
      </c>
      <c r="AD106">
        <v>55.04</v>
      </c>
      <c r="AE106">
        <v>55.404000000000003</v>
      </c>
      <c r="AF106" s="24">
        <v>44500</v>
      </c>
      <c r="AG106" s="24">
        <v>44561</v>
      </c>
      <c r="AH106" s="24">
        <v>44651</v>
      </c>
      <c r="AI106" s="24">
        <v>44742</v>
      </c>
      <c r="AJ106" s="24">
        <v>44834</v>
      </c>
      <c r="AK106">
        <v>61.9</v>
      </c>
      <c r="AL106">
        <v>62.566666666666599</v>
      </c>
      <c r="AM106">
        <v>62.4166666666666</v>
      </c>
      <c r="AN106">
        <v>61.355555555555497</v>
      </c>
      <c r="AO106">
        <v>60.241666666666603</v>
      </c>
      <c r="AP106" s="24">
        <v>44500</v>
      </c>
      <c r="AQ106" s="24">
        <v>44561</v>
      </c>
      <c r="AR106" s="24">
        <v>44651</v>
      </c>
      <c r="AS106" s="24">
        <v>44742</v>
      </c>
      <c r="AT106" s="24">
        <v>44834</v>
      </c>
      <c r="AU106">
        <v>62.1</v>
      </c>
      <c r="AV106" s="24">
        <v>44469</v>
      </c>
      <c r="AW106" s="24">
        <v>44470</v>
      </c>
      <c r="AX106">
        <v>59.817999999999898</v>
      </c>
      <c r="AY106">
        <v>57.646999999999998</v>
      </c>
      <c r="AZ106">
        <v>54.134</v>
      </c>
      <c r="BA106">
        <v>53.723999999999997</v>
      </c>
      <c r="BB106">
        <v>51.707999999999998</v>
      </c>
      <c r="BC106" s="24">
        <v>44500</v>
      </c>
      <c r="BD106" s="24">
        <v>44561</v>
      </c>
      <c r="BE106" s="24">
        <v>44651</v>
      </c>
      <c r="BF106" s="24">
        <v>44742</v>
      </c>
      <c r="BG106" s="24">
        <v>44834</v>
      </c>
      <c r="BH106">
        <v>61.1</v>
      </c>
      <c r="BI106">
        <v>60.1666666666666</v>
      </c>
      <c r="BJ106">
        <v>60.5</v>
      </c>
      <c r="BK106">
        <v>60.8</v>
      </c>
      <c r="BL106">
        <v>60.35</v>
      </c>
      <c r="BM106" s="24">
        <v>44500</v>
      </c>
      <c r="BN106" s="24">
        <v>44561</v>
      </c>
      <c r="BO106" s="24">
        <v>44651</v>
      </c>
      <c r="BP106" s="24">
        <v>44742</v>
      </c>
      <c r="BQ106" s="24">
        <v>44834</v>
      </c>
      <c r="BR106">
        <v>60.7</v>
      </c>
      <c r="BS106">
        <v>3.4</v>
      </c>
      <c r="BT106">
        <v>60.45</v>
      </c>
      <c r="BU106">
        <v>61.45</v>
      </c>
      <c r="BV106" t="b">
        <v>1</v>
      </c>
      <c r="BW106" t="b">
        <v>1</v>
      </c>
      <c r="BX106">
        <v>1</v>
      </c>
      <c r="BY106" t="b">
        <v>0</v>
      </c>
      <c r="BZ106" t="b">
        <v>0</v>
      </c>
      <c r="CA106" t="b">
        <v>0</v>
      </c>
      <c r="CB106" t="b">
        <v>0</v>
      </c>
      <c r="CC106" t="b">
        <v>0</v>
      </c>
      <c r="CD106" t="b">
        <v>0</v>
      </c>
      <c r="CE106" t="b">
        <v>0</v>
      </c>
      <c r="CF106" t="b">
        <v>0</v>
      </c>
      <c r="CG106" t="b">
        <v>0</v>
      </c>
      <c r="CH106" t="b">
        <v>0</v>
      </c>
      <c r="CI106" t="b">
        <v>1</v>
      </c>
      <c r="CJ106" t="b">
        <v>1</v>
      </c>
      <c r="CK106" t="b">
        <v>1</v>
      </c>
      <c r="CL106" t="b">
        <v>1</v>
      </c>
      <c r="CM106" t="b">
        <v>1</v>
      </c>
      <c r="CN106">
        <v>0.38693369192344101</v>
      </c>
      <c r="CO106">
        <v>1.7027405662560999</v>
      </c>
      <c r="CP106">
        <v>4.9834097172028402</v>
      </c>
      <c r="CQ106">
        <v>3.7572127616332001</v>
      </c>
      <c r="CR106">
        <v>4.0835900287335098</v>
      </c>
      <c r="CS106">
        <v>-1.28200000000001</v>
      </c>
      <c r="CT106">
        <v>-2.5196666666666601</v>
      </c>
      <c r="CU106">
        <v>-6.3659999999999899</v>
      </c>
      <c r="CV106">
        <v>-7.0760000000000103</v>
      </c>
      <c r="CW106">
        <v>-8.6419999999999995</v>
      </c>
      <c r="CX106">
        <v>-0.83699999999999597</v>
      </c>
      <c r="CY106">
        <v>-3.2806666666666602</v>
      </c>
      <c r="CZ106">
        <v>-5.2246666666666597</v>
      </c>
      <c r="DA106">
        <v>-6.3155555555555498</v>
      </c>
      <c r="DB106">
        <v>-4.8376666666666601</v>
      </c>
      <c r="DC106">
        <v>134.10541537946699</v>
      </c>
      <c r="DD106">
        <v>154.38011562206299</v>
      </c>
      <c r="DE106">
        <v>137.79285636351301</v>
      </c>
      <c r="DF106">
        <v>118.476808840095</v>
      </c>
      <c r="DG106">
        <v>154.583250061743</v>
      </c>
      <c r="DH106">
        <v>22.1444696065127</v>
      </c>
      <c r="DI106">
        <v>8.2642635257448696</v>
      </c>
      <c r="DJ106">
        <v>185.970566831675</v>
      </c>
      <c r="DK106">
        <v>162.440022235387</v>
      </c>
      <c r="DL106">
        <v>199.532427427713</v>
      </c>
      <c r="DM106">
        <v>327.26736400484901</v>
      </c>
      <c r="DN106">
        <v>396.37600240829698</v>
      </c>
      <c r="DO106">
        <v>361.02431330645601</v>
      </c>
      <c r="DP106">
        <v>254.56090085111501</v>
      </c>
      <c r="DQ106">
        <v>364.33973761229299</v>
      </c>
      <c r="DR106">
        <v>85.328352026660099</v>
      </c>
      <c r="DS106">
        <v>60.8988769238237</v>
      </c>
      <c r="DT106">
        <v>40.866665864149503</v>
      </c>
      <c r="DU106">
        <v>54.093863226310702</v>
      </c>
      <c r="DV106">
        <v>254.53922063578199</v>
      </c>
      <c r="DW106">
        <v>163.783784030509</v>
      </c>
    </row>
    <row r="107" spans="1:127" x14ac:dyDescent="0.35">
      <c r="A107" s="1" t="s">
        <v>464</v>
      </c>
      <c r="B107" s="24">
        <v>44500</v>
      </c>
      <c r="C107" s="24">
        <v>44510</v>
      </c>
      <c r="D107">
        <v>6.9000451640670297</v>
      </c>
      <c r="E107">
        <v>7.4763894495798597</v>
      </c>
      <c r="F107">
        <v>8.1088955716821491</v>
      </c>
      <c r="G107">
        <v>6.4106228100057701</v>
      </c>
      <c r="H107">
        <v>6.1779999999999999</v>
      </c>
      <c r="I107" s="24">
        <v>44530</v>
      </c>
      <c r="J107" s="24">
        <v>44592</v>
      </c>
      <c r="K107" s="24">
        <v>44681</v>
      </c>
      <c r="L107" s="24">
        <v>44773</v>
      </c>
      <c r="M107" s="24">
        <v>44865</v>
      </c>
      <c r="N107">
        <v>6.5419021243975504</v>
      </c>
      <c r="O107">
        <v>6.3735403621856701</v>
      </c>
      <c r="P107">
        <v>3.5010821215433898</v>
      </c>
      <c r="Q107">
        <v>2.5404517722961799</v>
      </c>
      <c r="R107">
        <v>2.11560509397333</v>
      </c>
      <c r="S107" s="24">
        <v>44530</v>
      </c>
      <c r="T107" s="24">
        <v>44592</v>
      </c>
      <c r="U107" s="24">
        <v>44681</v>
      </c>
      <c r="V107" s="24">
        <v>44773</v>
      </c>
      <c r="W107" s="24">
        <v>44865</v>
      </c>
      <c r="X107">
        <v>6.2</v>
      </c>
      <c r="Y107" s="24">
        <v>44500</v>
      </c>
      <c r="Z107" s="24">
        <v>44503</v>
      </c>
      <c r="AA107">
        <v>64.691000000000003</v>
      </c>
      <c r="AB107">
        <v>61.145000000000003</v>
      </c>
      <c r="AC107">
        <v>58.521999999999998</v>
      </c>
      <c r="AD107">
        <v>56.509</v>
      </c>
      <c r="AE107">
        <v>54.737000000000002</v>
      </c>
      <c r="AF107" s="24">
        <v>44530</v>
      </c>
      <c r="AG107" s="24">
        <v>44592</v>
      </c>
      <c r="AH107" s="24">
        <v>44681</v>
      </c>
      <c r="AI107" s="24">
        <v>44773</v>
      </c>
      <c r="AJ107" s="24">
        <v>44865</v>
      </c>
      <c r="AK107">
        <v>66.7</v>
      </c>
      <c r="AL107">
        <v>63.433333333333302</v>
      </c>
      <c r="AM107">
        <v>63.0833333333333</v>
      </c>
      <c r="AN107">
        <v>62.244444444444397</v>
      </c>
      <c r="AO107">
        <v>61.116666666666603</v>
      </c>
      <c r="AP107" s="24">
        <v>44530</v>
      </c>
      <c r="AQ107" s="24">
        <v>44592</v>
      </c>
      <c r="AR107" s="24">
        <v>44681</v>
      </c>
      <c r="AS107" s="24">
        <v>44773</v>
      </c>
      <c r="AT107" s="24">
        <v>44865</v>
      </c>
      <c r="AU107">
        <v>66.599999999999994</v>
      </c>
      <c r="AV107" s="24">
        <v>44500</v>
      </c>
      <c r="AW107" s="24">
        <v>44501</v>
      </c>
      <c r="AX107">
        <v>59.463999999999899</v>
      </c>
      <c r="AY107">
        <v>56.6</v>
      </c>
      <c r="AZ107">
        <v>52.183</v>
      </c>
      <c r="BA107">
        <v>52.753999999999998</v>
      </c>
      <c r="BB107">
        <v>51.44</v>
      </c>
      <c r="BC107" s="24">
        <v>44530</v>
      </c>
      <c r="BD107" s="24">
        <v>44592</v>
      </c>
      <c r="BE107" s="24">
        <v>44681</v>
      </c>
      <c r="BF107" s="24">
        <v>44773</v>
      </c>
      <c r="BG107" s="24">
        <v>44865</v>
      </c>
      <c r="BH107">
        <v>60.8</v>
      </c>
      <c r="BI107">
        <v>60.6</v>
      </c>
      <c r="BJ107">
        <v>60.516666666666602</v>
      </c>
      <c r="BK107">
        <v>61.033333333333303</v>
      </c>
      <c r="BL107">
        <v>60.516666666666602</v>
      </c>
      <c r="BM107" s="24">
        <v>44530</v>
      </c>
      <c r="BN107" s="24">
        <v>44592</v>
      </c>
      <c r="BO107" s="24">
        <v>44681</v>
      </c>
      <c r="BP107" s="24">
        <v>44773</v>
      </c>
      <c r="BQ107" s="24">
        <v>44865</v>
      </c>
      <c r="BR107">
        <v>60.4</v>
      </c>
      <c r="BS107">
        <v>4.5999999999999996</v>
      </c>
      <c r="BT107">
        <v>60.55</v>
      </c>
      <c r="BU107">
        <v>61.9</v>
      </c>
      <c r="BV107" t="b">
        <v>0</v>
      </c>
      <c r="BW107" t="b">
        <v>1</v>
      </c>
      <c r="BX107">
        <v>1</v>
      </c>
      <c r="BY107" t="b">
        <v>0</v>
      </c>
      <c r="BZ107" t="b">
        <v>0</v>
      </c>
      <c r="CA107" t="b">
        <v>0</v>
      </c>
      <c r="CB107" t="b">
        <v>0</v>
      </c>
      <c r="CC107" t="b">
        <v>0</v>
      </c>
      <c r="CD107" t="b">
        <v>1</v>
      </c>
      <c r="CE107" t="b">
        <v>0</v>
      </c>
      <c r="CF107" t="b">
        <v>0</v>
      </c>
      <c r="CG107" t="b">
        <v>0</v>
      </c>
      <c r="CH107" t="b">
        <v>0</v>
      </c>
      <c r="CI107" t="b">
        <v>1</v>
      </c>
      <c r="CJ107" t="b">
        <v>1</v>
      </c>
      <c r="CK107" t="b">
        <v>1</v>
      </c>
      <c r="CL107" t="b">
        <v>1</v>
      </c>
      <c r="CM107" t="b">
        <v>1</v>
      </c>
      <c r="CN107">
        <v>0.35814303966947802</v>
      </c>
      <c r="CO107">
        <v>1.1028490873941901</v>
      </c>
      <c r="CP107">
        <v>4.6078134501387504</v>
      </c>
      <c r="CQ107">
        <v>3.8701710377095901</v>
      </c>
      <c r="CR107">
        <v>4.0623949060266602</v>
      </c>
      <c r="CS107">
        <v>-1.3360000000000001</v>
      </c>
      <c r="CT107">
        <v>-3.9999999999999898</v>
      </c>
      <c r="CU107">
        <v>-8.3336666666666606</v>
      </c>
      <c r="CV107">
        <v>-8.2793333333333301</v>
      </c>
      <c r="CW107">
        <v>-9.0766666666666609</v>
      </c>
      <c r="CX107">
        <v>-2.0089999999999999</v>
      </c>
      <c r="CY107">
        <v>-2.2883333333333402</v>
      </c>
      <c r="CZ107">
        <v>-4.5613333333333301</v>
      </c>
      <c r="DA107">
        <v>-5.7354444444444397</v>
      </c>
      <c r="DB107">
        <v>-6.3796666666666697</v>
      </c>
      <c r="DC107">
        <v>133.68560583284801</v>
      </c>
      <c r="DD107">
        <v>153.10813162562499</v>
      </c>
      <c r="DE107">
        <v>136.66342500793601</v>
      </c>
      <c r="DF107">
        <v>117.696408315315</v>
      </c>
      <c r="DG107">
        <v>153.76223395791499</v>
      </c>
      <c r="DH107">
        <v>21.3102187134586</v>
      </c>
      <c r="DI107">
        <v>7.7859634466082701</v>
      </c>
      <c r="DJ107">
        <v>187.22888395426901</v>
      </c>
      <c r="DK107">
        <v>162.12419405467301</v>
      </c>
      <c r="DL107">
        <v>208.65259872041699</v>
      </c>
      <c r="DM107">
        <v>346.11626151809901</v>
      </c>
      <c r="DN107">
        <v>427.931649086481</v>
      </c>
      <c r="DO107">
        <v>381.66645807671898</v>
      </c>
      <c r="DP107">
        <v>260.25123510524998</v>
      </c>
      <c r="DQ107">
        <v>376.76682378919401</v>
      </c>
      <c r="DR107">
        <v>89.083628559878406</v>
      </c>
      <c r="DS107">
        <v>63.831176306044597</v>
      </c>
      <c r="DT107">
        <v>39.128557446587301</v>
      </c>
      <c r="DU107">
        <v>57.974841394234801</v>
      </c>
      <c r="DV107">
        <v>266.46027850119702</v>
      </c>
      <c r="DW107">
        <v>164.75427025939999</v>
      </c>
    </row>
    <row r="108" spans="1:127" x14ac:dyDescent="0.35">
      <c r="A108" s="1" t="s">
        <v>465</v>
      </c>
      <c r="B108" s="24">
        <v>44530</v>
      </c>
      <c r="C108" s="24">
        <v>44540</v>
      </c>
      <c r="D108">
        <v>7.2335450601595603</v>
      </c>
      <c r="E108">
        <v>8.1931617328355006</v>
      </c>
      <c r="F108">
        <v>7.9835646427310802</v>
      </c>
      <c r="G108">
        <v>7.6111607759707898</v>
      </c>
      <c r="H108">
        <v>6.9889999999999901</v>
      </c>
      <c r="I108" s="24">
        <v>44561</v>
      </c>
      <c r="J108" s="24">
        <v>44620</v>
      </c>
      <c r="K108" s="24">
        <v>44712</v>
      </c>
      <c r="L108" s="24">
        <v>44804</v>
      </c>
      <c r="M108" s="24">
        <v>44895</v>
      </c>
      <c r="N108">
        <v>6.9478369803181703</v>
      </c>
      <c r="O108">
        <v>6.1360765072225796</v>
      </c>
      <c r="P108">
        <v>3.5143598530223699</v>
      </c>
      <c r="Q108">
        <v>2.7032048494363101</v>
      </c>
      <c r="R108">
        <v>2.0329808711401398</v>
      </c>
      <c r="S108" s="24">
        <v>44561</v>
      </c>
      <c r="T108" s="24">
        <v>44620</v>
      </c>
      <c r="U108" s="24">
        <v>44712</v>
      </c>
      <c r="V108" s="24">
        <v>44804</v>
      </c>
      <c r="W108" s="24">
        <v>44895</v>
      </c>
      <c r="X108">
        <v>6.8</v>
      </c>
      <c r="Y108" s="24">
        <v>44530</v>
      </c>
      <c r="Z108" s="24">
        <v>44533</v>
      </c>
      <c r="AA108">
        <v>66.944999999999993</v>
      </c>
      <c r="AB108">
        <v>63.743000000000002</v>
      </c>
      <c r="AC108">
        <v>61.512</v>
      </c>
      <c r="AD108">
        <v>57.923000000000002</v>
      </c>
      <c r="AE108">
        <v>55.8509999999999</v>
      </c>
      <c r="AF108" s="24">
        <v>44561</v>
      </c>
      <c r="AG108" s="24">
        <v>44620</v>
      </c>
      <c r="AH108" s="24">
        <v>44712</v>
      </c>
      <c r="AI108" s="24">
        <v>44804</v>
      </c>
      <c r="AJ108" s="24">
        <v>44895</v>
      </c>
      <c r="AK108">
        <v>69.099999999999994</v>
      </c>
      <c r="AL108">
        <v>65.900000000000006</v>
      </c>
      <c r="AM108">
        <v>63.933333333333302</v>
      </c>
      <c r="AN108">
        <v>63.7777777777777</v>
      </c>
      <c r="AO108">
        <v>62.141666666666602</v>
      </c>
      <c r="AP108" s="24">
        <v>44561</v>
      </c>
      <c r="AQ108" s="24">
        <v>44620</v>
      </c>
      <c r="AR108" s="24">
        <v>44712</v>
      </c>
      <c r="AS108" s="24">
        <v>44804</v>
      </c>
      <c r="AT108" s="24">
        <v>44895</v>
      </c>
      <c r="AU108">
        <v>67.599999999999994</v>
      </c>
      <c r="AV108" s="24">
        <v>44530</v>
      </c>
      <c r="AW108" s="24">
        <v>44531</v>
      </c>
      <c r="AX108">
        <v>59.868000000000002</v>
      </c>
      <c r="AY108">
        <v>57.334000000000003</v>
      </c>
      <c r="AZ108">
        <v>53.237000000000002</v>
      </c>
      <c r="BA108">
        <v>53.642999999999901</v>
      </c>
      <c r="BB108">
        <v>52.2869999999999</v>
      </c>
      <c r="BC108" s="24">
        <v>44561</v>
      </c>
      <c r="BD108" s="24">
        <v>44620</v>
      </c>
      <c r="BE108" s="24">
        <v>44712</v>
      </c>
      <c r="BF108" s="24">
        <v>44804</v>
      </c>
      <c r="BG108" s="24">
        <v>44895</v>
      </c>
      <c r="BH108">
        <v>61.1</v>
      </c>
      <c r="BI108">
        <v>61</v>
      </c>
      <c r="BJ108">
        <v>60.5</v>
      </c>
      <c r="BK108">
        <v>61.066666666666599</v>
      </c>
      <c r="BL108">
        <v>60.8</v>
      </c>
      <c r="BM108" s="24">
        <v>44561</v>
      </c>
      <c r="BN108" s="24">
        <v>44620</v>
      </c>
      <c r="BO108" s="24">
        <v>44712</v>
      </c>
      <c r="BP108" s="24">
        <v>44804</v>
      </c>
      <c r="BQ108" s="24">
        <v>44895</v>
      </c>
      <c r="BR108">
        <v>60.8</v>
      </c>
      <c r="BS108">
        <v>5.15</v>
      </c>
      <c r="BT108">
        <v>60.75</v>
      </c>
      <c r="BU108">
        <v>62.2</v>
      </c>
      <c r="BV108" t="b">
        <v>1</v>
      </c>
      <c r="BW108" t="b">
        <v>1</v>
      </c>
      <c r="BX108">
        <v>1</v>
      </c>
      <c r="BY108" t="b">
        <v>0</v>
      </c>
      <c r="BZ108" t="b">
        <v>0</v>
      </c>
      <c r="CA108" t="b">
        <v>0</v>
      </c>
      <c r="CB108" t="b">
        <v>0</v>
      </c>
      <c r="CC108" t="b">
        <v>0</v>
      </c>
      <c r="CD108" t="b">
        <v>1</v>
      </c>
      <c r="CE108" t="b">
        <v>1</v>
      </c>
      <c r="CF108" t="b">
        <v>0</v>
      </c>
      <c r="CG108" t="b">
        <v>0</v>
      </c>
      <c r="CH108" t="b">
        <v>0</v>
      </c>
      <c r="CI108" t="b">
        <v>1</v>
      </c>
      <c r="CJ108" t="b">
        <v>1</v>
      </c>
      <c r="CK108" t="b">
        <v>1</v>
      </c>
      <c r="CL108" t="b">
        <v>1</v>
      </c>
      <c r="CM108" t="b">
        <v>1</v>
      </c>
      <c r="CN108">
        <v>0.28570807984138402</v>
      </c>
      <c r="CO108">
        <v>2.05708522561291</v>
      </c>
      <c r="CP108">
        <v>4.4692047897087104</v>
      </c>
      <c r="CQ108">
        <v>4.9079559265344699</v>
      </c>
      <c r="CR108">
        <v>4.9560191288598503</v>
      </c>
      <c r="CS108">
        <v>-1.23199999999999</v>
      </c>
      <c r="CT108">
        <v>-3.6659999999999799</v>
      </c>
      <c r="CU108">
        <v>-7.2629999999999901</v>
      </c>
      <c r="CV108">
        <v>-7.4236666666666702</v>
      </c>
      <c r="CW108">
        <v>-8.5130000000000194</v>
      </c>
      <c r="CX108">
        <v>-2.1549999999999998</v>
      </c>
      <c r="CY108">
        <v>-2.157</v>
      </c>
      <c r="CZ108">
        <v>-2.4213333333333198</v>
      </c>
      <c r="DA108">
        <v>-5.8547777777777696</v>
      </c>
      <c r="DB108">
        <v>-6.2906666666666604</v>
      </c>
      <c r="DC108">
        <v>134.12973787909499</v>
      </c>
      <c r="DD108">
        <v>152.73203172411399</v>
      </c>
      <c r="DE108">
        <v>136.512528585339</v>
      </c>
      <c r="DF108">
        <v>117.609652061071</v>
      </c>
      <c r="DG108">
        <v>151.94171956235999</v>
      </c>
      <c r="DH108">
        <v>19.7025863693102</v>
      </c>
      <c r="DI108">
        <v>6.8890681852655904</v>
      </c>
      <c r="DJ108">
        <v>188.582824370769</v>
      </c>
      <c r="DK108">
        <v>162.22165010219601</v>
      </c>
      <c r="DL108">
        <v>229.373635543897</v>
      </c>
      <c r="DM108">
        <v>342.74573565555499</v>
      </c>
      <c r="DN108">
        <v>434.61514725708702</v>
      </c>
      <c r="DO108">
        <v>378.140343311295</v>
      </c>
      <c r="DP108">
        <v>245.17614219165401</v>
      </c>
      <c r="DQ108">
        <v>367.15129275092499</v>
      </c>
      <c r="DR108">
        <v>80.676375715574295</v>
      </c>
      <c r="DS108">
        <v>56.659933382441601</v>
      </c>
      <c r="DT108">
        <v>33.930917999945699</v>
      </c>
      <c r="DU108">
        <v>51.525553086342299</v>
      </c>
      <c r="DV108">
        <v>264.451573046497</v>
      </c>
      <c r="DW108">
        <v>178.01910846595101</v>
      </c>
    </row>
    <row r="109" spans="1:127" x14ac:dyDescent="0.35">
      <c r="A109" s="1" t="s">
        <v>466</v>
      </c>
      <c r="B109" s="24">
        <v>44561</v>
      </c>
      <c r="C109" s="24">
        <v>44573</v>
      </c>
      <c r="D109">
        <v>7.3408270523201304</v>
      </c>
      <c r="E109">
        <v>7.6012339840756296</v>
      </c>
      <c r="F109">
        <v>7.1879663741829001</v>
      </c>
      <c r="G109">
        <v>7.9543379023732301</v>
      </c>
      <c r="H109">
        <v>7.5119999999999996</v>
      </c>
      <c r="I109" s="24">
        <v>44592</v>
      </c>
      <c r="J109" s="24">
        <v>44651</v>
      </c>
      <c r="K109" s="24">
        <v>44742</v>
      </c>
      <c r="L109" s="24">
        <v>44834</v>
      </c>
      <c r="M109" s="24">
        <v>44926</v>
      </c>
      <c r="N109">
        <v>6.4847158568679601</v>
      </c>
      <c r="O109">
        <v>5.43018142413771</v>
      </c>
      <c r="P109">
        <v>2.9872200365074599</v>
      </c>
      <c r="Q109">
        <v>2.6382234382596299</v>
      </c>
      <c r="R109">
        <v>1.9864341156618901</v>
      </c>
      <c r="S109" s="24">
        <v>44592</v>
      </c>
      <c r="T109" s="24">
        <v>44651</v>
      </c>
      <c r="U109" s="24">
        <v>44742</v>
      </c>
      <c r="V109" s="24">
        <v>44834</v>
      </c>
      <c r="W109" s="24">
        <v>44926</v>
      </c>
      <c r="X109">
        <v>7</v>
      </c>
      <c r="Y109" s="24">
        <v>44561</v>
      </c>
      <c r="Z109" s="24">
        <v>44567</v>
      </c>
      <c r="AA109">
        <v>60.734000000000002</v>
      </c>
      <c r="AB109">
        <v>62.869999999999898</v>
      </c>
      <c r="AC109">
        <v>60.77</v>
      </c>
      <c r="AD109">
        <v>58.232999999999997</v>
      </c>
      <c r="AE109">
        <v>55.158999999999999</v>
      </c>
      <c r="AF109" s="24">
        <v>44592</v>
      </c>
      <c r="AG109" s="24">
        <v>44651</v>
      </c>
      <c r="AH109" s="24">
        <v>44742</v>
      </c>
      <c r="AI109" s="24">
        <v>44834</v>
      </c>
      <c r="AJ109" s="24">
        <v>44926</v>
      </c>
      <c r="AK109">
        <v>62</v>
      </c>
      <c r="AL109">
        <v>65.933333333333294</v>
      </c>
      <c r="AM109">
        <v>64.25</v>
      </c>
      <c r="AN109">
        <v>63.588888888888803</v>
      </c>
      <c r="AO109">
        <v>62.5</v>
      </c>
      <c r="AP109" s="24">
        <v>44592</v>
      </c>
      <c r="AQ109" s="24">
        <v>44651</v>
      </c>
      <c r="AR109" s="24">
        <v>44742</v>
      </c>
      <c r="AS109" s="24">
        <v>44834</v>
      </c>
      <c r="AT109" s="24">
        <v>44926</v>
      </c>
      <c r="AU109">
        <v>61.7</v>
      </c>
      <c r="AV109" s="24">
        <v>44561</v>
      </c>
      <c r="AW109" s="24">
        <v>44565</v>
      </c>
      <c r="AX109">
        <v>57.841999999999899</v>
      </c>
      <c r="AY109">
        <v>55.45</v>
      </c>
      <c r="AZ109">
        <v>51.44</v>
      </c>
      <c r="BA109">
        <v>52.033999999999999</v>
      </c>
      <c r="BB109">
        <v>51.66</v>
      </c>
      <c r="BC109" s="24">
        <v>44592</v>
      </c>
      <c r="BD109" s="24">
        <v>44651</v>
      </c>
      <c r="BE109" s="24">
        <v>44742</v>
      </c>
      <c r="BF109" s="24">
        <v>44834</v>
      </c>
      <c r="BG109" s="24">
        <v>44926</v>
      </c>
      <c r="BH109">
        <v>58.7</v>
      </c>
      <c r="BI109">
        <v>60.2</v>
      </c>
      <c r="BJ109">
        <v>60.183333333333302</v>
      </c>
      <c r="BK109">
        <v>60.4</v>
      </c>
      <c r="BL109">
        <v>60.65</v>
      </c>
      <c r="BM109" s="24">
        <v>44592</v>
      </c>
      <c r="BN109" s="24">
        <v>44651</v>
      </c>
      <c r="BO109" s="24">
        <v>44742</v>
      </c>
      <c r="BP109" s="24">
        <v>44834</v>
      </c>
      <c r="BQ109" s="24">
        <v>44926</v>
      </c>
      <c r="BR109">
        <v>58.6</v>
      </c>
      <c r="BS109">
        <v>5.35</v>
      </c>
      <c r="BT109">
        <v>60.75</v>
      </c>
      <c r="BU109">
        <v>62.2</v>
      </c>
      <c r="BV109" t="b">
        <v>0</v>
      </c>
      <c r="BW109" t="b">
        <v>0</v>
      </c>
      <c r="BX109">
        <v>1</v>
      </c>
      <c r="BY109" t="b">
        <v>0</v>
      </c>
      <c r="BZ109" t="b">
        <v>0</v>
      </c>
      <c r="CA109" t="b">
        <v>0</v>
      </c>
      <c r="CB109" t="b">
        <v>0</v>
      </c>
      <c r="CC109" t="b">
        <v>0</v>
      </c>
      <c r="CD109" t="b">
        <v>0</v>
      </c>
      <c r="CE109" t="b">
        <v>1</v>
      </c>
      <c r="CF109" t="b">
        <v>0</v>
      </c>
      <c r="CG109" t="b">
        <v>0</v>
      </c>
      <c r="CH109" t="b">
        <v>0</v>
      </c>
      <c r="CI109" t="b">
        <v>1</v>
      </c>
      <c r="CJ109" t="b">
        <v>1</v>
      </c>
      <c r="CK109" t="b">
        <v>1</v>
      </c>
      <c r="CL109" t="b">
        <v>1</v>
      </c>
      <c r="CM109" t="b">
        <v>1</v>
      </c>
      <c r="CN109">
        <v>0.85611119545216896</v>
      </c>
      <c r="CO109">
        <v>2.17105255993792</v>
      </c>
      <c r="CP109">
        <v>4.2007463376754401</v>
      </c>
      <c r="CQ109">
        <v>5.31611446411359</v>
      </c>
      <c r="CR109">
        <v>5.5255658843380999</v>
      </c>
      <c r="CS109">
        <v>-0.85800000000001797</v>
      </c>
      <c r="CT109">
        <v>-4.75</v>
      </c>
      <c r="CU109">
        <v>-8.7433333333333305</v>
      </c>
      <c r="CV109">
        <v>-8.3659999999999997</v>
      </c>
      <c r="CW109">
        <v>-8.99</v>
      </c>
      <c r="CX109">
        <v>-1.26599999999999</v>
      </c>
      <c r="CY109">
        <v>-3.0633333333333401</v>
      </c>
      <c r="CZ109">
        <v>-3.4799999999999902</v>
      </c>
      <c r="DA109">
        <v>-5.3558888888888703</v>
      </c>
      <c r="DB109">
        <v>-7.3409999999999904</v>
      </c>
      <c r="DC109">
        <v>133.62295691176701</v>
      </c>
      <c r="DD109">
        <v>153.187472180089</v>
      </c>
      <c r="DE109">
        <v>136.81479733945801</v>
      </c>
      <c r="DF109">
        <v>117.412735312902</v>
      </c>
      <c r="DG109">
        <v>155.37671946215599</v>
      </c>
      <c r="DH109">
        <v>20.630919295470701</v>
      </c>
      <c r="DI109">
        <v>7.3708972683617704</v>
      </c>
      <c r="DJ109">
        <v>187.093293913906</v>
      </c>
      <c r="DK109">
        <v>162.14308008902699</v>
      </c>
      <c r="DL109">
        <v>209.906275387275</v>
      </c>
      <c r="DM109">
        <v>362.624713285653</v>
      </c>
      <c r="DN109">
        <v>451.90125692899397</v>
      </c>
      <c r="DO109">
        <v>399.82640633711702</v>
      </c>
      <c r="DP109">
        <v>254.07377322561101</v>
      </c>
      <c r="DQ109">
        <v>369.00176799268098</v>
      </c>
      <c r="DR109">
        <v>86.8179850727267</v>
      </c>
      <c r="DS109">
        <v>61.552475857527497</v>
      </c>
      <c r="DT109">
        <v>30.467085744217201</v>
      </c>
      <c r="DU109">
        <v>53.091430095100797</v>
      </c>
      <c r="DV109">
        <v>276.981581721429</v>
      </c>
      <c r="DW109">
        <v>159.88185913348801</v>
      </c>
    </row>
    <row r="110" spans="1:127" x14ac:dyDescent="0.35">
      <c r="A110" s="1" t="s">
        <v>467</v>
      </c>
      <c r="B110" s="24">
        <v>44592</v>
      </c>
      <c r="C110" s="24">
        <v>44602</v>
      </c>
      <c r="D110">
        <v>7.7102965013269298</v>
      </c>
      <c r="E110">
        <v>7.4663052865712798</v>
      </c>
      <c r="F110">
        <v>6.9298107932880004</v>
      </c>
      <c r="G110">
        <v>8.0226585583663894</v>
      </c>
      <c r="H110">
        <v>8.173</v>
      </c>
      <c r="I110" s="24">
        <v>44620</v>
      </c>
      <c r="J110" s="24">
        <v>44681</v>
      </c>
      <c r="K110" s="24">
        <v>44773</v>
      </c>
      <c r="L110" s="24">
        <v>44865</v>
      </c>
      <c r="M110" s="24">
        <v>44957</v>
      </c>
      <c r="N110">
        <v>7.0820399671531504</v>
      </c>
      <c r="O110">
        <v>5.8180918074492904</v>
      </c>
      <c r="P110">
        <v>3.2997357123703299</v>
      </c>
      <c r="Q110">
        <v>2.75212998846037</v>
      </c>
      <c r="R110">
        <v>2.1917201247292502</v>
      </c>
      <c r="S110" s="24">
        <v>44620</v>
      </c>
      <c r="T110" s="24">
        <v>44681</v>
      </c>
      <c r="U110" s="24">
        <v>44773</v>
      </c>
      <c r="V110" s="24">
        <v>44865</v>
      </c>
      <c r="W110" s="24">
        <v>44957</v>
      </c>
      <c r="X110">
        <v>7.5</v>
      </c>
      <c r="Y110" s="24">
        <v>44592</v>
      </c>
      <c r="Z110" s="24">
        <v>44595</v>
      </c>
      <c r="AA110">
        <v>59.356999999999999</v>
      </c>
      <c r="AB110">
        <v>59.308</v>
      </c>
      <c r="AC110">
        <v>58.892000000000003</v>
      </c>
      <c r="AD110">
        <v>56.527000000000001</v>
      </c>
      <c r="AE110">
        <v>54.069000000000003</v>
      </c>
      <c r="AF110" s="24">
        <v>44620</v>
      </c>
      <c r="AG110" s="24">
        <v>44681</v>
      </c>
      <c r="AH110" s="24">
        <v>44773</v>
      </c>
      <c r="AI110" s="24">
        <v>44865</v>
      </c>
      <c r="AJ110" s="24">
        <v>44957</v>
      </c>
      <c r="AK110">
        <v>59.9</v>
      </c>
      <c r="AL110">
        <v>63.6666666666666</v>
      </c>
      <c r="AM110">
        <v>63.55</v>
      </c>
      <c r="AN110">
        <v>63.2777777777777</v>
      </c>
      <c r="AO110">
        <v>62.599999999999902</v>
      </c>
      <c r="AP110" s="24">
        <v>44620</v>
      </c>
      <c r="AQ110" s="24">
        <v>44681</v>
      </c>
      <c r="AR110" s="24">
        <v>44773</v>
      </c>
      <c r="AS110" s="24">
        <v>44865</v>
      </c>
      <c r="AT110" s="24">
        <v>44957</v>
      </c>
      <c r="AU110">
        <v>60.4</v>
      </c>
      <c r="AV110" s="24">
        <v>44592</v>
      </c>
      <c r="AW110" s="24">
        <v>44593</v>
      </c>
      <c r="AX110">
        <v>56.994</v>
      </c>
      <c r="AY110">
        <v>55.293999999999997</v>
      </c>
      <c r="AZ110">
        <v>51.969999999999899</v>
      </c>
      <c r="BA110">
        <v>54.026000000000003</v>
      </c>
      <c r="BB110">
        <v>52.826999999999998</v>
      </c>
      <c r="BC110" s="24">
        <v>44620</v>
      </c>
      <c r="BD110" s="24">
        <v>44681</v>
      </c>
      <c r="BE110" s="24">
        <v>44773</v>
      </c>
      <c r="BF110" s="24">
        <v>44865</v>
      </c>
      <c r="BG110" s="24">
        <v>44957</v>
      </c>
      <c r="BH110">
        <v>57.6</v>
      </c>
      <c r="BI110">
        <v>59.133333333333297</v>
      </c>
      <c r="BJ110">
        <v>59.866666666666603</v>
      </c>
      <c r="BK110">
        <v>60.0555555555555</v>
      </c>
      <c r="BL110">
        <v>60.558333333333302</v>
      </c>
      <c r="BM110" s="24">
        <v>44620</v>
      </c>
      <c r="BN110" s="24">
        <v>44681</v>
      </c>
      <c r="BO110" s="24">
        <v>44773</v>
      </c>
      <c r="BP110" s="24">
        <v>44865</v>
      </c>
      <c r="BQ110" s="24">
        <v>44957</v>
      </c>
      <c r="BR110">
        <v>57.6</v>
      </c>
      <c r="BS110">
        <v>5.4</v>
      </c>
      <c r="BT110">
        <v>60.75</v>
      </c>
      <c r="BU110">
        <v>62.2</v>
      </c>
      <c r="BV110" t="b">
        <v>0</v>
      </c>
      <c r="BW110" t="b">
        <v>0</v>
      </c>
      <c r="BX110">
        <v>1</v>
      </c>
      <c r="BY110" t="b">
        <v>0</v>
      </c>
      <c r="BZ110" t="b">
        <v>0</v>
      </c>
      <c r="CA110" t="b">
        <v>0</v>
      </c>
      <c r="CB110" t="b">
        <v>0</v>
      </c>
      <c r="CC110" t="b">
        <v>0</v>
      </c>
      <c r="CD110" t="b">
        <v>0</v>
      </c>
      <c r="CE110" t="b">
        <v>0</v>
      </c>
      <c r="CF110" t="b">
        <v>0</v>
      </c>
      <c r="CG110" t="b">
        <v>0</v>
      </c>
      <c r="CH110" t="b">
        <v>0</v>
      </c>
      <c r="CI110" t="b">
        <v>1</v>
      </c>
      <c r="CJ110" t="b">
        <v>1</v>
      </c>
      <c r="CK110" t="b">
        <v>1</v>
      </c>
      <c r="CL110" t="b">
        <v>1</v>
      </c>
      <c r="CM110" t="b">
        <v>1</v>
      </c>
      <c r="CN110">
        <v>0.62825653417377603</v>
      </c>
      <c r="CO110">
        <v>1.64821347912198</v>
      </c>
      <c r="CP110">
        <v>3.6300750809176598</v>
      </c>
      <c r="CQ110">
        <v>5.27052856990601</v>
      </c>
      <c r="CR110">
        <v>5.9812798752707401</v>
      </c>
      <c r="CS110">
        <v>-0.60600000000000798</v>
      </c>
      <c r="CT110">
        <v>-3.8393333333333399</v>
      </c>
      <c r="CU110">
        <v>-7.8966666666666701</v>
      </c>
      <c r="CV110">
        <v>-6.0295555555555502</v>
      </c>
      <c r="CW110">
        <v>-7.7313333333333301</v>
      </c>
      <c r="CX110">
        <v>-0.54299999999999204</v>
      </c>
      <c r="CY110">
        <v>-4.3586666666666503</v>
      </c>
      <c r="CZ110">
        <v>-4.6579999999999897</v>
      </c>
      <c r="DA110">
        <v>-6.7507777777777704</v>
      </c>
      <c r="DB110">
        <v>-8.5309999999999793</v>
      </c>
      <c r="DC110">
        <v>131.853882499191</v>
      </c>
      <c r="DD110">
        <v>150.345467325236</v>
      </c>
      <c r="DE110">
        <v>134.83918666946801</v>
      </c>
      <c r="DF110">
        <v>116.42314415558199</v>
      </c>
      <c r="DG110">
        <v>151.180821331255</v>
      </c>
      <c r="DH110">
        <v>21.083960347998001</v>
      </c>
      <c r="DI110">
        <v>7.58063368349739</v>
      </c>
      <c r="DJ110">
        <v>180.46906977937601</v>
      </c>
      <c r="DK110">
        <v>158.00019772596301</v>
      </c>
      <c r="DL110">
        <v>200.22570506911401</v>
      </c>
      <c r="DM110">
        <v>341.52203311275503</v>
      </c>
      <c r="DN110">
        <v>410.62807633451803</v>
      </c>
      <c r="DO110">
        <v>376.48716776979199</v>
      </c>
      <c r="DP110">
        <v>251.288288513731</v>
      </c>
      <c r="DQ110">
        <v>329.31341526304601</v>
      </c>
      <c r="DR110">
        <v>93.310599738408598</v>
      </c>
      <c r="DS110">
        <v>68.503106469576807</v>
      </c>
      <c r="DT110">
        <v>40.583016202432603</v>
      </c>
      <c r="DU110">
        <v>56.358751694884099</v>
      </c>
      <c r="DV110">
        <v>262.877034986176</v>
      </c>
      <c r="DW110">
        <v>154.460764093314</v>
      </c>
    </row>
    <row r="111" spans="1:127" x14ac:dyDescent="0.35">
      <c r="A111" s="1" t="s">
        <v>468</v>
      </c>
      <c r="B111" s="24">
        <v>44620</v>
      </c>
      <c r="C111" s="24">
        <v>44630</v>
      </c>
      <c r="D111">
        <v>8.5380232938307099</v>
      </c>
      <c r="E111">
        <v>8.1629373948253203</v>
      </c>
      <c r="F111">
        <v>7.9723532443606002</v>
      </c>
      <c r="G111">
        <v>7.64851468620029</v>
      </c>
      <c r="H111">
        <v>8.1669999999999998</v>
      </c>
      <c r="I111" s="24">
        <v>44651</v>
      </c>
      <c r="J111" s="24">
        <v>44712</v>
      </c>
      <c r="K111" s="24">
        <v>44804</v>
      </c>
      <c r="L111" s="24">
        <v>44895</v>
      </c>
      <c r="M111" s="24">
        <v>44985</v>
      </c>
      <c r="N111">
        <v>7.4025235152180802</v>
      </c>
      <c r="O111">
        <v>6.0584758383352</v>
      </c>
      <c r="P111">
        <v>4.0027548535408997</v>
      </c>
      <c r="Q111">
        <v>3.2254059236152601</v>
      </c>
      <c r="R111">
        <v>2.31872680037519</v>
      </c>
      <c r="S111" s="24">
        <v>44651</v>
      </c>
      <c r="T111" s="24">
        <v>44712</v>
      </c>
      <c r="U111" s="24">
        <v>44804</v>
      </c>
      <c r="V111" s="24">
        <v>44895</v>
      </c>
      <c r="W111" s="24">
        <v>44985</v>
      </c>
      <c r="X111">
        <v>7.9</v>
      </c>
      <c r="Y111" s="24">
        <v>44620</v>
      </c>
      <c r="Z111" s="24">
        <v>44623</v>
      </c>
      <c r="AA111">
        <v>57.119</v>
      </c>
      <c r="AB111">
        <v>57.924999999999898</v>
      </c>
      <c r="AC111">
        <v>57.726999999999997</v>
      </c>
      <c r="AD111">
        <v>56.405000000000001</v>
      </c>
      <c r="AE111">
        <v>54.81</v>
      </c>
      <c r="AF111" s="24">
        <v>44651</v>
      </c>
      <c r="AG111" s="24">
        <v>44712</v>
      </c>
      <c r="AH111" s="24">
        <v>44804</v>
      </c>
      <c r="AI111" s="24">
        <v>44895</v>
      </c>
      <c r="AJ111" s="24">
        <v>44985</v>
      </c>
      <c r="AK111">
        <v>56.499999999999901</v>
      </c>
      <c r="AL111">
        <v>59.466666666666598</v>
      </c>
      <c r="AM111">
        <v>62.683333333333302</v>
      </c>
      <c r="AN111">
        <v>62.4444444444444</v>
      </c>
      <c r="AO111">
        <v>62.7</v>
      </c>
      <c r="AP111" s="24">
        <v>44651</v>
      </c>
      <c r="AQ111" s="24">
        <v>44712</v>
      </c>
      <c r="AR111" s="24">
        <v>44804</v>
      </c>
      <c r="AS111" s="24">
        <v>44895</v>
      </c>
      <c r="AT111" s="24">
        <v>44985</v>
      </c>
      <c r="AU111">
        <v>57.2</v>
      </c>
      <c r="AV111" s="24">
        <v>44620</v>
      </c>
      <c r="AW111" s="24">
        <v>44621</v>
      </c>
      <c r="AX111">
        <v>58.46</v>
      </c>
      <c r="AY111">
        <v>56.607999999999898</v>
      </c>
      <c r="AZ111">
        <v>52.640999999999899</v>
      </c>
      <c r="BA111">
        <v>53.194000000000003</v>
      </c>
      <c r="BB111">
        <v>52.308</v>
      </c>
      <c r="BC111" s="24">
        <v>44651</v>
      </c>
      <c r="BD111" s="24">
        <v>44712</v>
      </c>
      <c r="BE111" s="24">
        <v>44804</v>
      </c>
      <c r="BF111" s="24">
        <v>44895</v>
      </c>
      <c r="BG111" s="24">
        <v>44985</v>
      </c>
      <c r="BH111">
        <v>58.599999999999902</v>
      </c>
      <c r="BI111">
        <v>58.3</v>
      </c>
      <c r="BJ111">
        <v>59.65</v>
      </c>
      <c r="BK111">
        <v>59.766666666666602</v>
      </c>
      <c r="BL111">
        <v>60.375</v>
      </c>
      <c r="BM111" s="24">
        <v>44651</v>
      </c>
      <c r="BN111" s="24">
        <v>44712</v>
      </c>
      <c r="BO111" s="24">
        <v>44804</v>
      </c>
      <c r="BP111" s="24">
        <v>44895</v>
      </c>
      <c r="BQ111" s="24">
        <v>44985</v>
      </c>
      <c r="BR111">
        <v>58.4</v>
      </c>
      <c r="BS111">
        <v>5.4</v>
      </c>
      <c r="BT111">
        <v>60.55</v>
      </c>
      <c r="BU111">
        <v>62.2</v>
      </c>
      <c r="BV111" t="b">
        <v>0</v>
      </c>
      <c r="BW111" t="b">
        <v>0</v>
      </c>
      <c r="BX111">
        <v>1</v>
      </c>
      <c r="BY111" t="b">
        <v>0</v>
      </c>
      <c r="BZ111" t="b">
        <v>0</v>
      </c>
      <c r="CA111" t="b">
        <v>0</v>
      </c>
      <c r="CB111" t="b">
        <v>0</v>
      </c>
      <c r="CC111" t="b">
        <v>0</v>
      </c>
      <c r="CD111" t="b">
        <v>0</v>
      </c>
      <c r="CE111" t="b">
        <v>0</v>
      </c>
      <c r="CF111" t="b">
        <v>0</v>
      </c>
      <c r="CG111" t="b">
        <v>0</v>
      </c>
      <c r="CH111" t="b">
        <v>0</v>
      </c>
      <c r="CI111" t="b">
        <v>1</v>
      </c>
      <c r="CJ111" t="b">
        <v>1</v>
      </c>
      <c r="CK111" t="b">
        <v>1</v>
      </c>
      <c r="CL111" t="b">
        <v>1</v>
      </c>
      <c r="CM111" t="b">
        <v>1</v>
      </c>
      <c r="CN111">
        <v>1.13549977861262</v>
      </c>
      <c r="CO111">
        <v>2.1044615564901101</v>
      </c>
      <c r="CP111">
        <v>3.9695983908197001</v>
      </c>
      <c r="CQ111">
        <v>4.4231087625850201</v>
      </c>
      <c r="CR111">
        <v>5.8482731996248001</v>
      </c>
      <c r="CS111">
        <v>-0.13999999999999299</v>
      </c>
      <c r="CT111">
        <v>-1.6920000000000099</v>
      </c>
      <c r="CU111">
        <v>-7.0090000000000101</v>
      </c>
      <c r="CV111">
        <v>-6.5726666666666498</v>
      </c>
      <c r="CW111">
        <v>-8.0670000000000002</v>
      </c>
      <c r="CX111">
        <v>0.61900000000000599</v>
      </c>
      <c r="CY111">
        <v>-1.5416666666666701</v>
      </c>
      <c r="CZ111">
        <v>-4.9563333333333404</v>
      </c>
      <c r="DA111">
        <v>-6.03944444444444</v>
      </c>
      <c r="DB111">
        <v>-7.89</v>
      </c>
      <c r="DC111">
        <v>130.38885383311001</v>
      </c>
      <c r="DD111">
        <v>148.04915253758</v>
      </c>
      <c r="DE111">
        <v>133.318568539946</v>
      </c>
      <c r="DF111">
        <v>115.81136873525099</v>
      </c>
      <c r="DG111">
        <v>149.107858202644</v>
      </c>
      <c r="DH111">
        <v>21.476541998752001</v>
      </c>
      <c r="DI111">
        <v>7.7667070737417099</v>
      </c>
      <c r="DJ111">
        <v>174.22493458583</v>
      </c>
      <c r="DK111">
        <v>154.375829093135</v>
      </c>
      <c r="DL111">
        <v>191.180103937133</v>
      </c>
      <c r="DM111">
        <v>329.216814601171</v>
      </c>
      <c r="DN111">
        <v>389.6820243043</v>
      </c>
      <c r="DO111">
        <v>362.5745747377</v>
      </c>
      <c r="DP111">
        <v>254.66158122469699</v>
      </c>
      <c r="DQ111">
        <v>307.49717771212102</v>
      </c>
      <c r="DR111">
        <v>98.948207683372502</v>
      </c>
      <c r="DS111">
        <v>74.016074356508597</v>
      </c>
      <c r="DT111">
        <v>36.690843160309001</v>
      </c>
      <c r="DU111">
        <v>59.306041654569398</v>
      </c>
      <c r="DV111">
        <v>254.50069070882699</v>
      </c>
      <c r="DW111">
        <v>153.917707373783</v>
      </c>
    </row>
    <row r="112" spans="1:127" x14ac:dyDescent="0.35">
      <c r="A112" s="1" t="s">
        <v>469</v>
      </c>
      <c r="B112" s="24">
        <v>44651</v>
      </c>
      <c r="C112" s="24">
        <v>44663</v>
      </c>
      <c r="D112">
        <v>8.5371901113632696</v>
      </c>
      <c r="E112">
        <v>8.0923020434603394</v>
      </c>
      <c r="F112">
        <v>8.0380311326601195</v>
      </c>
      <c r="G112">
        <v>7.6595759858250902</v>
      </c>
      <c r="H112">
        <v>6.9640000000000004</v>
      </c>
      <c r="I112" s="24">
        <v>44681</v>
      </c>
      <c r="J112" s="24">
        <v>44742</v>
      </c>
      <c r="K112" s="24">
        <v>44834</v>
      </c>
      <c r="L112" s="24">
        <v>44926</v>
      </c>
      <c r="M112" s="24">
        <v>45016</v>
      </c>
      <c r="N112">
        <v>8.2637638821067601</v>
      </c>
      <c r="O112">
        <v>7.1818485204116103</v>
      </c>
      <c r="P112">
        <v>4.9235194388193904</v>
      </c>
      <c r="Q112">
        <v>4.3472767001031203</v>
      </c>
      <c r="R112">
        <v>2.9099460793899601</v>
      </c>
      <c r="S112" s="24">
        <v>44681</v>
      </c>
      <c r="T112" s="24">
        <v>44742</v>
      </c>
      <c r="U112" s="24">
        <v>44834</v>
      </c>
      <c r="V112" s="24">
        <v>44926</v>
      </c>
      <c r="W112" s="24">
        <v>45016</v>
      </c>
      <c r="X112">
        <v>8.5</v>
      </c>
      <c r="Y112" s="24">
        <v>44651</v>
      </c>
      <c r="Z112" s="24">
        <v>44656</v>
      </c>
      <c r="AA112">
        <v>58.920999999999999</v>
      </c>
      <c r="AB112">
        <v>58.354999999999997</v>
      </c>
      <c r="AC112">
        <v>58.34</v>
      </c>
      <c r="AD112">
        <v>56.94</v>
      </c>
      <c r="AE112">
        <v>55.1</v>
      </c>
      <c r="AF112" s="24">
        <v>44681</v>
      </c>
      <c r="AG112" s="24">
        <v>44742</v>
      </c>
      <c r="AH112" s="24">
        <v>44834</v>
      </c>
      <c r="AI112" s="24">
        <v>44926</v>
      </c>
      <c r="AJ112" s="24">
        <v>45016</v>
      </c>
      <c r="AK112">
        <v>58.3</v>
      </c>
      <c r="AL112">
        <v>58.233333333333299</v>
      </c>
      <c r="AM112">
        <v>62.0833333333333</v>
      </c>
      <c r="AN112">
        <v>62.244444444444397</v>
      </c>
      <c r="AO112">
        <v>62.25</v>
      </c>
      <c r="AP112" s="24">
        <v>44681</v>
      </c>
      <c r="AQ112" s="24">
        <v>44742</v>
      </c>
      <c r="AR112" s="24">
        <v>44834</v>
      </c>
      <c r="AS112" s="24">
        <v>44926</v>
      </c>
      <c r="AT112" s="24">
        <v>45016</v>
      </c>
      <c r="AU112">
        <v>58.4</v>
      </c>
      <c r="AV112" s="24">
        <v>44651</v>
      </c>
      <c r="AW112" s="24">
        <v>44652</v>
      </c>
      <c r="AX112">
        <v>56.314</v>
      </c>
      <c r="AY112">
        <v>54.142999999999901</v>
      </c>
      <c r="AZ112">
        <v>49.787999999999997</v>
      </c>
      <c r="BA112">
        <v>48.137999999999998</v>
      </c>
      <c r="BB112">
        <v>48.500999999999998</v>
      </c>
      <c r="BC112" s="24">
        <v>44681</v>
      </c>
      <c r="BD112" s="24">
        <v>44742</v>
      </c>
      <c r="BE112" s="24">
        <v>44834</v>
      </c>
      <c r="BF112" s="24">
        <v>44926</v>
      </c>
      <c r="BG112" s="24">
        <v>45016</v>
      </c>
      <c r="BH112">
        <v>57.1</v>
      </c>
      <c r="BI112">
        <v>57.766666666666602</v>
      </c>
      <c r="BJ112">
        <v>58.983333333333299</v>
      </c>
      <c r="BK112">
        <v>59.377777777777702</v>
      </c>
      <c r="BL112">
        <v>59.741666666666603</v>
      </c>
      <c r="BM112" s="24">
        <v>44681</v>
      </c>
      <c r="BN112" s="24">
        <v>44742</v>
      </c>
      <c r="BO112" s="24">
        <v>44834</v>
      </c>
      <c r="BP112" s="24">
        <v>44926</v>
      </c>
      <c r="BQ112" s="24">
        <v>45016</v>
      </c>
      <c r="BR112">
        <v>57</v>
      </c>
      <c r="BS112">
        <v>5.8</v>
      </c>
      <c r="BT112">
        <v>60.2</v>
      </c>
      <c r="BU112">
        <v>61.9</v>
      </c>
      <c r="BV112" t="b">
        <v>0</v>
      </c>
      <c r="BW112" t="b">
        <v>0</v>
      </c>
      <c r="BX112">
        <v>1</v>
      </c>
      <c r="BY112" t="b">
        <v>0</v>
      </c>
      <c r="BZ112" t="b">
        <v>0</v>
      </c>
      <c r="CA112" t="b">
        <v>0</v>
      </c>
      <c r="CB112" t="b">
        <v>0</v>
      </c>
      <c r="CC112" t="b">
        <v>0</v>
      </c>
      <c r="CD112" t="b">
        <v>0</v>
      </c>
      <c r="CE112" t="b">
        <v>0</v>
      </c>
      <c r="CF112" t="b">
        <v>0</v>
      </c>
      <c r="CG112" t="b">
        <v>0</v>
      </c>
      <c r="CH112" t="b">
        <v>0</v>
      </c>
      <c r="CI112" t="b">
        <v>1</v>
      </c>
      <c r="CJ112" t="b">
        <v>1</v>
      </c>
      <c r="CK112" t="b">
        <v>1</v>
      </c>
      <c r="CL112" t="b">
        <v>1</v>
      </c>
      <c r="CM112" t="b">
        <v>1</v>
      </c>
      <c r="CN112">
        <v>0.27342622925650201</v>
      </c>
      <c r="CO112">
        <v>0.91045352304872695</v>
      </c>
      <c r="CP112">
        <v>3.11451169384073</v>
      </c>
      <c r="CQ112">
        <v>3.3122992857219602</v>
      </c>
      <c r="CR112">
        <v>4.0540539206100297</v>
      </c>
      <c r="CS112">
        <v>-0.78600000000000803</v>
      </c>
      <c r="CT112">
        <v>-3.6236666666666801</v>
      </c>
      <c r="CU112">
        <v>-9.1953333333333305</v>
      </c>
      <c r="CV112">
        <v>-11.2397777777777</v>
      </c>
      <c r="CW112">
        <v>-11.2406666666666</v>
      </c>
      <c r="CX112">
        <v>0.62100000000000199</v>
      </c>
      <c r="CY112">
        <v>0.121666666666676</v>
      </c>
      <c r="CZ112">
        <v>-3.7433333333333301</v>
      </c>
      <c r="DA112">
        <v>-5.3044444444444201</v>
      </c>
      <c r="DB112">
        <v>-7.15</v>
      </c>
      <c r="DC112">
        <v>126.01194914224099</v>
      </c>
      <c r="DD112">
        <v>142.82034695030299</v>
      </c>
      <c r="DE112">
        <v>129.56258119419499</v>
      </c>
      <c r="DF112">
        <v>113.1815819007</v>
      </c>
      <c r="DG112">
        <v>147.69577891160301</v>
      </c>
      <c r="DH112">
        <v>24.1802934810596</v>
      </c>
      <c r="DI112">
        <v>9.2369531874876092</v>
      </c>
      <c r="DJ112">
        <v>168.40006451956799</v>
      </c>
      <c r="DK112">
        <v>149.39754919236699</v>
      </c>
      <c r="DL112">
        <v>154.105942451988</v>
      </c>
      <c r="DM112">
        <v>346.87520938370602</v>
      </c>
      <c r="DN112">
        <v>413.74497249528099</v>
      </c>
      <c r="DO112">
        <v>382.22219739093902</v>
      </c>
      <c r="DP112">
        <v>249.466783676783</v>
      </c>
      <c r="DQ112">
        <v>308.96503779687703</v>
      </c>
      <c r="DR112">
        <v>103.84978918702301</v>
      </c>
      <c r="DS112">
        <v>75.961217903106302</v>
      </c>
      <c r="DT112">
        <v>44.9126861896438</v>
      </c>
      <c r="DU112">
        <v>67.167586778657494</v>
      </c>
      <c r="DV112">
        <v>264.29489453913499</v>
      </c>
      <c r="DW112">
        <v>163.337611924454</v>
      </c>
    </row>
    <row r="113" spans="1:127" x14ac:dyDescent="0.35">
      <c r="A113" s="1" t="s">
        <v>470</v>
      </c>
      <c r="B113" s="24">
        <v>44681</v>
      </c>
      <c r="C113" s="24">
        <v>44692</v>
      </c>
      <c r="D113">
        <v>8.2482004792065098</v>
      </c>
      <c r="E113">
        <v>8.4030346772746292</v>
      </c>
      <c r="F113">
        <v>7.77003144376671</v>
      </c>
      <c r="G113">
        <v>6.7556587420148402</v>
      </c>
      <c r="H113">
        <v>7.46</v>
      </c>
      <c r="I113" s="24">
        <v>44712</v>
      </c>
      <c r="J113" s="24">
        <v>44773</v>
      </c>
      <c r="K113" s="24">
        <v>44865</v>
      </c>
      <c r="L113" s="24">
        <v>44957</v>
      </c>
      <c r="M113" s="24">
        <v>45046</v>
      </c>
      <c r="N113">
        <v>7.7971279083624196</v>
      </c>
      <c r="O113">
        <v>6.7903176350358301</v>
      </c>
      <c r="P113">
        <v>4.7249436731214098</v>
      </c>
      <c r="Q113">
        <v>4.1511410681159298</v>
      </c>
      <c r="R113">
        <v>2.8938341573282198</v>
      </c>
      <c r="S113" s="24">
        <v>44712</v>
      </c>
      <c r="T113" s="24">
        <v>44773</v>
      </c>
      <c r="U113" s="24">
        <v>44865</v>
      </c>
      <c r="V113" s="24">
        <v>44957</v>
      </c>
      <c r="W113" s="24">
        <v>45046</v>
      </c>
      <c r="X113">
        <v>8.3000000000000007</v>
      </c>
      <c r="Y113" s="24">
        <v>44681</v>
      </c>
      <c r="Z113" s="24">
        <v>44685</v>
      </c>
      <c r="AA113">
        <v>57.406999999999996</v>
      </c>
      <c r="AB113">
        <v>57.920999999999999</v>
      </c>
      <c r="AC113">
        <v>58.0609999999999</v>
      </c>
      <c r="AD113">
        <v>56.066000000000003</v>
      </c>
      <c r="AE113">
        <v>53.435000000000002</v>
      </c>
      <c r="AF113" s="24">
        <v>44712</v>
      </c>
      <c r="AG113" s="24">
        <v>44773</v>
      </c>
      <c r="AH113" s="24">
        <v>44865</v>
      </c>
      <c r="AI113" s="24">
        <v>44957</v>
      </c>
      <c r="AJ113" s="24">
        <v>45046</v>
      </c>
      <c r="AK113">
        <v>57.1</v>
      </c>
      <c r="AL113">
        <v>57.3</v>
      </c>
      <c r="AM113">
        <v>60.483333333333299</v>
      </c>
      <c r="AN113">
        <v>61.466666666666598</v>
      </c>
      <c r="AO113">
        <v>61.783333333333303</v>
      </c>
      <c r="AP113" s="24">
        <v>44712</v>
      </c>
      <c r="AQ113" s="24">
        <v>44773</v>
      </c>
      <c r="AR113" s="24">
        <v>44865</v>
      </c>
      <c r="AS113" s="24">
        <v>44957</v>
      </c>
      <c r="AT113" s="24">
        <v>45046</v>
      </c>
      <c r="AU113">
        <v>57.5</v>
      </c>
      <c r="AV113" s="24">
        <v>44681</v>
      </c>
      <c r="AW113" s="24">
        <v>44683</v>
      </c>
      <c r="AX113">
        <v>54.252000000000002</v>
      </c>
      <c r="AY113">
        <v>52.463999999999999</v>
      </c>
      <c r="AZ113">
        <v>49.338000000000001</v>
      </c>
      <c r="BA113">
        <v>47.097000000000001</v>
      </c>
      <c r="BB113">
        <v>47.844999999999999</v>
      </c>
      <c r="BC113" s="24">
        <v>44712</v>
      </c>
      <c r="BD113" s="24">
        <v>44773</v>
      </c>
      <c r="BE113" s="24">
        <v>44865</v>
      </c>
      <c r="BF113" s="24">
        <v>44957</v>
      </c>
      <c r="BG113" s="24">
        <v>45046</v>
      </c>
      <c r="BH113">
        <v>55.399999999999899</v>
      </c>
      <c r="BI113">
        <v>57.033333333333303</v>
      </c>
      <c r="BJ113">
        <v>58.0833333333333</v>
      </c>
      <c r="BK113">
        <v>58.922222222222203</v>
      </c>
      <c r="BL113">
        <v>59.299999999999898</v>
      </c>
      <c r="BM113" s="24">
        <v>44712</v>
      </c>
      <c r="BN113" s="24">
        <v>44773</v>
      </c>
      <c r="BO113" s="24">
        <v>44865</v>
      </c>
      <c r="BP113" s="24">
        <v>44957</v>
      </c>
      <c r="BQ113" s="24">
        <v>45046</v>
      </c>
      <c r="BR113">
        <v>55.9</v>
      </c>
      <c r="BS113">
        <v>6.5</v>
      </c>
      <c r="BT113">
        <v>59.8</v>
      </c>
      <c r="BU113">
        <v>61.7</v>
      </c>
      <c r="BV113" t="b">
        <v>0</v>
      </c>
      <c r="BW113" t="b">
        <v>0</v>
      </c>
      <c r="BX113">
        <v>1</v>
      </c>
      <c r="BY113" t="b">
        <v>0</v>
      </c>
      <c r="BZ113" t="b">
        <v>0</v>
      </c>
      <c r="CA113" t="b">
        <v>0</v>
      </c>
      <c r="CB113" t="b">
        <v>0</v>
      </c>
      <c r="CC113" t="b">
        <v>0</v>
      </c>
      <c r="CD113" t="b">
        <v>0</v>
      </c>
      <c r="CE113" t="b">
        <v>0</v>
      </c>
      <c r="CF113" t="b">
        <v>0</v>
      </c>
      <c r="CG113" t="b">
        <v>0</v>
      </c>
      <c r="CH113" t="b">
        <v>0</v>
      </c>
      <c r="CI113" t="b">
        <v>1</v>
      </c>
      <c r="CJ113" t="b">
        <v>1</v>
      </c>
      <c r="CK113" t="b">
        <v>1</v>
      </c>
      <c r="CL113" t="b">
        <v>1</v>
      </c>
      <c r="CM113" t="b">
        <v>1</v>
      </c>
      <c r="CN113">
        <v>0.45107257084409103</v>
      </c>
      <c r="CO113">
        <v>1.61271704223879</v>
      </c>
      <c r="CP113">
        <v>3.0450877706452899</v>
      </c>
      <c r="CQ113">
        <v>2.60451767389891</v>
      </c>
      <c r="CR113">
        <v>4.5661658426717704</v>
      </c>
      <c r="CS113">
        <v>-1.1479999999999799</v>
      </c>
      <c r="CT113">
        <v>-4.5693333333333399</v>
      </c>
      <c r="CU113">
        <v>-8.7453333333333205</v>
      </c>
      <c r="CV113">
        <v>-11.8252222222222</v>
      </c>
      <c r="CW113">
        <v>-11.454999999999901</v>
      </c>
      <c r="CX113">
        <v>0.30699999999998701</v>
      </c>
      <c r="CY113">
        <v>0.62100000000000199</v>
      </c>
      <c r="CZ113">
        <v>-2.4223333333333201</v>
      </c>
      <c r="DA113">
        <v>-5.4006666666666598</v>
      </c>
      <c r="DB113">
        <v>-8.3483333333333292</v>
      </c>
      <c r="DC113">
        <v>121.431844347945</v>
      </c>
      <c r="DD113">
        <v>135.92184062675301</v>
      </c>
      <c r="DE113">
        <v>125.98579988959099</v>
      </c>
      <c r="DF113">
        <v>112.306832227508</v>
      </c>
      <c r="DG113">
        <v>141.131496298191</v>
      </c>
      <c r="DH113">
        <v>29.414224231696799</v>
      </c>
      <c r="DI113">
        <v>12.368232899629399</v>
      </c>
      <c r="DJ113">
        <v>150.39235828620099</v>
      </c>
      <c r="DK113">
        <v>138.922827461221</v>
      </c>
      <c r="DL113">
        <v>112.44722876413999</v>
      </c>
      <c r="DM113">
        <v>315.53605701634899</v>
      </c>
      <c r="DN113">
        <v>361.28522275095202</v>
      </c>
      <c r="DO113">
        <v>347.57258864925097</v>
      </c>
      <c r="DP113">
        <v>226.289664563809</v>
      </c>
      <c r="DQ113">
        <v>288.13501281631699</v>
      </c>
      <c r="DR113">
        <v>108.996744798164</v>
      </c>
      <c r="DS113">
        <v>79.556020104818103</v>
      </c>
      <c r="DT113">
        <v>56.366322813287503</v>
      </c>
      <c r="DU113">
        <v>63.932403980352902</v>
      </c>
      <c r="DV113">
        <v>242.71568891386701</v>
      </c>
      <c r="DW113">
        <v>146.84251041710499</v>
      </c>
    </row>
    <row r="114" spans="1:127" x14ac:dyDescent="0.35">
      <c r="A114" s="1" t="s">
        <v>471</v>
      </c>
      <c r="B114" s="24">
        <v>44712</v>
      </c>
      <c r="C114" s="24">
        <v>44722</v>
      </c>
      <c r="D114">
        <v>8.9848727401212898</v>
      </c>
      <c r="E114">
        <v>9.4521998048009994</v>
      </c>
      <c r="F114">
        <v>8.1844758875761094</v>
      </c>
      <c r="G114">
        <v>6.6217542613035496</v>
      </c>
      <c r="H114">
        <v>6.0750000000000002</v>
      </c>
      <c r="I114" s="24">
        <v>44742</v>
      </c>
      <c r="J114" s="24">
        <v>44804</v>
      </c>
      <c r="K114" s="24">
        <v>44895</v>
      </c>
      <c r="L114" s="24">
        <v>44985</v>
      </c>
      <c r="M114" s="24">
        <v>45077</v>
      </c>
      <c r="N114">
        <v>7.9698387436656102</v>
      </c>
      <c r="O114">
        <v>7.7024623811700703</v>
      </c>
      <c r="P114">
        <v>5.7338983958262801</v>
      </c>
      <c r="Q114">
        <v>4.6846232833953101</v>
      </c>
      <c r="R114">
        <v>3.2162793890359098</v>
      </c>
      <c r="S114" s="24">
        <v>44742</v>
      </c>
      <c r="T114" s="24">
        <v>44804</v>
      </c>
      <c r="U114" s="24">
        <v>44895</v>
      </c>
      <c r="V114" s="24">
        <v>44985</v>
      </c>
      <c r="W114" s="24">
        <v>45077</v>
      </c>
      <c r="X114">
        <v>8.6</v>
      </c>
      <c r="Y114" s="24">
        <v>44712</v>
      </c>
      <c r="Z114" s="24">
        <v>44715</v>
      </c>
      <c r="AA114">
        <v>56.094999999999899</v>
      </c>
      <c r="AB114">
        <v>56.289000000000001</v>
      </c>
      <c r="AC114">
        <v>55.558999999999997</v>
      </c>
      <c r="AD114">
        <v>53.987000000000002</v>
      </c>
      <c r="AE114">
        <v>53.323999999999899</v>
      </c>
      <c r="AF114" s="24">
        <v>44742</v>
      </c>
      <c r="AG114" s="24">
        <v>44804</v>
      </c>
      <c r="AH114" s="24">
        <v>44895</v>
      </c>
      <c r="AI114" s="24">
        <v>44985</v>
      </c>
      <c r="AJ114" s="24">
        <v>45077</v>
      </c>
      <c r="AK114">
        <v>55.899999999999899</v>
      </c>
      <c r="AL114">
        <v>57.099999999999902</v>
      </c>
      <c r="AM114">
        <v>58.283333333333303</v>
      </c>
      <c r="AN114">
        <v>60.822222222222202</v>
      </c>
      <c r="AO114">
        <v>61.108333333333299</v>
      </c>
      <c r="AP114" s="24">
        <v>44742</v>
      </c>
      <c r="AQ114" s="24">
        <v>44804</v>
      </c>
      <c r="AR114" s="24">
        <v>44895</v>
      </c>
      <c r="AS114" s="24">
        <v>44985</v>
      </c>
      <c r="AT114" s="24">
        <v>45077</v>
      </c>
      <c r="AU114">
        <v>56.4</v>
      </c>
      <c r="AV114" s="24">
        <v>44712</v>
      </c>
      <c r="AW114" s="24">
        <v>44713</v>
      </c>
      <c r="AX114">
        <v>54.773000000000003</v>
      </c>
      <c r="AY114">
        <v>52.727999999999902</v>
      </c>
      <c r="AZ114">
        <v>48.960999999999999</v>
      </c>
      <c r="BA114">
        <v>46.98</v>
      </c>
      <c r="BB114">
        <v>48.475999999999999</v>
      </c>
      <c r="BC114" s="24">
        <v>44742</v>
      </c>
      <c r="BD114" s="24">
        <v>44804</v>
      </c>
      <c r="BE114" s="24">
        <v>44895</v>
      </c>
      <c r="BF114" s="24">
        <v>44985</v>
      </c>
      <c r="BG114" s="24">
        <v>45077</v>
      </c>
      <c r="BH114">
        <v>56.1</v>
      </c>
      <c r="BI114">
        <v>56.199999999999903</v>
      </c>
      <c r="BJ114">
        <v>57.25</v>
      </c>
      <c r="BK114">
        <v>58.5</v>
      </c>
      <c r="BL114">
        <v>58.875</v>
      </c>
      <c r="BM114" s="24">
        <v>44742</v>
      </c>
      <c r="BN114" s="24">
        <v>44804</v>
      </c>
      <c r="BO114" s="24">
        <v>44895</v>
      </c>
      <c r="BP114" s="24">
        <v>44985</v>
      </c>
      <c r="BQ114" s="24">
        <v>45077</v>
      </c>
      <c r="BR114">
        <v>56.1</v>
      </c>
      <c r="BS114">
        <v>6.9</v>
      </c>
      <c r="BT114">
        <v>59.1</v>
      </c>
      <c r="BU114">
        <v>61.45</v>
      </c>
      <c r="BV114" t="b">
        <v>0</v>
      </c>
      <c r="BW114" t="b">
        <v>0</v>
      </c>
      <c r="BX114">
        <v>1</v>
      </c>
      <c r="BY114" t="b">
        <v>0</v>
      </c>
      <c r="BZ114" t="b">
        <v>0</v>
      </c>
      <c r="CA114" t="b">
        <v>0</v>
      </c>
      <c r="CB114" t="b">
        <v>0</v>
      </c>
      <c r="CC114" t="b">
        <v>0</v>
      </c>
      <c r="CD114" t="b">
        <v>0</v>
      </c>
      <c r="CE114" t="b">
        <v>0</v>
      </c>
      <c r="CF114" t="b">
        <v>0</v>
      </c>
      <c r="CG114" t="b">
        <v>0</v>
      </c>
      <c r="CH114" t="b">
        <v>0</v>
      </c>
      <c r="CI114" t="b">
        <v>1</v>
      </c>
      <c r="CJ114" t="b">
        <v>1</v>
      </c>
      <c r="CK114" t="b">
        <v>1</v>
      </c>
      <c r="CL114" t="b">
        <v>0</v>
      </c>
      <c r="CM114" t="b">
        <v>0</v>
      </c>
      <c r="CN114">
        <v>1.01503399645568</v>
      </c>
      <c r="CO114">
        <v>1.74973742363093</v>
      </c>
      <c r="CP114">
        <v>2.45057749174982</v>
      </c>
      <c r="CQ114">
        <v>1.93713097790824</v>
      </c>
      <c r="CR114">
        <v>2.8587206109640801</v>
      </c>
      <c r="CS114">
        <v>-1.327</v>
      </c>
      <c r="CT114">
        <v>-3.472</v>
      </c>
      <c r="CU114">
        <v>-8.2889999999999997</v>
      </c>
      <c r="CV114">
        <v>-11.52</v>
      </c>
      <c r="CW114">
        <v>-10.398999999999999</v>
      </c>
      <c r="CX114">
        <v>0.19500000000000001</v>
      </c>
      <c r="CY114">
        <v>-0.81099999999999195</v>
      </c>
      <c r="CZ114">
        <v>-2.7243333333333202</v>
      </c>
      <c r="DA114">
        <v>-6.8352222222222103</v>
      </c>
      <c r="DB114">
        <v>-7.7843333333333504</v>
      </c>
      <c r="DC114">
        <v>123.025100924264</v>
      </c>
      <c r="DD114">
        <v>138.32086778770201</v>
      </c>
      <c r="DE114">
        <v>127.59320283244401</v>
      </c>
      <c r="DF114">
        <v>113.300474415127</v>
      </c>
      <c r="DG114">
        <v>143.29649954350199</v>
      </c>
      <c r="DH114">
        <v>29.391305694143899</v>
      </c>
      <c r="DI114">
        <v>12.295464786217901</v>
      </c>
      <c r="DJ114">
        <v>154.72504852279599</v>
      </c>
      <c r="DK114">
        <v>142.35609618930999</v>
      </c>
      <c r="DL114">
        <v>109.224981205209</v>
      </c>
      <c r="DM114">
        <v>314.356052656423</v>
      </c>
      <c r="DN114">
        <v>352.09585038869</v>
      </c>
      <c r="DO114">
        <v>346.289543047606</v>
      </c>
      <c r="DP114">
        <v>233.307880904596</v>
      </c>
      <c r="DQ114">
        <v>263.33763116857301</v>
      </c>
      <c r="DR114">
        <v>112.31148537515401</v>
      </c>
      <c r="DS114">
        <v>82.7964613665184</v>
      </c>
      <c r="DT114">
        <v>60.5070792737707</v>
      </c>
      <c r="DU114">
        <v>74.892941678269807</v>
      </c>
      <c r="DV114">
        <v>242.49317925973</v>
      </c>
      <c r="DW114">
        <v>137.29571849388401</v>
      </c>
    </row>
    <row r="115" spans="1:127" x14ac:dyDescent="0.35">
      <c r="A115" s="1" t="s">
        <v>472</v>
      </c>
      <c r="B115" s="24">
        <v>44742</v>
      </c>
      <c r="C115" s="24">
        <v>44755</v>
      </c>
      <c r="D115">
        <v>9.0564450134247494</v>
      </c>
      <c r="E115">
        <v>9.2400390762276103</v>
      </c>
      <c r="F115">
        <v>8.3185360865416698</v>
      </c>
      <c r="G115">
        <v>6.3922050823640602</v>
      </c>
      <c r="H115">
        <v>7.14299999999999</v>
      </c>
      <c r="I115" s="24">
        <v>44773</v>
      </c>
      <c r="J115" s="24">
        <v>44834</v>
      </c>
      <c r="K115" s="24">
        <v>44926</v>
      </c>
      <c r="L115" s="24">
        <v>45016</v>
      </c>
      <c r="M115" s="24">
        <v>45107</v>
      </c>
      <c r="N115">
        <v>8.7848348677517603</v>
      </c>
      <c r="O115">
        <v>8.8890841416203692</v>
      </c>
      <c r="P115">
        <v>5.8441912192887902</v>
      </c>
      <c r="Q115">
        <v>4.2599107392635203</v>
      </c>
      <c r="R115">
        <v>2.7773256415706098</v>
      </c>
      <c r="S115" s="24">
        <v>44773</v>
      </c>
      <c r="T115" s="24">
        <v>44834</v>
      </c>
      <c r="U115" s="24">
        <v>44926</v>
      </c>
      <c r="V115" s="24">
        <v>45016</v>
      </c>
      <c r="W115" s="24">
        <v>45107</v>
      </c>
      <c r="X115">
        <v>9.1</v>
      </c>
      <c r="Y115" s="24">
        <v>44742</v>
      </c>
      <c r="Z115" s="24">
        <v>44748</v>
      </c>
      <c r="AA115">
        <v>54.936999999999998</v>
      </c>
      <c r="AB115">
        <v>55.353999999999999</v>
      </c>
      <c r="AC115">
        <v>54.603000000000002</v>
      </c>
      <c r="AD115">
        <v>53.612000000000002</v>
      </c>
      <c r="AE115">
        <v>53.313000000000002</v>
      </c>
      <c r="AF115" s="24">
        <v>44773</v>
      </c>
      <c r="AG115" s="24">
        <v>44834</v>
      </c>
      <c r="AH115" s="24">
        <v>44926</v>
      </c>
      <c r="AI115" s="24">
        <v>45016</v>
      </c>
      <c r="AJ115" s="24">
        <v>45107</v>
      </c>
      <c r="AK115">
        <v>55.3</v>
      </c>
      <c r="AL115">
        <v>56.1</v>
      </c>
      <c r="AM115">
        <v>57.1666666666666</v>
      </c>
      <c r="AN115">
        <v>60.088888888888803</v>
      </c>
      <c r="AO115">
        <v>60.7083333333333</v>
      </c>
      <c r="AP115" s="24">
        <v>44773</v>
      </c>
      <c r="AQ115" s="24">
        <v>44834</v>
      </c>
      <c r="AR115" s="24">
        <v>44926</v>
      </c>
      <c r="AS115" s="24">
        <v>45016</v>
      </c>
      <c r="AT115" s="24">
        <v>45107</v>
      </c>
      <c r="AU115">
        <v>56</v>
      </c>
      <c r="AV115" s="24">
        <v>44742</v>
      </c>
      <c r="AW115" s="24">
        <v>44743</v>
      </c>
      <c r="AX115">
        <v>50.69</v>
      </c>
      <c r="AY115">
        <v>48.636000000000003</v>
      </c>
      <c r="AZ115">
        <v>46.381</v>
      </c>
      <c r="BA115">
        <v>47.238999999999997</v>
      </c>
      <c r="BB115">
        <v>46.417000000000002</v>
      </c>
      <c r="BC115" s="24">
        <v>44773</v>
      </c>
      <c r="BD115" s="24">
        <v>44834</v>
      </c>
      <c r="BE115" s="24">
        <v>44926</v>
      </c>
      <c r="BF115" s="24">
        <v>45016</v>
      </c>
      <c r="BG115" s="24">
        <v>45107</v>
      </c>
      <c r="BH115">
        <v>53</v>
      </c>
      <c r="BI115">
        <v>54.8333333333333</v>
      </c>
      <c r="BJ115">
        <v>56.3</v>
      </c>
      <c r="BK115">
        <v>57.599999999999902</v>
      </c>
      <c r="BL115">
        <v>58.241666666666603</v>
      </c>
      <c r="BM115" s="24">
        <v>44773</v>
      </c>
      <c r="BN115" s="24">
        <v>44834</v>
      </c>
      <c r="BO115" s="24">
        <v>44926</v>
      </c>
      <c r="BP115" s="24">
        <v>45016</v>
      </c>
      <c r="BQ115" s="24">
        <v>45107</v>
      </c>
      <c r="BR115">
        <v>53.1</v>
      </c>
      <c r="BS115">
        <v>7.25</v>
      </c>
      <c r="BT115">
        <v>58.5</v>
      </c>
      <c r="BU115">
        <v>61.05</v>
      </c>
      <c r="BV115" t="b">
        <v>0</v>
      </c>
      <c r="BW115" t="b">
        <v>0</v>
      </c>
      <c r="BX115">
        <v>1</v>
      </c>
      <c r="BY115" t="b">
        <v>0</v>
      </c>
      <c r="BZ115" t="b">
        <v>0</v>
      </c>
      <c r="CA115" t="b">
        <v>0</v>
      </c>
      <c r="CB115" t="b">
        <v>0</v>
      </c>
      <c r="CC115" t="b">
        <v>0</v>
      </c>
      <c r="CD115" t="b">
        <v>0</v>
      </c>
      <c r="CE115" t="b">
        <v>0</v>
      </c>
      <c r="CF115" t="b">
        <v>0</v>
      </c>
      <c r="CG115" t="b">
        <v>0</v>
      </c>
      <c r="CH115" t="b">
        <v>0</v>
      </c>
      <c r="CI115" t="b">
        <v>1</v>
      </c>
      <c r="CJ115" t="b">
        <v>1</v>
      </c>
      <c r="CK115" t="b">
        <v>1</v>
      </c>
      <c r="CL115" t="b">
        <v>0</v>
      </c>
      <c r="CM115" t="b">
        <v>0</v>
      </c>
      <c r="CN115">
        <v>0.27161014567298503</v>
      </c>
      <c r="CO115">
        <v>0.35095493460724098</v>
      </c>
      <c r="CP115">
        <v>2.4743448672528698</v>
      </c>
      <c r="CQ115">
        <v>2.1322943431005399</v>
      </c>
      <c r="CR115">
        <v>4.3656743584293798</v>
      </c>
      <c r="CS115">
        <v>-2.3099999999999898</v>
      </c>
      <c r="CT115">
        <v>-6.1973333333333303</v>
      </c>
      <c r="CU115">
        <v>-9.9190000000000005</v>
      </c>
      <c r="CV115">
        <v>-10.360999999999899</v>
      </c>
      <c r="CW115">
        <v>-11.8246666666666</v>
      </c>
      <c r="CX115">
        <v>-0.362999999999992</v>
      </c>
      <c r="CY115">
        <v>-0.74600000000000199</v>
      </c>
      <c r="CZ115">
        <v>-2.5636666666666601</v>
      </c>
      <c r="DA115">
        <v>-6.4768888888888796</v>
      </c>
      <c r="DB115">
        <v>-7.39533333333332</v>
      </c>
      <c r="DC115">
        <v>121.61375973372</v>
      </c>
      <c r="DD115">
        <v>135.24478353892999</v>
      </c>
      <c r="DE115">
        <v>125.591758808235</v>
      </c>
      <c r="DF115">
        <v>112.669567185977</v>
      </c>
      <c r="DG115">
        <v>132.85392348609801</v>
      </c>
      <c r="DH115">
        <v>29.8131318679416</v>
      </c>
      <c r="DI115">
        <v>12.453807674717099</v>
      </c>
      <c r="DJ115">
        <v>147.992293788061</v>
      </c>
      <c r="DK115">
        <v>138.003892584749</v>
      </c>
      <c r="DL115">
        <v>103.531050006763</v>
      </c>
      <c r="DM115">
        <v>290.786171867262</v>
      </c>
      <c r="DN115">
        <v>325.60205017875302</v>
      </c>
      <c r="DO115">
        <v>319.99431840133201</v>
      </c>
      <c r="DP115">
        <v>212.26458797037699</v>
      </c>
      <c r="DQ115">
        <v>237.163567697042</v>
      </c>
      <c r="DR115">
        <v>103.385549641983</v>
      </c>
      <c r="DS115">
        <v>75.926885613401595</v>
      </c>
      <c r="DT115">
        <v>38.611599714447003</v>
      </c>
      <c r="DU115">
        <v>56.372237034450002</v>
      </c>
      <c r="DV115">
        <v>226.934805225199</v>
      </c>
      <c r="DW115">
        <v>136.74503137985499</v>
      </c>
    </row>
    <row r="116" spans="1:127" x14ac:dyDescent="0.35">
      <c r="A116" s="1" t="s">
        <v>473</v>
      </c>
      <c r="B116" s="24">
        <v>44773</v>
      </c>
      <c r="C116" s="24">
        <v>44783</v>
      </c>
      <c r="D116">
        <v>8.3874620370000006</v>
      </c>
      <c r="E116">
        <v>8.0687561530000007</v>
      </c>
      <c r="F116">
        <v>8.3125254309999992</v>
      </c>
      <c r="G116">
        <v>5.1225752419999999</v>
      </c>
      <c r="H116">
        <v>4.3718341580000004</v>
      </c>
      <c r="I116" s="24">
        <v>44804</v>
      </c>
      <c r="J116" s="24">
        <v>44865</v>
      </c>
      <c r="K116" s="24">
        <v>44957</v>
      </c>
      <c r="L116" s="24">
        <v>45046</v>
      </c>
      <c r="M116" s="24">
        <v>45138</v>
      </c>
      <c r="N116">
        <v>7.9379110339999999</v>
      </c>
      <c r="O116">
        <v>7.0065801370000003</v>
      </c>
      <c r="P116">
        <v>5.5821773260000001</v>
      </c>
      <c r="Q116">
        <v>3.3860956039999999</v>
      </c>
      <c r="R116">
        <v>3.2705000000000002</v>
      </c>
      <c r="S116" s="24">
        <v>44804</v>
      </c>
      <c r="T116" s="24">
        <v>44865</v>
      </c>
      <c r="U116" s="24">
        <v>44957</v>
      </c>
      <c r="V116" s="24">
        <v>45046</v>
      </c>
      <c r="W116" s="24">
        <v>45138</v>
      </c>
      <c r="X116">
        <v>8.5</v>
      </c>
      <c r="Y116" s="24">
        <v>44773</v>
      </c>
      <c r="Z116" s="24">
        <v>44776</v>
      </c>
      <c r="AA116">
        <v>55.53</v>
      </c>
      <c r="AB116">
        <v>56.186</v>
      </c>
      <c r="AC116">
        <v>54.911000000000001</v>
      </c>
      <c r="AD116">
        <v>55.029000000000003</v>
      </c>
      <c r="AE116">
        <v>53.515000000000001</v>
      </c>
      <c r="AF116" s="24">
        <v>44804</v>
      </c>
      <c r="AG116" s="24">
        <v>44865</v>
      </c>
      <c r="AH116" s="24">
        <v>44957</v>
      </c>
      <c r="AI116" s="24">
        <v>45046</v>
      </c>
      <c r="AJ116" s="24">
        <v>45138</v>
      </c>
      <c r="AK116">
        <v>56.7</v>
      </c>
      <c r="AL116">
        <v>55.966666666666598</v>
      </c>
      <c r="AM116">
        <v>56.633333333333297</v>
      </c>
      <c r="AN116">
        <v>58.977777777777703</v>
      </c>
      <c r="AO116">
        <v>60.091666666666598</v>
      </c>
      <c r="AP116" s="24">
        <v>44804</v>
      </c>
      <c r="AQ116" s="24">
        <v>44865</v>
      </c>
      <c r="AR116" s="24">
        <v>44957</v>
      </c>
      <c r="AS116" s="24">
        <v>45046</v>
      </c>
      <c r="AT116" s="24">
        <v>45138</v>
      </c>
      <c r="AU116">
        <v>56.4</v>
      </c>
      <c r="AV116" s="24">
        <v>44773</v>
      </c>
      <c r="AW116" s="24">
        <v>44774</v>
      </c>
      <c r="AX116">
        <v>51.073999999999998</v>
      </c>
      <c r="AY116">
        <v>49.287999999999997</v>
      </c>
      <c r="AZ116">
        <v>46.794999999999902</v>
      </c>
      <c r="BA116">
        <v>45.250999999999998</v>
      </c>
      <c r="BB116">
        <v>45.585000000000001</v>
      </c>
      <c r="BC116" s="24">
        <v>44804</v>
      </c>
      <c r="BD116" s="24">
        <v>44865</v>
      </c>
      <c r="BE116" s="24">
        <v>44957</v>
      </c>
      <c r="BF116" s="24">
        <v>45046</v>
      </c>
      <c r="BG116" s="24">
        <v>45138</v>
      </c>
      <c r="BH116">
        <v>52.8</v>
      </c>
      <c r="BI116">
        <v>53.966666666666598</v>
      </c>
      <c r="BJ116">
        <v>55.5</v>
      </c>
      <c r="BK116">
        <v>56.711111111111101</v>
      </c>
      <c r="BL116">
        <v>57.683333333333302</v>
      </c>
      <c r="BM116" s="24">
        <v>44804</v>
      </c>
      <c r="BN116" s="24">
        <v>44865</v>
      </c>
      <c r="BO116" s="24">
        <v>44957</v>
      </c>
      <c r="BP116" s="24">
        <v>45046</v>
      </c>
      <c r="BQ116" s="24">
        <v>45138</v>
      </c>
      <c r="BR116">
        <v>52.7</v>
      </c>
      <c r="BS116">
        <v>7.7</v>
      </c>
      <c r="BT116">
        <v>58</v>
      </c>
      <c r="BU116">
        <v>59.4</v>
      </c>
      <c r="BV116" t="b">
        <v>0</v>
      </c>
      <c r="BW116" t="b">
        <v>0</v>
      </c>
      <c r="BX116">
        <v>1</v>
      </c>
      <c r="BY116" t="b">
        <v>0</v>
      </c>
      <c r="BZ116" t="b">
        <v>0</v>
      </c>
      <c r="CA116" t="b">
        <v>0</v>
      </c>
      <c r="CB116" t="b">
        <v>0</v>
      </c>
      <c r="CC116" t="b">
        <v>0</v>
      </c>
      <c r="CD116" t="b">
        <v>0</v>
      </c>
      <c r="CE116" t="b">
        <v>0</v>
      </c>
      <c r="CF116" t="b">
        <v>0</v>
      </c>
      <c r="CG116" t="b">
        <v>0</v>
      </c>
      <c r="CH116" t="b">
        <v>0</v>
      </c>
      <c r="CI116" t="b">
        <v>1</v>
      </c>
      <c r="CJ116" t="b">
        <v>1</v>
      </c>
      <c r="CK116" t="b">
        <v>1</v>
      </c>
      <c r="CL116" t="b">
        <v>0</v>
      </c>
      <c r="CM116" t="b">
        <v>0</v>
      </c>
      <c r="CN116">
        <v>0.449551003</v>
      </c>
      <c r="CO116">
        <v>1.062176016</v>
      </c>
      <c r="CP116">
        <v>2.7303481049999898</v>
      </c>
      <c r="CQ116">
        <v>1.736479638</v>
      </c>
      <c r="CR116">
        <v>1.101334158</v>
      </c>
      <c r="CS116">
        <v>-1.726</v>
      </c>
      <c r="CT116">
        <v>-4.6786666666666701</v>
      </c>
      <c r="CU116">
        <v>-8.7050000000000107</v>
      </c>
      <c r="CV116">
        <v>-11.4601111111111</v>
      </c>
      <c r="CW116">
        <v>-12.098333333333301</v>
      </c>
      <c r="CX116">
        <v>-1.17</v>
      </c>
      <c r="CY116">
        <v>0.21933333333333799</v>
      </c>
      <c r="CZ116">
        <v>-1.7223333333333299</v>
      </c>
      <c r="DA116">
        <v>-3.9487777777777699</v>
      </c>
      <c r="DB116">
        <v>-6.57666666666666</v>
      </c>
      <c r="DC116">
        <v>123.669562802646</v>
      </c>
      <c r="DD116">
        <v>139.032313984806</v>
      </c>
      <c r="DE116">
        <v>127.696431889018</v>
      </c>
      <c r="DF116">
        <v>113.313112283731</v>
      </c>
      <c r="DG116">
        <v>140.646546312472</v>
      </c>
      <c r="DH116">
        <v>28.744642409131401</v>
      </c>
      <c r="DI116">
        <v>11.814533840337701</v>
      </c>
      <c r="DJ116">
        <v>153.857835570486</v>
      </c>
      <c r="DK116">
        <v>142.338236327201</v>
      </c>
      <c r="DL116">
        <v>106.99013660067</v>
      </c>
      <c r="DM116">
        <v>314.240358138359</v>
      </c>
      <c r="DN116">
        <v>364.562976796974</v>
      </c>
      <c r="DO116">
        <v>345.92242758586798</v>
      </c>
      <c r="DP116">
        <v>230.96020974896101</v>
      </c>
      <c r="DQ116">
        <v>256.87001080170597</v>
      </c>
      <c r="DR116">
        <v>100.836634378722</v>
      </c>
      <c r="DS116">
        <v>74.465507817805303</v>
      </c>
      <c r="DT116">
        <v>57.227552915299199</v>
      </c>
      <c r="DU116">
        <v>63.877971998853504</v>
      </c>
      <c r="DV116">
        <v>242.640265088451</v>
      </c>
      <c r="DW116">
        <v>140.403816842287</v>
      </c>
    </row>
    <row r="117" spans="1:127" x14ac:dyDescent="0.35">
      <c r="A117" s="1" t="s">
        <v>474</v>
      </c>
      <c r="B117" s="24">
        <v>44804</v>
      </c>
      <c r="C117" s="24">
        <v>44817</v>
      </c>
      <c r="D117">
        <v>7.8561620789999997</v>
      </c>
      <c r="E117">
        <v>7.0266339819999999</v>
      </c>
      <c r="F117">
        <v>5.9579366709999997</v>
      </c>
      <c r="G117">
        <v>5.664770732</v>
      </c>
      <c r="H117">
        <v>4.5075872060000002</v>
      </c>
      <c r="I117" s="24">
        <v>44834</v>
      </c>
      <c r="J117" s="24">
        <v>44895</v>
      </c>
      <c r="K117" s="24">
        <v>44985</v>
      </c>
      <c r="L117" s="24">
        <v>45077</v>
      </c>
      <c r="M117" s="24">
        <v>45169</v>
      </c>
      <c r="N117">
        <v>7.3382030069999997</v>
      </c>
      <c r="O117">
        <v>6.421439532</v>
      </c>
      <c r="P117">
        <v>5.0197713970000004</v>
      </c>
      <c r="Q117">
        <v>3.6526549450000001</v>
      </c>
      <c r="R117">
        <v>3.3441152170000001</v>
      </c>
      <c r="S117" s="24">
        <v>44834</v>
      </c>
      <c r="T117" s="24">
        <v>44895</v>
      </c>
      <c r="U117" s="24">
        <v>44985</v>
      </c>
      <c r="V117" s="24">
        <v>45077</v>
      </c>
      <c r="W117" s="24">
        <v>45169</v>
      </c>
      <c r="X117">
        <v>8.3000000000000007</v>
      </c>
      <c r="Y117" s="24">
        <v>44804</v>
      </c>
      <c r="Z117" s="24">
        <v>44810</v>
      </c>
      <c r="AA117">
        <v>56.438000000000002</v>
      </c>
      <c r="AB117">
        <v>55.421999999999997</v>
      </c>
      <c r="AC117">
        <v>53.933999999999898</v>
      </c>
      <c r="AD117">
        <v>53.304000000000002</v>
      </c>
      <c r="AE117">
        <v>53.827999999999903</v>
      </c>
      <c r="AF117" s="24">
        <v>44834</v>
      </c>
      <c r="AG117" s="24">
        <v>44895</v>
      </c>
      <c r="AH117" s="24">
        <v>44985</v>
      </c>
      <c r="AI117" s="24">
        <v>45077</v>
      </c>
      <c r="AJ117" s="24">
        <v>45169</v>
      </c>
      <c r="AK117">
        <v>56.899999999999899</v>
      </c>
      <c r="AL117">
        <v>56.3</v>
      </c>
      <c r="AM117">
        <v>56.7</v>
      </c>
      <c r="AN117">
        <v>57.622222222222199</v>
      </c>
      <c r="AO117">
        <v>59.691666666666599</v>
      </c>
      <c r="AP117" s="24">
        <v>44834</v>
      </c>
      <c r="AQ117" s="24">
        <v>44895</v>
      </c>
      <c r="AR117" s="24">
        <v>44985</v>
      </c>
      <c r="AS117" s="24">
        <v>45077</v>
      </c>
      <c r="AT117" s="24">
        <v>45169</v>
      </c>
      <c r="AU117">
        <v>56.1</v>
      </c>
      <c r="AV117" s="24">
        <v>44804</v>
      </c>
      <c r="AW117" s="24">
        <v>44805</v>
      </c>
      <c r="AX117">
        <v>51.521000000000001</v>
      </c>
      <c r="AY117">
        <v>51.320999999999998</v>
      </c>
      <c r="AZ117">
        <v>49.374000000000002</v>
      </c>
      <c r="BA117">
        <v>46.494999999999997</v>
      </c>
      <c r="BB117">
        <v>47.423999999999999</v>
      </c>
      <c r="BC117" s="24">
        <v>44834</v>
      </c>
      <c r="BD117" s="24">
        <v>44895</v>
      </c>
      <c r="BE117" s="24">
        <v>44985</v>
      </c>
      <c r="BF117" s="24">
        <v>45077</v>
      </c>
      <c r="BG117" s="24">
        <v>45169</v>
      </c>
      <c r="BH117">
        <v>52.8</v>
      </c>
      <c r="BI117">
        <v>52.866666666666603</v>
      </c>
      <c r="BJ117">
        <v>54.533333333333303</v>
      </c>
      <c r="BK117">
        <v>55.788888888888799</v>
      </c>
      <c r="BL117">
        <v>57.091666666666598</v>
      </c>
      <c r="BM117" s="24">
        <v>44834</v>
      </c>
      <c r="BN117" s="24">
        <v>44895</v>
      </c>
      <c r="BO117" s="24">
        <v>44985</v>
      </c>
      <c r="BP117" s="24">
        <v>45077</v>
      </c>
      <c r="BQ117" s="24">
        <v>45169</v>
      </c>
      <c r="BR117">
        <v>52.9</v>
      </c>
      <c r="BS117">
        <v>8.1</v>
      </c>
      <c r="BT117">
        <v>57.3</v>
      </c>
      <c r="BU117">
        <v>57.95</v>
      </c>
      <c r="BV117" t="b">
        <v>0</v>
      </c>
      <c r="BW117" t="b">
        <v>0</v>
      </c>
      <c r="BX117">
        <v>1</v>
      </c>
      <c r="BY117" t="b">
        <v>0</v>
      </c>
      <c r="BZ117" t="b">
        <v>0</v>
      </c>
      <c r="CA117" t="b">
        <v>0</v>
      </c>
      <c r="CB117" t="b">
        <v>0</v>
      </c>
      <c r="CC117" t="b">
        <v>0</v>
      </c>
      <c r="CD117" t="b">
        <v>0</v>
      </c>
      <c r="CE117" t="b">
        <v>0</v>
      </c>
      <c r="CF117" t="b">
        <v>0</v>
      </c>
      <c r="CG117" t="b">
        <v>0</v>
      </c>
      <c r="CH117" t="b">
        <v>0</v>
      </c>
      <c r="CI117" t="b">
        <v>0</v>
      </c>
      <c r="CJ117" t="b">
        <v>0</v>
      </c>
      <c r="CK117" t="b">
        <v>0</v>
      </c>
      <c r="CL117" t="b">
        <v>0</v>
      </c>
      <c r="CM117" t="b">
        <v>0</v>
      </c>
      <c r="CN117">
        <v>0.51795907200000002</v>
      </c>
      <c r="CO117">
        <v>0.60519444999999905</v>
      </c>
      <c r="CP117">
        <v>0.93816527399999905</v>
      </c>
      <c r="CQ117">
        <v>2.0121157869999999</v>
      </c>
      <c r="CR117">
        <v>1.163471989</v>
      </c>
      <c r="CS117">
        <v>-1.2789999999999899</v>
      </c>
      <c r="CT117">
        <v>-1.5456666666666601</v>
      </c>
      <c r="CU117">
        <v>-5.1593333333333202</v>
      </c>
      <c r="CV117">
        <v>-9.2938888888888904</v>
      </c>
      <c r="CW117">
        <v>-9.6676666666666708</v>
      </c>
      <c r="CX117">
        <v>-0.46199999999998898</v>
      </c>
      <c r="CY117">
        <v>-0.878</v>
      </c>
      <c r="CZ117">
        <v>-2.7660000000000098</v>
      </c>
      <c r="DA117">
        <v>-4.3182222222221904</v>
      </c>
      <c r="DB117">
        <v>-5.8636666666666599</v>
      </c>
      <c r="DC117">
        <v>119.493076189731</v>
      </c>
      <c r="DD117">
        <v>133.85496113001801</v>
      </c>
      <c r="DE117">
        <v>124.55194333539499</v>
      </c>
      <c r="DF117">
        <v>111.70253334335899</v>
      </c>
      <c r="DG117">
        <v>134.45705724547301</v>
      </c>
      <c r="DH117">
        <v>32.901524148019398</v>
      </c>
      <c r="DI117">
        <v>14.389182325769101</v>
      </c>
      <c r="DJ117">
        <v>144.824295114683</v>
      </c>
      <c r="DK117">
        <v>135.76554009832</v>
      </c>
      <c r="DL117">
        <v>85.546966132803902</v>
      </c>
      <c r="DM117">
        <v>302.31395155745003</v>
      </c>
      <c r="DN117">
        <v>346.31309562380397</v>
      </c>
      <c r="DO117">
        <v>332.74721045600103</v>
      </c>
      <c r="DP117">
        <v>226.40178493176501</v>
      </c>
      <c r="DQ117">
        <v>250.279528394826</v>
      </c>
      <c r="DR117">
        <v>101.388512269231</v>
      </c>
      <c r="DS117">
        <v>74.465507817805303</v>
      </c>
      <c r="DT117">
        <v>63.552702734689198</v>
      </c>
      <c r="DU117">
        <v>68.966489167656704</v>
      </c>
      <c r="DV117">
        <v>233.605564684218</v>
      </c>
      <c r="DW117">
        <v>139.623495650633</v>
      </c>
    </row>
    <row r="118" spans="1:127" x14ac:dyDescent="0.35">
      <c r="A118" s="1" t="s">
        <v>475</v>
      </c>
      <c r="B118" s="24">
        <v>44834</v>
      </c>
      <c r="C118" s="24">
        <v>44847</v>
      </c>
      <c r="D118">
        <v>7.869833657</v>
      </c>
      <c r="E118">
        <v>6.8758676430000003</v>
      </c>
      <c r="F118">
        <v>5.5010002839999999</v>
      </c>
      <c r="G118">
        <v>4.1893370470000004</v>
      </c>
      <c r="H118">
        <v>4.0334501170000001</v>
      </c>
      <c r="I118" s="24">
        <v>44865</v>
      </c>
      <c r="J118" s="24">
        <v>44926</v>
      </c>
      <c r="K118" s="24">
        <v>45016</v>
      </c>
      <c r="L118" s="24">
        <v>45107</v>
      </c>
      <c r="M118" s="24">
        <v>45199</v>
      </c>
      <c r="N118">
        <v>7.8206143170000004</v>
      </c>
      <c r="O118">
        <v>7.649189829</v>
      </c>
      <c r="P118">
        <v>4.4766060799999998</v>
      </c>
      <c r="Q118">
        <v>2.980924785</v>
      </c>
      <c r="R118">
        <v>3.1265285610000002</v>
      </c>
      <c r="S118" s="24">
        <v>44865</v>
      </c>
      <c r="T118" s="24">
        <v>44926</v>
      </c>
      <c r="U118" s="24">
        <v>45016</v>
      </c>
      <c r="V118" s="24">
        <v>45107</v>
      </c>
      <c r="W118" s="24">
        <v>45199</v>
      </c>
      <c r="X118">
        <v>8.1999999999999993</v>
      </c>
      <c r="Y118" s="24">
        <v>44834</v>
      </c>
      <c r="Z118" s="24">
        <v>44839</v>
      </c>
      <c r="AA118">
        <v>55.738999999999997</v>
      </c>
      <c r="AB118">
        <v>54.942999999999998</v>
      </c>
      <c r="AC118">
        <v>53.841999999999999</v>
      </c>
      <c r="AD118">
        <v>53.87</v>
      </c>
      <c r="AE118">
        <v>54.003</v>
      </c>
      <c r="AF118" s="24">
        <v>44865</v>
      </c>
      <c r="AG118" s="24">
        <v>44926</v>
      </c>
      <c r="AH118" s="24">
        <v>45016</v>
      </c>
      <c r="AI118" s="24">
        <v>45107</v>
      </c>
      <c r="AJ118" s="24">
        <v>45199</v>
      </c>
      <c r="AK118">
        <v>56.7</v>
      </c>
      <c r="AL118">
        <v>56.766666666666602</v>
      </c>
      <c r="AM118">
        <v>56.433333333333302</v>
      </c>
      <c r="AN118">
        <v>57.033333333333303</v>
      </c>
      <c r="AO118">
        <v>59.258333333333297</v>
      </c>
      <c r="AP118" s="24">
        <v>44865</v>
      </c>
      <c r="AQ118" s="24">
        <v>44926</v>
      </c>
      <c r="AR118" s="24">
        <v>45016</v>
      </c>
      <c r="AS118" s="24">
        <v>45107</v>
      </c>
      <c r="AT118" s="24">
        <v>45199</v>
      </c>
      <c r="AU118">
        <v>55.9</v>
      </c>
      <c r="AV118" s="24">
        <v>44834</v>
      </c>
      <c r="AW118" s="24">
        <v>44837</v>
      </c>
      <c r="AX118">
        <v>48.860999999999997</v>
      </c>
      <c r="AY118">
        <v>48.908000000000001</v>
      </c>
      <c r="AZ118">
        <v>46.527000000000001</v>
      </c>
      <c r="BA118">
        <v>44.521999999999998</v>
      </c>
      <c r="BB118">
        <v>46.500999999999998</v>
      </c>
      <c r="BC118" s="24">
        <v>44865</v>
      </c>
      <c r="BD118" s="24">
        <v>44926</v>
      </c>
      <c r="BE118" s="24">
        <v>45016</v>
      </c>
      <c r="BF118" s="24">
        <v>45107</v>
      </c>
      <c r="BG118" s="24">
        <v>45199</v>
      </c>
      <c r="BH118">
        <v>50.9</v>
      </c>
      <c r="BI118">
        <v>52.1666666666666</v>
      </c>
      <c r="BJ118">
        <v>53.5</v>
      </c>
      <c r="BK118">
        <v>54.922222222222203</v>
      </c>
      <c r="BL118">
        <v>56.241666666666603</v>
      </c>
      <c r="BM118" s="24">
        <v>44865</v>
      </c>
      <c r="BN118" s="24">
        <v>44926</v>
      </c>
      <c r="BO118" s="24">
        <v>45016</v>
      </c>
      <c r="BP118" s="24">
        <v>45107</v>
      </c>
      <c r="BQ118" s="24">
        <v>45199</v>
      </c>
      <c r="BR118">
        <v>51</v>
      </c>
      <c r="BS118">
        <v>8.25</v>
      </c>
      <c r="BT118">
        <v>56.55</v>
      </c>
      <c r="BU118">
        <v>57.35</v>
      </c>
      <c r="BV118" t="b">
        <v>0</v>
      </c>
      <c r="BW118" t="b">
        <v>0</v>
      </c>
      <c r="BX118">
        <v>0</v>
      </c>
      <c r="BY118" t="b">
        <v>0</v>
      </c>
      <c r="BZ118" t="b">
        <v>0</v>
      </c>
      <c r="CA118" t="b">
        <v>0</v>
      </c>
      <c r="CB118" t="b">
        <v>0</v>
      </c>
      <c r="CC118" t="b">
        <v>0</v>
      </c>
      <c r="CD118" t="b">
        <v>0</v>
      </c>
      <c r="CE118" t="b">
        <v>0</v>
      </c>
      <c r="CF118" t="b">
        <v>0</v>
      </c>
      <c r="CG118" t="b">
        <v>0</v>
      </c>
      <c r="CH118" t="b">
        <v>0</v>
      </c>
      <c r="CI118" t="b">
        <v>0</v>
      </c>
      <c r="CJ118" t="b">
        <v>0</v>
      </c>
      <c r="CK118" t="b">
        <v>0</v>
      </c>
      <c r="CL118" t="b">
        <v>0</v>
      </c>
      <c r="CM118" t="b">
        <v>0</v>
      </c>
      <c r="CN118">
        <v>4.9219339999999598E-2</v>
      </c>
      <c r="CO118">
        <v>-0.77332218599999902</v>
      </c>
      <c r="CP118">
        <v>1.024394204</v>
      </c>
      <c r="CQ118">
        <v>1.208412262</v>
      </c>
      <c r="CR118">
        <v>0.90692155599999902</v>
      </c>
      <c r="CS118">
        <v>-2.0390000000000001</v>
      </c>
      <c r="CT118">
        <v>-3.2586666666666599</v>
      </c>
      <c r="CU118">
        <v>-6.9729999999999901</v>
      </c>
      <c r="CV118">
        <v>-10.400222222222199</v>
      </c>
      <c r="CW118">
        <v>-9.7406666666666695</v>
      </c>
      <c r="CX118">
        <v>-0.96100000000000496</v>
      </c>
      <c r="CY118">
        <v>-1.8236666666666801</v>
      </c>
      <c r="CZ118">
        <v>-2.5913333333333299</v>
      </c>
      <c r="DA118">
        <v>-3.1633333333333402</v>
      </c>
      <c r="DB118">
        <v>-5.2553333333333301</v>
      </c>
      <c r="DC118">
        <v>115.03911723119</v>
      </c>
      <c r="DD118">
        <v>128.002790579975</v>
      </c>
      <c r="DE118">
        <v>120.66087278511</v>
      </c>
      <c r="DF118">
        <v>109.780419244398</v>
      </c>
      <c r="DG118">
        <v>129.008875716934</v>
      </c>
      <c r="DH118">
        <v>37.351795697991697</v>
      </c>
      <c r="DI118">
        <v>17.216779466766301</v>
      </c>
      <c r="DJ118">
        <v>133.97668130676001</v>
      </c>
      <c r="DK118">
        <v>128.420108547447</v>
      </c>
      <c r="DL118">
        <v>68.223331127102895</v>
      </c>
      <c r="DM118">
        <v>273.508022917934</v>
      </c>
      <c r="DN118">
        <v>310.98327855206901</v>
      </c>
      <c r="DO118">
        <v>301.04128983486498</v>
      </c>
      <c r="DP118">
        <v>213.31652527345699</v>
      </c>
      <c r="DQ118">
        <v>224.49405752475499</v>
      </c>
      <c r="DR118">
        <v>96.313045224719801</v>
      </c>
      <c r="DS118">
        <v>70.524628508641698</v>
      </c>
      <c r="DT118">
        <v>46.813552215382899</v>
      </c>
      <c r="DU118">
        <v>62.352748112830497</v>
      </c>
      <c r="DV118">
        <v>213.66779681016999</v>
      </c>
      <c r="DW118">
        <v>130.80375146610999</v>
      </c>
    </row>
    <row r="119" spans="1:127" x14ac:dyDescent="0.35">
      <c r="A119" s="1" t="s">
        <v>476</v>
      </c>
      <c r="B119" s="24">
        <v>44865</v>
      </c>
      <c r="C119" s="24">
        <v>44875</v>
      </c>
      <c r="D119">
        <v>7.2967196989999996</v>
      </c>
      <c r="E119">
        <v>6.5597954840000003</v>
      </c>
      <c r="F119">
        <v>5.0827196030000001</v>
      </c>
      <c r="G119">
        <v>3.2058734649999998</v>
      </c>
      <c r="H119">
        <v>3.6742058210000001</v>
      </c>
      <c r="I119" s="24">
        <v>44895</v>
      </c>
      <c r="J119" s="24">
        <v>44957</v>
      </c>
      <c r="K119" s="24">
        <v>45046</v>
      </c>
      <c r="L119" s="24">
        <v>45138</v>
      </c>
      <c r="M119" s="24">
        <v>45230</v>
      </c>
      <c r="N119">
        <v>7.6047149999999997</v>
      </c>
      <c r="O119">
        <v>6.964264</v>
      </c>
      <c r="P119">
        <v>4.2479800000000001</v>
      </c>
      <c r="Q119">
        <v>3.1426639999999999</v>
      </c>
      <c r="R119">
        <v>3.161019</v>
      </c>
      <c r="S119" s="24">
        <v>44895</v>
      </c>
      <c r="T119" s="24">
        <v>44957</v>
      </c>
      <c r="U119" s="24">
        <v>45046</v>
      </c>
      <c r="V119" s="24">
        <v>45138</v>
      </c>
      <c r="W119" s="24">
        <v>45230</v>
      </c>
      <c r="X119">
        <v>7.7</v>
      </c>
      <c r="Y119" s="24">
        <v>44865</v>
      </c>
      <c r="Z119" s="24">
        <v>44868</v>
      </c>
      <c r="AA119">
        <v>54.406999999999996</v>
      </c>
      <c r="AB119">
        <v>54.575000000000003</v>
      </c>
      <c r="AC119">
        <v>54.124000000000002</v>
      </c>
      <c r="AD119">
        <v>53.033999999999999</v>
      </c>
      <c r="AE119">
        <v>54.681999999999903</v>
      </c>
      <c r="AF119" s="24">
        <v>44895</v>
      </c>
      <c r="AG119" s="24">
        <v>44957</v>
      </c>
      <c r="AH119" s="24">
        <v>45046</v>
      </c>
      <c r="AI119" s="24">
        <v>45138</v>
      </c>
      <c r="AJ119" s="24">
        <v>45230</v>
      </c>
      <c r="AK119">
        <v>54.4</v>
      </c>
      <c r="AL119">
        <v>56</v>
      </c>
      <c r="AM119">
        <v>55.983333333333299</v>
      </c>
      <c r="AN119">
        <v>56.422222222222203</v>
      </c>
      <c r="AO119">
        <v>58.233333333333299</v>
      </c>
      <c r="AP119" s="24">
        <v>44895</v>
      </c>
      <c r="AQ119" s="24">
        <v>44957</v>
      </c>
      <c r="AR119" s="24">
        <v>45046</v>
      </c>
      <c r="AS119" s="24">
        <v>45138</v>
      </c>
      <c r="AT119" s="24">
        <v>45230</v>
      </c>
      <c r="AU119">
        <v>54.5</v>
      </c>
      <c r="AV119" s="24">
        <v>44865</v>
      </c>
      <c r="AW119" s="24">
        <v>44866</v>
      </c>
      <c r="AX119">
        <v>48.927999999999997</v>
      </c>
      <c r="AY119">
        <v>48.609000000000002</v>
      </c>
      <c r="AZ119">
        <v>47.098999999999997</v>
      </c>
      <c r="BA119">
        <v>44.946999999999903</v>
      </c>
      <c r="BB119">
        <v>46.485999999999997</v>
      </c>
      <c r="BC119" s="24">
        <v>44895</v>
      </c>
      <c r="BD119" s="24">
        <v>44957</v>
      </c>
      <c r="BE119" s="24">
        <v>45046</v>
      </c>
      <c r="BF119" s="24">
        <v>45138</v>
      </c>
      <c r="BG119" s="24">
        <v>45230</v>
      </c>
      <c r="BH119">
        <v>50.2</v>
      </c>
      <c r="BI119">
        <v>51.299999999999898</v>
      </c>
      <c r="BJ119">
        <v>52.633333333333297</v>
      </c>
      <c r="BK119">
        <v>54.1</v>
      </c>
      <c r="BL119">
        <v>55.358333333333299</v>
      </c>
      <c r="BM119" s="24">
        <v>44895</v>
      </c>
      <c r="BN119" s="24">
        <v>44957</v>
      </c>
      <c r="BO119" s="24">
        <v>45046</v>
      </c>
      <c r="BP119" s="24">
        <v>45138</v>
      </c>
      <c r="BQ119" s="24">
        <v>45230</v>
      </c>
      <c r="BR119">
        <v>50</v>
      </c>
      <c r="BS119">
        <v>8.25</v>
      </c>
      <c r="BT119">
        <v>56</v>
      </c>
      <c r="BU119">
        <v>56.8</v>
      </c>
      <c r="BV119" t="b">
        <v>0</v>
      </c>
      <c r="BW119" t="b">
        <v>0</v>
      </c>
      <c r="BX119">
        <v>0</v>
      </c>
      <c r="BY119" t="b">
        <v>0</v>
      </c>
      <c r="BZ119" t="b">
        <v>0</v>
      </c>
      <c r="CA119" t="b">
        <v>0</v>
      </c>
      <c r="CB119" t="b">
        <v>0</v>
      </c>
      <c r="CC119" t="b">
        <v>0</v>
      </c>
      <c r="CD119" t="b">
        <v>0</v>
      </c>
      <c r="CE119" t="b">
        <v>0</v>
      </c>
      <c r="CF119" t="b">
        <v>0</v>
      </c>
      <c r="CG119" t="b">
        <v>0</v>
      </c>
      <c r="CH119" t="b">
        <v>0</v>
      </c>
      <c r="CI119" t="b">
        <v>0</v>
      </c>
      <c r="CJ119" t="b">
        <v>0</v>
      </c>
      <c r="CK119" t="b">
        <v>0</v>
      </c>
      <c r="CL119" t="b">
        <v>0</v>
      </c>
      <c r="CM119" t="b">
        <v>0</v>
      </c>
      <c r="CN119">
        <v>-0.307995301</v>
      </c>
      <c r="CO119">
        <v>-0.404468515999999</v>
      </c>
      <c r="CP119">
        <v>0.83473960300000005</v>
      </c>
      <c r="CQ119">
        <v>6.3209464999999895E-2</v>
      </c>
      <c r="CR119">
        <v>0.51318682100000002</v>
      </c>
      <c r="CS119">
        <v>-1.272</v>
      </c>
      <c r="CT119">
        <v>-2.6909999999999799</v>
      </c>
      <c r="CU119">
        <v>-5.5343333333333202</v>
      </c>
      <c r="CV119">
        <v>-9.1530000000000005</v>
      </c>
      <c r="CW119">
        <v>-8.8723333333333407</v>
      </c>
      <c r="CX119">
        <v>6.9999999999907896E-3</v>
      </c>
      <c r="CY119">
        <v>-1.4249999999999901</v>
      </c>
      <c r="CZ119">
        <v>-1.85933333333332</v>
      </c>
      <c r="DA119">
        <v>-3.38822222222222</v>
      </c>
      <c r="DB119">
        <v>-3.5513333333333299</v>
      </c>
      <c r="DC119">
        <v>112.653079103488</v>
      </c>
      <c r="DD119">
        <v>125.793541503966</v>
      </c>
      <c r="DE119">
        <v>118.939345013593</v>
      </c>
      <c r="DF119">
        <v>109.107246443191</v>
      </c>
      <c r="DG119">
        <v>131.61040706951201</v>
      </c>
      <c r="DH119">
        <v>43.6195282984784</v>
      </c>
      <c r="DI119">
        <v>21.556010866582401</v>
      </c>
      <c r="DJ119">
        <v>128.217152656997</v>
      </c>
      <c r="DK119">
        <v>125.14789137061901</v>
      </c>
      <c r="DL119">
        <v>52.876879199090602</v>
      </c>
      <c r="DM119">
        <v>288.13051265486899</v>
      </c>
      <c r="DN119">
        <v>317.47093297237001</v>
      </c>
      <c r="DO119">
        <v>317.39308017938703</v>
      </c>
      <c r="DP119">
        <v>227.86618622357199</v>
      </c>
      <c r="DQ119">
        <v>243.67757603944699</v>
      </c>
      <c r="DR119">
        <v>98.952295656312899</v>
      </c>
      <c r="DS119">
        <v>72.927743540947901</v>
      </c>
      <c r="DT119">
        <v>42.4781920637556</v>
      </c>
      <c r="DU119">
        <v>71.055644897420706</v>
      </c>
      <c r="DV119">
        <v>222.274351775334</v>
      </c>
      <c r="DW119">
        <v>130.44142528996801</v>
      </c>
    </row>
    <row r="120" spans="1:127" x14ac:dyDescent="0.35">
      <c r="A120" s="1" t="s">
        <v>477</v>
      </c>
      <c r="B120" s="24">
        <v>44895</v>
      </c>
      <c r="C120" s="24">
        <v>44908</v>
      </c>
      <c r="D120">
        <v>6.4344715109999999</v>
      </c>
      <c r="E120">
        <v>5.9197383029999999</v>
      </c>
      <c r="F120">
        <v>3.2780161350000001</v>
      </c>
      <c r="G120">
        <v>2.4308909010000002</v>
      </c>
      <c r="H120">
        <v>2.070063078</v>
      </c>
      <c r="I120" s="24">
        <v>44926</v>
      </c>
      <c r="J120" s="24">
        <v>44985</v>
      </c>
      <c r="K120" s="24">
        <v>45077</v>
      </c>
      <c r="L120" s="24">
        <v>45169</v>
      </c>
      <c r="M120" s="24">
        <v>45260</v>
      </c>
      <c r="N120">
        <v>7.1063530750000004</v>
      </c>
      <c r="O120">
        <v>5.7413752569999996</v>
      </c>
      <c r="P120">
        <v>3.5795794679999999</v>
      </c>
      <c r="Q120">
        <v>3.1028491489999999</v>
      </c>
      <c r="R120">
        <v>3.2001826609999999</v>
      </c>
      <c r="S120" s="24">
        <v>44926</v>
      </c>
      <c r="T120" s="24">
        <v>44985</v>
      </c>
      <c r="U120" s="24">
        <v>45077</v>
      </c>
      <c r="V120" s="24">
        <v>45169</v>
      </c>
      <c r="W120" s="24">
        <v>45260</v>
      </c>
      <c r="X120">
        <v>7.1</v>
      </c>
      <c r="Y120" s="24">
        <v>44895</v>
      </c>
      <c r="Z120" s="24">
        <v>44900</v>
      </c>
      <c r="AA120">
        <v>55.593000000000004</v>
      </c>
      <c r="AB120">
        <v>55.673000000000002</v>
      </c>
      <c r="AC120">
        <v>53.054000000000002</v>
      </c>
      <c r="AD120">
        <v>53.383000000000003</v>
      </c>
      <c r="AE120">
        <v>53.689999999999898</v>
      </c>
      <c r="AF120" s="24">
        <v>44926</v>
      </c>
      <c r="AG120" s="24">
        <v>44985</v>
      </c>
      <c r="AH120" s="24">
        <v>45077</v>
      </c>
      <c r="AI120" s="24">
        <v>45169</v>
      </c>
      <c r="AJ120" s="24">
        <v>45260</v>
      </c>
      <c r="AK120">
        <v>56.499999999999901</v>
      </c>
      <c r="AL120">
        <v>55.866666666666603</v>
      </c>
      <c r="AM120">
        <v>56.0833333333333</v>
      </c>
      <c r="AN120">
        <v>56.422222222222203</v>
      </c>
      <c r="AO120">
        <v>57.183333333333302</v>
      </c>
      <c r="AP120" s="24">
        <v>44926</v>
      </c>
      <c r="AQ120" s="24">
        <v>44985</v>
      </c>
      <c r="AR120" s="24">
        <v>45077</v>
      </c>
      <c r="AS120" s="24">
        <v>45169</v>
      </c>
      <c r="AT120" s="24">
        <v>45260</v>
      </c>
      <c r="AU120">
        <v>55.5</v>
      </c>
      <c r="AV120" s="24">
        <v>44895</v>
      </c>
      <c r="AW120" s="24">
        <v>44896</v>
      </c>
      <c r="AX120">
        <v>48.36</v>
      </c>
      <c r="AY120">
        <v>47.420999999999999</v>
      </c>
      <c r="AZ120">
        <v>46.183</v>
      </c>
      <c r="BA120">
        <v>45.649000000000001</v>
      </c>
      <c r="BB120">
        <v>47.693999999999903</v>
      </c>
      <c r="BC120" s="24">
        <v>44926</v>
      </c>
      <c r="BD120" s="24">
        <v>44985</v>
      </c>
      <c r="BE120" s="24">
        <v>45077</v>
      </c>
      <c r="BF120" s="24">
        <v>45169</v>
      </c>
      <c r="BG120" s="24">
        <v>45260</v>
      </c>
      <c r="BH120">
        <v>49</v>
      </c>
      <c r="BI120">
        <v>50.033333333333303</v>
      </c>
      <c r="BJ120">
        <v>51.449999999999903</v>
      </c>
      <c r="BK120">
        <v>53.033333333333303</v>
      </c>
      <c r="BL120">
        <v>54.35</v>
      </c>
      <c r="BM120" s="24">
        <v>44926</v>
      </c>
      <c r="BN120" s="24">
        <v>44985</v>
      </c>
      <c r="BO120" s="24">
        <v>45077</v>
      </c>
      <c r="BP120" s="24">
        <v>45169</v>
      </c>
      <c r="BQ120" s="24">
        <v>45260</v>
      </c>
      <c r="BR120">
        <v>49</v>
      </c>
      <c r="BS120">
        <v>8.25</v>
      </c>
      <c r="BT120">
        <v>54.5</v>
      </c>
      <c r="BU120">
        <v>56.4</v>
      </c>
      <c r="BV120" t="b">
        <v>0</v>
      </c>
      <c r="BW120" t="b">
        <v>0</v>
      </c>
      <c r="BX120">
        <v>0</v>
      </c>
      <c r="BY120" t="b">
        <v>0</v>
      </c>
      <c r="BZ120" t="b">
        <v>0</v>
      </c>
      <c r="CA120" t="b">
        <v>0</v>
      </c>
      <c r="CB120" t="b">
        <v>0</v>
      </c>
      <c r="CC120" t="b">
        <v>0</v>
      </c>
      <c r="CD120" t="b">
        <v>0</v>
      </c>
      <c r="CE120" t="b">
        <v>0</v>
      </c>
      <c r="CF120" t="b">
        <v>0</v>
      </c>
      <c r="CG120" t="b">
        <v>0</v>
      </c>
      <c r="CH120" t="b">
        <v>0</v>
      </c>
      <c r="CI120" t="b">
        <v>0</v>
      </c>
      <c r="CJ120" t="b">
        <v>0</v>
      </c>
      <c r="CK120" t="b">
        <v>0</v>
      </c>
      <c r="CL120" t="b">
        <v>0</v>
      </c>
      <c r="CM120" t="b">
        <v>0</v>
      </c>
      <c r="CN120">
        <v>-0.67188156399999999</v>
      </c>
      <c r="CO120">
        <v>0.178363046</v>
      </c>
      <c r="CP120">
        <v>-0.30156333299999899</v>
      </c>
      <c r="CQ120">
        <v>-0.67195824799999904</v>
      </c>
      <c r="CR120">
        <v>-1.1301195829999999</v>
      </c>
      <c r="CS120">
        <v>-0.64</v>
      </c>
      <c r="CT120">
        <v>-2.6123333333333298</v>
      </c>
      <c r="CU120">
        <v>-5.2669999999999897</v>
      </c>
      <c r="CV120">
        <v>-7.3843333333333296</v>
      </c>
      <c r="CW120">
        <v>-6.6559999999999997</v>
      </c>
      <c r="CX120">
        <v>-0.90699999999998904</v>
      </c>
      <c r="CY120">
        <v>-0.19366666666665799</v>
      </c>
      <c r="CZ120">
        <v>-3.0293333333333399</v>
      </c>
      <c r="DA120">
        <v>-3.0392222222222198</v>
      </c>
      <c r="DB120">
        <v>-3.4933333333333501</v>
      </c>
      <c r="DC120">
        <v>116.72646037819899</v>
      </c>
      <c r="DD120">
        <v>131.53502760526101</v>
      </c>
      <c r="DE120">
        <v>122.723067755914</v>
      </c>
      <c r="DF120">
        <v>110.690644531996</v>
      </c>
      <c r="DG120">
        <v>135.507919357719</v>
      </c>
      <c r="DH120">
        <v>38.6131928377702</v>
      </c>
      <c r="DI120">
        <v>17.797825999445099</v>
      </c>
      <c r="DJ120">
        <v>139.35016486766801</v>
      </c>
      <c r="DK120">
        <v>132.51387101755199</v>
      </c>
      <c r="DL120">
        <v>62.056888316543997</v>
      </c>
      <c r="DM120">
        <v>305.48490415892502</v>
      </c>
      <c r="DN120">
        <v>336.96044007072601</v>
      </c>
      <c r="DO120">
        <v>336.203649327135</v>
      </c>
      <c r="DP120">
        <v>232.084198242947</v>
      </c>
      <c r="DQ120">
        <v>260.14958494228199</v>
      </c>
      <c r="DR120">
        <v>98.9134855100545</v>
      </c>
      <c r="DS120">
        <v>71.244794886842797</v>
      </c>
      <c r="DT120">
        <v>47.8443311637457</v>
      </c>
      <c r="DU120">
        <v>70.5547323517102</v>
      </c>
      <c r="DV120">
        <v>234.76268530642099</v>
      </c>
      <c r="DW120">
        <v>138.907066942462</v>
      </c>
    </row>
    <row r="121" spans="1:127" x14ac:dyDescent="0.35">
      <c r="A121" s="1" t="s">
        <v>478</v>
      </c>
      <c r="B121" s="24">
        <v>44926</v>
      </c>
      <c r="C121" s="24">
        <v>44938</v>
      </c>
      <c r="D121">
        <v>6.1409310680000004</v>
      </c>
      <c r="E121">
        <v>4.1286994410000002</v>
      </c>
      <c r="F121">
        <v>1.613259003</v>
      </c>
      <c r="G121">
        <v>1.9810387140000001</v>
      </c>
      <c r="H121">
        <v>2.2265053130000001</v>
      </c>
      <c r="I121" s="24">
        <v>44957</v>
      </c>
      <c r="J121" s="24">
        <v>45016</v>
      </c>
      <c r="K121" s="24">
        <v>45107</v>
      </c>
      <c r="L121" s="24">
        <v>45199</v>
      </c>
      <c r="M121" s="24">
        <v>45291</v>
      </c>
      <c r="N121">
        <v>5.6830850340000003</v>
      </c>
      <c r="O121">
        <v>3.8329321740000002</v>
      </c>
      <c r="P121">
        <v>2.5813341240000001</v>
      </c>
      <c r="Q121">
        <v>2.7636321740000001</v>
      </c>
      <c r="R121">
        <v>3.018603819</v>
      </c>
      <c r="S121" s="24">
        <v>44957</v>
      </c>
      <c r="T121" s="24">
        <v>45016</v>
      </c>
      <c r="U121" s="24">
        <v>45107</v>
      </c>
      <c r="V121" s="24">
        <v>45199</v>
      </c>
      <c r="W121" s="24">
        <v>45291</v>
      </c>
      <c r="X121">
        <v>6.5</v>
      </c>
      <c r="Y121" s="24">
        <v>44926</v>
      </c>
      <c r="Z121" s="24">
        <v>44932</v>
      </c>
      <c r="AA121">
        <v>51.49</v>
      </c>
      <c r="AB121">
        <v>53.612000000000002</v>
      </c>
      <c r="AC121">
        <v>53.661000000000001</v>
      </c>
      <c r="AD121">
        <v>54.597000000000001</v>
      </c>
      <c r="AE121">
        <v>54.77</v>
      </c>
      <c r="AF121" s="24">
        <v>44957</v>
      </c>
      <c r="AG121" s="24">
        <v>45016</v>
      </c>
      <c r="AH121" s="24">
        <v>45107</v>
      </c>
      <c r="AI121" s="24">
        <v>45199</v>
      </c>
      <c r="AJ121" s="24">
        <v>45291</v>
      </c>
      <c r="AK121">
        <v>49.6</v>
      </c>
      <c r="AL121">
        <v>53.5</v>
      </c>
      <c r="AM121">
        <v>55.133333333333297</v>
      </c>
      <c r="AN121">
        <v>55.455555555555499</v>
      </c>
      <c r="AO121">
        <v>56.15</v>
      </c>
      <c r="AP121" s="24">
        <v>44957</v>
      </c>
      <c r="AQ121" s="24">
        <v>45016</v>
      </c>
      <c r="AR121" s="24">
        <v>45107</v>
      </c>
      <c r="AS121" s="24">
        <v>45199</v>
      </c>
      <c r="AT121" s="24">
        <v>45291</v>
      </c>
      <c r="AU121">
        <v>49.2</v>
      </c>
      <c r="AV121" s="24">
        <v>44926</v>
      </c>
      <c r="AW121" s="24">
        <v>44930</v>
      </c>
      <c r="AX121">
        <v>47.881999999999998</v>
      </c>
      <c r="AY121">
        <v>47.613</v>
      </c>
      <c r="AZ121">
        <v>47.022999999999897</v>
      </c>
      <c r="BA121">
        <v>47.597000000000001</v>
      </c>
      <c r="BB121">
        <v>48.493000000000002</v>
      </c>
      <c r="BC121" s="24">
        <v>44957</v>
      </c>
      <c r="BD121" s="24">
        <v>45016</v>
      </c>
      <c r="BE121" s="24">
        <v>45107</v>
      </c>
      <c r="BF121" s="24">
        <v>45199</v>
      </c>
      <c r="BG121" s="24">
        <v>45291</v>
      </c>
      <c r="BH121">
        <v>48.4</v>
      </c>
      <c r="BI121">
        <v>49.199999999999903</v>
      </c>
      <c r="BJ121">
        <v>50.683333333333302</v>
      </c>
      <c r="BK121">
        <v>52.066666666666599</v>
      </c>
      <c r="BL121">
        <v>53.491666666666603</v>
      </c>
      <c r="BM121" s="24">
        <v>44957</v>
      </c>
      <c r="BN121" s="24">
        <v>45016</v>
      </c>
      <c r="BO121" s="24">
        <v>45107</v>
      </c>
      <c r="BP121" s="24">
        <v>45199</v>
      </c>
      <c r="BQ121" s="24">
        <v>45291</v>
      </c>
      <c r="BR121">
        <v>48.4</v>
      </c>
      <c r="BS121">
        <v>8.25</v>
      </c>
      <c r="BT121">
        <v>53</v>
      </c>
      <c r="BU121">
        <v>56.25</v>
      </c>
      <c r="BV121" t="b">
        <v>0</v>
      </c>
      <c r="BW121" t="b">
        <v>0</v>
      </c>
      <c r="BX121">
        <v>0</v>
      </c>
      <c r="BY121" t="b">
        <v>0</v>
      </c>
      <c r="BZ121" t="b">
        <v>0</v>
      </c>
      <c r="CA121" t="b">
        <v>0</v>
      </c>
      <c r="CB121" t="b">
        <v>0</v>
      </c>
      <c r="CC121" t="b">
        <v>0</v>
      </c>
      <c r="CD121" t="b">
        <v>0</v>
      </c>
      <c r="CE121" t="b">
        <v>0</v>
      </c>
      <c r="CF121" t="b">
        <v>0</v>
      </c>
      <c r="CG121" t="b">
        <v>0</v>
      </c>
      <c r="CH121" t="b">
        <v>0</v>
      </c>
      <c r="CI121" t="b">
        <v>0</v>
      </c>
      <c r="CJ121" t="b">
        <v>0</v>
      </c>
      <c r="CK121" t="b">
        <v>0</v>
      </c>
      <c r="CL121" t="b">
        <v>0</v>
      </c>
      <c r="CM121" t="b">
        <v>0</v>
      </c>
      <c r="CN121">
        <v>0.45784603400000001</v>
      </c>
      <c r="CO121">
        <v>0.295767267</v>
      </c>
      <c r="CP121">
        <v>-0.96807512100000004</v>
      </c>
      <c r="CQ121">
        <v>-0.78259345999999996</v>
      </c>
      <c r="CR121">
        <v>-0.79209850599999898</v>
      </c>
      <c r="CS121">
        <v>-0.51799999999999302</v>
      </c>
      <c r="CT121">
        <v>-1.58699999999998</v>
      </c>
      <c r="CU121">
        <v>-3.6603333333333401</v>
      </c>
      <c r="CV121">
        <v>-4.4696666666666598</v>
      </c>
      <c r="CW121">
        <v>-4.9986666666666704</v>
      </c>
      <c r="CX121">
        <v>1.89</v>
      </c>
      <c r="CY121">
        <v>0.112000000000001</v>
      </c>
      <c r="CZ121">
        <v>-1.4723333333333299</v>
      </c>
      <c r="DA121">
        <v>-0.85855555555553997</v>
      </c>
      <c r="DB121">
        <v>-1.38</v>
      </c>
      <c r="DC121">
        <v>114.75550336090799</v>
      </c>
      <c r="DD121">
        <v>129.203624631949</v>
      </c>
      <c r="DE121">
        <v>121.61355495415999</v>
      </c>
      <c r="DF121">
        <v>110.34020486371099</v>
      </c>
      <c r="DG121">
        <v>132.604642012592</v>
      </c>
      <c r="DH121">
        <v>43.186796247177</v>
      </c>
      <c r="DI121">
        <v>20.986185326418699</v>
      </c>
      <c r="DJ121">
        <v>133.269924163019</v>
      </c>
      <c r="DK121">
        <v>128.84627118044301</v>
      </c>
      <c r="DL121">
        <v>50.982439758948097</v>
      </c>
      <c r="DM121">
        <v>288.09233985566198</v>
      </c>
      <c r="DN121">
        <v>310.884795722116</v>
      </c>
      <c r="DO121">
        <v>317.22438483177802</v>
      </c>
      <c r="DP121">
        <v>215.11691407754199</v>
      </c>
      <c r="DQ121">
        <v>239.05790781689799</v>
      </c>
      <c r="DR121">
        <v>96.724728289260995</v>
      </c>
      <c r="DS121">
        <v>70.448393628666196</v>
      </c>
      <c r="DT121">
        <v>32.324152397339198</v>
      </c>
      <c r="DU121">
        <v>64.758453701020201</v>
      </c>
      <c r="DV121">
        <v>222.95891704612799</v>
      </c>
      <c r="DW121">
        <v>139.2844837701</v>
      </c>
    </row>
    <row r="122" spans="1:127" x14ac:dyDescent="0.35">
      <c r="A122" s="1" t="s">
        <v>479</v>
      </c>
      <c r="B122" s="24">
        <v>44957</v>
      </c>
      <c r="C122" s="24">
        <v>44971</v>
      </c>
      <c r="D122">
        <v>6.14984485</v>
      </c>
      <c r="E122">
        <v>4.638693569</v>
      </c>
      <c r="F122">
        <v>2.9688220680000001</v>
      </c>
      <c r="G122">
        <v>2.6534883420000002</v>
      </c>
      <c r="H122">
        <v>2.3570730050000002</v>
      </c>
      <c r="I122" s="24">
        <v>44985</v>
      </c>
      <c r="J122" s="24">
        <v>45046</v>
      </c>
      <c r="K122" s="24">
        <v>45138</v>
      </c>
      <c r="L122" s="24">
        <v>45230</v>
      </c>
      <c r="M122" s="24">
        <v>45322</v>
      </c>
      <c r="N122">
        <v>5.6282607740000001</v>
      </c>
      <c r="O122">
        <v>3.9123298059999998</v>
      </c>
      <c r="P122">
        <v>2.7541433290000001</v>
      </c>
      <c r="Q122">
        <v>2.6976952810000001</v>
      </c>
      <c r="R122">
        <v>2.6812431929999998</v>
      </c>
      <c r="S122" s="24">
        <v>44985</v>
      </c>
      <c r="T122" s="24">
        <v>45046</v>
      </c>
      <c r="U122" s="24">
        <v>45138</v>
      </c>
      <c r="V122" s="24">
        <v>45230</v>
      </c>
      <c r="W122" s="24">
        <v>45322</v>
      </c>
      <c r="X122">
        <v>6.4</v>
      </c>
      <c r="Y122" s="24">
        <v>44957</v>
      </c>
      <c r="Z122" s="24">
        <v>44960</v>
      </c>
      <c r="AA122">
        <v>55.277999999999899</v>
      </c>
      <c r="AB122">
        <v>53.191999999999901</v>
      </c>
      <c r="AC122">
        <v>53.278999999999897</v>
      </c>
      <c r="AD122">
        <v>53.89</v>
      </c>
      <c r="AE122">
        <v>55.591999999999999</v>
      </c>
      <c r="AF122" s="24">
        <v>44985</v>
      </c>
      <c r="AG122" s="24">
        <v>45046</v>
      </c>
      <c r="AH122" s="24">
        <v>45138</v>
      </c>
      <c r="AI122" s="24">
        <v>45230</v>
      </c>
      <c r="AJ122" s="24">
        <v>45322</v>
      </c>
      <c r="AK122">
        <v>55.2</v>
      </c>
      <c r="AL122">
        <v>53.766666666666602</v>
      </c>
      <c r="AM122">
        <v>54.883333333333297</v>
      </c>
      <c r="AN122">
        <v>55.244444444444397</v>
      </c>
      <c r="AO122">
        <v>55.758333333333297</v>
      </c>
      <c r="AP122" s="24">
        <v>44985</v>
      </c>
      <c r="AQ122" s="24">
        <v>45046</v>
      </c>
      <c r="AR122" s="24">
        <v>45138</v>
      </c>
      <c r="AS122" s="24">
        <v>45230</v>
      </c>
      <c r="AT122" s="24">
        <v>45322</v>
      </c>
      <c r="AU122">
        <v>55.2</v>
      </c>
      <c r="AV122" s="24">
        <v>44957</v>
      </c>
      <c r="AW122" s="24">
        <v>44958</v>
      </c>
      <c r="AX122">
        <v>47.54</v>
      </c>
      <c r="AY122">
        <v>47.191000000000003</v>
      </c>
      <c r="AZ122">
        <v>46.792999999999999</v>
      </c>
      <c r="BA122">
        <v>50.558</v>
      </c>
      <c r="BB122">
        <v>52.122999999999998</v>
      </c>
      <c r="BC122" s="24">
        <v>44985</v>
      </c>
      <c r="BD122" s="24">
        <v>45046</v>
      </c>
      <c r="BE122" s="24">
        <v>45138</v>
      </c>
      <c r="BF122" s="24">
        <v>45230</v>
      </c>
      <c r="BG122" s="24">
        <v>45322</v>
      </c>
      <c r="BH122">
        <v>47.4</v>
      </c>
      <c r="BI122">
        <v>48.266666666666602</v>
      </c>
      <c r="BJ122">
        <v>49.783333333333303</v>
      </c>
      <c r="BK122">
        <v>51.177777777777699</v>
      </c>
      <c r="BL122">
        <v>52.641666666666602</v>
      </c>
      <c r="BM122" s="24">
        <v>44985</v>
      </c>
      <c r="BN122" s="24">
        <v>45046</v>
      </c>
      <c r="BO122" s="24">
        <v>45138</v>
      </c>
      <c r="BP122" s="24">
        <v>45230</v>
      </c>
      <c r="BQ122" s="24">
        <v>45322</v>
      </c>
      <c r="BR122">
        <v>47.4</v>
      </c>
      <c r="BS122">
        <v>8.25</v>
      </c>
      <c r="BT122">
        <v>52.8</v>
      </c>
      <c r="BU122">
        <v>56.05</v>
      </c>
      <c r="BV122" t="b">
        <v>0</v>
      </c>
      <c r="BW122" t="b">
        <v>0</v>
      </c>
      <c r="BX122">
        <v>0</v>
      </c>
      <c r="BY122" t="b">
        <v>0</v>
      </c>
      <c r="BZ122" t="b">
        <v>0</v>
      </c>
      <c r="CA122" t="b">
        <v>0</v>
      </c>
      <c r="CB122" t="b">
        <v>0</v>
      </c>
      <c r="CC122" t="b">
        <v>0</v>
      </c>
      <c r="CD122" t="b">
        <v>0</v>
      </c>
      <c r="CE122" t="b">
        <v>0</v>
      </c>
      <c r="CF122" t="b">
        <v>0</v>
      </c>
      <c r="CG122" t="b">
        <v>0</v>
      </c>
      <c r="CH122" t="b">
        <v>0</v>
      </c>
      <c r="CI122" t="b">
        <v>0</v>
      </c>
      <c r="CJ122" t="b">
        <v>0</v>
      </c>
      <c r="CK122" t="b">
        <v>0</v>
      </c>
      <c r="CL122" t="b">
        <v>0</v>
      </c>
      <c r="CM122" t="b">
        <v>0</v>
      </c>
      <c r="CN122">
        <v>0.52158407599999901</v>
      </c>
      <c r="CO122">
        <v>0.72636376300000005</v>
      </c>
      <c r="CP122">
        <v>0.21467873900000001</v>
      </c>
      <c r="CQ122">
        <v>-4.4206938999999897E-2</v>
      </c>
      <c r="CR122">
        <v>-0.32417018799999903</v>
      </c>
      <c r="CS122">
        <v>0.14000000000000001</v>
      </c>
      <c r="CT122">
        <v>-1.0756666666666499</v>
      </c>
      <c r="CU122">
        <v>-2.99033333333333</v>
      </c>
      <c r="CV122">
        <v>-0.61977777777777698</v>
      </c>
      <c r="CW122">
        <v>-0.51866666666665395</v>
      </c>
      <c r="CX122">
        <v>7.7999999999988703E-2</v>
      </c>
      <c r="CY122">
        <v>-0.57466666666667898</v>
      </c>
      <c r="CZ122">
        <v>-1.6043333333333201</v>
      </c>
      <c r="DA122">
        <v>-1.3544444444444399</v>
      </c>
      <c r="DB122">
        <v>-0.166333333333334</v>
      </c>
      <c r="DC122">
        <v>117.88434460713501</v>
      </c>
      <c r="DD122">
        <v>134.03135063845099</v>
      </c>
      <c r="DE122">
        <v>124.623413274274</v>
      </c>
      <c r="DF122">
        <v>111.569962665658</v>
      </c>
      <c r="DG122">
        <v>137.67766317795599</v>
      </c>
      <c r="DH122">
        <v>38.585712429409803</v>
      </c>
      <c r="DI122">
        <v>17.688731719543199</v>
      </c>
      <c r="DJ122">
        <v>141.92129953502399</v>
      </c>
      <c r="DK122">
        <v>134.562801134474</v>
      </c>
      <c r="DL122">
        <v>59.172634440631597</v>
      </c>
      <c r="DM122">
        <v>307.504295134632</v>
      </c>
      <c r="DN122">
        <v>332.31013359699602</v>
      </c>
      <c r="DO122">
        <v>338.618286016502</v>
      </c>
      <c r="DP122">
        <v>233.294458327222</v>
      </c>
      <c r="DQ122">
        <v>279.51818759248698</v>
      </c>
      <c r="DR122">
        <v>99.981054193863599</v>
      </c>
      <c r="DS122">
        <v>72.604974242269094</v>
      </c>
      <c r="DT122">
        <v>23.5728557725574</v>
      </c>
      <c r="DU122">
        <v>71.164633336725899</v>
      </c>
      <c r="DV122">
        <v>236.43077898536299</v>
      </c>
      <c r="DW122">
        <v>148.39104518390701</v>
      </c>
    </row>
    <row r="123" spans="1:127" x14ac:dyDescent="0.35">
      <c r="A123" s="1" t="s">
        <v>480</v>
      </c>
      <c r="B123" s="24">
        <v>44985</v>
      </c>
      <c r="C123" s="24">
        <v>44999</v>
      </c>
      <c r="D123">
        <v>5.1640864899999999</v>
      </c>
      <c r="E123">
        <v>4.1911265880000004</v>
      </c>
      <c r="F123">
        <v>3.4855321199999998</v>
      </c>
      <c r="G123">
        <v>2.844015738</v>
      </c>
      <c r="H123">
        <v>3.1703597110000001</v>
      </c>
      <c r="I123" s="24">
        <v>45016</v>
      </c>
      <c r="J123" s="24">
        <v>45077</v>
      </c>
      <c r="K123" s="24">
        <v>45169</v>
      </c>
      <c r="L123" s="24">
        <v>45260</v>
      </c>
      <c r="M123" s="24">
        <v>45351</v>
      </c>
      <c r="N123">
        <v>4.7970987029999996</v>
      </c>
      <c r="O123">
        <v>3.038877812</v>
      </c>
      <c r="P123">
        <v>2.8540299060000001</v>
      </c>
      <c r="Q123">
        <v>2.7820771820000001</v>
      </c>
      <c r="R123">
        <v>2.4049923259999999</v>
      </c>
      <c r="S123" s="24">
        <v>45016</v>
      </c>
      <c r="T123" s="24">
        <v>45077</v>
      </c>
      <c r="U123" s="24">
        <v>45169</v>
      </c>
      <c r="V123" s="24">
        <v>45260</v>
      </c>
      <c r="W123" s="24">
        <v>45351</v>
      </c>
      <c r="X123">
        <v>6</v>
      </c>
      <c r="Y123" s="24">
        <v>44985</v>
      </c>
      <c r="Z123" s="24">
        <v>44988</v>
      </c>
      <c r="AA123">
        <v>54.563000000000002</v>
      </c>
      <c r="AB123">
        <v>54.253999999999998</v>
      </c>
      <c r="AC123">
        <v>52.247999999999998</v>
      </c>
      <c r="AD123">
        <v>53.271999999999998</v>
      </c>
      <c r="AE123">
        <v>54.646000000000001</v>
      </c>
      <c r="AF123" s="24">
        <v>45016</v>
      </c>
      <c r="AG123" s="24">
        <v>45077</v>
      </c>
      <c r="AH123" s="24">
        <v>45169</v>
      </c>
      <c r="AI123" s="24">
        <v>45260</v>
      </c>
      <c r="AJ123" s="24">
        <v>45351</v>
      </c>
      <c r="AK123">
        <v>55.1</v>
      </c>
      <c r="AL123">
        <v>53.3</v>
      </c>
      <c r="AM123">
        <v>54.5833333333333</v>
      </c>
      <c r="AN123">
        <v>55.155555555555502</v>
      </c>
      <c r="AO123">
        <v>55.641666666666602</v>
      </c>
      <c r="AP123" s="24">
        <v>45016</v>
      </c>
      <c r="AQ123" s="24">
        <v>45077</v>
      </c>
      <c r="AR123" s="24">
        <v>45169</v>
      </c>
      <c r="AS123" s="24">
        <v>45260</v>
      </c>
      <c r="AT123" s="24">
        <v>45351</v>
      </c>
      <c r="AU123">
        <v>55.1</v>
      </c>
      <c r="AV123" s="24">
        <v>44985</v>
      </c>
      <c r="AW123" s="24">
        <v>44991</v>
      </c>
      <c r="AX123">
        <v>47.482144830000003</v>
      </c>
      <c r="AY123">
        <v>45.515067979999998</v>
      </c>
      <c r="AZ123">
        <v>43.69254145</v>
      </c>
      <c r="BA123">
        <v>45.429988180000002</v>
      </c>
      <c r="BB123">
        <v>47.867378000000002</v>
      </c>
      <c r="BC123" s="24">
        <v>45016</v>
      </c>
      <c r="BD123" s="24">
        <v>45077</v>
      </c>
      <c r="BE123" s="24">
        <v>45169</v>
      </c>
      <c r="BF123" s="24">
        <v>45260</v>
      </c>
      <c r="BG123" s="24">
        <v>45351</v>
      </c>
      <c r="BH123">
        <v>47.7</v>
      </c>
      <c r="BI123">
        <v>47.833333330000002</v>
      </c>
      <c r="BJ123">
        <v>48.933333330000004</v>
      </c>
      <c r="BK123">
        <v>50.244444440000002</v>
      </c>
      <c r="BL123">
        <v>51.733333330000001</v>
      </c>
      <c r="BM123" s="24">
        <v>45016</v>
      </c>
      <c r="BN123" s="24">
        <v>45077</v>
      </c>
      <c r="BO123" s="24">
        <v>45169</v>
      </c>
      <c r="BP123" s="24">
        <v>45260</v>
      </c>
      <c r="BQ123" s="24">
        <v>45351</v>
      </c>
      <c r="BR123">
        <v>47.7</v>
      </c>
      <c r="BS123">
        <v>8.25</v>
      </c>
      <c r="BT123">
        <v>51.85</v>
      </c>
      <c r="BU123">
        <v>55.95</v>
      </c>
      <c r="BV123" t="b">
        <v>0</v>
      </c>
      <c r="BW123" t="b">
        <v>0</v>
      </c>
      <c r="BX123">
        <v>0</v>
      </c>
      <c r="BY123" t="b">
        <v>0</v>
      </c>
      <c r="BZ123" t="b">
        <v>0</v>
      </c>
      <c r="CA123" t="b">
        <v>0</v>
      </c>
      <c r="CB123" t="b">
        <v>0</v>
      </c>
      <c r="CC123" t="b">
        <v>0</v>
      </c>
      <c r="CD123" t="b">
        <v>0</v>
      </c>
      <c r="CE123" t="b">
        <v>0</v>
      </c>
      <c r="CF123" t="b">
        <v>0</v>
      </c>
      <c r="CG123" t="b">
        <v>0</v>
      </c>
      <c r="CH123" t="b">
        <v>0</v>
      </c>
      <c r="CI123" t="b">
        <v>0</v>
      </c>
      <c r="CJ123" t="b">
        <v>0</v>
      </c>
      <c r="CK123" t="b">
        <v>0</v>
      </c>
      <c r="CL123" t="b">
        <v>0</v>
      </c>
      <c r="CM123" t="b">
        <v>0</v>
      </c>
      <c r="CN123">
        <v>0.36698778700000001</v>
      </c>
      <c r="CO123">
        <v>1.152248776</v>
      </c>
      <c r="CP123">
        <v>0.63150221399999895</v>
      </c>
      <c r="CQ123">
        <v>6.1938555999999798E-2</v>
      </c>
      <c r="CR123">
        <v>0.76536738500000001</v>
      </c>
      <c r="CS123">
        <v>-0.21785516999999999</v>
      </c>
      <c r="CT123">
        <v>-2.3182653499999999</v>
      </c>
      <c r="CU123">
        <v>-5.2407918799999997</v>
      </c>
      <c r="CV123">
        <v>-4.81445626</v>
      </c>
      <c r="CW123">
        <v>-3.86595532999999</v>
      </c>
      <c r="CX123">
        <v>-0.53699999999999903</v>
      </c>
      <c r="CY123">
        <v>0.95399999999999996</v>
      </c>
      <c r="CZ123">
        <v>-2.3353333333333399</v>
      </c>
      <c r="DA123">
        <v>-1.8835555555555401</v>
      </c>
      <c r="DB123">
        <v>-0.99566666666667203</v>
      </c>
      <c r="DC123">
        <v>113.938488950828</v>
      </c>
      <c r="DD123">
        <v>128.65160856017499</v>
      </c>
      <c r="DE123">
        <v>121.466954249783</v>
      </c>
      <c r="DF123">
        <v>109.888818986416</v>
      </c>
      <c r="DG123">
        <v>133.82640324989299</v>
      </c>
      <c r="DH123">
        <v>43.840363700927099</v>
      </c>
      <c r="DI123">
        <v>21.313332925649199</v>
      </c>
      <c r="DJ123">
        <v>131.791460718704</v>
      </c>
      <c r="DK123">
        <v>127.65687847952</v>
      </c>
      <c r="DL123">
        <v>48.492093329199903</v>
      </c>
      <c r="DM123">
        <v>296.62039718031599</v>
      </c>
      <c r="DN123">
        <v>322.17872477079499</v>
      </c>
      <c r="DO123">
        <v>326.63238041773599</v>
      </c>
      <c r="DP123">
        <v>227.956888112656</v>
      </c>
      <c r="DQ123">
        <v>256.93709973449501</v>
      </c>
      <c r="DR123">
        <v>97.358599130478595</v>
      </c>
      <c r="DS123">
        <v>71.271481393048404</v>
      </c>
      <c r="DT123">
        <v>25.2922872880029</v>
      </c>
      <c r="DU123">
        <v>68.720139008600697</v>
      </c>
      <c r="DV123">
        <v>228.13860773776801</v>
      </c>
      <c r="DW123">
        <v>140.73283654757799</v>
      </c>
    </row>
    <row r="124" spans="1:127" x14ac:dyDescent="0.35">
      <c r="A124" s="1" t="s">
        <v>481</v>
      </c>
      <c r="B124" s="24">
        <v>45016</v>
      </c>
      <c r="C124" s="24">
        <v>45029</v>
      </c>
      <c r="D124">
        <v>5.0154696620000001</v>
      </c>
      <c r="E124">
        <v>3.378592936</v>
      </c>
      <c r="F124">
        <v>3.5854117639999998</v>
      </c>
      <c r="G124">
        <v>3.3497778340000002</v>
      </c>
      <c r="H124">
        <v>2.7381826729999998</v>
      </c>
      <c r="I124" s="24">
        <v>45046</v>
      </c>
      <c r="J124" s="24">
        <v>45107</v>
      </c>
      <c r="K124" s="24">
        <v>45199</v>
      </c>
      <c r="L124" s="24">
        <v>45291</v>
      </c>
      <c r="M124" s="24">
        <v>45382</v>
      </c>
      <c r="N124">
        <v>4.6300404769999997</v>
      </c>
      <c r="O124">
        <v>2.553872438</v>
      </c>
      <c r="P124">
        <v>3.2543577930000001</v>
      </c>
      <c r="Q124">
        <v>3.4988529669999999</v>
      </c>
      <c r="R124">
        <v>2.8940385709999998</v>
      </c>
      <c r="S124" s="24">
        <v>45046</v>
      </c>
      <c r="T124" s="24">
        <v>45107</v>
      </c>
      <c r="U124" s="24">
        <v>45199</v>
      </c>
      <c r="V124" s="24">
        <v>45291</v>
      </c>
      <c r="W124" s="24">
        <v>45382</v>
      </c>
      <c r="X124">
        <v>5</v>
      </c>
      <c r="Y124" s="24">
        <v>45016</v>
      </c>
      <c r="Z124" s="24">
        <v>45026</v>
      </c>
      <c r="AA124">
        <v>50.11898678</v>
      </c>
      <c r="AB124">
        <v>50.926853209999997</v>
      </c>
      <c r="AC124">
        <v>49.288230460000001</v>
      </c>
      <c r="AD124">
        <v>48.906647769999999</v>
      </c>
      <c r="AE124">
        <v>49.457622360000002</v>
      </c>
      <c r="AF124" s="24">
        <v>45046</v>
      </c>
      <c r="AG124" s="24">
        <v>45107</v>
      </c>
      <c r="AH124" s="24">
        <v>45199</v>
      </c>
      <c r="AI124" s="24">
        <v>45291</v>
      </c>
      <c r="AJ124" s="24">
        <v>45382</v>
      </c>
      <c r="AK124">
        <v>51.2</v>
      </c>
      <c r="AL124">
        <v>53.833333330000002</v>
      </c>
      <c r="AM124">
        <v>53.666666669999998</v>
      </c>
      <c r="AN124">
        <v>54.7</v>
      </c>
      <c r="AO124">
        <v>55.05</v>
      </c>
      <c r="AP124" s="24">
        <v>45046</v>
      </c>
      <c r="AQ124" s="24">
        <v>45107</v>
      </c>
      <c r="AR124" s="24">
        <v>45199</v>
      </c>
      <c r="AS124" s="24">
        <v>45291</v>
      </c>
      <c r="AT124" s="24">
        <v>45382</v>
      </c>
      <c r="AU124">
        <v>51.2</v>
      </c>
      <c r="AV124" s="24">
        <v>45016</v>
      </c>
      <c r="AW124" s="24">
        <v>45026</v>
      </c>
      <c r="AX124">
        <v>45.59680144</v>
      </c>
      <c r="AY124">
        <v>44.689603689999998</v>
      </c>
      <c r="AZ124">
        <v>43.179955970000002</v>
      </c>
      <c r="BA124">
        <v>45.16715988</v>
      </c>
      <c r="BB124">
        <v>47.764128569999997</v>
      </c>
      <c r="BC124" s="24">
        <v>45046</v>
      </c>
      <c r="BD124" s="24">
        <v>45107</v>
      </c>
      <c r="BE124" s="24">
        <v>45199</v>
      </c>
      <c r="BF124" s="24">
        <v>45291</v>
      </c>
      <c r="BG124" s="24">
        <v>45382</v>
      </c>
      <c r="BH124">
        <v>46.3</v>
      </c>
      <c r="BI124">
        <v>47.133333329999999</v>
      </c>
      <c r="BJ124">
        <v>48.166666669999998</v>
      </c>
      <c r="BK124">
        <v>49.5</v>
      </c>
      <c r="BL124">
        <v>50.833333330000002</v>
      </c>
      <c r="BM124" s="24">
        <v>45046</v>
      </c>
      <c r="BN124" s="24">
        <v>45107</v>
      </c>
      <c r="BO124" s="24">
        <v>45199</v>
      </c>
      <c r="BP124" s="24">
        <v>45291</v>
      </c>
      <c r="BQ124" s="24">
        <v>45382</v>
      </c>
      <c r="BR124">
        <v>46.3</v>
      </c>
      <c r="BS124">
        <v>7.9499999999999904</v>
      </c>
      <c r="BT124">
        <v>50.5</v>
      </c>
      <c r="BU124">
        <v>55.7</v>
      </c>
      <c r="BV124" t="b">
        <v>0</v>
      </c>
      <c r="BW124" t="b">
        <v>0</v>
      </c>
      <c r="BX124">
        <v>0</v>
      </c>
      <c r="BY124" t="b">
        <v>0</v>
      </c>
      <c r="BZ124" t="b">
        <v>0</v>
      </c>
      <c r="CA124" t="b">
        <v>0</v>
      </c>
      <c r="CB124" t="b">
        <v>0</v>
      </c>
      <c r="CC124" t="b">
        <v>0</v>
      </c>
      <c r="CD124" t="b">
        <v>0</v>
      </c>
      <c r="CE124" t="b">
        <v>0</v>
      </c>
      <c r="CF124" t="b">
        <v>0</v>
      </c>
      <c r="CG124" t="b">
        <v>0</v>
      </c>
      <c r="CH124" t="b">
        <v>0</v>
      </c>
      <c r="CI124" t="b">
        <v>0</v>
      </c>
      <c r="CJ124" t="b">
        <v>0</v>
      </c>
      <c r="CK124" t="b">
        <v>0</v>
      </c>
      <c r="CL124" t="b">
        <v>0</v>
      </c>
      <c r="CM124" t="b">
        <v>0</v>
      </c>
      <c r="CN124">
        <v>0.38542918500000001</v>
      </c>
      <c r="CO124">
        <v>0.82472049800000002</v>
      </c>
      <c r="CP124">
        <v>0.331053970999999</v>
      </c>
      <c r="CQ124">
        <v>-0.149075132999999</v>
      </c>
      <c r="CR124">
        <v>-0.15585589799999999</v>
      </c>
      <c r="CS124">
        <v>-0.70319855999999703</v>
      </c>
      <c r="CT124">
        <v>-2.4437296399999999</v>
      </c>
      <c r="CU124">
        <v>-4.9867106999999899</v>
      </c>
      <c r="CV124">
        <v>-4.3328401200000002</v>
      </c>
      <c r="CW124">
        <v>-3.0692047599999999</v>
      </c>
      <c r="CX124">
        <v>-1.08101322</v>
      </c>
      <c r="CY124">
        <v>-2.9064801199999999</v>
      </c>
      <c r="CZ124">
        <v>-4.3784362099999896</v>
      </c>
      <c r="DA124">
        <v>-5.79335223</v>
      </c>
      <c r="DB124">
        <v>-5.5923776399999898</v>
      </c>
      <c r="DC124">
        <v>117.621547755516</v>
      </c>
      <c r="DD124">
        <v>133.56323783653099</v>
      </c>
      <c r="DE124">
        <v>124.454785999246</v>
      </c>
      <c r="DF124">
        <v>112.311526598263</v>
      </c>
      <c r="DG124">
        <v>137.07532999242</v>
      </c>
      <c r="DH124">
        <v>38.986187445720098</v>
      </c>
      <c r="DI124">
        <v>18.358080013683399</v>
      </c>
      <c r="DJ124">
        <v>138.88189477583899</v>
      </c>
      <c r="DK124">
        <v>133.40137224601099</v>
      </c>
      <c r="DL124">
        <v>56.164197478261499</v>
      </c>
      <c r="DM124">
        <v>308.80297602897002</v>
      </c>
      <c r="DN124">
        <v>342.25250478863501</v>
      </c>
      <c r="DO124">
        <v>340.15751764866701</v>
      </c>
      <c r="DP124">
        <v>177.293946190713</v>
      </c>
      <c r="DQ124">
        <v>250.310162801703</v>
      </c>
      <c r="DR124">
        <v>95.626529175796605</v>
      </c>
      <c r="DS124">
        <v>69.577012274386306</v>
      </c>
      <c r="DT124">
        <v>18.874029207101199</v>
      </c>
      <c r="DU124">
        <v>65.002383828102694</v>
      </c>
      <c r="DV124">
        <v>237.174245624024</v>
      </c>
      <c r="DW124">
        <v>154.56410193108999</v>
      </c>
    </row>
    <row r="125" spans="1:127" x14ac:dyDescent="0.35">
      <c r="A125" s="1" t="s">
        <v>482</v>
      </c>
      <c r="B125" s="24">
        <v>45046</v>
      </c>
      <c r="C125" s="24">
        <v>45056</v>
      </c>
      <c r="D125">
        <v>4.0052193430000003</v>
      </c>
      <c r="E125">
        <v>3.3043393089999999</v>
      </c>
      <c r="F125">
        <v>2.1162213099999998</v>
      </c>
      <c r="G125">
        <v>2.6731196380000002</v>
      </c>
      <c r="H125">
        <v>2.758</v>
      </c>
      <c r="I125" s="24">
        <v>45077</v>
      </c>
      <c r="J125" s="24">
        <v>45138</v>
      </c>
      <c r="K125" s="24">
        <v>45230</v>
      </c>
      <c r="L125" s="24">
        <v>45322</v>
      </c>
      <c r="M125" s="24">
        <v>45412</v>
      </c>
      <c r="N125">
        <v>4.025296848</v>
      </c>
      <c r="O125">
        <v>3.0541586079999998</v>
      </c>
      <c r="P125">
        <v>3.2857867270000001</v>
      </c>
      <c r="Q125">
        <v>3.3277746769999998</v>
      </c>
      <c r="R125">
        <v>2.8366602420000002</v>
      </c>
      <c r="S125" s="24">
        <v>45077</v>
      </c>
      <c r="T125" s="24">
        <v>45138</v>
      </c>
      <c r="U125" s="24">
        <v>45230</v>
      </c>
      <c r="V125" s="24">
        <v>45322</v>
      </c>
      <c r="W125" s="24">
        <v>45412</v>
      </c>
      <c r="X125">
        <v>4.9000000000000004</v>
      </c>
      <c r="Y125" s="24">
        <v>45046</v>
      </c>
      <c r="Z125" s="24">
        <v>45050</v>
      </c>
      <c r="AA125">
        <v>51.317</v>
      </c>
      <c r="AB125">
        <v>49.688000000000002</v>
      </c>
      <c r="AC125">
        <v>48.901000000000003</v>
      </c>
      <c r="AD125">
        <v>48.74</v>
      </c>
      <c r="AE125">
        <v>48.774000000000001</v>
      </c>
      <c r="AF125" s="24">
        <v>45077</v>
      </c>
      <c r="AG125" s="24">
        <v>45138</v>
      </c>
      <c r="AH125" s="24">
        <v>45230</v>
      </c>
      <c r="AI125" s="24">
        <v>45322</v>
      </c>
      <c r="AJ125" s="24">
        <v>45412</v>
      </c>
      <c r="AK125">
        <v>51.9</v>
      </c>
      <c r="AL125">
        <v>52.733333330000001</v>
      </c>
      <c r="AM125">
        <v>53.25</v>
      </c>
      <c r="AN125">
        <v>54.166666669999998</v>
      </c>
      <c r="AO125">
        <v>54.616666670000001</v>
      </c>
      <c r="AP125" s="24">
        <v>45077</v>
      </c>
      <c r="AQ125" s="24">
        <v>45138</v>
      </c>
      <c r="AR125" s="24">
        <v>45230</v>
      </c>
      <c r="AS125" s="24">
        <v>45322</v>
      </c>
      <c r="AT125" s="24">
        <v>45412</v>
      </c>
      <c r="AU125">
        <v>51.9</v>
      </c>
      <c r="AV125" s="24">
        <v>45046</v>
      </c>
      <c r="AW125" s="24">
        <v>45050</v>
      </c>
      <c r="AX125">
        <v>46.97</v>
      </c>
      <c r="AY125">
        <v>44.71</v>
      </c>
      <c r="AZ125">
        <v>43.582000000000001</v>
      </c>
      <c r="BA125">
        <v>44.783999999999999</v>
      </c>
      <c r="BB125">
        <v>47.71</v>
      </c>
      <c r="BC125" s="24">
        <v>45077</v>
      </c>
      <c r="BD125" s="24">
        <v>45138</v>
      </c>
      <c r="BE125" s="24">
        <v>45230</v>
      </c>
      <c r="BF125" s="24">
        <v>45322</v>
      </c>
      <c r="BG125" s="24">
        <v>45412</v>
      </c>
      <c r="BH125">
        <v>47.1</v>
      </c>
      <c r="BI125">
        <v>47.033333329999998</v>
      </c>
      <c r="BJ125">
        <v>47.65</v>
      </c>
      <c r="BK125">
        <v>48.866666670000001</v>
      </c>
      <c r="BL125">
        <v>50.141666669999999</v>
      </c>
      <c r="BM125" s="24">
        <v>45077</v>
      </c>
      <c r="BN125" s="24">
        <v>45138</v>
      </c>
      <c r="BO125" s="24">
        <v>45230</v>
      </c>
      <c r="BP125" s="24">
        <v>45322</v>
      </c>
      <c r="BQ125" s="24">
        <v>45412</v>
      </c>
      <c r="BR125">
        <v>47.1</v>
      </c>
      <c r="BS125">
        <v>7.4</v>
      </c>
      <c r="BT125">
        <v>49.5</v>
      </c>
      <c r="BU125">
        <v>55.35</v>
      </c>
      <c r="BV125" t="b">
        <v>0</v>
      </c>
      <c r="BW125" t="b">
        <v>0</v>
      </c>
      <c r="BX125">
        <v>0</v>
      </c>
      <c r="BY125" t="b">
        <v>0</v>
      </c>
      <c r="BZ125" t="b">
        <v>0</v>
      </c>
      <c r="CA125" t="b">
        <v>0</v>
      </c>
      <c r="CB125" t="b">
        <v>0</v>
      </c>
      <c r="CC125" t="b">
        <v>0</v>
      </c>
      <c r="CD125" t="b">
        <v>0</v>
      </c>
      <c r="CE125" t="b">
        <v>0</v>
      </c>
      <c r="CF125" t="b">
        <v>0</v>
      </c>
      <c r="CG125" t="b">
        <v>0</v>
      </c>
      <c r="CH125" t="b">
        <v>0</v>
      </c>
      <c r="CI125" t="b">
        <v>0</v>
      </c>
      <c r="CJ125" t="b">
        <v>0</v>
      </c>
      <c r="CK125" t="b">
        <v>0</v>
      </c>
      <c r="CL125" t="b">
        <v>0</v>
      </c>
      <c r="CM125" t="b">
        <v>0</v>
      </c>
      <c r="CN125">
        <v>-2.0077504999999701E-2</v>
      </c>
      <c r="CO125">
        <v>0.25018070100000001</v>
      </c>
      <c r="CP125">
        <v>-1.1695654170000001</v>
      </c>
      <c r="CQ125">
        <v>-0.65465503899999899</v>
      </c>
      <c r="CR125">
        <v>-7.86602420000002E-2</v>
      </c>
      <c r="CS125">
        <v>-0.130000000000002</v>
      </c>
      <c r="CT125">
        <v>-2.3233333299999899</v>
      </c>
      <c r="CU125">
        <v>-4.0679999999999898</v>
      </c>
      <c r="CV125">
        <v>-4.0826666700000001</v>
      </c>
      <c r="CW125">
        <v>-2.43166666999999</v>
      </c>
      <c r="CX125">
        <v>-0.58299999999999796</v>
      </c>
      <c r="CY125">
        <v>-3.0453333299999898</v>
      </c>
      <c r="CZ125">
        <v>-4.3489999999999904</v>
      </c>
      <c r="DA125">
        <v>-5.4266666699999897</v>
      </c>
      <c r="DB125">
        <v>-5.8426666699999998</v>
      </c>
      <c r="DC125">
        <v>117.786530034275</v>
      </c>
      <c r="DD125">
        <v>133.696034091206</v>
      </c>
      <c r="DE125">
        <v>124.64588380620999</v>
      </c>
      <c r="DF125">
        <v>112.51706538274701</v>
      </c>
      <c r="DG125">
        <v>137.37237196070899</v>
      </c>
      <c r="DH125">
        <v>39.211458290867903</v>
      </c>
      <c r="DI125">
        <v>18.474346582528099</v>
      </c>
      <c r="DJ125">
        <v>138.82981636702101</v>
      </c>
      <c r="DK125" s="129">
        <v>133.40137224601099</v>
      </c>
      <c r="DL125">
        <v>55.289554662454002</v>
      </c>
      <c r="DM125">
        <v>312.54510685164098</v>
      </c>
      <c r="DN125">
        <v>344.83185342740899</v>
      </c>
      <c r="DO125">
        <v>344.169337756635</v>
      </c>
      <c r="DP125">
        <v>176.66697249964801</v>
      </c>
      <c r="DQ125">
        <v>241.01182256388699</v>
      </c>
      <c r="DR125">
        <v>93.367640093439206</v>
      </c>
      <c r="DS125">
        <v>67.051225266100005</v>
      </c>
      <c r="DT125">
        <v>19.717876052090102</v>
      </c>
      <c r="DU125">
        <v>61.715367567807199</v>
      </c>
      <c r="DV125">
        <v>239.62536347891799</v>
      </c>
      <c r="DW125">
        <v>158.78842164003501</v>
      </c>
    </row>
    <row r="126" spans="1:127" x14ac:dyDescent="0.35">
      <c r="A126" s="1" t="s">
        <v>483</v>
      </c>
      <c r="B126" s="24">
        <v>45077</v>
      </c>
      <c r="C126" s="24">
        <v>45093</v>
      </c>
      <c r="D126">
        <v>3.0739796190000002</v>
      </c>
      <c r="E126">
        <v>3.2952156389999998</v>
      </c>
      <c r="F126">
        <v>2.3583988260000002</v>
      </c>
      <c r="G126">
        <v>1.9721130499999999</v>
      </c>
      <c r="H126">
        <v>1.8420000000000001</v>
      </c>
      <c r="I126" s="24">
        <v>45107</v>
      </c>
      <c r="J126" s="24">
        <v>45169</v>
      </c>
      <c r="K126" s="24">
        <v>45260</v>
      </c>
      <c r="L126" s="24">
        <v>45351</v>
      </c>
      <c r="M126" s="24">
        <v>45443</v>
      </c>
      <c r="N126">
        <v>2.8063620130000002</v>
      </c>
      <c r="O126">
        <v>3.1182411449999998</v>
      </c>
      <c r="P126">
        <v>3.2427056169999999</v>
      </c>
      <c r="Q126">
        <v>2.9915335820000002</v>
      </c>
      <c r="R126">
        <v>2.649226933</v>
      </c>
      <c r="S126" s="24">
        <v>45107</v>
      </c>
      <c r="T126" s="24">
        <v>45169</v>
      </c>
      <c r="U126" s="24">
        <v>45260</v>
      </c>
      <c r="V126" s="24">
        <v>45351</v>
      </c>
      <c r="W126" s="24">
        <v>45443</v>
      </c>
      <c r="X126">
        <v>4</v>
      </c>
      <c r="Y126" s="24">
        <v>45077</v>
      </c>
      <c r="Z126" s="24">
        <v>45086</v>
      </c>
      <c r="AA126">
        <v>52.113</v>
      </c>
      <c r="AB126">
        <v>52.62</v>
      </c>
      <c r="AC126">
        <v>52.841000000000001</v>
      </c>
      <c r="AD126">
        <v>54.012999999999998</v>
      </c>
      <c r="AE126">
        <v>54.523000000000003</v>
      </c>
      <c r="AF126" s="24">
        <v>45107</v>
      </c>
      <c r="AG126" s="24">
        <v>45169</v>
      </c>
      <c r="AH126" s="24">
        <v>45260</v>
      </c>
      <c r="AI126" s="24">
        <v>45351</v>
      </c>
      <c r="AJ126" s="24">
        <v>45443</v>
      </c>
      <c r="AK126">
        <v>50.3</v>
      </c>
      <c r="AL126">
        <v>51.133333329999999</v>
      </c>
      <c r="AM126">
        <v>52.216666670000002</v>
      </c>
      <c r="AN126">
        <v>53.433333330000004</v>
      </c>
      <c r="AO126">
        <v>54.15</v>
      </c>
      <c r="AP126" s="24">
        <v>45107</v>
      </c>
      <c r="AQ126" s="24">
        <v>45169</v>
      </c>
      <c r="AR126" s="24">
        <v>45260</v>
      </c>
      <c r="AS126" s="24">
        <v>45351</v>
      </c>
      <c r="AT126" s="24">
        <v>45443</v>
      </c>
      <c r="AU126">
        <v>50.3</v>
      </c>
      <c r="AV126" s="24">
        <v>45077</v>
      </c>
      <c r="AW126" s="24">
        <v>45083</v>
      </c>
      <c r="AX126">
        <v>46.783000000000001</v>
      </c>
      <c r="AY126">
        <v>45.935000000000002</v>
      </c>
      <c r="AZ126">
        <v>45.287999999999997</v>
      </c>
      <c r="BA126">
        <v>46.524000000000001</v>
      </c>
      <c r="BB126">
        <v>48.234000000000002</v>
      </c>
      <c r="BC126" s="24">
        <v>45107</v>
      </c>
      <c r="BD126" s="24">
        <v>45169</v>
      </c>
      <c r="BE126" s="24">
        <v>45260</v>
      </c>
      <c r="BF126" s="24">
        <v>45351</v>
      </c>
      <c r="BG126" s="24">
        <v>45443</v>
      </c>
      <c r="BH126">
        <v>46.9</v>
      </c>
      <c r="BI126">
        <v>46.766666669999999</v>
      </c>
      <c r="BJ126">
        <v>47.3</v>
      </c>
      <c r="BK126">
        <v>48.211111109999997</v>
      </c>
      <c r="BL126">
        <v>49.375</v>
      </c>
      <c r="BM126" s="24">
        <v>45107</v>
      </c>
      <c r="BN126" s="24">
        <v>45169</v>
      </c>
      <c r="BO126" s="24">
        <v>45260</v>
      </c>
      <c r="BP126" s="24">
        <v>45351</v>
      </c>
      <c r="BQ126" s="24">
        <v>45443</v>
      </c>
      <c r="BR126">
        <v>46.9</v>
      </c>
      <c r="BS126">
        <v>6.8</v>
      </c>
      <c r="BT126">
        <v>48.7</v>
      </c>
      <c r="BU126">
        <v>55.15</v>
      </c>
      <c r="BV126" t="b">
        <v>0</v>
      </c>
      <c r="BW126" t="b">
        <v>0</v>
      </c>
      <c r="BX126">
        <v>0</v>
      </c>
      <c r="BY126" t="b">
        <v>0</v>
      </c>
      <c r="BZ126" t="b">
        <v>0</v>
      </c>
      <c r="CA126" t="b">
        <v>0</v>
      </c>
      <c r="CB126" t="b">
        <v>0</v>
      </c>
      <c r="CC126" t="b">
        <v>0</v>
      </c>
      <c r="CD126" t="b">
        <v>0</v>
      </c>
      <c r="CE126" t="b">
        <v>0</v>
      </c>
      <c r="CF126" t="b">
        <v>0</v>
      </c>
      <c r="CG126" t="b">
        <v>0</v>
      </c>
      <c r="CH126" t="b">
        <v>0</v>
      </c>
      <c r="CI126" t="b">
        <v>0</v>
      </c>
      <c r="CJ126" t="b">
        <v>0</v>
      </c>
      <c r="CK126" t="b">
        <v>0</v>
      </c>
      <c r="CL126" t="b">
        <v>0</v>
      </c>
      <c r="CM126" t="b">
        <v>0</v>
      </c>
      <c r="CN126">
        <v>0.26761760599999901</v>
      </c>
      <c r="CO126">
        <v>0.17697449399999901</v>
      </c>
      <c r="CP126">
        <v>-0.88430679099999898</v>
      </c>
      <c r="CQ126">
        <v>-1.019420532</v>
      </c>
      <c r="CR126">
        <v>-0.80722693299999904</v>
      </c>
      <c r="CS126">
        <v>-0.116999999999997</v>
      </c>
      <c r="CT126">
        <v>-0.83166666999999705</v>
      </c>
      <c r="CU126">
        <v>-2.012</v>
      </c>
      <c r="CV126">
        <v>-1.68711110999999</v>
      </c>
      <c r="CW126">
        <v>-1.14099999999999</v>
      </c>
      <c r="CX126">
        <v>1.8129999999999999</v>
      </c>
      <c r="CY126">
        <v>1.48666666999999</v>
      </c>
      <c r="CZ126">
        <v>0.62433332999999802</v>
      </c>
      <c r="DA126">
        <v>0.57966666999999406</v>
      </c>
      <c r="DB126">
        <v>0.373000000000004</v>
      </c>
      <c r="DC126">
        <v>117.643318505415</v>
      </c>
      <c r="DD126">
        <v>133.510749313274</v>
      </c>
      <c r="DE126">
        <v>124.41427310101101</v>
      </c>
      <c r="DF126">
        <v>112.31053879790799</v>
      </c>
      <c r="DG126">
        <v>136.247481502211</v>
      </c>
      <c r="DH126">
        <v>39.477570885517103</v>
      </c>
      <c r="DI126">
        <v>18.653290982118101</v>
      </c>
      <c r="DJ126">
        <v>138.22254902630101</v>
      </c>
      <c r="DK126">
        <v>133.19100995025801</v>
      </c>
      <c r="DL126">
        <v>54.060897421569301</v>
      </c>
      <c r="DM126">
        <v>314.305259410877</v>
      </c>
      <c r="DN126">
        <v>353.48638882579098</v>
      </c>
      <c r="DO126">
        <v>346.07082475931799</v>
      </c>
      <c r="DP126">
        <v>168.035842314701</v>
      </c>
      <c r="DQ126">
        <v>224.28145879554401</v>
      </c>
      <c r="DR126">
        <v>88.131695205286803</v>
      </c>
      <c r="DS126">
        <v>63.352548903514197</v>
      </c>
      <c r="DT126">
        <v>18.0844413643302</v>
      </c>
      <c r="DU126">
        <v>57.740197659564998</v>
      </c>
      <c r="DV126">
        <v>240.706257086541</v>
      </c>
      <c r="DW126">
        <v>152.94095385761699</v>
      </c>
    </row>
    <row r="127" spans="1:127" x14ac:dyDescent="0.35">
      <c r="A127" s="1" t="s">
        <v>484</v>
      </c>
      <c r="B127" s="24">
        <v>45107</v>
      </c>
      <c r="C127" s="24">
        <v>45121</v>
      </c>
      <c r="D127">
        <v>3.266600038</v>
      </c>
      <c r="E127">
        <v>3.2809302279999999</v>
      </c>
      <c r="F127">
        <v>2.552818024</v>
      </c>
      <c r="G127">
        <v>2.0123181529999998</v>
      </c>
      <c r="H127">
        <v>1.63</v>
      </c>
      <c r="I127" s="24">
        <v>45138</v>
      </c>
      <c r="J127" s="24">
        <v>45199</v>
      </c>
      <c r="K127" s="24">
        <v>45291</v>
      </c>
      <c r="L127" s="24">
        <v>45382</v>
      </c>
      <c r="M127" s="24">
        <v>45473</v>
      </c>
      <c r="N127">
        <v>3.1839590019999999</v>
      </c>
      <c r="O127">
        <v>3.4077042749999999</v>
      </c>
      <c r="P127">
        <v>3.619034299</v>
      </c>
      <c r="Q127">
        <v>3.0960060870000001</v>
      </c>
      <c r="R127">
        <v>2.8093901479999999</v>
      </c>
      <c r="S127" s="24">
        <v>45138</v>
      </c>
      <c r="T127" s="24">
        <v>45199</v>
      </c>
      <c r="U127" s="24">
        <v>45291</v>
      </c>
      <c r="V127" s="24">
        <v>45382</v>
      </c>
      <c r="W127" s="24">
        <v>45473</v>
      </c>
      <c r="X127">
        <v>3</v>
      </c>
      <c r="Y127" s="24">
        <v>45107</v>
      </c>
      <c r="Z127" s="24">
        <v>45114</v>
      </c>
      <c r="AA127">
        <v>53.491</v>
      </c>
      <c r="AB127">
        <v>52.786000000000001</v>
      </c>
      <c r="AC127">
        <v>52.993000000000002</v>
      </c>
      <c r="AD127">
        <v>54.323</v>
      </c>
      <c r="AE127">
        <v>55.405999999999999</v>
      </c>
      <c r="AF127" s="24">
        <v>45138</v>
      </c>
      <c r="AG127" s="24">
        <v>45199</v>
      </c>
      <c r="AH127" s="24">
        <v>45291</v>
      </c>
      <c r="AI127" s="24">
        <v>45382</v>
      </c>
      <c r="AJ127" s="24">
        <v>45473</v>
      </c>
      <c r="AK127">
        <v>53.9</v>
      </c>
      <c r="AL127">
        <v>52.033333329999998</v>
      </c>
      <c r="AM127">
        <v>52.933333330000004</v>
      </c>
      <c r="AN127">
        <v>53.122222219999998</v>
      </c>
      <c r="AO127">
        <v>54.033333329999998</v>
      </c>
      <c r="AP127" s="24">
        <v>45138</v>
      </c>
      <c r="AQ127" s="24">
        <v>45199</v>
      </c>
      <c r="AR127" s="24">
        <v>45291</v>
      </c>
      <c r="AS127" s="24">
        <v>45382</v>
      </c>
      <c r="AT127" s="24">
        <v>45473</v>
      </c>
      <c r="AU127">
        <v>53.9</v>
      </c>
      <c r="AV127" s="24">
        <v>45107</v>
      </c>
      <c r="AW127" s="24">
        <v>45112</v>
      </c>
      <c r="AX127">
        <v>45.957999999999998</v>
      </c>
      <c r="AY127">
        <v>46.304000000000002</v>
      </c>
      <c r="AZ127">
        <v>45.633000000000003</v>
      </c>
      <c r="BA127">
        <v>47.290999999999997</v>
      </c>
      <c r="BB127">
        <v>49.561</v>
      </c>
      <c r="BC127" s="24">
        <v>45138</v>
      </c>
      <c r="BD127" s="24">
        <v>45199</v>
      </c>
      <c r="BE127" s="24">
        <v>45291</v>
      </c>
      <c r="BF127" s="24">
        <v>45382</v>
      </c>
      <c r="BG127" s="24">
        <v>45473</v>
      </c>
      <c r="BH127">
        <v>46</v>
      </c>
      <c r="BI127">
        <v>46.666666669999998</v>
      </c>
      <c r="BJ127">
        <v>46.9</v>
      </c>
      <c r="BK127">
        <v>47.666666669999998</v>
      </c>
      <c r="BL127">
        <v>48.791666669999998</v>
      </c>
      <c r="BM127" s="24">
        <v>45138</v>
      </c>
      <c r="BN127" s="24">
        <v>45199</v>
      </c>
      <c r="BO127" s="24">
        <v>45291</v>
      </c>
      <c r="BP127" s="24">
        <v>45382</v>
      </c>
      <c r="BQ127" s="24">
        <v>45473</v>
      </c>
      <c r="BR127">
        <v>46</v>
      </c>
      <c r="BS127">
        <v>6.45</v>
      </c>
      <c r="BT127">
        <v>48.05</v>
      </c>
      <c r="BU127">
        <v>54.8</v>
      </c>
      <c r="BV127" t="b">
        <v>0</v>
      </c>
      <c r="BW127" t="b">
        <v>0</v>
      </c>
      <c r="BX127">
        <v>0</v>
      </c>
      <c r="BY127" t="b">
        <v>0</v>
      </c>
      <c r="BZ127" t="b">
        <v>0</v>
      </c>
      <c r="CA127" t="b">
        <v>0</v>
      </c>
      <c r="CB127" t="b">
        <v>0</v>
      </c>
      <c r="CC127" t="b">
        <v>1</v>
      </c>
      <c r="CD127" t="b">
        <v>0</v>
      </c>
      <c r="CE127" t="b">
        <v>0</v>
      </c>
      <c r="CF127" t="b">
        <v>0</v>
      </c>
      <c r="CG127" t="b">
        <v>0</v>
      </c>
      <c r="CH127" t="b">
        <v>1</v>
      </c>
      <c r="CI127" t="b">
        <v>0</v>
      </c>
      <c r="CJ127" t="b">
        <v>0</v>
      </c>
      <c r="CK127" t="b">
        <v>0</v>
      </c>
      <c r="CL127" t="b">
        <v>0</v>
      </c>
      <c r="CM127" t="b">
        <v>0</v>
      </c>
      <c r="CN127">
        <v>8.2641036000000001E-2</v>
      </c>
      <c r="CO127">
        <v>-0.126774047</v>
      </c>
      <c r="CP127">
        <v>-1.0662162749999999</v>
      </c>
      <c r="CQ127">
        <v>-1.0836879340000001</v>
      </c>
      <c r="CR127">
        <v>-1.179390148</v>
      </c>
      <c r="CS127">
        <v>-4.2000000000001501E-2</v>
      </c>
      <c r="CT127">
        <v>-0.36266666999999497</v>
      </c>
      <c r="CU127">
        <v>-1.2669999999999899</v>
      </c>
      <c r="CV127">
        <v>-0.37566667000000098</v>
      </c>
      <c r="CW127">
        <v>0.76933333000000204</v>
      </c>
      <c r="CX127">
        <v>-0.40899999999999798</v>
      </c>
      <c r="CY127">
        <v>0.75266667000000298</v>
      </c>
      <c r="CZ127">
        <v>5.9666669999998499E-2</v>
      </c>
      <c r="DA127">
        <v>1.2007777799999999</v>
      </c>
      <c r="DB127">
        <v>1.3726666700000001</v>
      </c>
      <c r="DC127">
        <v>116.855919346392</v>
      </c>
      <c r="DD127">
        <v>133.14012816109999</v>
      </c>
      <c r="DE127">
        <v>123.951041295102</v>
      </c>
      <c r="DF127">
        <v>111.48438697632599</v>
      </c>
      <c r="DG127">
        <v>137.91084603831101</v>
      </c>
      <c r="DH127">
        <v>39.833908100588999</v>
      </c>
      <c r="DI127">
        <v>19.495359355016799</v>
      </c>
      <c r="DJ127">
        <v>140.11475237711201</v>
      </c>
      <c r="DK127">
        <v>133.859436385289</v>
      </c>
      <c r="DL127">
        <v>52.741051226571798</v>
      </c>
      <c r="DM127">
        <v>331.52237960304399</v>
      </c>
      <c r="DN127">
        <v>371.69608184196602</v>
      </c>
      <c r="DO127">
        <v>365.15916535058602</v>
      </c>
      <c r="DP127">
        <v>175.34282655410999</v>
      </c>
      <c r="DQ127">
        <v>252.132499292842</v>
      </c>
      <c r="DR127">
        <v>89.272184677377297</v>
      </c>
      <c r="DS127">
        <v>64.986377033118202</v>
      </c>
      <c r="DT127">
        <v>22.590329126335799</v>
      </c>
      <c r="DU127">
        <v>62.935502181725703</v>
      </c>
      <c r="DV127">
        <v>251.49635887529701</v>
      </c>
      <c r="DW127">
        <v>158.95669120120601</v>
      </c>
    </row>
    <row r="128" spans="1:127" x14ac:dyDescent="0.35">
      <c r="A128" s="1" t="s">
        <v>485</v>
      </c>
      <c r="B128" s="24">
        <v>45138</v>
      </c>
      <c r="C128" s="24">
        <v>45149</v>
      </c>
      <c r="D128">
        <v>3.4053058369999998</v>
      </c>
      <c r="E128">
        <v>3.006538425</v>
      </c>
      <c r="F128">
        <v>2.0764956680000002</v>
      </c>
      <c r="G128">
        <v>1.8093323640000001</v>
      </c>
      <c r="H128">
        <v>1.4610000000000001</v>
      </c>
      <c r="I128" s="24">
        <v>45169</v>
      </c>
      <c r="J128" s="24">
        <v>45230</v>
      </c>
      <c r="K128" s="24">
        <v>45322</v>
      </c>
      <c r="L128" s="24">
        <v>45412</v>
      </c>
      <c r="M128" s="24">
        <v>45504</v>
      </c>
      <c r="N128">
        <v>3.4311781909999999</v>
      </c>
      <c r="O128">
        <v>3.285817577</v>
      </c>
      <c r="P128">
        <v>3.285437741</v>
      </c>
      <c r="Q128">
        <v>2.7230155119999999</v>
      </c>
      <c r="R128">
        <v>2.59076095</v>
      </c>
      <c r="S128" s="24">
        <v>45169</v>
      </c>
      <c r="T128" s="24">
        <v>45230</v>
      </c>
      <c r="U128" s="24">
        <v>45322</v>
      </c>
      <c r="V128" s="24">
        <v>45412</v>
      </c>
      <c r="W128" s="24">
        <v>45504</v>
      </c>
      <c r="X128">
        <v>3.2</v>
      </c>
      <c r="Y128" s="24">
        <v>45138</v>
      </c>
      <c r="Z128" s="24">
        <v>45147</v>
      </c>
      <c r="AA128">
        <v>53.572000000000003</v>
      </c>
      <c r="AB128">
        <v>54.110999999999997</v>
      </c>
      <c r="AC128">
        <v>53.442</v>
      </c>
      <c r="AD128">
        <v>53.604999999999997</v>
      </c>
      <c r="AE128">
        <v>54.548000000000002</v>
      </c>
      <c r="AF128" s="24">
        <v>45169</v>
      </c>
      <c r="AG128" s="24">
        <v>45230</v>
      </c>
      <c r="AH128" s="24">
        <v>45322</v>
      </c>
      <c r="AI128" s="24">
        <v>45412</v>
      </c>
      <c r="AJ128" s="24">
        <v>45504</v>
      </c>
      <c r="AK128">
        <v>52.7</v>
      </c>
      <c r="AL128">
        <v>52.3</v>
      </c>
      <c r="AM128">
        <v>52.516666669999999</v>
      </c>
      <c r="AN128">
        <v>52.933333330000004</v>
      </c>
      <c r="AO128">
        <v>53.7</v>
      </c>
      <c r="AP128" s="24">
        <v>45169</v>
      </c>
      <c r="AQ128" s="24">
        <v>45230</v>
      </c>
      <c r="AR128" s="24">
        <v>45322</v>
      </c>
      <c r="AS128" s="24">
        <v>45412</v>
      </c>
      <c r="AT128" s="24">
        <v>45504</v>
      </c>
      <c r="AU128">
        <v>52.7</v>
      </c>
      <c r="AV128" s="24">
        <v>45138</v>
      </c>
      <c r="AW128" s="24">
        <v>45147</v>
      </c>
      <c r="AX128">
        <v>47.832999999999998</v>
      </c>
      <c r="AY128">
        <v>48.066000000000003</v>
      </c>
      <c r="AZ128">
        <v>50.228999999999999</v>
      </c>
      <c r="BA128">
        <v>51.048000000000002</v>
      </c>
      <c r="BB128">
        <v>53.168999999999997</v>
      </c>
      <c r="BC128" s="24">
        <v>45169</v>
      </c>
      <c r="BD128" s="24">
        <v>45230</v>
      </c>
      <c r="BE128" s="24">
        <v>45322</v>
      </c>
      <c r="BF128" s="24">
        <v>45412</v>
      </c>
      <c r="BG128" s="24">
        <v>45504</v>
      </c>
      <c r="BH128">
        <v>46.4</v>
      </c>
      <c r="BI128">
        <v>46.433333330000004</v>
      </c>
      <c r="BJ128">
        <v>46.733333330000001</v>
      </c>
      <c r="BK128">
        <v>47.244444440000002</v>
      </c>
      <c r="BL128">
        <v>48.258333329999999</v>
      </c>
      <c r="BM128" s="24">
        <v>45169</v>
      </c>
      <c r="BN128" s="24">
        <v>45230</v>
      </c>
      <c r="BO128" s="24">
        <v>45322</v>
      </c>
      <c r="BP128" s="24">
        <v>45412</v>
      </c>
      <c r="BQ128" s="24">
        <v>45504</v>
      </c>
      <c r="BR128">
        <v>46.4</v>
      </c>
      <c r="BS128">
        <v>6.2</v>
      </c>
      <c r="BT128">
        <v>47.55</v>
      </c>
      <c r="BU128">
        <v>54.2</v>
      </c>
      <c r="BV128" t="b">
        <v>0</v>
      </c>
      <c r="BW128" t="b">
        <v>0</v>
      </c>
      <c r="BX128">
        <v>0</v>
      </c>
      <c r="BY128" t="b">
        <v>1</v>
      </c>
      <c r="BZ128" t="b">
        <v>1</v>
      </c>
      <c r="CA128" t="b">
        <v>1</v>
      </c>
      <c r="CB128" t="b">
        <v>1</v>
      </c>
      <c r="CC128" t="b">
        <v>1</v>
      </c>
      <c r="CD128" t="b">
        <v>0</v>
      </c>
      <c r="CE128" t="b">
        <v>0</v>
      </c>
      <c r="CF128" t="b">
        <v>0</v>
      </c>
      <c r="CG128" t="b">
        <v>0</v>
      </c>
      <c r="CH128" t="b">
        <v>1</v>
      </c>
      <c r="CI128" t="b">
        <v>0</v>
      </c>
      <c r="CJ128" t="b">
        <v>0</v>
      </c>
      <c r="CK128" t="b">
        <v>0</v>
      </c>
      <c r="CL128" t="b">
        <v>0</v>
      </c>
      <c r="CM128" t="b">
        <v>0</v>
      </c>
      <c r="CN128">
        <v>-2.5872354E-2</v>
      </c>
      <c r="CO128">
        <v>-0.27927915199999997</v>
      </c>
      <c r="CP128">
        <v>-1.20894207299999</v>
      </c>
      <c r="CQ128">
        <v>-0.91368314799999895</v>
      </c>
      <c r="CR128">
        <v>-1.1297609499999901</v>
      </c>
      <c r="CS128">
        <v>1.4329999999999901</v>
      </c>
      <c r="CT128">
        <v>1.6326666699999901</v>
      </c>
      <c r="CU128">
        <v>3.4956666699999901</v>
      </c>
      <c r="CV128">
        <v>3.8035555599999902</v>
      </c>
      <c r="CW128">
        <v>4.9106666699999897</v>
      </c>
      <c r="CX128">
        <v>0.871999999999999</v>
      </c>
      <c r="CY128">
        <v>1.8109999999999999</v>
      </c>
      <c r="CZ128">
        <v>0.92533332999999995</v>
      </c>
      <c r="DA128">
        <v>0.67166666999999303</v>
      </c>
      <c r="DB128">
        <v>0.84799999999999898</v>
      </c>
      <c r="DC128">
        <v>116.975673705925</v>
      </c>
      <c r="DD128">
        <v>133.918925707499</v>
      </c>
      <c r="DE128">
        <v>124.84306141091599</v>
      </c>
      <c r="DF128">
        <v>112.017237536227</v>
      </c>
      <c r="DG128">
        <v>139.825435173855</v>
      </c>
      <c r="DH128">
        <v>41.680425004776801</v>
      </c>
      <c r="DI128">
        <v>20.811179704727799</v>
      </c>
      <c r="DJ128" s="129">
        <v>140.11475237711201</v>
      </c>
      <c r="DK128">
        <v>134.30775947287199</v>
      </c>
      <c r="DL128">
        <v>48.959102042191603</v>
      </c>
      <c r="DM128">
        <v>341.98074433596798</v>
      </c>
      <c r="DN128">
        <v>382.89872920158399</v>
      </c>
      <c r="DO128">
        <v>376.34964357523199</v>
      </c>
      <c r="DP128">
        <v>200.52836302931999</v>
      </c>
      <c r="DQ128">
        <v>265.695599033142</v>
      </c>
      <c r="DR128">
        <v>97.058917607835994</v>
      </c>
      <c r="DS128">
        <v>72.132879483314895</v>
      </c>
      <c r="DT128">
        <v>22.184702787576999</v>
      </c>
      <c r="DU128">
        <v>69.774939817127105</v>
      </c>
      <c r="DV128">
        <v>258.25111660343998</v>
      </c>
      <c r="DW128">
        <v>175.38859232780999</v>
      </c>
    </row>
    <row r="129" spans="1:127" x14ac:dyDescent="0.35">
      <c r="A129" s="1" t="s">
        <v>486</v>
      </c>
      <c r="B129" s="24">
        <v>45169</v>
      </c>
      <c r="C129" s="24">
        <v>45184</v>
      </c>
      <c r="D129">
        <v>3.6422738539999999</v>
      </c>
      <c r="E129">
        <v>3.3485378030000001</v>
      </c>
      <c r="F129">
        <v>2.1593193259999999</v>
      </c>
      <c r="G129">
        <v>2.0031336909999999</v>
      </c>
      <c r="H129">
        <v>2.0310000000000001</v>
      </c>
      <c r="I129" s="24">
        <v>45199</v>
      </c>
      <c r="J129" s="24">
        <v>45260</v>
      </c>
      <c r="K129" s="24">
        <v>45351</v>
      </c>
      <c r="L129" s="24">
        <v>45443</v>
      </c>
      <c r="M129" s="24">
        <v>45535</v>
      </c>
      <c r="N129">
        <v>3.7160835140000001</v>
      </c>
      <c r="O129">
        <v>3.9847495409999998</v>
      </c>
      <c r="P129">
        <v>3.0357702820000001</v>
      </c>
      <c r="Q129">
        <v>2.6606280870000001</v>
      </c>
      <c r="R129">
        <v>2.4421189270000001</v>
      </c>
      <c r="S129" s="24">
        <v>45199</v>
      </c>
      <c r="T129" s="24">
        <v>45260</v>
      </c>
      <c r="U129" s="24">
        <v>45351</v>
      </c>
      <c r="V129" s="24">
        <v>45443</v>
      </c>
      <c r="W129" s="24">
        <v>45535</v>
      </c>
      <c r="X129">
        <v>3.7</v>
      </c>
      <c r="Y129" s="24">
        <v>45169</v>
      </c>
      <c r="Z129" s="24">
        <v>45180</v>
      </c>
      <c r="AA129">
        <v>55.482999999999997</v>
      </c>
      <c r="AB129">
        <v>54.689</v>
      </c>
      <c r="AC129">
        <v>54.929000000000002</v>
      </c>
      <c r="AD129">
        <v>55.24</v>
      </c>
      <c r="AE129">
        <v>56.38</v>
      </c>
      <c r="AF129" s="24">
        <v>45199</v>
      </c>
      <c r="AG129" s="24">
        <v>45260</v>
      </c>
      <c r="AH129" s="24">
        <v>45351</v>
      </c>
      <c r="AI129" s="24">
        <v>45443</v>
      </c>
      <c r="AJ129" s="24">
        <v>45535</v>
      </c>
      <c r="AK129">
        <v>54.5</v>
      </c>
      <c r="AL129">
        <v>53.7</v>
      </c>
      <c r="AM129">
        <v>52.416666669999998</v>
      </c>
      <c r="AN129">
        <v>52.711111109999997</v>
      </c>
      <c r="AO129">
        <v>53.5</v>
      </c>
      <c r="AP129" s="24">
        <v>45199</v>
      </c>
      <c r="AQ129" s="24">
        <v>45260</v>
      </c>
      <c r="AR129" s="24">
        <v>45351</v>
      </c>
      <c r="AS129" s="24">
        <v>45443</v>
      </c>
      <c r="AT129" s="24">
        <v>45535</v>
      </c>
      <c r="AU129">
        <v>54.5</v>
      </c>
      <c r="AV129" s="24">
        <v>45169</v>
      </c>
      <c r="AW129" s="24">
        <v>45174</v>
      </c>
      <c r="AX129">
        <v>49.024000000000001</v>
      </c>
      <c r="AY129">
        <v>48.746000000000002</v>
      </c>
      <c r="AZ129">
        <v>50.351999999999997</v>
      </c>
      <c r="BA129">
        <v>52.411999999999999</v>
      </c>
      <c r="BB129">
        <v>53.488999999999997</v>
      </c>
      <c r="BC129" s="24">
        <v>45199</v>
      </c>
      <c r="BD129" s="24">
        <v>45260</v>
      </c>
      <c r="BE129" s="24">
        <v>45351</v>
      </c>
      <c r="BF129" s="24">
        <v>45443</v>
      </c>
      <c r="BG129" s="24">
        <v>45535</v>
      </c>
      <c r="BH129">
        <v>47.6</v>
      </c>
      <c r="BI129">
        <v>46.666666669999998</v>
      </c>
      <c r="BJ129">
        <v>46.716666670000002</v>
      </c>
      <c r="BK129">
        <v>47.08888889</v>
      </c>
      <c r="BL129">
        <v>47.825000000000003</v>
      </c>
      <c r="BM129" s="24">
        <v>45199</v>
      </c>
      <c r="BN129" s="24">
        <v>45260</v>
      </c>
      <c r="BO129" s="24">
        <v>45351</v>
      </c>
      <c r="BP129" s="24">
        <v>45443</v>
      </c>
      <c r="BQ129" s="24">
        <v>45535</v>
      </c>
      <c r="BR129">
        <v>47.6</v>
      </c>
      <c r="BS129">
        <v>5.5</v>
      </c>
      <c r="BT129">
        <v>47.5</v>
      </c>
      <c r="BU129">
        <v>54.2</v>
      </c>
      <c r="BV129" t="b">
        <v>1</v>
      </c>
      <c r="BW129" t="b">
        <v>1</v>
      </c>
      <c r="BX129">
        <v>0</v>
      </c>
      <c r="BY129" t="b">
        <v>1</v>
      </c>
      <c r="BZ129" t="b">
        <v>1</v>
      </c>
      <c r="CA129" t="b">
        <v>1</v>
      </c>
      <c r="CB129" t="b">
        <v>1</v>
      </c>
      <c r="CC129" t="b">
        <v>1</v>
      </c>
      <c r="CD129" t="b">
        <v>1</v>
      </c>
      <c r="CE129" t="b">
        <v>1</v>
      </c>
      <c r="CF129" t="b">
        <v>1</v>
      </c>
      <c r="CG129" t="b">
        <v>1</v>
      </c>
      <c r="CH129" t="b">
        <v>1</v>
      </c>
      <c r="CI129" t="b">
        <v>0</v>
      </c>
      <c r="CJ129" t="b">
        <v>0</v>
      </c>
      <c r="CK129" t="b">
        <v>0</v>
      </c>
      <c r="CL129" t="b">
        <v>0</v>
      </c>
      <c r="CM129" t="b">
        <v>0</v>
      </c>
      <c r="CN129">
        <v>-7.3809660000000193E-2</v>
      </c>
      <c r="CO129">
        <v>-0.63621173799999897</v>
      </c>
      <c r="CP129">
        <v>-0.876450956</v>
      </c>
      <c r="CQ129">
        <v>-0.65749439600000004</v>
      </c>
      <c r="CR129">
        <v>-0.41111892699999902</v>
      </c>
      <c r="CS129">
        <v>1.4239999999999899</v>
      </c>
      <c r="CT129">
        <v>2.0793333299999999</v>
      </c>
      <c r="CU129">
        <v>3.6353333299999901</v>
      </c>
      <c r="CV129">
        <v>5.3231111099999904</v>
      </c>
      <c r="CW129">
        <v>5.6639999999999899</v>
      </c>
      <c r="CX129">
        <v>0.98299999999999699</v>
      </c>
      <c r="CY129">
        <v>0.98899999999999699</v>
      </c>
      <c r="CZ129">
        <v>2.5123333300000001</v>
      </c>
      <c r="DA129">
        <v>2.5288888900000002</v>
      </c>
      <c r="DB129">
        <v>2.88</v>
      </c>
      <c r="DC129">
        <v>117.011938622595</v>
      </c>
      <c r="DD129">
        <v>133.86763022070301</v>
      </c>
      <c r="DE129">
        <v>125.11659544023701</v>
      </c>
      <c r="DF129">
        <v>112.47803542549499</v>
      </c>
      <c r="DG129">
        <v>140.968921135632</v>
      </c>
      <c r="DH129">
        <v>43.128828151876299</v>
      </c>
      <c r="DI129">
        <v>21.824130260542901</v>
      </c>
      <c r="DJ129">
        <v>139.49106136537901</v>
      </c>
      <c r="DK129">
        <v>133.992211750233</v>
      </c>
      <c r="DL129">
        <v>45.647168449537801</v>
      </c>
      <c r="DM129">
        <v>337.38832672663602</v>
      </c>
      <c r="DN129">
        <v>381.799167466325</v>
      </c>
      <c r="DO129">
        <v>371.30271748313203</v>
      </c>
      <c r="DP129">
        <v>188.556504804772</v>
      </c>
      <c r="DQ129">
        <v>253.20661337995401</v>
      </c>
      <c r="DR129">
        <v>97.217064423685798</v>
      </c>
      <c r="DS129">
        <v>72.6349696165681</v>
      </c>
      <c r="DT129">
        <v>22.79382052639</v>
      </c>
      <c r="DU129">
        <v>72.770326317268896</v>
      </c>
      <c r="DV129">
        <v>255.31267419487901</v>
      </c>
      <c r="DW129">
        <v>157.26566970463401</v>
      </c>
    </row>
    <row r="130" spans="1:127" x14ac:dyDescent="0.35">
      <c r="A130" s="1" t="s">
        <v>487</v>
      </c>
      <c r="B130" s="24">
        <v>45199</v>
      </c>
      <c r="C130" s="24">
        <v>45215</v>
      </c>
      <c r="D130">
        <v>3.3303151280000001</v>
      </c>
      <c r="E130">
        <v>3.5967268300000002</v>
      </c>
      <c r="F130">
        <v>2.9817884879999998</v>
      </c>
      <c r="G130">
        <v>2.4319015830000001</v>
      </c>
      <c r="H130">
        <v>2.343</v>
      </c>
      <c r="I130" s="24">
        <v>45230</v>
      </c>
      <c r="J130" s="24">
        <v>45291</v>
      </c>
      <c r="K130" s="24">
        <v>45382</v>
      </c>
      <c r="L130" s="24">
        <v>45473</v>
      </c>
      <c r="M130" s="24">
        <v>45565</v>
      </c>
      <c r="N130">
        <v>3.665145758</v>
      </c>
      <c r="O130">
        <v>4.5674712949999998</v>
      </c>
      <c r="P130">
        <v>2.9642886329999998</v>
      </c>
      <c r="Q130">
        <v>2.5962848109999999</v>
      </c>
      <c r="R130">
        <v>2.4226695459999998</v>
      </c>
      <c r="S130" s="24">
        <v>45230</v>
      </c>
      <c r="T130" s="24">
        <v>45291</v>
      </c>
      <c r="U130" s="24">
        <v>45382</v>
      </c>
      <c r="V130" s="24">
        <v>45473</v>
      </c>
      <c r="W130" s="24">
        <v>45565</v>
      </c>
      <c r="X130">
        <v>3.7</v>
      </c>
      <c r="Y130" s="24">
        <v>45199</v>
      </c>
      <c r="Z130" s="24">
        <v>45216</v>
      </c>
      <c r="AA130">
        <v>53.856000000000002</v>
      </c>
      <c r="AB130">
        <v>55.529000000000003</v>
      </c>
      <c r="AC130">
        <v>55.161000000000001</v>
      </c>
      <c r="AD130">
        <v>55.664000000000001</v>
      </c>
      <c r="AE130">
        <v>55.435000000000002</v>
      </c>
      <c r="AF130" s="24">
        <v>45230</v>
      </c>
      <c r="AG130" s="24">
        <v>45291</v>
      </c>
      <c r="AH130" s="24">
        <v>45382</v>
      </c>
      <c r="AI130" s="24">
        <v>45473</v>
      </c>
      <c r="AJ130" s="24">
        <v>45565</v>
      </c>
      <c r="AK130">
        <v>53.6</v>
      </c>
      <c r="AL130">
        <v>53.6</v>
      </c>
      <c r="AM130">
        <v>52.816666669999996</v>
      </c>
      <c r="AN130">
        <v>53.155555560000003</v>
      </c>
      <c r="AO130">
        <v>53.241666670000001</v>
      </c>
      <c r="AP130" s="24">
        <v>45230</v>
      </c>
      <c r="AQ130" s="24">
        <v>45291</v>
      </c>
      <c r="AR130" s="24">
        <v>45382</v>
      </c>
      <c r="AS130" s="24">
        <v>45473</v>
      </c>
      <c r="AT130" s="24">
        <v>45565</v>
      </c>
      <c r="AU130">
        <v>53.6</v>
      </c>
      <c r="AV130" s="24">
        <v>45199</v>
      </c>
      <c r="AW130" s="24">
        <v>45202</v>
      </c>
      <c r="AX130">
        <v>48.203000000000003</v>
      </c>
      <c r="AY130">
        <v>48.335999999999999</v>
      </c>
      <c r="AZ130">
        <v>49.051000000000002</v>
      </c>
      <c r="BA130">
        <v>51.326000000000001</v>
      </c>
      <c r="BB130">
        <v>52.857999999999997</v>
      </c>
      <c r="BC130" s="24">
        <v>45230</v>
      </c>
      <c r="BD130" s="24">
        <v>45291</v>
      </c>
      <c r="BE130" s="24">
        <v>45382</v>
      </c>
      <c r="BF130" s="24">
        <v>45473</v>
      </c>
      <c r="BG130" s="24">
        <v>45565</v>
      </c>
      <c r="BH130">
        <v>49</v>
      </c>
      <c r="BI130">
        <v>47.666666669999998</v>
      </c>
      <c r="BJ130">
        <v>47.166666669999998</v>
      </c>
      <c r="BK130">
        <v>47.155555560000003</v>
      </c>
      <c r="BL130">
        <v>47.666666669999998</v>
      </c>
      <c r="BM130" s="24">
        <v>45230</v>
      </c>
      <c r="BN130" s="24">
        <v>45291</v>
      </c>
      <c r="BO130" s="24">
        <v>45382</v>
      </c>
      <c r="BP130" s="24">
        <v>45473</v>
      </c>
      <c r="BQ130" s="24">
        <v>45565</v>
      </c>
      <c r="BR130">
        <v>49</v>
      </c>
      <c r="BS130">
        <v>4.95</v>
      </c>
      <c r="BT130">
        <v>47.5</v>
      </c>
      <c r="BU130">
        <v>53.75</v>
      </c>
      <c r="BV130" t="b">
        <v>1</v>
      </c>
      <c r="BW130" t="b">
        <v>0</v>
      </c>
      <c r="BX130">
        <v>0</v>
      </c>
      <c r="BY130" t="b">
        <v>1</v>
      </c>
      <c r="BZ130" t="b">
        <v>1</v>
      </c>
      <c r="CA130" t="b">
        <v>1</v>
      </c>
      <c r="CB130" t="b">
        <v>1</v>
      </c>
      <c r="CC130" t="b">
        <v>1</v>
      </c>
      <c r="CD130" t="b">
        <v>1</v>
      </c>
      <c r="CE130" t="b">
        <v>1</v>
      </c>
      <c r="CF130" t="b">
        <v>1</v>
      </c>
      <c r="CG130" t="b">
        <v>1</v>
      </c>
      <c r="CH130" t="b">
        <v>1</v>
      </c>
      <c r="CI130" t="b">
        <v>0</v>
      </c>
      <c r="CJ130" t="b">
        <v>0</v>
      </c>
      <c r="CK130" t="b">
        <v>0</v>
      </c>
      <c r="CL130" t="b">
        <v>0</v>
      </c>
      <c r="CM130" t="b">
        <v>0</v>
      </c>
      <c r="CN130">
        <v>-0.33483062999999902</v>
      </c>
      <c r="CO130">
        <v>-0.970744464999999</v>
      </c>
      <c r="CP130">
        <v>1.7499855000000002E-2</v>
      </c>
      <c r="CQ130">
        <v>-0.16438322799999899</v>
      </c>
      <c r="CR130">
        <v>-7.96695459999998E-2</v>
      </c>
      <c r="CS130">
        <v>-0.79699999999999704</v>
      </c>
      <c r="CT130">
        <v>0.66933332999999995</v>
      </c>
      <c r="CU130">
        <v>1.88433333</v>
      </c>
      <c r="CV130">
        <v>4.17044443999999</v>
      </c>
      <c r="CW130">
        <v>5.1913333299999902</v>
      </c>
      <c r="CX130">
        <v>0.25600000000000001</v>
      </c>
      <c r="CY130">
        <v>1.929</v>
      </c>
      <c r="CZ130">
        <v>2.34433333</v>
      </c>
      <c r="DA130">
        <v>2.5084444399999901</v>
      </c>
      <c r="DB130">
        <v>2.1933333300000002</v>
      </c>
      <c r="DC130">
        <v>114.57520929528999</v>
      </c>
      <c r="DD130">
        <v>130.904290273817</v>
      </c>
      <c r="DE130">
        <v>123.62289727944599</v>
      </c>
      <c r="DF130">
        <v>112.105189543045</v>
      </c>
      <c r="DG130">
        <v>138.53234302492501</v>
      </c>
      <c r="DH130">
        <v>49.570361027749001</v>
      </c>
      <c r="DI130">
        <v>26.802314993619699</v>
      </c>
      <c r="DJ130">
        <v>133.45379474329101</v>
      </c>
      <c r="DK130">
        <v>130.152192746407</v>
      </c>
      <c r="DL130">
        <v>36.338370149331197</v>
      </c>
      <c r="DM130">
        <v>320.78616048897999</v>
      </c>
      <c r="DN130">
        <v>362.781013536449</v>
      </c>
      <c r="DO130">
        <v>352.91244931781699</v>
      </c>
      <c r="DP130">
        <v>176.08621563421701</v>
      </c>
      <c r="DQ130">
        <v>239.16756132275199</v>
      </c>
      <c r="DR130">
        <v>97.529655714879695</v>
      </c>
      <c r="DS130">
        <v>74.2850143430842</v>
      </c>
      <c r="DT130">
        <v>22.082523155220802</v>
      </c>
      <c r="DU130">
        <v>71.014597692121896</v>
      </c>
      <c r="DV130">
        <v>243.837139270638</v>
      </c>
      <c r="DW130">
        <v>144.489925840404</v>
      </c>
    </row>
    <row r="131" spans="1:127" x14ac:dyDescent="0.35">
      <c r="A131" s="1" t="s">
        <v>488</v>
      </c>
      <c r="B131" s="24">
        <v>45230</v>
      </c>
      <c r="C131" s="24">
        <v>45247</v>
      </c>
      <c r="D131">
        <v>3.2349466529620798</v>
      </c>
      <c r="E131">
        <v>3.4061282180699801</v>
      </c>
      <c r="F131">
        <v>3.1249524530018302</v>
      </c>
      <c r="G131">
        <v>3.0864069697832099</v>
      </c>
      <c r="H131">
        <v>2.9929999999999999</v>
      </c>
      <c r="I131" s="24">
        <v>45260</v>
      </c>
      <c r="J131" s="24">
        <v>45322</v>
      </c>
      <c r="K131" s="24">
        <v>45412</v>
      </c>
      <c r="L131" s="24">
        <v>45504</v>
      </c>
      <c r="M131" s="24">
        <v>45596</v>
      </c>
      <c r="N131">
        <v>3.5929932416480099</v>
      </c>
      <c r="O131">
        <v>3.3970031094662598</v>
      </c>
      <c r="P131">
        <v>2.5828677977225301</v>
      </c>
      <c r="Q131">
        <v>2.4013828549988201</v>
      </c>
      <c r="R131">
        <v>2.3178213398102301</v>
      </c>
      <c r="S131" s="24">
        <v>45260</v>
      </c>
      <c r="T131" s="24">
        <v>45322</v>
      </c>
      <c r="U131" s="24">
        <v>45412</v>
      </c>
      <c r="V131" s="24">
        <v>45504</v>
      </c>
      <c r="W131" s="24">
        <v>45596</v>
      </c>
      <c r="X131">
        <v>3.2</v>
      </c>
      <c r="Y131" s="24">
        <v>45230</v>
      </c>
      <c r="Z131" s="24">
        <v>45236</v>
      </c>
      <c r="AA131">
        <v>52.945999999999998</v>
      </c>
      <c r="AB131">
        <v>53.088000000000001</v>
      </c>
      <c r="AC131">
        <v>53.591000000000001</v>
      </c>
      <c r="AD131">
        <v>53.84</v>
      </c>
      <c r="AE131">
        <v>53.616</v>
      </c>
      <c r="AF131" s="24">
        <v>45260</v>
      </c>
      <c r="AG131" s="24">
        <v>45322</v>
      </c>
      <c r="AH131" s="24">
        <v>45412</v>
      </c>
      <c r="AI131" s="24">
        <v>45504</v>
      </c>
      <c r="AJ131" s="24">
        <v>45596</v>
      </c>
      <c r="AK131">
        <v>51.8</v>
      </c>
      <c r="AL131">
        <v>53.3</v>
      </c>
      <c r="AM131">
        <v>52.8</v>
      </c>
      <c r="AN131">
        <v>52.7777777777777</v>
      </c>
      <c r="AO131">
        <v>53.024999999999999</v>
      </c>
      <c r="AP131" s="24">
        <v>45260</v>
      </c>
      <c r="AQ131" s="24">
        <v>45322</v>
      </c>
      <c r="AR131" s="24">
        <v>45412</v>
      </c>
      <c r="AS131" s="24">
        <v>45504</v>
      </c>
      <c r="AT131" s="24">
        <v>45596</v>
      </c>
      <c r="AU131">
        <v>51.8</v>
      </c>
      <c r="AV131" s="24">
        <v>45230</v>
      </c>
      <c r="AW131" s="24">
        <v>45236</v>
      </c>
      <c r="AX131">
        <v>47.289000000000001</v>
      </c>
      <c r="AY131">
        <v>47.664000000000001</v>
      </c>
      <c r="AZ131">
        <v>49.834000000000003</v>
      </c>
      <c r="BA131">
        <v>52.604999999999997</v>
      </c>
      <c r="BB131">
        <v>54.134999999999998</v>
      </c>
      <c r="BC131" s="24">
        <v>45260</v>
      </c>
      <c r="BD131" s="24">
        <v>45322</v>
      </c>
      <c r="BE131" s="24">
        <v>45412</v>
      </c>
      <c r="BF131" s="24">
        <v>45504</v>
      </c>
      <c r="BG131" s="24">
        <v>45596</v>
      </c>
      <c r="BH131">
        <v>46.7</v>
      </c>
      <c r="BI131">
        <v>47.766666666666602</v>
      </c>
      <c r="BJ131">
        <v>47.1</v>
      </c>
      <c r="BK131">
        <v>47.077777777777698</v>
      </c>
      <c r="BL131">
        <v>47.375</v>
      </c>
      <c r="BM131" s="24">
        <v>45260</v>
      </c>
      <c r="BN131" s="24">
        <v>45322</v>
      </c>
      <c r="BO131" s="24">
        <v>45412</v>
      </c>
      <c r="BP131" s="24">
        <v>45504</v>
      </c>
      <c r="BQ131" s="24">
        <v>45596</v>
      </c>
      <c r="BR131">
        <v>46.7</v>
      </c>
      <c r="BS131">
        <v>4.45</v>
      </c>
      <c r="BT131">
        <v>47.25</v>
      </c>
      <c r="BU131">
        <v>53.15</v>
      </c>
      <c r="BV131" t="b">
        <v>0</v>
      </c>
      <c r="BW131" t="b">
        <v>0</v>
      </c>
      <c r="BX131">
        <v>0</v>
      </c>
      <c r="BY131" t="b">
        <v>1</v>
      </c>
      <c r="BZ131" t="b">
        <v>1</v>
      </c>
      <c r="CA131" t="b">
        <v>1</v>
      </c>
      <c r="CB131" t="b">
        <v>1</v>
      </c>
      <c r="CC131" t="b">
        <v>1</v>
      </c>
      <c r="CD131" t="b">
        <v>0</v>
      </c>
      <c r="CE131" t="b">
        <v>0</v>
      </c>
      <c r="CF131" t="b">
        <v>1</v>
      </c>
      <c r="CG131" t="b">
        <v>1</v>
      </c>
      <c r="CH131" t="b">
        <v>1</v>
      </c>
      <c r="CI131" t="b">
        <v>0</v>
      </c>
      <c r="CJ131" t="b">
        <v>0</v>
      </c>
      <c r="CK131" t="b">
        <v>0</v>
      </c>
      <c r="CL131" t="b">
        <v>0</v>
      </c>
      <c r="CM131" t="b">
        <v>0</v>
      </c>
      <c r="CN131">
        <v>-0.35804658868592298</v>
      </c>
      <c r="CO131">
        <v>9.12510860371318E-3</v>
      </c>
      <c r="CP131">
        <v>0.54208465527930505</v>
      </c>
      <c r="CQ131">
        <v>0.68502411478439196</v>
      </c>
      <c r="CR131">
        <v>0.67517866018976502</v>
      </c>
      <c r="CS131">
        <v>0.58899999999999797</v>
      </c>
      <c r="CT131">
        <v>-0.102666666666671</v>
      </c>
      <c r="CU131">
        <v>2.734</v>
      </c>
      <c r="CV131">
        <v>5.5272222222222096</v>
      </c>
      <c r="CW131">
        <v>6.75999999999999</v>
      </c>
      <c r="CX131">
        <v>1.1459999999999999</v>
      </c>
      <c r="CY131">
        <v>-0.211999999999996</v>
      </c>
      <c r="CZ131">
        <v>0.79100000000000303</v>
      </c>
      <c r="DA131">
        <v>1.06222222222222</v>
      </c>
      <c r="DB131">
        <v>0.59100000000000097</v>
      </c>
      <c r="DC131">
        <v>113.566379942715</v>
      </c>
      <c r="DD131">
        <v>129.684960418896</v>
      </c>
      <c r="DE131">
        <v>123.266292048031</v>
      </c>
      <c r="DF131">
        <v>112.37481875438201</v>
      </c>
      <c r="DG131">
        <v>137.881092028154</v>
      </c>
      <c r="DH131">
        <v>53.312909176554101</v>
      </c>
      <c r="DI131">
        <v>29.7264125721425</v>
      </c>
      <c r="DJ131">
        <v>129.67822888066399</v>
      </c>
      <c r="DK131">
        <v>128.187429937659</v>
      </c>
      <c r="DL131">
        <v>31.440588933728201</v>
      </c>
      <c r="DM131">
        <v>313.94718793901097</v>
      </c>
      <c r="DN131">
        <v>352.30444969608999</v>
      </c>
      <c r="DO131">
        <v>345.53666396790999</v>
      </c>
      <c r="DP131">
        <v>172.520540123779</v>
      </c>
      <c r="DQ131">
        <v>232.588963334851</v>
      </c>
      <c r="DR131">
        <v>96.505929575955903</v>
      </c>
      <c r="DS131">
        <v>72.215047096559402</v>
      </c>
      <c r="DT131">
        <v>24.980229382412599</v>
      </c>
      <c r="DU131">
        <v>72.127157434215903</v>
      </c>
      <c r="DV131">
        <v>239.10572265501</v>
      </c>
      <c r="DW131">
        <v>155.25638762999799</v>
      </c>
    </row>
    <row r="132" spans="1:127" x14ac:dyDescent="0.35">
      <c r="A132" s="1" t="s">
        <v>489</v>
      </c>
      <c r="B132" s="24">
        <v>45260</v>
      </c>
      <c r="C132" s="24">
        <v>45275</v>
      </c>
      <c r="D132">
        <v>3.3431553957755602</v>
      </c>
      <c r="E132">
        <v>2.74124056973805</v>
      </c>
      <c r="F132">
        <v>2.5293716210661898</v>
      </c>
      <c r="G132">
        <v>2.0323074397607899</v>
      </c>
      <c r="H132">
        <v>1.992</v>
      </c>
      <c r="I132" s="24">
        <v>45291</v>
      </c>
      <c r="J132" s="24">
        <v>45351</v>
      </c>
      <c r="K132" s="24">
        <v>45443</v>
      </c>
      <c r="L132" s="24">
        <v>45535</v>
      </c>
      <c r="M132" s="24">
        <v>45626</v>
      </c>
      <c r="N132">
        <v>3.6914465438949202</v>
      </c>
      <c r="O132">
        <v>2.7748526291329698</v>
      </c>
      <c r="P132">
        <v>2.4945406815531901</v>
      </c>
      <c r="Q132">
        <v>2.3032813227346001</v>
      </c>
      <c r="R132">
        <v>2.5575820083509999</v>
      </c>
      <c r="S132" s="24">
        <v>45291</v>
      </c>
      <c r="T132" s="24">
        <v>45351</v>
      </c>
      <c r="U132" s="24">
        <v>45443</v>
      </c>
      <c r="V132" s="24">
        <v>45535</v>
      </c>
      <c r="W132" s="24">
        <v>45626</v>
      </c>
      <c r="X132">
        <v>3.1</v>
      </c>
      <c r="Y132" s="24">
        <v>45260</v>
      </c>
      <c r="Z132" s="24">
        <v>45267</v>
      </c>
      <c r="AA132">
        <v>53.597999999999999</v>
      </c>
      <c r="AB132">
        <v>53.777000000000001</v>
      </c>
      <c r="AC132">
        <v>54.133000000000003</v>
      </c>
      <c r="AD132">
        <v>53.905999999999999</v>
      </c>
      <c r="AE132">
        <v>54.375999999999998</v>
      </c>
      <c r="AF132" s="24">
        <v>45291</v>
      </c>
      <c r="AG132" s="24">
        <v>45351</v>
      </c>
      <c r="AH132" s="24">
        <v>45443</v>
      </c>
      <c r="AI132" s="24">
        <v>45535</v>
      </c>
      <c r="AJ132" s="24">
        <v>45626</v>
      </c>
      <c r="AK132">
        <v>52.7</v>
      </c>
      <c r="AL132">
        <v>52.7</v>
      </c>
      <c r="AM132">
        <v>53.2</v>
      </c>
      <c r="AN132">
        <v>52.511111111111099</v>
      </c>
      <c r="AO132">
        <v>52.7083333333333</v>
      </c>
      <c r="AP132" s="24">
        <v>45291</v>
      </c>
      <c r="AQ132" s="24">
        <v>45351</v>
      </c>
      <c r="AR132" s="24">
        <v>45443</v>
      </c>
      <c r="AS132" s="24">
        <v>45535</v>
      </c>
      <c r="AT132" s="24">
        <v>45626</v>
      </c>
      <c r="AU132">
        <v>52.7</v>
      </c>
      <c r="AV132" s="24">
        <v>45260</v>
      </c>
      <c r="AW132" s="24">
        <v>45264</v>
      </c>
      <c r="AX132">
        <v>47.665999999999997</v>
      </c>
      <c r="AY132">
        <v>46.991999999999997</v>
      </c>
      <c r="AZ132">
        <v>49.768999999999998</v>
      </c>
      <c r="BA132">
        <v>53.752000000000002</v>
      </c>
      <c r="BB132">
        <v>54.761000000000003</v>
      </c>
      <c r="BC132" s="24">
        <v>45291</v>
      </c>
      <c r="BD132" s="24">
        <v>45351</v>
      </c>
      <c r="BE132" s="24">
        <v>45443</v>
      </c>
      <c r="BF132" s="24">
        <v>45535</v>
      </c>
      <c r="BG132" s="24">
        <v>45626</v>
      </c>
      <c r="BH132">
        <v>46.7</v>
      </c>
      <c r="BI132">
        <v>47.466666666666598</v>
      </c>
      <c r="BJ132">
        <v>47.066666666666599</v>
      </c>
      <c r="BK132">
        <v>46.966666666666598</v>
      </c>
      <c r="BL132">
        <v>47.183333333333302</v>
      </c>
      <c r="BM132" s="24">
        <v>45291</v>
      </c>
      <c r="BN132" s="24">
        <v>45351</v>
      </c>
      <c r="BO132" s="24">
        <v>45443</v>
      </c>
      <c r="BP132" s="24">
        <v>45535</v>
      </c>
      <c r="BQ132" s="24">
        <v>45626</v>
      </c>
      <c r="BR132">
        <v>46.7</v>
      </c>
      <c r="BS132">
        <v>3.85</v>
      </c>
      <c r="BT132">
        <v>47</v>
      </c>
      <c r="BU132">
        <v>52.7</v>
      </c>
      <c r="BV132" t="b">
        <v>0</v>
      </c>
      <c r="BW132" t="b">
        <v>0</v>
      </c>
      <c r="BX132">
        <v>0</v>
      </c>
      <c r="BY132" t="b">
        <v>1</v>
      </c>
      <c r="BZ132" t="b">
        <v>0</v>
      </c>
      <c r="CA132" t="b">
        <v>1</v>
      </c>
      <c r="CB132" t="b">
        <v>1</v>
      </c>
      <c r="CC132" t="b">
        <v>1</v>
      </c>
      <c r="CD132" t="b">
        <v>1</v>
      </c>
      <c r="CE132" t="b">
        <v>1</v>
      </c>
      <c r="CF132" t="b">
        <v>1</v>
      </c>
      <c r="CG132" t="b">
        <v>1</v>
      </c>
      <c r="CH132" t="b">
        <v>1</v>
      </c>
      <c r="CI132" t="b">
        <v>0</v>
      </c>
      <c r="CJ132" t="b">
        <v>0</v>
      </c>
      <c r="CK132" t="b">
        <v>0</v>
      </c>
      <c r="CL132" t="b">
        <v>0</v>
      </c>
      <c r="CM132" t="b">
        <v>0</v>
      </c>
      <c r="CN132">
        <v>-0.34829114811936202</v>
      </c>
      <c r="CO132">
        <v>-3.3612059394916197E-2</v>
      </c>
      <c r="CP132">
        <v>3.4830939512999301E-2</v>
      </c>
      <c r="CQ132">
        <v>-0.27097388297381098</v>
      </c>
      <c r="CR132">
        <v>-0.56558200835100603</v>
      </c>
      <c r="CS132">
        <v>0.96599999999999397</v>
      </c>
      <c r="CT132">
        <v>-0.47466666666667101</v>
      </c>
      <c r="CU132">
        <v>2.7023333333333301</v>
      </c>
      <c r="CV132">
        <v>6.7853333333333303</v>
      </c>
      <c r="CW132">
        <v>7.5776666666666603</v>
      </c>
      <c r="CX132">
        <v>0.89799999999999602</v>
      </c>
      <c r="CY132">
        <v>1.07699999999999</v>
      </c>
      <c r="CZ132">
        <v>0.93299999999999905</v>
      </c>
      <c r="DA132">
        <v>1.39488888888888</v>
      </c>
      <c r="DB132">
        <v>1.66766666666666</v>
      </c>
      <c r="DC132">
        <v>117.484142865507</v>
      </c>
      <c r="DD132">
        <v>135.83820334402299</v>
      </c>
      <c r="DE132">
        <v>127.0578819282</v>
      </c>
      <c r="DF132">
        <v>113.900065104235</v>
      </c>
      <c r="DG132">
        <v>143.196103097921</v>
      </c>
      <c r="DH132">
        <v>46.104328506814298</v>
      </c>
      <c r="DI132">
        <v>23.715784146934599</v>
      </c>
      <c r="DJ132">
        <v>141.4382754815</v>
      </c>
      <c r="DK132">
        <v>135.95132613910701</v>
      </c>
      <c r="DL132">
        <v>38.369439176792199</v>
      </c>
      <c r="DM132">
        <v>339.00889061311199</v>
      </c>
      <c r="DN132">
        <v>378.41891797704898</v>
      </c>
      <c r="DO132">
        <v>373.05728063096399</v>
      </c>
      <c r="DP132">
        <v>196.14550016116999</v>
      </c>
      <c r="DQ132">
        <v>256.71019247160098</v>
      </c>
      <c r="DR132">
        <v>93.990099312693502</v>
      </c>
      <c r="DS132">
        <v>69.171245272831698</v>
      </c>
      <c r="DT132">
        <v>18.9671067505125</v>
      </c>
      <c r="DU132">
        <v>68.6688361090971</v>
      </c>
      <c r="DV132">
        <v>256.51559960093402</v>
      </c>
      <c r="DW132">
        <v>157.06365493877101</v>
      </c>
    </row>
    <row r="133" spans="1:127" x14ac:dyDescent="0.35">
      <c r="A133" s="1" t="s">
        <v>490</v>
      </c>
      <c r="B133" s="24">
        <v>45291</v>
      </c>
      <c r="C133" s="24">
        <v>45307</v>
      </c>
      <c r="D133">
        <v>2.9537473877728302</v>
      </c>
      <c r="E133">
        <v>2.8807848102943199</v>
      </c>
      <c r="F133">
        <v>2.7634136980554298</v>
      </c>
      <c r="G133">
        <v>2.2184361234482002</v>
      </c>
      <c r="H133">
        <v>2.5129999999999999</v>
      </c>
      <c r="I133" s="24">
        <v>45322</v>
      </c>
      <c r="J133" s="24">
        <v>45382</v>
      </c>
      <c r="K133" s="24">
        <v>45473</v>
      </c>
      <c r="L133" s="24">
        <v>45565</v>
      </c>
      <c r="M133" s="24">
        <v>45657</v>
      </c>
      <c r="N133">
        <v>2.6685825688542</v>
      </c>
      <c r="O133">
        <v>2.1327979146964</v>
      </c>
      <c r="P133">
        <v>2.11000307976642</v>
      </c>
      <c r="Q133">
        <v>1.9274281018328301</v>
      </c>
      <c r="R133">
        <v>2.30331196938742</v>
      </c>
      <c r="S133" s="24">
        <v>45322</v>
      </c>
      <c r="T133" s="24">
        <v>45382</v>
      </c>
      <c r="U133" s="24">
        <v>45473</v>
      </c>
      <c r="V133" s="24">
        <v>45565</v>
      </c>
      <c r="W133" s="24">
        <v>45657</v>
      </c>
      <c r="Y133" s="24">
        <v>45291</v>
      </c>
      <c r="Z133" s="24">
        <v>45299</v>
      </c>
      <c r="AA133">
        <v>52.139000000000003</v>
      </c>
      <c r="AB133">
        <v>52.264000000000003</v>
      </c>
      <c r="AC133">
        <v>53.110999999999997</v>
      </c>
      <c r="AD133">
        <v>52.863999999999997</v>
      </c>
      <c r="AE133">
        <v>53.398000000000003</v>
      </c>
      <c r="AF133" s="24">
        <v>45322</v>
      </c>
      <c r="AG133" s="24">
        <v>45382</v>
      </c>
      <c r="AH133" s="24">
        <v>45473</v>
      </c>
      <c r="AI133" s="24">
        <v>45565</v>
      </c>
      <c r="AJ133" s="24">
        <v>45657</v>
      </c>
      <c r="AK133">
        <v>50.6</v>
      </c>
      <c r="AL133">
        <v>51.7</v>
      </c>
      <c r="AM133">
        <v>52.65</v>
      </c>
      <c r="AN133">
        <v>52.4444444444444</v>
      </c>
      <c r="AO133">
        <v>52.7916666666666</v>
      </c>
      <c r="AP133" s="24">
        <v>45322</v>
      </c>
      <c r="AQ133" s="24">
        <v>45382</v>
      </c>
      <c r="AR133" s="24">
        <v>45473</v>
      </c>
      <c r="AS133" s="24">
        <v>45565</v>
      </c>
      <c r="AT133" s="24">
        <v>45657</v>
      </c>
      <c r="AV133" s="24">
        <v>45291</v>
      </c>
      <c r="AW133" s="24">
        <v>45296</v>
      </c>
      <c r="AX133">
        <v>48.261000000000003</v>
      </c>
      <c r="AY133">
        <v>48.170999999999999</v>
      </c>
      <c r="AZ133">
        <v>50.073999999999998</v>
      </c>
      <c r="BA133">
        <v>53.695999999999998</v>
      </c>
      <c r="BB133">
        <v>55.223999999999997</v>
      </c>
      <c r="BC133" s="24">
        <v>45322</v>
      </c>
      <c r="BD133" s="24">
        <v>45382</v>
      </c>
      <c r="BE133" s="24">
        <v>45473</v>
      </c>
      <c r="BF133" s="24">
        <v>45565</v>
      </c>
      <c r="BG133" s="24">
        <v>45657</v>
      </c>
      <c r="BH133">
        <v>47.4</v>
      </c>
      <c r="BI133">
        <v>46.933333333333302</v>
      </c>
      <c r="BJ133">
        <v>47.3</v>
      </c>
      <c r="BK133">
        <v>47.088888888888803</v>
      </c>
      <c r="BL133">
        <v>47.1</v>
      </c>
      <c r="BM133" s="24">
        <v>45322</v>
      </c>
      <c r="BN133" s="24">
        <v>45382</v>
      </c>
      <c r="BO133" s="24">
        <v>45473</v>
      </c>
      <c r="BP133" s="24">
        <v>45565</v>
      </c>
      <c r="BQ133" s="24">
        <v>45657</v>
      </c>
      <c r="BR133">
        <v>47.4</v>
      </c>
      <c r="BS133">
        <v>3.7</v>
      </c>
      <c r="BT133">
        <v>47</v>
      </c>
      <c r="BU133">
        <v>52.7</v>
      </c>
      <c r="BV133" t="b">
        <v>1</v>
      </c>
      <c r="BW133" t="b">
        <v>0</v>
      </c>
      <c r="BX133">
        <v>0</v>
      </c>
      <c r="BY133" t="b">
        <v>1</v>
      </c>
      <c r="BZ133" t="b">
        <v>1</v>
      </c>
      <c r="CA133" t="b">
        <v>1</v>
      </c>
      <c r="CB133" t="b">
        <v>1</v>
      </c>
      <c r="CC133" t="b">
        <v>1</v>
      </c>
      <c r="CD133" t="b">
        <v>0</v>
      </c>
      <c r="CE133" t="b">
        <v>0</v>
      </c>
      <c r="CF133" t="b">
        <v>1</v>
      </c>
      <c r="CG133" t="b">
        <v>1</v>
      </c>
      <c r="CH133" t="b">
        <v>1</v>
      </c>
      <c r="CI133" t="b">
        <v>0</v>
      </c>
      <c r="CJ133" t="b">
        <v>0</v>
      </c>
      <c r="CK133" t="b">
        <v>0</v>
      </c>
      <c r="CL133" t="b">
        <v>0</v>
      </c>
      <c r="CM133" t="b">
        <v>0</v>
      </c>
      <c r="CN133">
        <v>0.285164818918626</v>
      </c>
      <c r="CO133">
        <v>0.74798689559791798</v>
      </c>
      <c r="CP133">
        <v>0.65341061828901403</v>
      </c>
      <c r="CQ133">
        <v>0.29100802161537198</v>
      </c>
      <c r="CR133">
        <v>0.20968803061257699</v>
      </c>
      <c r="CS133">
        <v>0.86100000000000398</v>
      </c>
      <c r="CT133">
        <v>1.23766666666666</v>
      </c>
      <c r="CU133">
        <v>2.774</v>
      </c>
      <c r="CV133">
        <v>6.6071111111111103</v>
      </c>
      <c r="CW133">
        <v>8.1239999999999899</v>
      </c>
      <c r="CX133">
        <v>1.5389999999999999</v>
      </c>
      <c r="CY133">
        <v>0.56399999999999995</v>
      </c>
      <c r="CZ133">
        <v>0.46099999999999097</v>
      </c>
      <c r="DA133">
        <v>0.41955555555555402</v>
      </c>
      <c r="DB133">
        <v>0.60633333333334605</v>
      </c>
      <c r="DC133">
        <v>121.265287450288</v>
      </c>
      <c r="DD133">
        <v>140.872476693723</v>
      </c>
      <c r="DE133">
        <v>130.068139362013</v>
      </c>
      <c r="DF133">
        <v>115.327021214989</v>
      </c>
      <c r="DG133">
        <v>147.809384885827</v>
      </c>
      <c r="DH133">
        <v>39.213413518787902</v>
      </c>
      <c r="DI133">
        <v>18.489643186214401</v>
      </c>
      <c r="DJ133">
        <v>150.64374355908001</v>
      </c>
      <c r="DK133">
        <v>141.77425682497099</v>
      </c>
      <c r="DL133">
        <v>48.619739898898899</v>
      </c>
      <c r="DM133">
        <v>353.29139039472102</v>
      </c>
      <c r="DN133">
        <v>392.736974078939</v>
      </c>
      <c r="DO133">
        <v>388.841389744813</v>
      </c>
      <c r="DP133">
        <v>218.758197722814</v>
      </c>
      <c r="DQ133">
        <v>281.24411392795798</v>
      </c>
      <c r="DR133">
        <v>92.601134102561105</v>
      </c>
      <c r="DS133">
        <v>69.137485961338299</v>
      </c>
      <c r="DT133">
        <v>17.227005152869499</v>
      </c>
      <c r="DU133">
        <v>69.879718088019303</v>
      </c>
      <c r="DV133">
        <v>266.94098441789498</v>
      </c>
      <c r="DW133">
        <v>183.35877230303899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E7BEF-E7B7-4262-B607-B7FE4FEF399C}">
  <sheetPr codeName="Sheet20"/>
  <dimension ref="A1:IE6243"/>
  <sheetViews>
    <sheetView topLeftCell="HM1" workbookViewId="0">
      <pane ySplit="2" topLeftCell="A3" activePane="bottomLeft" state="frozen"/>
      <selection pane="bottomLeft" activeCell="A2" sqref="A2"/>
    </sheetView>
  </sheetViews>
  <sheetFormatPr defaultRowHeight="14.5" x14ac:dyDescent="0.35"/>
  <cols>
    <col min="8" max="8" width="12.08984375" customWidth="1"/>
    <col min="9" max="9" width="11.1796875" customWidth="1"/>
    <col min="10" max="10" width="12.26953125" customWidth="1"/>
  </cols>
  <sheetData>
    <row r="1" spans="1:239" x14ac:dyDescent="0.35">
      <c r="P1" s="1" t="s">
        <v>614</v>
      </c>
      <c r="CF1" s="1" t="s">
        <v>615</v>
      </c>
      <c r="EV1" s="1" t="s">
        <v>616</v>
      </c>
      <c r="HL1" s="1" t="s">
        <v>623</v>
      </c>
    </row>
    <row r="2" spans="1:239" s="1" customFormat="1" x14ac:dyDescent="0.35">
      <c r="A2" s="1" t="s">
        <v>387</v>
      </c>
      <c r="B2" s="1" t="s">
        <v>388</v>
      </c>
      <c r="C2" s="1" t="s">
        <v>389</v>
      </c>
      <c r="D2" s="1" t="s">
        <v>390</v>
      </c>
      <c r="E2" s="1" t="s">
        <v>391</v>
      </c>
      <c r="F2" s="1" t="s">
        <v>0</v>
      </c>
      <c r="G2" s="1" t="s">
        <v>622</v>
      </c>
      <c r="H2" s="1" t="s">
        <v>392</v>
      </c>
      <c r="I2" s="1" t="s">
        <v>393</v>
      </c>
      <c r="J2" s="1" t="s">
        <v>211</v>
      </c>
      <c r="K2" s="1" t="s">
        <v>281</v>
      </c>
      <c r="L2" s="1" t="s">
        <v>282</v>
      </c>
      <c r="M2" s="1" t="s">
        <v>394</v>
      </c>
      <c r="N2" s="1" t="s">
        <v>395</v>
      </c>
      <c r="P2" s="1" t="s">
        <v>387</v>
      </c>
      <c r="Q2" s="1">
        <v>6040</v>
      </c>
      <c r="R2" s="1" t="s">
        <v>79</v>
      </c>
      <c r="S2" s="1" t="s">
        <v>25</v>
      </c>
      <c r="T2" s="1" t="s">
        <v>49</v>
      </c>
      <c r="U2" s="1" t="s">
        <v>65</v>
      </c>
      <c r="V2" s="1" t="s">
        <v>53</v>
      </c>
      <c r="W2" s="1" t="s">
        <v>127</v>
      </c>
      <c r="X2" s="1" t="s">
        <v>47</v>
      </c>
      <c r="Y2" s="1" t="s">
        <v>17</v>
      </c>
      <c r="Z2" s="1" t="s">
        <v>29</v>
      </c>
      <c r="AA2" s="1" t="s">
        <v>43</v>
      </c>
      <c r="AB2" s="1" t="s">
        <v>125</v>
      </c>
      <c r="AC2" s="1" t="s">
        <v>63</v>
      </c>
      <c r="AD2" s="1" t="s">
        <v>27</v>
      </c>
      <c r="AE2" s="1" t="s">
        <v>95</v>
      </c>
      <c r="AF2" s="1" t="s">
        <v>41</v>
      </c>
      <c r="AG2" s="1" t="s">
        <v>93</v>
      </c>
      <c r="AH2" s="1" t="s">
        <v>61</v>
      </c>
      <c r="AI2" s="1" t="s">
        <v>57</v>
      </c>
      <c r="AJ2" s="1" t="s">
        <v>111</v>
      </c>
      <c r="AK2" s="1" t="s">
        <v>71</v>
      </c>
      <c r="AL2" s="1" t="s">
        <v>87</v>
      </c>
      <c r="AM2" s="1" t="s">
        <v>99</v>
      </c>
      <c r="AN2" s="1" t="s">
        <v>119</v>
      </c>
      <c r="AO2" s="1" t="s">
        <v>91</v>
      </c>
      <c r="AP2" s="1" t="s">
        <v>113</v>
      </c>
      <c r="AQ2" s="1" t="s">
        <v>131</v>
      </c>
      <c r="AR2" s="1" t="s">
        <v>132</v>
      </c>
      <c r="AS2" s="1" t="s">
        <v>129</v>
      </c>
      <c r="AT2" s="1" t="s">
        <v>59</v>
      </c>
      <c r="AU2" s="1" t="s">
        <v>83</v>
      </c>
      <c r="AV2" s="1" t="s">
        <v>31</v>
      </c>
      <c r="AW2" s="1" t="s">
        <v>69</v>
      </c>
      <c r="AX2" s="1" t="s">
        <v>101</v>
      </c>
      <c r="AY2" s="1" t="s">
        <v>19</v>
      </c>
      <c r="AZ2" s="1" t="s">
        <v>89</v>
      </c>
      <c r="BA2" s="1" t="s">
        <v>33</v>
      </c>
      <c r="BB2" s="1" t="s">
        <v>75</v>
      </c>
      <c r="BC2" s="1" t="s">
        <v>77</v>
      </c>
      <c r="BD2" s="1" t="s">
        <v>109</v>
      </c>
      <c r="BE2" s="1" t="s">
        <v>51</v>
      </c>
      <c r="BF2" s="1" t="s">
        <v>37</v>
      </c>
      <c r="BG2" s="1" t="s">
        <v>7</v>
      </c>
      <c r="BH2" s="1" t="s">
        <v>85</v>
      </c>
      <c r="BI2" s="1" t="s">
        <v>97</v>
      </c>
      <c r="BJ2" s="1" t="s">
        <v>107</v>
      </c>
      <c r="BK2" s="1" t="s">
        <v>103</v>
      </c>
      <c r="BL2" s="1" t="s">
        <v>23</v>
      </c>
      <c r="BM2" s="1" t="s">
        <v>55</v>
      </c>
      <c r="BN2" s="1" t="s">
        <v>15</v>
      </c>
      <c r="BO2" s="1" t="s">
        <v>11</v>
      </c>
      <c r="BP2" s="1" t="s">
        <v>5</v>
      </c>
      <c r="BQ2" s="1" t="s">
        <v>35</v>
      </c>
      <c r="BR2" s="1" t="s">
        <v>123</v>
      </c>
      <c r="BS2" s="1" t="s">
        <v>21</v>
      </c>
      <c r="BT2" s="1" t="s">
        <v>67</v>
      </c>
      <c r="BU2" s="1" t="s">
        <v>105</v>
      </c>
      <c r="BV2" s="1" t="s">
        <v>73</v>
      </c>
      <c r="BW2" s="1" t="s">
        <v>9</v>
      </c>
      <c r="BX2" s="1" t="s">
        <v>13</v>
      </c>
      <c r="BY2" s="1" t="s">
        <v>39</v>
      </c>
      <c r="BZ2" s="1" t="s">
        <v>81</v>
      </c>
      <c r="CA2" s="1" t="s">
        <v>121</v>
      </c>
      <c r="CB2" s="1" t="s">
        <v>45</v>
      </c>
      <c r="CC2" s="1" t="s">
        <v>117</v>
      </c>
      <c r="CD2" s="1" t="s">
        <v>115</v>
      </c>
      <c r="CF2" s="1" t="s">
        <v>387</v>
      </c>
      <c r="CG2" s="1">
        <v>6040</v>
      </c>
      <c r="CH2" s="1" t="s">
        <v>79</v>
      </c>
      <c r="CI2" s="1" t="s">
        <v>25</v>
      </c>
      <c r="CJ2" s="1" t="s">
        <v>49</v>
      </c>
      <c r="CK2" s="1" t="s">
        <v>65</v>
      </c>
      <c r="CL2" s="1" t="s">
        <v>53</v>
      </c>
      <c r="CM2" s="1" t="s">
        <v>127</v>
      </c>
      <c r="CN2" s="1" t="s">
        <v>47</v>
      </c>
      <c r="CO2" s="1" t="s">
        <v>17</v>
      </c>
      <c r="CP2" s="1" t="s">
        <v>29</v>
      </c>
      <c r="CQ2" s="1" t="s">
        <v>43</v>
      </c>
      <c r="CR2" s="1" t="s">
        <v>125</v>
      </c>
      <c r="CS2" s="1" t="s">
        <v>63</v>
      </c>
      <c r="CT2" s="1" t="s">
        <v>27</v>
      </c>
      <c r="CU2" s="1" t="s">
        <v>95</v>
      </c>
      <c r="CV2" s="1" t="s">
        <v>41</v>
      </c>
      <c r="CW2" s="1" t="s">
        <v>93</v>
      </c>
      <c r="CX2" s="1" t="s">
        <v>61</v>
      </c>
      <c r="CY2" s="1" t="s">
        <v>57</v>
      </c>
      <c r="CZ2" s="1" t="s">
        <v>111</v>
      </c>
      <c r="DA2" s="1" t="s">
        <v>71</v>
      </c>
      <c r="DB2" s="1" t="s">
        <v>87</v>
      </c>
      <c r="DC2" s="1" t="s">
        <v>99</v>
      </c>
      <c r="DD2" s="1" t="s">
        <v>119</v>
      </c>
      <c r="DE2" s="1" t="s">
        <v>91</v>
      </c>
      <c r="DF2" s="1" t="s">
        <v>113</v>
      </c>
      <c r="DG2" s="1" t="s">
        <v>131</v>
      </c>
      <c r="DH2" s="1" t="s">
        <v>132</v>
      </c>
      <c r="DI2" s="1" t="s">
        <v>129</v>
      </c>
      <c r="DJ2" s="1" t="s">
        <v>59</v>
      </c>
      <c r="DK2" s="1" t="s">
        <v>83</v>
      </c>
      <c r="DL2" s="1" t="s">
        <v>31</v>
      </c>
      <c r="DM2" s="1" t="s">
        <v>69</v>
      </c>
      <c r="DN2" s="1" t="s">
        <v>101</v>
      </c>
      <c r="DO2" s="1" t="s">
        <v>19</v>
      </c>
      <c r="DP2" s="1" t="s">
        <v>89</v>
      </c>
      <c r="DQ2" s="1" t="s">
        <v>33</v>
      </c>
      <c r="DR2" s="1" t="s">
        <v>75</v>
      </c>
      <c r="DS2" s="1" t="s">
        <v>77</v>
      </c>
      <c r="DT2" s="1" t="s">
        <v>109</v>
      </c>
      <c r="DU2" s="1" t="s">
        <v>51</v>
      </c>
      <c r="DV2" s="1" t="s">
        <v>37</v>
      </c>
      <c r="DW2" s="1" t="s">
        <v>7</v>
      </c>
      <c r="DX2" s="1" t="s">
        <v>85</v>
      </c>
      <c r="DY2" s="1" t="s">
        <v>97</v>
      </c>
      <c r="DZ2" s="1" t="s">
        <v>107</v>
      </c>
      <c r="EA2" s="1" t="s">
        <v>103</v>
      </c>
      <c r="EB2" s="1" t="s">
        <v>23</v>
      </c>
      <c r="EC2" s="1" t="s">
        <v>55</v>
      </c>
      <c r="ED2" s="1" t="s">
        <v>15</v>
      </c>
      <c r="EE2" s="1" t="s">
        <v>11</v>
      </c>
      <c r="EF2" s="1" t="s">
        <v>5</v>
      </c>
      <c r="EG2" s="1" t="s">
        <v>35</v>
      </c>
      <c r="EH2" s="1" t="s">
        <v>123</v>
      </c>
      <c r="EI2" s="1" t="s">
        <v>21</v>
      </c>
      <c r="EJ2" s="1" t="s">
        <v>67</v>
      </c>
      <c r="EK2" s="1" t="s">
        <v>105</v>
      </c>
      <c r="EL2" s="1" t="s">
        <v>73</v>
      </c>
      <c r="EM2" s="1" t="s">
        <v>9</v>
      </c>
      <c r="EN2" s="1" t="s">
        <v>13</v>
      </c>
      <c r="EO2" s="1" t="s">
        <v>39</v>
      </c>
      <c r="EP2" s="1" t="s">
        <v>81</v>
      </c>
      <c r="EQ2" s="1" t="s">
        <v>121</v>
      </c>
      <c r="ER2" s="1" t="s">
        <v>45</v>
      </c>
      <c r="ES2" s="1" t="s">
        <v>117</v>
      </c>
      <c r="ET2" s="1" t="s">
        <v>115</v>
      </c>
      <c r="EV2" s="1" t="s">
        <v>387</v>
      </c>
      <c r="EW2" s="1">
        <v>6040</v>
      </c>
      <c r="EX2" s="1" t="s">
        <v>79</v>
      </c>
      <c r="EY2" s="1" t="s">
        <v>25</v>
      </c>
      <c r="EZ2" s="1" t="s">
        <v>49</v>
      </c>
      <c r="FA2" s="1" t="s">
        <v>65</v>
      </c>
      <c r="FB2" s="1" t="s">
        <v>53</v>
      </c>
      <c r="FC2" s="1" t="s">
        <v>127</v>
      </c>
      <c r="FD2" s="1" t="s">
        <v>47</v>
      </c>
      <c r="FE2" s="1" t="s">
        <v>17</v>
      </c>
      <c r="FF2" s="1" t="s">
        <v>29</v>
      </c>
      <c r="FG2" s="1" t="s">
        <v>43</v>
      </c>
      <c r="FH2" s="1" t="s">
        <v>125</v>
      </c>
      <c r="FI2" s="1" t="s">
        <v>63</v>
      </c>
      <c r="FJ2" s="1" t="s">
        <v>27</v>
      </c>
      <c r="FK2" s="1" t="s">
        <v>95</v>
      </c>
      <c r="FL2" s="1" t="s">
        <v>41</v>
      </c>
      <c r="FM2" s="1" t="s">
        <v>93</v>
      </c>
      <c r="FN2" s="1" t="s">
        <v>61</v>
      </c>
      <c r="FO2" s="1" t="s">
        <v>57</v>
      </c>
      <c r="FP2" s="1" t="s">
        <v>111</v>
      </c>
      <c r="FQ2" s="1" t="s">
        <v>71</v>
      </c>
      <c r="FR2" s="1" t="s">
        <v>87</v>
      </c>
      <c r="FS2" s="1" t="s">
        <v>99</v>
      </c>
      <c r="FT2" s="1" t="s">
        <v>119</v>
      </c>
      <c r="FU2" s="1" t="s">
        <v>91</v>
      </c>
      <c r="FV2" s="1" t="s">
        <v>113</v>
      </c>
      <c r="FW2" s="1" t="s">
        <v>131</v>
      </c>
      <c r="FX2" s="1" t="s">
        <v>132</v>
      </c>
      <c r="FY2" s="1" t="s">
        <v>129</v>
      </c>
      <c r="FZ2" s="1" t="s">
        <v>59</v>
      </c>
      <c r="GA2" s="1" t="s">
        <v>83</v>
      </c>
      <c r="GB2" s="1" t="s">
        <v>31</v>
      </c>
      <c r="GC2" s="1" t="s">
        <v>69</v>
      </c>
      <c r="GD2" s="1" t="s">
        <v>101</v>
      </c>
      <c r="GE2" s="1" t="s">
        <v>19</v>
      </c>
      <c r="GF2" s="1" t="s">
        <v>89</v>
      </c>
      <c r="GG2" s="1" t="s">
        <v>33</v>
      </c>
      <c r="GH2" s="1" t="s">
        <v>75</v>
      </c>
      <c r="GI2" s="1" t="s">
        <v>77</v>
      </c>
      <c r="GJ2" s="1" t="s">
        <v>109</v>
      </c>
      <c r="GK2" s="1" t="s">
        <v>51</v>
      </c>
      <c r="GL2" s="1" t="s">
        <v>37</v>
      </c>
      <c r="GM2" s="1" t="s">
        <v>7</v>
      </c>
      <c r="GN2" s="1" t="s">
        <v>85</v>
      </c>
      <c r="GO2" s="1" t="s">
        <v>97</v>
      </c>
      <c r="GP2" s="1" t="s">
        <v>107</v>
      </c>
      <c r="GQ2" s="1" t="s">
        <v>103</v>
      </c>
      <c r="GR2" s="1" t="s">
        <v>23</v>
      </c>
      <c r="GS2" s="1" t="s">
        <v>55</v>
      </c>
      <c r="GT2" s="1" t="s">
        <v>15</v>
      </c>
      <c r="GU2" s="1" t="s">
        <v>11</v>
      </c>
      <c r="GV2" s="1" t="s">
        <v>5</v>
      </c>
      <c r="GW2" s="1" t="s">
        <v>35</v>
      </c>
      <c r="GX2" s="1" t="s">
        <v>123</v>
      </c>
      <c r="GY2" s="1" t="s">
        <v>21</v>
      </c>
      <c r="GZ2" s="1" t="s">
        <v>67</v>
      </c>
      <c r="HA2" s="1" t="s">
        <v>105</v>
      </c>
      <c r="HB2" s="1" t="s">
        <v>73</v>
      </c>
      <c r="HC2" s="1" t="s">
        <v>9</v>
      </c>
      <c r="HD2" s="1" t="s">
        <v>13</v>
      </c>
      <c r="HE2" s="1" t="s">
        <v>39</v>
      </c>
      <c r="HF2" s="1" t="s">
        <v>81</v>
      </c>
      <c r="HG2" s="1" t="s">
        <v>121</v>
      </c>
      <c r="HH2" s="1" t="s">
        <v>45</v>
      </c>
      <c r="HI2" s="1" t="s">
        <v>117</v>
      </c>
      <c r="HJ2" s="1" t="s">
        <v>115</v>
      </c>
      <c r="HL2" s="1" t="s">
        <v>387</v>
      </c>
      <c r="HM2" s="1" t="s">
        <v>79</v>
      </c>
      <c r="HN2" s="1" t="s">
        <v>67</v>
      </c>
      <c r="HO2" s="1" t="s">
        <v>77</v>
      </c>
      <c r="HP2" s="1" t="s">
        <v>47</v>
      </c>
      <c r="HQ2" s="1" t="s">
        <v>87</v>
      </c>
      <c r="HR2" s="1" t="s">
        <v>23</v>
      </c>
      <c r="HS2" s="1" t="s">
        <v>35</v>
      </c>
      <c r="HT2" s="1" t="s">
        <v>105</v>
      </c>
      <c r="HU2" s="1" t="s">
        <v>113</v>
      </c>
      <c r="HV2" s="1" t="s">
        <v>5</v>
      </c>
      <c r="HW2" s="1" t="s">
        <v>97</v>
      </c>
      <c r="HX2" s="1" t="s">
        <v>107</v>
      </c>
      <c r="HY2" s="1" t="s">
        <v>109</v>
      </c>
      <c r="HZ2" s="1" t="s">
        <v>99</v>
      </c>
      <c r="IA2" s="1" t="s">
        <v>115</v>
      </c>
      <c r="IB2" s="1" t="s">
        <v>17</v>
      </c>
      <c r="IC2" s="1" t="s">
        <v>27</v>
      </c>
      <c r="ID2" s="1" t="s">
        <v>123</v>
      </c>
      <c r="IE2" s="1" t="s">
        <v>117</v>
      </c>
    </row>
    <row r="3" spans="1:239" x14ac:dyDescent="0.35">
      <c r="A3" t="s">
        <v>396</v>
      </c>
      <c r="B3" t="b">
        <v>0</v>
      </c>
      <c r="C3" t="b">
        <v>0</v>
      </c>
      <c r="D3">
        <v>0</v>
      </c>
      <c r="E3">
        <v>-1</v>
      </c>
      <c r="F3" t="s">
        <v>79</v>
      </c>
      <c r="G3">
        <v>1.2781863340260701E-2</v>
      </c>
      <c r="H3">
        <v>0</v>
      </c>
      <c r="I3">
        <v>-1.2781863340260701E-2</v>
      </c>
      <c r="J3">
        <v>101.278186334026</v>
      </c>
      <c r="K3">
        <v>100</v>
      </c>
      <c r="L3">
        <v>98.721813665973897</v>
      </c>
      <c r="M3">
        <v>1</v>
      </c>
      <c r="N3" t="b">
        <v>1</v>
      </c>
      <c r="P3" t="s">
        <v>354</v>
      </c>
      <c r="Q3">
        <v>101.269310607173</v>
      </c>
      <c r="R3">
        <v>103.86105920005799</v>
      </c>
      <c r="S3">
        <v>167.05271912332799</v>
      </c>
      <c r="T3">
        <v>100.087549317599</v>
      </c>
      <c r="U3">
        <v>105.24647143043499</v>
      </c>
      <c r="V3">
        <v>103.872281050835</v>
      </c>
      <c r="W3">
        <v>76.377122321309699</v>
      </c>
      <c r="X3">
        <v>101.926917514263</v>
      </c>
      <c r="Y3">
        <v>113.943274106223</v>
      </c>
      <c r="Z3">
        <v>105.622468548434</v>
      </c>
      <c r="AA3">
        <v>101.611428962749</v>
      </c>
      <c r="AB3">
        <v>100.397783189723</v>
      </c>
      <c r="AC3">
        <v>120.559792081227</v>
      </c>
      <c r="AD3">
        <v>113.046457821117</v>
      </c>
      <c r="AE3">
        <v>105.142834149903</v>
      </c>
      <c r="AF3">
        <v>120.609211569321</v>
      </c>
      <c r="AG3">
        <v>105.286018159837</v>
      </c>
      <c r="AH3">
        <v>103.33676594441501</v>
      </c>
      <c r="AI3">
        <v>103.72681028836401</v>
      </c>
      <c r="AJ3">
        <v>110.13744102631701</v>
      </c>
      <c r="AK3">
        <v>101.389568432263</v>
      </c>
      <c r="AL3">
        <v>104.890176763732</v>
      </c>
      <c r="AM3">
        <v>94.788367656088397</v>
      </c>
      <c r="AN3">
        <v>99.244628341762194</v>
      </c>
      <c r="AO3">
        <v>95.589509838255097</v>
      </c>
      <c r="AP3">
        <v>107.09976673753999</v>
      </c>
      <c r="AQ3">
        <v>108.376366204052</v>
      </c>
      <c r="AR3">
        <v>101.873844722789</v>
      </c>
      <c r="AS3">
        <v>101.406013908956</v>
      </c>
      <c r="AT3">
        <v>101.171053441214</v>
      </c>
      <c r="AU3">
        <v>105.12627604268199</v>
      </c>
      <c r="AV3">
        <v>103.943224621526</v>
      </c>
      <c r="AW3">
        <v>103.999153912097</v>
      </c>
      <c r="AX3">
        <v>120.52221564377</v>
      </c>
      <c r="AY3">
        <v>100.272343344015</v>
      </c>
      <c r="AZ3">
        <v>101.05498707790601</v>
      </c>
      <c r="BA3">
        <v>131.29229252399901</v>
      </c>
      <c r="BB3">
        <v>103.694990741646</v>
      </c>
      <c r="BC3">
        <v>104.27893082307099</v>
      </c>
      <c r="BD3">
        <v>100.843695869854</v>
      </c>
      <c r="BE3">
        <v>101.352207492985</v>
      </c>
      <c r="BF3">
        <v>102.625287480418</v>
      </c>
      <c r="BG3">
        <v>108.476343555889</v>
      </c>
      <c r="BH3">
        <v>101.662912046367</v>
      </c>
      <c r="BI3">
        <v>100.155562009525</v>
      </c>
      <c r="BJ3">
        <v>97.638714849095294</v>
      </c>
      <c r="BK3">
        <v>103.257256901443</v>
      </c>
      <c r="BL3">
        <v>83.088460817912903</v>
      </c>
      <c r="BM3">
        <v>104.72558541413601</v>
      </c>
      <c r="BN3">
        <v>106.022788229358</v>
      </c>
      <c r="BO3">
        <v>109.126395631097</v>
      </c>
      <c r="BP3">
        <v>126.445124034389</v>
      </c>
      <c r="BQ3">
        <v>74.748209889903094</v>
      </c>
      <c r="BR3">
        <v>86.019702575994799</v>
      </c>
      <c r="BS3">
        <v>112.59222055331701</v>
      </c>
      <c r="BT3">
        <v>105.11187765712199</v>
      </c>
      <c r="BU3">
        <v>109.627034681376</v>
      </c>
      <c r="BV3">
        <v>102.26552616610201</v>
      </c>
      <c r="BW3">
        <v>103.73143262876501</v>
      </c>
      <c r="BX3">
        <v>107.99820650113701</v>
      </c>
      <c r="BY3">
        <v>101.187098228126</v>
      </c>
      <c r="BZ3">
        <v>73.204025099534306</v>
      </c>
      <c r="CA3">
        <v>97.798763989790402</v>
      </c>
      <c r="CB3">
        <v>162.603968662374</v>
      </c>
      <c r="CC3">
        <v>121.258088510289</v>
      </c>
      <c r="CD3">
        <v>101.201416155243</v>
      </c>
      <c r="CF3" t="s">
        <v>354</v>
      </c>
      <c r="CG3">
        <v>103.33334257497199</v>
      </c>
      <c r="CH3">
        <v>100.343852086575</v>
      </c>
      <c r="CI3">
        <v>156.720092095545</v>
      </c>
      <c r="CJ3">
        <v>100.043783984461</v>
      </c>
      <c r="CK3">
        <v>100.488842124933</v>
      </c>
      <c r="CL3">
        <v>100.290085297716</v>
      </c>
      <c r="CM3">
        <v>100</v>
      </c>
      <c r="CN3">
        <v>100.13664100303301</v>
      </c>
      <c r="CO3">
        <v>113.943274106223</v>
      </c>
      <c r="CP3">
        <v>99.060405289424907</v>
      </c>
      <c r="CQ3">
        <v>105.043606773531</v>
      </c>
      <c r="CR3">
        <v>100.040101365175</v>
      </c>
      <c r="CS3">
        <v>105.747029165453</v>
      </c>
      <c r="CT3">
        <v>108.53771427249499</v>
      </c>
      <c r="CU3">
        <v>103.047801145896</v>
      </c>
      <c r="CV3">
        <v>105.673150709688</v>
      </c>
      <c r="CW3">
        <v>100</v>
      </c>
      <c r="CX3">
        <v>100</v>
      </c>
      <c r="CY3">
        <v>100.501834216901</v>
      </c>
      <c r="CZ3">
        <v>101.872781081441</v>
      </c>
      <c r="DA3">
        <v>100.54337938367701</v>
      </c>
      <c r="DB3">
        <v>103.397807547493</v>
      </c>
      <c r="DC3">
        <v>89.033854852478001</v>
      </c>
      <c r="DD3">
        <v>99.386759741231401</v>
      </c>
      <c r="DE3">
        <v>95.589509838255097</v>
      </c>
      <c r="DF3">
        <v>101.405870096339</v>
      </c>
      <c r="DG3">
        <v>103.15851224331701</v>
      </c>
      <c r="DH3">
        <v>98.565280622980495</v>
      </c>
      <c r="DI3">
        <v>98.845281343572907</v>
      </c>
      <c r="DJ3">
        <v>100.43459113577001</v>
      </c>
      <c r="DK3">
        <v>100.19803239170101</v>
      </c>
      <c r="DL3">
        <v>100</v>
      </c>
      <c r="DM3">
        <v>100.58899036533199</v>
      </c>
      <c r="DN3">
        <v>105.695352329546</v>
      </c>
      <c r="DO3">
        <v>100.217839939892</v>
      </c>
      <c r="DP3">
        <v>100.094170002542</v>
      </c>
      <c r="DQ3">
        <v>126.731046076745</v>
      </c>
      <c r="DR3">
        <v>100.34242378913</v>
      </c>
      <c r="DS3">
        <v>100.671791306402</v>
      </c>
      <c r="DT3">
        <v>104.93412258197</v>
      </c>
      <c r="DU3">
        <v>100.228070353745</v>
      </c>
      <c r="DV3">
        <v>99.9836155708457</v>
      </c>
      <c r="DW3">
        <v>99.216821608109399</v>
      </c>
      <c r="DX3">
        <v>100</v>
      </c>
      <c r="DY3">
        <v>104.27540849271099</v>
      </c>
      <c r="DZ3">
        <v>104.32262102322601</v>
      </c>
      <c r="EA3">
        <v>104.756281583606</v>
      </c>
      <c r="EB3">
        <v>81.748686517015102</v>
      </c>
      <c r="EC3">
        <v>100.130711398012</v>
      </c>
      <c r="ED3">
        <v>100</v>
      </c>
      <c r="EE3">
        <v>99.005190223709604</v>
      </c>
      <c r="EF3">
        <v>96.684133290241107</v>
      </c>
      <c r="EG3">
        <v>73.174921203281201</v>
      </c>
      <c r="EH3">
        <v>100</v>
      </c>
      <c r="EI3">
        <v>99.778265446245499</v>
      </c>
      <c r="EJ3">
        <v>101.175864486552</v>
      </c>
      <c r="EK3">
        <v>101.53354290687599</v>
      </c>
      <c r="EL3">
        <v>100.287585428284</v>
      </c>
      <c r="EM3">
        <v>100</v>
      </c>
      <c r="EN3">
        <v>99.391293651153305</v>
      </c>
      <c r="EO3">
        <v>100.130960255133</v>
      </c>
      <c r="EP3">
        <v>70.049554113124998</v>
      </c>
      <c r="EQ3">
        <v>92.521539746410198</v>
      </c>
      <c r="ER3">
        <v>119.630709062847</v>
      </c>
      <c r="ES3">
        <v>100</v>
      </c>
      <c r="ET3">
        <v>100</v>
      </c>
      <c r="EV3" t="s">
        <v>354</v>
      </c>
      <c r="EW3">
        <v>105.38875696809301</v>
      </c>
      <c r="EX3">
        <v>96.906598764816493</v>
      </c>
      <c r="EY3">
        <v>146.38746506776201</v>
      </c>
      <c r="EZ3">
        <v>100.000018651324</v>
      </c>
      <c r="FA3">
        <v>95.876458337936</v>
      </c>
      <c r="FB3">
        <v>96.790993526824195</v>
      </c>
      <c r="FC3">
        <v>107.812262944415</v>
      </c>
      <c r="FD3">
        <v>98.366816790997902</v>
      </c>
      <c r="FE3">
        <v>113.943274106223</v>
      </c>
      <c r="FF3">
        <v>89.322273378441494</v>
      </c>
      <c r="FG3">
        <v>108.41274078137999</v>
      </c>
      <c r="FH3">
        <v>99.682419540628203</v>
      </c>
      <c r="FI3">
        <v>91.7201143323677</v>
      </c>
      <c r="FJ3">
        <v>104.02897072387201</v>
      </c>
      <c r="FK3">
        <v>100.930352324176</v>
      </c>
      <c r="FL3">
        <v>91.543314089379393</v>
      </c>
      <c r="FM3">
        <v>94.866593492010693</v>
      </c>
      <c r="FN3">
        <v>96.724697657373596</v>
      </c>
      <c r="FO3">
        <v>97.337499057109298</v>
      </c>
      <c r="FP3">
        <v>93.8660720610646</v>
      </c>
      <c r="FQ3">
        <v>99.7001467948986</v>
      </c>
      <c r="FR3">
        <v>101.85209676946999</v>
      </c>
      <c r="FS3">
        <v>83.279342048867505</v>
      </c>
      <c r="FT3">
        <v>99.528891140700594</v>
      </c>
      <c r="FU3">
        <v>95.589509838255097</v>
      </c>
      <c r="FV3">
        <v>95.828611272460293</v>
      </c>
      <c r="FW3">
        <v>98.067480612404594</v>
      </c>
      <c r="FX3">
        <v>95.300538826240697</v>
      </c>
      <c r="FY3">
        <v>96.315852519202195</v>
      </c>
      <c r="FZ3">
        <v>99.700375209396995</v>
      </c>
      <c r="GA3">
        <v>95.422272885871706</v>
      </c>
      <c r="GB3">
        <v>96.147752616443199</v>
      </c>
      <c r="GC3">
        <v>97.253518105082904</v>
      </c>
      <c r="GD3">
        <v>91.666120349448406</v>
      </c>
      <c r="GE3">
        <v>100.163336535768</v>
      </c>
      <c r="GF3">
        <v>99.138798270580295</v>
      </c>
      <c r="GG3">
        <v>122.169799629491</v>
      </c>
      <c r="GH3">
        <v>97.062120014008997</v>
      </c>
      <c r="GI3">
        <v>97.135061032261305</v>
      </c>
      <c r="GJ3">
        <v>109.020529181233</v>
      </c>
      <c r="GK3">
        <v>99.110010850652401</v>
      </c>
      <c r="GL3">
        <v>97.382374774584306</v>
      </c>
      <c r="GM3">
        <v>90.456415879598893</v>
      </c>
      <c r="GN3">
        <v>98.351797236703803</v>
      </c>
      <c r="GO3">
        <v>108.420645840901</v>
      </c>
      <c r="GP3">
        <v>111.27709580293001</v>
      </c>
      <c r="GQ3">
        <v>106.063807770221</v>
      </c>
      <c r="GR3">
        <v>80.408912216117201</v>
      </c>
      <c r="GS3">
        <v>95.669159556825804</v>
      </c>
      <c r="GT3">
        <v>94.170664191857696</v>
      </c>
      <c r="GU3">
        <v>89.484763222069304</v>
      </c>
      <c r="GV3">
        <v>71.610006944190303</v>
      </c>
      <c r="GW3">
        <v>71.601632516659294</v>
      </c>
      <c r="GX3">
        <v>108.90777965053</v>
      </c>
      <c r="GY3">
        <v>82.940216029312296</v>
      </c>
      <c r="GZ3">
        <v>97.309265747772102</v>
      </c>
      <c r="HA3">
        <v>93.618574412373604</v>
      </c>
      <c r="HB3">
        <v>98.327994883542502</v>
      </c>
      <c r="HC3">
        <v>96.347182030519207</v>
      </c>
      <c r="HD3">
        <v>91.227312654407996</v>
      </c>
      <c r="HE3">
        <v>99.081046486110907</v>
      </c>
      <c r="HF3">
        <v>66.956186819913597</v>
      </c>
      <c r="HG3">
        <v>87.079667257817405</v>
      </c>
      <c r="HH3">
        <v>80.021987026075394</v>
      </c>
      <c r="HI3">
        <v>74.696877702552101</v>
      </c>
      <c r="HJ3">
        <v>97.920917622120001</v>
      </c>
      <c r="HL3" t="s">
        <v>600</v>
      </c>
      <c r="HM3">
        <v>9.2698467033944798E-3</v>
      </c>
      <c r="HN3">
        <v>2.6269845311477798E-2</v>
      </c>
      <c r="HO3">
        <v>2.0205754756070098E-2</v>
      </c>
      <c r="HP3">
        <v>5.6902498088930997E-3</v>
      </c>
      <c r="HQ3">
        <v>2.0951720106897598E-2</v>
      </c>
      <c r="HR3">
        <v>-2.8494383660437099E-2</v>
      </c>
      <c r="HS3">
        <v>-4.3661776501997297E-2</v>
      </c>
      <c r="HT3">
        <v>2.0198401685019799E-2</v>
      </c>
      <c r="HU3">
        <v>2.22580328938011E-2</v>
      </c>
      <c r="HV3">
        <v>3.0422588894113201E-2</v>
      </c>
      <c r="HW3">
        <v>2.99608090242355E-2</v>
      </c>
      <c r="HX3">
        <v>2.7232509073469701E-2</v>
      </c>
      <c r="HY3">
        <v>3.4037769647678698E-2</v>
      </c>
      <c r="HZ3">
        <v>4.0414046350872201E-2</v>
      </c>
      <c r="IA3">
        <v>4.9876358002068397E-2</v>
      </c>
      <c r="IB3">
        <v>6.8741005854078196E-3</v>
      </c>
      <c r="IC3">
        <v>-1.1416844010260101E-2</v>
      </c>
      <c r="ID3">
        <v>-0.18856257028649601</v>
      </c>
      <c r="IE3">
        <v>-1.2809627396648199E-3</v>
      </c>
    </row>
    <row r="4" spans="1:239" x14ac:dyDescent="0.35">
      <c r="A4" t="s">
        <v>397</v>
      </c>
      <c r="B4" t="b">
        <v>1</v>
      </c>
      <c r="C4" t="b">
        <v>0</v>
      </c>
      <c r="D4">
        <v>0</v>
      </c>
      <c r="E4">
        <v>-1</v>
      </c>
      <c r="F4" t="s">
        <v>79</v>
      </c>
      <c r="G4">
        <v>1.00929060488736E-2</v>
      </c>
      <c r="H4">
        <v>0</v>
      </c>
      <c r="I4">
        <v>-1.00929060488736E-2</v>
      </c>
      <c r="J4">
        <v>102.300377553495</v>
      </c>
      <c r="K4">
        <v>100</v>
      </c>
      <c r="L4">
        <v>97.725423675668793</v>
      </c>
      <c r="M4">
        <v>0</v>
      </c>
      <c r="N4" t="b">
        <v>1</v>
      </c>
      <c r="P4" t="s">
        <v>410</v>
      </c>
      <c r="Q4">
        <v>112.890371405301</v>
      </c>
      <c r="R4">
        <v>105.472092698906</v>
      </c>
      <c r="S4">
        <v>120.84125080630901</v>
      </c>
      <c r="T4">
        <v>100.260687086708</v>
      </c>
      <c r="U4">
        <v>106.604805881594</v>
      </c>
      <c r="V4">
        <v>105.424272620343</v>
      </c>
      <c r="W4">
        <v>97.909390438378296</v>
      </c>
      <c r="X4">
        <v>102.805598067491</v>
      </c>
      <c r="Y4">
        <v>114.456344876472</v>
      </c>
      <c r="Z4">
        <v>105.518152840875</v>
      </c>
      <c r="AA4">
        <v>119.875819624442</v>
      </c>
      <c r="AB4">
        <v>102.28318027932001</v>
      </c>
      <c r="AC4">
        <v>114.56008287872</v>
      </c>
      <c r="AD4">
        <v>108.458327006765</v>
      </c>
      <c r="AE4">
        <v>116.220438055847</v>
      </c>
      <c r="AF4">
        <v>114.656223549716</v>
      </c>
      <c r="AG4">
        <v>105.17984238399499</v>
      </c>
      <c r="AH4">
        <v>103.74051417998</v>
      </c>
      <c r="AI4">
        <v>106.121712127544</v>
      </c>
      <c r="AJ4">
        <v>114.44160759650801</v>
      </c>
      <c r="AK4">
        <v>102.998807999821</v>
      </c>
      <c r="AL4">
        <v>117.590802149152</v>
      </c>
      <c r="AM4">
        <v>122.971450631913</v>
      </c>
      <c r="AN4">
        <v>123.836255346147</v>
      </c>
      <c r="AO4">
        <v>128.757064433316</v>
      </c>
      <c r="AP4">
        <v>110.75617872338999</v>
      </c>
      <c r="AQ4">
        <v>117.118508442109</v>
      </c>
      <c r="AR4">
        <v>107.153767422112</v>
      </c>
      <c r="AS4">
        <v>106.74670453450901</v>
      </c>
      <c r="AT4">
        <v>101.69654236964099</v>
      </c>
      <c r="AU4">
        <v>107.59848944042101</v>
      </c>
      <c r="AV4">
        <v>104.45293684539401</v>
      </c>
      <c r="AW4">
        <v>105.416346034368</v>
      </c>
      <c r="AX4">
        <v>114.577657049617</v>
      </c>
      <c r="AY4">
        <v>100.645530611689</v>
      </c>
      <c r="AZ4">
        <v>101.55897583599</v>
      </c>
      <c r="BA4">
        <v>117.025855725112</v>
      </c>
      <c r="BB4">
        <v>105.237425059605</v>
      </c>
      <c r="BC4">
        <v>107.549695094149</v>
      </c>
      <c r="BD4">
        <v>118.49875712060501</v>
      </c>
      <c r="BE4">
        <v>103.235700819778</v>
      </c>
      <c r="BF4">
        <v>103.334435777259</v>
      </c>
      <c r="BG4">
        <v>107.619804844626</v>
      </c>
      <c r="BH4">
        <v>102.433749277291</v>
      </c>
      <c r="BI4">
        <v>115.83926634145</v>
      </c>
      <c r="BJ4">
        <v>114.46868549573</v>
      </c>
      <c r="BK4">
        <v>118.743657041566</v>
      </c>
      <c r="BL4">
        <v>80.907547586856694</v>
      </c>
      <c r="BM4">
        <v>107.65785677213999</v>
      </c>
      <c r="BN4">
        <v>105.513781536113</v>
      </c>
      <c r="BO4">
        <v>108.357987813482</v>
      </c>
      <c r="BP4">
        <v>114.649201566388</v>
      </c>
      <c r="BQ4">
        <v>69.483177383683</v>
      </c>
      <c r="BR4">
        <v>108.84725768177999</v>
      </c>
      <c r="BS4">
        <v>105.46373160383099</v>
      </c>
      <c r="BT4">
        <v>108.525281335415</v>
      </c>
      <c r="BU4">
        <v>116.015814624675</v>
      </c>
      <c r="BV4">
        <v>104.38795221895801</v>
      </c>
      <c r="BW4">
        <v>104.52008408422699</v>
      </c>
      <c r="BX4">
        <v>106.978473532471</v>
      </c>
      <c r="BY4">
        <v>102.36643674165001</v>
      </c>
      <c r="BZ4">
        <v>89.905673583013396</v>
      </c>
      <c r="CA4">
        <v>108.761098507207</v>
      </c>
      <c r="CB4">
        <v>185.866601504263</v>
      </c>
      <c r="CC4">
        <v>118.440986770167</v>
      </c>
      <c r="CD4">
        <v>102.79600544731601</v>
      </c>
      <c r="CF4" t="s">
        <v>410</v>
      </c>
      <c r="CG4">
        <v>113.53551870768401</v>
      </c>
      <c r="CH4">
        <v>101.900328675203</v>
      </c>
      <c r="CI4">
        <v>159.06875145307501</v>
      </c>
      <c r="CJ4">
        <v>100.15102962031401</v>
      </c>
      <c r="CK4">
        <v>100.85024932448999</v>
      </c>
      <c r="CL4">
        <v>101.78855404522599</v>
      </c>
      <c r="CM4">
        <v>92.918457212584201</v>
      </c>
      <c r="CN4">
        <v>100.92053282870501</v>
      </c>
      <c r="CO4">
        <v>118.587942628687</v>
      </c>
      <c r="CP4">
        <v>96.130336063607103</v>
      </c>
      <c r="CQ4">
        <v>119.782742319967</v>
      </c>
      <c r="CR4">
        <v>101.918781451174</v>
      </c>
      <c r="CS4">
        <v>98.046261159706503</v>
      </c>
      <c r="CT4">
        <v>106.15285350854199</v>
      </c>
      <c r="CU4">
        <v>113.754811283333</v>
      </c>
      <c r="CV4">
        <v>97.993204852174202</v>
      </c>
      <c r="CW4">
        <v>97.409422399865093</v>
      </c>
      <c r="CX4">
        <v>98.856654124189404</v>
      </c>
      <c r="CY4">
        <v>102.82227602879</v>
      </c>
      <c r="CZ4">
        <v>105.85396508805201</v>
      </c>
      <c r="DA4">
        <v>101.635091944189</v>
      </c>
      <c r="DB4">
        <v>115.05888145805</v>
      </c>
      <c r="DC4">
        <v>115.776958811928</v>
      </c>
      <c r="DD4">
        <v>124.013605199449</v>
      </c>
      <c r="DE4">
        <v>128.852350214322</v>
      </c>
      <c r="DF4">
        <v>104.867891071272</v>
      </c>
      <c r="DG4">
        <v>111.479758089478</v>
      </c>
      <c r="DH4">
        <v>103.673726897316</v>
      </c>
      <c r="DI4">
        <v>104.051107379942</v>
      </c>
      <c r="DJ4">
        <v>100.91505869075201</v>
      </c>
      <c r="DK4">
        <v>102.427649278895</v>
      </c>
      <c r="DL4">
        <v>98.464535081753596</v>
      </c>
      <c r="DM4">
        <v>101.959712331527</v>
      </c>
      <c r="DN4">
        <v>100.579230592668</v>
      </c>
      <c r="DO4">
        <v>100.372276328444</v>
      </c>
      <c r="DP4">
        <v>100.46150322411501</v>
      </c>
      <c r="DQ4">
        <v>130.72951982328601</v>
      </c>
      <c r="DR4">
        <v>101.83498960058</v>
      </c>
      <c r="DS4">
        <v>103.829415723064</v>
      </c>
      <c r="DT4">
        <v>123.491087733572</v>
      </c>
      <c r="DU4">
        <v>101.823857471746</v>
      </c>
      <c r="DV4">
        <v>101.11518068173901</v>
      </c>
      <c r="DW4">
        <v>91.868848052115297</v>
      </c>
      <c r="DX4">
        <v>98.785628892261798</v>
      </c>
      <c r="DY4">
        <v>115.38489879014401</v>
      </c>
      <c r="DZ4">
        <v>115.094236699061</v>
      </c>
      <c r="EA4">
        <v>120.035212320832</v>
      </c>
      <c r="EB4">
        <v>81.041514125194198</v>
      </c>
      <c r="EC4">
        <v>103.000969399741</v>
      </c>
      <c r="ED4">
        <v>96.584254425169405</v>
      </c>
      <c r="EE4">
        <v>97.931476078167606</v>
      </c>
      <c r="EF4">
        <v>71.841096509965993</v>
      </c>
      <c r="EG4">
        <v>71.877036590582804</v>
      </c>
      <c r="EH4">
        <v>85.311093778730694</v>
      </c>
      <c r="EI4">
        <v>95.734258545157999</v>
      </c>
      <c r="EJ4">
        <v>104.461450052052</v>
      </c>
      <c r="EK4">
        <v>107.45065508984101</v>
      </c>
      <c r="EL4">
        <v>101.918973492406</v>
      </c>
      <c r="EM4">
        <v>97.924728769406201</v>
      </c>
      <c r="EN4">
        <v>98.134008919314397</v>
      </c>
      <c r="EO4">
        <v>100.94849442744599</v>
      </c>
      <c r="EP4">
        <v>82.388346078577001</v>
      </c>
      <c r="EQ4">
        <v>102.35047515452899</v>
      </c>
      <c r="ER4">
        <v>127.32604903663599</v>
      </c>
      <c r="ES4">
        <v>107.88157351685</v>
      </c>
      <c r="ET4">
        <v>105.325987127232</v>
      </c>
      <c r="EV4" t="s">
        <v>410</v>
      </c>
      <c r="EW4">
        <v>114.117375714838</v>
      </c>
      <c r="EX4">
        <v>98.4097586408284</v>
      </c>
      <c r="EY4">
        <v>185.11147845189501</v>
      </c>
      <c r="EZ4">
        <v>100.041439380469</v>
      </c>
      <c r="FA4">
        <v>95.328692974217901</v>
      </c>
      <c r="FB4">
        <v>98.237181137592302</v>
      </c>
      <c r="FC4">
        <v>55.9601090608775</v>
      </c>
      <c r="FD4">
        <v>99.057816267749601</v>
      </c>
      <c r="FE4">
        <v>122.55666818157999</v>
      </c>
      <c r="FF4">
        <v>83.322420821439806</v>
      </c>
      <c r="FG4">
        <v>119.39053638393</v>
      </c>
      <c r="FH4">
        <v>101.554382623028</v>
      </c>
      <c r="FI4">
        <v>81.239897751081799</v>
      </c>
      <c r="FJ4">
        <v>103.320901727402</v>
      </c>
      <c r="FK4">
        <v>111.27056597265999</v>
      </c>
      <c r="FL4">
        <v>81.080015101065001</v>
      </c>
      <c r="FM4">
        <v>90.002089362111406</v>
      </c>
      <c r="FN4">
        <v>94.116177527837905</v>
      </c>
      <c r="FO4">
        <v>99.584880952541695</v>
      </c>
      <c r="FP4">
        <v>97.534354215394004</v>
      </c>
      <c r="FQ4">
        <v>100.284054544073</v>
      </c>
      <c r="FR4">
        <v>112.492838461302</v>
      </c>
      <c r="FS4">
        <v>108.54743733962999</v>
      </c>
      <c r="FT4">
        <v>124.19095505275</v>
      </c>
      <c r="FU4">
        <v>128.947635995328</v>
      </c>
      <c r="FV4">
        <v>99.100223279820099</v>
      </c>
      <c r="FW4">
        <v>105.978060146206</v>
      </c>
      <c r="FX4">
        <v>100.239779900095</v>
      </c>
      <c r="FY4">
        <v>101.388462622023</v>
      </c>
      <c r="FZ4">
        <v>100.135796161233</v>
      </c>
      <c r="GA4">
        <v>97.424957118257595</v>
      </c>
      <c r="GB4">
        <v>92.705179141926706</v>
      </c>
      <c r="GC4">
        <v>98.578787730239497</v>
      </c>
      <c r="GD4">
        <v>85.297136961293305</v>
      </c>
      <c r="GE4">
        <v>100.09961424267</v>
      </c>
      <c r="GF4">
        <v>99.371269216775005</v>
      </c>
      <c r="GG4">
        <v>141.668445331095</v>
      </c>
      <c r="GH4">
        <v>98.505892213733603</v>
      </c>
      <c r="GI4">
        <v>100.181754017945</v>
      </c>
      <c r="GJ4">
        <v>128.49316380902101</v>
      </c>
      <c r="GK4">
        <v>100.424157443395</v>
      </c>
      <c r="GL4">
        <v>98.854957964353602</v>
      </c>
      <c r="GM4">
        <v>77.857488644712703</v>
      </c>
      <c r="GN4">
        <v>95.239927806755901</v>
      </c>
      <c r="GO4">
        <v>114.692112073369</v>
      </c>
      <c r="GP4">
        <v>115.359461359596</v>
      </c>
      <c r="GQ4">
        <v>121.095757012193</v>
      </c>
      <c r="GR4">
        <v>76.417426825408697</v>
      </c>
      <c r="GS4">
        <v>98.473648112412505</v>
      </c>
      <c r="GT4">
        <v>88.080344134595094</v>
      </c>
      <c r="GU4">
        <v>88.173935830671596</v>
      </c>
      <c r="GV4">
        <v>41.9062270959815</v>
      </c>
      <c r="GW4">
        <v>64.676511536085897</v>
      </c>
      <c r="GX4">
        <v>58.9141892245134</v>
      </c>
      <c r="GY4">
        <v>80.4664606844742</v>
      </c>
      <c r="GZ4">
        <v>100.469287365108</v>
      </c>
      <c r="HA4">
        <v>99.074422709870007</v>
      </c>
      <c r="HB4">
        <v>99.486311058983304</v>
      </c>
      <c r="HC4">
        <v>91.633606455514595</v>
      </c>
      <c r="HD4">
        <v>89.780669453935502</v>
      </c>
      <c r="HE4">
        <v>99.544278852747695</v>
      </c>
      <c r="HF4">
        <v>74.394036798390502</v>
      </c>
      <c r="HG4">
        <v>95.820490880581701</v>
      </c>
      <c r="HH4">
        <v>78.868746233248103</v>
      </c>
      <c r="HI4">
        <v>88.541890741791093</v>
      </c>
      <c r="HJ4">
        <v>106.112990614834</v>
      </c>
      <c r="HL4" t="s">
        <v>601</v>
      </c>
      <c r="HM4">
        <v>1.62799136226232E-3</v>
      </c>
      <c r="HN4">
        <v>7.7062300321957197E-3</v>
      </c>
      <c r="HO4">
        <v>5.0153148180078697E-3</v>
      </c>
      <c r="HP4">
        <v>-8.6169339490693698E-4</v>
      </c>
      <c r="HQ4">
        <v>1.7513094871788301E-2</v>
      </c>
      <c r="HR4">
        <v>2.27395439864965E-2</v>
      </c>
      <c r="HS4">
        <v>3.2796093809876303E-2</v>
      </c>
      <c r="HT4">
        <v>1.7964412961057202E-2</v>
      </c>
      <c r="HU4">
        <v>1.2299460654104401E-2</v>
      </c>
      <c r="HV4">
        <v>-4.5761898537907297E-2</v>
      </c>
      <c r="HW4">
        <v>3.4347419607951402E-2</v>
      </c>
      <c r="HX4">
        <v>3.7103642862484403E-2</v>
      </c>
      <c r="HY4">
        <v>3.1906230112937799E-2</v>
      </c>
      <c r="HZ4">
        <v>4.0149338770550901E-2</v>
      </c>
      <c r="IA4">
        <v>5.7091706667802701E-2</v>
      </c>
      <c r="IB4">
        <v>5.0143364821373597E-2</v>
      </c>
      <c r="IC4">
        <v>6.2814783166957197E-2</v>
      </c>
      <c r="ID4">
        <v>1.83167781143658E-2</v>
      </c>
      <c r="IE4">
        <v>8.68448515041573E-2</v>
      </c>
    </row>
    <row r="5" spans="1:239" x14ac:dyDescent="0.35">
      <c r="A5" t="s">
        <v>398</v>
      </c>
      <c r="B5" t="b">
        <v>1</v>
      </c>
      <c r="C5" t="b">
        <v>0</v>
      </c>
      <c r="D5">
        <v>0</v>
      </c>
      <c r="E5">
        <v>-1</v>
      </c>
      <c r="F5" t="s">
        <v>79</v>
      </c>
      <c r="G5">
        <v>1.17768579323433E-2</v>
      </c>
      <c r="H5">
        <v>0</v>
      </c>
      <c r="I5">
        <v>-1.17768579323433E-2</v>
      </c>
      <c r="J5">
        <v>103.50515456636801</v>
      </c>
      <c r="K5">
        <v>100</v>
      </c>
      <c r="L5">
        <v>96.574525244662397</v>
      </c>
      <c r="M5">
        <v>0</v>
      </c>
      <c r="N5" t="b">
        <v>1</v>
      </c>
      <c r="P5" t="s">
        <v>422</v>
      </c>
      <c r="Q5">
        <v>124.91258185413599</v>
      </c>
      <c r="R5">
        <v>105.34727678923799</v>
      </c>
      <c r="S5">
        <v>101.22749073103</v>
      </c>
      <c r="T5">
        <v>101.143656943487</v>
      </c>
      <c r="U5">
        <v>105.376659737865</v>
      </c>
      <c r="V5">
        <v>105.346182984073</v>
      </c>
      <c r="W5">
        <v>50.540683024051098</v>
      </c>
      <c r="X5">
        <v>102.426207077483</v>
      </c>
      <c r="Y5">
        <v>135.92749338919899</v>
      </c>
      <c r="Z5">
        <v>148.22201233854301</v>
      </c>
      <c r="AA5">
        <v>143.180201306698</v>
      </c>
      <c r="AB5">
        <v>104.076511467936</v>
      </c>
      <c r="AC5">
        <v>117.949945673651</v>
      </c>
      <c r="AD5">
        <v>131.217077818891</v>
      </c>
      <c r="AE5">
        <v>119.825424692734</v>
      </c>
      <c r="AF5">
        <v>118.52763749077801</v>
      </c>
      <c r="AG5">
        <v>102.928906942174</v>
      </c>
      <c r="AH5">
        <v>101.740066840254</v>
      </c>
      <c r="AI5">
        <v>106.167283333005</v>
      </c>
      <c r="AJ5">
        <v>118.481954007586</v>
      </c>
      <c r="AK5">
        <v>103.33240503256999</v>
      </c>
      <c r="AL5">
        <v>120.652981723743</v>
      </c>
      <c r="AM5">
        <v>132.94147687101901</v>
      </c>
      <c r="AN5">
        <v>134.72761277089</v>
      </c>
      <c r="AO5">
        <v>139.87532692251801</v>
      </c>
      <c r="AP5">
        <v>112.096109297007</v>
      </c>
      <c r="AQ5">
        <v>104.912703930871</v>
      </c>
      <c r="AR5">
        <v>109.11618346887499</v>
      </c>
      <c r="AS5">
        <v>108.805025106705</v>
      </c>
      <c r="AT5">
        <v>101.240846330911</v>
      </c>
      <c r="AU5">
        <v>108.157397501075</v>
      </c>
      <c r="AV5">
        <v>102.339076515646</v>
      </c>
      <c r="AW5">
        <v>104.95075725454799</v>
      </c>
      <c r="AX5">
        <v>119.641162113843</v>
      </c>
      <c r="AY5">
        <v>101.656037371148</v>
      </c>
      <c r="AZ5">
        <v>101.01728179985101</v>
      </c>
      <c r="BA5">
        <v>110.313619505315</v>
      </c>
      <c r="BB5">
        <v>105.118720591019</v>
      </c>
      <c r="BC5">
        <v>107.389143687912</v>
      </c>
      <c r="BD5">
        <v>134.934483822532</v>
      </c>
      <c r="BE5">
        <v>103.700244130504</v>
      </c>
      <c r="BF5">
        <v>102.12560457696</v>
      </c>
      <c r="BG5">
        <v>108.807263107276</v>
      </c>
      <c r="BH5">
        <v>101.733935012445</v>
      </c>
      <c r="BI5">
        <v>132.62356498725799</v>
      </c>
      <c r="BJ5">
        <v>137.662548247497</v>
      </c>
      <c r="BK5">
        <v>128.097139054525</v>
      </c>
      <c r="BL5">
        <v>78.443567477257304</v>
      </c>
      <c r="BM5">
        <v>108.553318881192</v>
      </c>
      <c r="BN5">
        <v>103.52404358747501</v>
      </c>
      <c r="BO5">
        <v>109.54685344502001</v>
      </c>
      <c r="BP5">
        <v>111.450219204744</v>
      </c>
      <c r="BQ5">
        <v>64.790360918401902</v>
      </c>
      <c r="BR5">
        <v>86.220484748014002</v>
      </c>
      <c r="BS5">
        <v>145.94607721625101</v>
      </c>
      <c r="BT5">
        <v>108.45037967256501</v>
      </c>
      <c r="BU5">
        <v>120.618937168632</v>
      </c>
      <c r="BV5">
        <v>104.625177334592</v>
      </c>
      <c r="BW5">
        <v>103.122615423702</v>
      </c>
      <c r="BX5">
        <v>108.066093290686</v>
      </c>
      <c r="BY5">
        <v>102.033804815992</v>
      </c>
      <c r="BZ5">
        <v>107.44497790258001</v>
      </c>
      <c r="CA5">
        <v>115.417692757563</v>
      </c>
      <c r="CB5">
        <v>202.53005502032099</v>
      </c>
      <c r="CC5">
        <v>121.326766977595</v>
      </c>
      <c r="CD5">
        <v>108.52289756199499</v>
      </c>
      <c r="CF5" t="s">
        <v>422</v>
      </c>
      <c r="CG5">
        <v>117.59875690644</v>
      </c>
      <c r="CH5">
        <v>102.379490257722</v>
      </c>
      <c r="CI5">
        <v>168.594700801936</v>
      </c>
      <c r="CJ5">
        <v>100.878473262149</v>
      </c>
      <c r="CK5">
        <v>102.82702141387701</v>
      </c>
      <c r="CL5">
        <v>103.54305897544501</v>
      </c>
      <c r="CM5">
        <v>85.891010868775297</v>
      </c>
      <c r="CN5">
        <v>101.349850819881</v>
      </c>
      <c r="CO5">
        <v>121.76060447414901</v>
      </c>
      <c r="CP5">
        <v>115.651026273665</v>
      </c>
      <c r="CQ5">
        <v>139.801523663381</v>
      </c>
      <c r="CR5">
        <v>103.705723634463</v>
      </c>
      <c r="CS5">
        <v>99.745349146243697</v>
      </c>
      <c r="CT5">
        <v>104.159390302388</v>
      </c>
      <c r="CU5">
        <v>116.774545462502</v>
      </c>
      <c r="CV5">
        <v>101.981914113597</v>
      </c>
      <c r="CW5">
        <v>98.000771804904005</v>
      </c>
      <c r="CX5">
        <v>97.169425494612994</v>
      </c>
      <c r="CY5">
        <v>103.556480573009</v>
      </c>
      <c r="CZ5">
        <v>110.85937146291199</v>
      </c>
      <c r="DA5">
        <v>101.878336798601</v>
      </c>
      <c r="DB5">
        <v>118.39831234472901</v>
      </c>
      <c r="DC5">
        <v>116.061232182827</v>
      </c>
      <c r="DD5">
        <v>145.404036469018</v>
      </c>
      <c r="DE5">
        <v>135.92394797804599</v>
      </c>
      <c r="DF5">
        <v>107.767015383906</v>
      </c>
      <c r="DG5">
        <v>125.010568228751</v>
      </c>
      <c r="DH5">
        <v>105.522363324802</v>
      </c>
      <c r="DI5">
        <v>104.98906400407201</v>
      </c>
      <c r="DJ5">
        <v>100.39188225781901</v>
      </c>
      <c r="DK5">
        <v>102.77702508066599</v>
      </c>
      <c r="DL5">
        <v>96.541630769088897</v>
      </c>
      <c r="DM5">
        <v>102.533601632768</v>
      </c>
      <c r="DN5">
        <v>105.54163023285901</v>
      </c>
      <c r="DO5">
        <v>101.11394231428</v>
      </c>
      <c r="DP5">
        <v>100.078358961191</v>
      </c>
      <c r="DQ5">
        <v>136.43611862342399</v>
      </c>
      <c r="DR5">
        <v>103.220004214488</v>
      </c>
      <c r="DS5">
        <v>104.93556614035499</v>
      </c>
      <c r="DT5">
        <v>125.771486989569</v>
      </c>
      <c r="DU5">
        <v>102.180287390698</v>
      </c>
      <c r="DV5">
        <v>100.712220422749</v>
      </c>
      <c r="DW5">
        <v>96.365552084326396</v>
      </c>
      <c r="DX5">
        <v>97.865536422717497</v>
      </c>
      <c r="DY5">
        <v>120.234556966874</v>
      </c>
      <c r="DZ5">
        <v>125.02286752688801</v>
      </c>
      <c r="EA5">
        <v>123.283334330855</v>
      </c>
      <c r="EB5">
        <v>86.193438825793294</v>
      </c>
      <c r="EC5">
        <v>102.882847473271</v>
      </c>
      <c r="ED5">
        <v>94.449774163534201</v>
      </c>
      <c r="EE5">
        <v>102.248264386011</v>
      </c>
      <c r="EF5">
        <v>79.423101013702194</v>
      </c>
      <c r="EG5">
        <v>77.644119474424997</v>
      </c>
      <c r="EH5">
        <v>81.465569271440501</v>
      </c>
      <c r="EI5">
        <v>103.704337123537</v>
      </c>
      <c r="EJ5">
        <v>106.44533602731801</v>
      </c>
      <c r="EK5">
        <v>111.821963963832</v>
      </c>
      <c r="EL5">
        <v>102.727788593548</v>
      </c>
      <c r="EM5">
        <v>97.282690436625998</v>
      </c>
      <c r="EN5">
        <v>102.26628099846501</v>
      </c>
      <c r="EO5">
        <v>100.447573604833</v>
      </c>
      <c r="EP5">
        <v>81.232139779124694</v>
      </c>
      <c r="EQ5">
        <v>102.66817831749201</v>
      </c>
      <c r="ER5">
        <v>146.10153112627901</v>
      </c>
      <c r="ES5">
        <v>116.54080909706001</v>
      </c>
      <c r="ET5">
        <v>108.613714420405</v>
      </c>
      <c r="EV5" t="s">
        <v>422</v>
      </c>
      <c r="EW5">
        <v>110.419124796296</v>
      </c>
      <c r="EX5">
        <v>99.430758902414397</v>
      </c>
      <c r="EY5">
        <v>238.390945678256</v>
      </c>
      <c r="EZ5">
        <v>100.613811432981</v>
      </c>
      <c r="FA5">
        <v>100.212976770205</v>
      </c>
      <c r="FB5">
        <v>101.711756511891</v>
      </c>
      <c r="FC5">
        <v>84.0122646737765</v>
      </c>
      <c r="FD5">
        <v>100.26774056090299</v>
      </c>
      <c r="FE5">
        <v>108.150641660429</v>
      </c>
      <c r="FF5">
        <v>84.739805744826398</v>
      </c>
      <c r="FG5">
        <v>136.08696313804401</v>
      </c>
      <c r="FH5">
        <v>103.33493580099</v>
      </c>
      <c r="FI5">
        <v>81.336280201083994</v>
      </c>
      <c r="FJ5">
        <v>81.470515789734804</v>
      </c>
      <c r="FK5">
        <v>113.711744826722</v>
      </c>
      <c r="FL5">
        <v>84.653858575553897</v>
      </c>
      <c r="FM5">
        <v>93.052527236439005</v>
      </c>
      <c r="FN5">
        <v>92.702912730600204</v>
      </c>
      <c r="FO5">
        <v>100.959617777714</v>
      </c>
      <c r="FP5">
        <v>103.26173501580701</v>
      </c>
      <c r="FQ5">
        <v>100.438625548519</v>
      </c>
      <c r="FR5">
        <v>116.08136736499399</v>
      </c>
      <c r="FS5">
        <v>99.937120522942607</v>
      </c>
      <c r="FT5">
        <v>156.363148407805</v>
      </c>
      <c r="FU5">
        <v>130.58268366582001</v>
      </c>
      <c r="FV5">
        <v>103.380655311783</v>
      </c>
      <c r="FW5">
        <v>146.183842651612</v>
      </c>
      <c r="FX5">
        <v>101.958033925986</v>
      </c>
      <c r="FY5">
        <v>101.213024717897</v>
      </c>
      <c r="FZ5">
        <v>99.545224044763501</v>
      </c>
      <c r="GA5">
        <v>97.571471670462401</v>
      </c>
      <c r="GB5">
        <v>90.9414223950468</v>
      </c>
      <c r="GC5">
        <v>100.107805558442</v>
      </c>
      <c r="GD5">
        <v>89.566178153856299</v>
      </c>
      <c r="GE5">
        <v>100.574381790781</v>
      </c>
      <c r="GF5">
        <v>99.142388661774206</v>
      </c>
      <c r="GG5">
        <v>162.03030127692301</v>
      </c>
      <c r="GH5">
        <v>101.294476960502</v>
      </c>
      <c r="GI5">
        <v>102.47185084095</v>
      </c>
      <c r="GJ5">
        <v>116.584554967743</v>
      </c>
      <c r="GK5">
        <v>100.675326267099</v>
      </c>
      <c r="GL5">
        <v>99.211526402697302</v>
      </c>
      <c r="GM5">
        <v>84.672234304639602</v>
      </c>
      <c r="GN5">
        <v>94.1122172823912</v>
      </c>
      <c r="GO5">
        <v>108.384637514959</v>
      </c>
      <c r="GP5">
        <v>112.594986726348</v>
      </c>
      <c r="GQ5">
        <v>117.66007125707701</v>
      </c>
      <c r="GR5">
        <v>88.560443790687401</v>
      </c>
      <c r="GS5">
        <v>97.421126191480994</v>
      </c>
      <c r="GT5">
        <v>85.779925648784499</v>
      </c>
      <c r="GU5">
        <v>94.909430351526893</v>
      </c>
      <c r="GV5">
        <v>52.271402746100897</v>
      </c>
      <c r="GW5">
        <v>79.664219536807096</v>
      </c>
      <c r="GX5">
        <v>65.976098610738703</v>
      </c>
      <c r="GY5">
        <v>66.338724862307799</v>
      </c>
      <c r="GZ5">
        <v>104.37298457234</v>
      </c>
      <c r="HA5">
        <v>103.10963687462601</v>
      </c>
      <c r="HB5">
        <v>100.838620518274</v>
      </c>
      <c r="HC5">
        <v>91.645045630692806</v>
      </c>
      <c r="HD5">
        <v>96.360996073959797</v>
      </c>
      <c r="HE5">
        <v>98.878677844540107</v>
      </c>
      <c r="HF5">
        <v>59.312758851878598</v>
      </c>
      <c r="HG5">
        <v>90.507008529715193</v>
      </c>
      <c r="HH5">
        <v>94.235439853973006</v>
      </c>
      <c r="HI5">
        <v>97.324934967080495</v>
      </c>
      <c r="HJ5">
        <v>104.942147637815</v>
      </c>
      <c r="HL5" t="s">
        <v>602</v>
      </c>
      <c r="HM5">
        <v>-3.7180456247481999E-3</v>
      </c>
      <c r="HN5">
        <v>-7.5736519499273102E-3</v>
      </c>
      <c r="HO5">
        <v>-2.6483325128962001E-3</v>
      </c>
      <c r="HP5">
        <v>-1.72675516812903E-3</v>
      </c>
      <c r="HQ5">
        <v>-1.27881150019613E-2</v>
      </c>
      <c r="HR5">
        <v>6.2337458925905802E-2</v>
      </c>
      <c r="HS5">
        <v>9.1116963376523599E-2</v>
      </c>
      <c r="HT5">
        <v>-3.5046321056739299E-2</v>
      </c>
      <c r="HU5">
        <v>-1.18785474402148E-2</v>
      </c>
      <c r="HV5">
        <v>-0.10560273040826</v>
      </c>
      <c r="HW5">
        <v>2.6842892344870899E-2</v>
      </c>
      <c r="HX5">
        <v>2.7446981109230099E-2</v>
      </c>
      <c r="HY5">
        <v>2.6893981243951901E-2</v>
      </c>
      <c r="HZ5">
        <v>6.5964145946900393E-2</v>
      </c>
      <c r="IA5">
        <v>3.0562794026063701E-2</v>
      </c>
      <c r="IB5">
        <v>-3.2907949886862901E-2</v>
      </c>
      <c r="IC5">
        <v>-4.5292382982617799E-2</v>
      </c>
      <c r="ID5">
        <v>-0.18567771367915301</v>
      </c>
      <c r="IE5">
        <v>-5.5190035848567298E-2</v>
      </c>
    </row>
    <row r="6" spans="1:239" x14ac:dyDescent="0.35">
      <c r="A6" t="s">
        <v>354</v>
      </c>
      <c r="B6" t="b">
        <v>1</v>
      </c>
      <c r="C6" t="b">
        <v>1</v>
      </c>
      <c r="D6">
        <v>1</v>
      </c>
      <c r="E6">
        <v>1</v>
      </c>
      <c r="F6" t="s">
        <v>79</v>
      </c>
      <c r="G6">
        <v>3.4385208657550198E-3</v>
      </c>
      <c r="H6">
        <v>3.4385208657550198E-3</v>
      </c>
      <c r="I6">
        <v>3.4385208657550198E-3</v>
      </c>
      <c r="J6">
        <v>103.86105920005799</v>
      </c>
      <c r="K6">
        <v>100.343852086575</v>
      </c>
      <c r="L6">
        <v>96.906598764816493</v>
      </c>
      <c r="M6">
        <v>1</v>
      </c>
      <c r="N6" t="b">
        <v>1</v>
      </c>
      <c r="P6" t="s">
        <v>434</v>
      </c>
      <c r="Q6">
        <v>133.552107655914</v>
      </c>
      <c r="R6">
        <v>112.23888141488401</v>
      </c>
      <c r="S6">
        <v>89.220599670987397</v>
      </c>
      <c r="T6">
        <v>103.119054618235</v>
      </c>
      <c r="U6">
        <v>114.32605776133801</v>
      </c>
      <c r="V6">
        <v>112.395663615617</v>
      </c>
      <c r="W6">
        <v>42.580293990864099</v>
      </c>
      <c r="X6">
        <v>107.17512726639499</v>
      </c>
      <c r="Y6">
        <v>127.414895362724</v>
      </c>
      <c r="Z6">
        <v>135.56655049838201</v>
      </c>
      <c r="AA6">
        <v>152.92902959474301</v>
      </c>
      <c r="AB6">
        <v>106.992867537899</v>
      </c>
      <c r="AC6">
        <v>119.241905336692</v>
      </c>
      <c r="AD6">
        <v>122.593820387585</v>
      </c>
      <c r="AE6">
        <v>126.021671185082</v>
      </c>
      <c r="AF6">
        <v>119.98602829124199</v>
      </c>
      <c r="AG6">
        <v>112.406531593217</v>
      </c>
      <c r="AH6">
        <v>108.430217139033</v>
      </c>
      <c r="AI6">
        <v>115.21168229462801</v>
      </c>
      <c r="AJ6">
        <v>130.888849570666</v>
      </c>
      <c r="AK6">
        <v>108.23431836755201</v>
      </c>
      <c r="AL6">
        <v>127.030002713649</v>
      </c>
      <c r="AM6">
        <v>116.013614834699</v>
      </c>
      <c r="AN6">
        <v>142.056273764054</v>
      </c>
      <c r="AO6">
        <v>117.153955412206</v>
      </c>
      <c r="AP6">
        <v>121.45404898979901</v>
      </c>
      <c r="AQ6">
        <v>120.632211279484</v>
      </c>
      <c r="AR6">
        <v>112.81677364315</v>
      </c>
      <c r="AS6">
        <v>114.417358255957</v>
      </c>
      <c r="AT6">
        <v>104.815896474946</v>
      </c>
      <c r="AU6">
        <v>113.294565342575</v>
      </c>
      <c r="AV6">
        <v>109.541525748643</v>
      </c>
      <c r="AW6">
        <v>111.507984858485</v>
      </c>
      <c r="AX6">
        <v>121.811810459103</v>
      </c>
      <c r="AY6">
        <v>103.750159310397</v>
      </c>
      <c r="AZ6">
        <v>104.561587572406</v>
      </c>
      <c r="BA6">
        <v>107.09436771118401</v>
      </c>
      <c r="BB6">
        <v>111.866995302048</v>
      </c>
      <c r="BC6">
        <v>114.71521718436701</v>
      </c>
      <c r="BD6">
        <v>144.371050672026</v>
      </c>
      <c r="BE6">
        <v>108.157821782529</v>
      </c>
      <c r="BF6">
        <v>109.69355625352399</v>
      </c>
      <c r="BG6">
        <v>122.05531748208099</v>
      </c>
      <c r="BH6">
        <v>105.41934402889</v>
      </c>
      <c r="BI6">
        <v>141.948927160994</v>
      </c>
      <c r="BJ6">
        <v>149.49659470203</v>
      </c>
      <c r="BK6">
        <v>134.89413992774399</v>
      </c>
      <c r="BL6">
        <v>64.311975059055499</v>
      </c>
      <c r="BM6">
        <v>113.878409774503</v>
      </c>
      <c r="BN6">
        <v>114.627984984739</v>
      </c>
      <c r="BO6">
        <v>122.541436215978</v>
      </c>
      <c r="BP6">
        <v>143.201329585373</v>
      </c>
      <c r="BQ6">
        <v>47.770793730225101</v>
      </c>
      <c r="BR6">
        <v>94.095310834450999</v>
      </c>
      <c r="BS6">
        <v>136.18298840956101</v>
      </c>
      <c r="BT6">
        <v>118.131589685942</v>
      </c>
      <c r="BU6">
        <v>133.32323269648799</v>
      </c>
      <c r="BV6">
        <v>110.021037368652</v>
      </c>
      <c r="BW6">
        <v>110.473245656109</v>
      </c>
      <c r="BX6">
        <v>120.977244468994</v>
      </c>
      <c r="BY6">
        <v>105.722927250014</v>
      </c>
      <c r="BZ6">
        <v>88.932073275109602</v>
      </c>
      <c r="CA6">
        <v>112.56082250113199</v>
      </c>
      <c r="CB6">
        <v>160.35533757247799</v>
      </c>
      <c r="CC6">
        <v>89.059972473264096</v>
      </c>
      <c r="CD6">
        <v>107.198235079757</v>
      </c>
      <c r="CF6" t="s">
        <v>434</v>
      </c>
      <c r="CG6">
        <v>124.961041479728</v>
      </c>
      <c r="CH6">
        <v>106.89091197630199</v>
      </c>
      <c r="CI6">
        <v>131.59249136641901</v>
      </c>
      <c r="CJ6">
        <v>102.848691736902</v>
      </c>
      <c r="CK6">
        <v>108.47542175541</v>
      </c>
      <c r="CL6">
        <v>108.471900257702</v>
      </c>
      <c r="CM6">
        <v>124.51682429946599</v>
      </c>
      <c r="CN6">
        <v>104.01619317825001</v>
      </c>
      <c r="CO6">
        <v>122.91924361327899</v>
      </c>
      <c r="CP6">
        <v>91.795217575558098</v>
      </c>
      <c r="CQ6">
        <v>160.59767343771</v>
      </c>
      <c r="CR6">
        <v>105.652135817803</v>
      </c>
      <c r="CS6">
        <v>97.718977997084906</v>
      </c>
      <c r="CT6">
        <v>97.512323801495398</v>
      </c>
      <c r="CU6">
        <v>118.09491906471</v>
      </c>
      <c r="CV6">
        <v>99.744313949242695</v>
      </c>
      <c r="CW6">
        <v>103.95913971072</v>
      </c>
      <c r="CX6">
        <v>101.37272875898501</v>
      </c>
      <c r="CY6">
        <v>108.278718287388</v>
      </c>
      <c r="CZ6">
        <v>118.10842555112001</v>
      </c>
      <c r="DA6">
        <v>104.93134671019099</v>
      </c>
      <c r="DB6">
        <v>121.131955149098</v>
      </c>
      <c r="DC6">
        <v>102.826794376286</v>
      </c>
      <c r="DD6">
        <v>153.909866425117</v>
      </c>
      <c r="DE6">
        <v>118.37585845269101</v>
      </c>
      <c r="DF6">
        <v>111.56848251098</v>
      </c>
      <c r="DG6">
        <v>139.95659251479501</v>
      </c>
      <c r="DH6">
        <v>108.72588024250599</v>
      </c>
      <c r="DI6">
        <v>107.77330047272601</v>
      </c>
      <c r="DJ6">
        <v>102.83687487406699</v>
      </c>
      <c r="DK6">
        <v>107.353862879579</v>
      </c>
      <c r="DL6">
        <v>100.820469591022</v>
      </c>
      <c r="DM6">
        <v>107.012845073197</v>
      </c>
      <c r="DN6">
        <v>108.38382702821799</v>
      </c>
      <c r="DO6">
        <v>103.196897054993</v>
      </c>
      <c r="DP6">
        <v>102.206530530381</v>
      </c>
      <c r="DQ6">
        <v>122.83419598342</v>
      </c>
      <c r="DR6">
        <v>107.950668120104</v>
      </c>
      <c r="DS6">
        <v>108.206283428376</v>
      </c>
      <c r="DT6">
        <v>150.91364374871901</v>
      </c>
      <c r="DU6">
        <v>104.2878051486</v>
      </c>
      <c r="DV6">
        <v>103.617817918247</v>
      </c>
      <c r="DW6">
        <v>104.336381110605</v>
      </c>
      <c r="DX6">
        <v>100.13951326263999</v>
      </c>
      <c r="DY6">
        <v>128.42156818751499</v>
      </c>
      <c r="DZ6">
        <v>144.68551751703399</v>
      </c>
      <c r="EA6">
        <v>152.34236323062601</v>
      </c>
      <c r="EB6">
        <v>81.434503361587801</v>
      </c>
      <c r="EC6">
        <v>108.906393133168</v>
      </c>
      <c r="ED6">
        <v>100.201523866516</v>
      </c>
      <c r="EE6">
        <v>110.722144162793</v>
      </c>
      <c r="EF6">
        <v>95.6630513175798</v>
      </c>
      <c r="EG6">
        <v>71.730178657144194</v>
      </c>
      <c r="EH6">
        <v>81.146458392955097</v>
      </c>
      <c r="EI6">
        <v>80.435679083644203</v>
      </c>
      <c r="EJ6">
        <v>111.897194948719</v>
      </c>
      <c r="EK6">
        <v>118.500381220037</v>
      </c>
      <c r="EL6">
        <v>105.46769076181801</v>
      </c>
      <c r="EM6">
        <v>101.680681516348</v>
      </c>
      <c r="EN6">
        <v>110.768797097465</v>
      </c>
      <c r="EO6">
        <v>102.765052357645</v>
      </c>
      <c r="EP6">
        <v>83.231794217068696</v>
      </c>
      <c r="EQ6">
        <v>99.377615263922706</v>
      </c>
      <c r="ER6">
        <v>125.477672086396</v>
      </c>
      <c r="ES6">
        <v>120.334293818242</v>
      </c>
      <c r="ET6">
        <v>118.159064176147</v>
      </c>
      <c r="EV6" t="s">
        <v>434</v>
      </c>
      <c r="EW6">
        <v>115.507101988174</v>
      </c>
      <c r="EX6">
        <v>101.69769262078</v>
      </c>
      <c r="EY6">
        <v>158.41398133901899</v>
      </c>
      <c r="EZ6">
        <v>102.57886089983199</v>
      </c>
      <c r="FA6">
        <v>102.747345283597</v>
      </c>
      <c r="FB6">
        <v>104.59343940829601</v>
      </c>
      <c r="FC6">
        <v>150.76285511549901</v>
      </c>
      <c r="FD6">
        <v>100.91939355072201</v>
      </c>
      <c r="FE6">
        <v>115.960129167096</v>
      </c>
      <c r="FF6">
        <v>57.065319724696401</v>
      </c>
      <c r="FG6">
        <v>166.44190804110599</v>
      </c>
      <c r="FH6">
        <v>104.322339653323</v>
      </c>
      <c r="FI6">
        <v>77.021084255948793</v>
      </c>
      <c r="FJ6">
        <v>75.2692392050336</v>
      </c>
      <c r="FK6">
        <v>110.09766216611099</v>
      </c>
      <c r="FL6">
        <v>79.783402947515796</v>
      </c>
      <c r="FM6">
        <v>95.789779977883498</v>
      </c>
      <c r="FN6">
        <v>94.634386128829703</v>
      </c>
      <c r="FO6">
        <v>101.62844636940901</v>
      </c>
      <c r="FP6">
        <v>105.96172451777301</v>
      </c>
      <c r="FQ6">
        <v>101.705221578446</v>
      </c>
      <c r="FR6">
        <v>114.820712034639</v>
      </c>
      <c r="FS6">
        <v>87.665902618481496</v>
      </c>
      <c r="FT6">
        <v>165.78686615526999</v>
      </c>
      <c r="FU6">
        <v>114.044762758018</v>
      </c>
      <c r="FV6">
        <v>102.14569398194701</v>
      </c>
      <c r="FW6">
        <v>159.105410229184</v>
      </c>
      <c r="FX6">
        <v>104.571430857152</v>
      </c>
      <c r="FY6">
        <v>101.343197621228</v>
      </c>
      <c r="FZ6">
        <v>100.881502865442</v>
      </c>
      <c r="GA6">
        <v>101.60764637799601</v>
      </c>
      <c r="GB6">
        <v>92.611538884612202</v>
      </c>
      <c r="GC6">
        <v>102.597647551572</v>
      </c>
      <c r="GD6">
        <v>92.694004044511601</v>
      </c>
      <c r="GE6">
        <v>102.646221544534</v>
      </c>
      <c r="GF6">
        <v>99.889936855568607</v>
      </c>
      <c r="GG6">
        <v>133.98113581862199</v>
      </c>
      <c r="GH6">
        <v>104.080292562845</v>
      </c>
      <c r="GI6">
        <v>101.949949649028</v>
      </c>
      <c r="GJ6">
        <v>154.068390129042</v>
      </c>
      <c r="GK6">
        <v>100.53424406453399</v>
      </c>
      <c r="GL6">
        <v>97.697814115377795</v>
      </c>
      <c r="GM6">
        <v>88.195260890007901</v>
      </c>
      <c r="GN6">
        <v>95.084140878499099</v>
      </c>
      <c r="GO6">
        <v>113.541364405793</v>
      </c>
      <c r="GP6">
        <v>137.29044750775799</v>
      </c>
      <c r="GQ6">
        <v>168.303763824523</v>
      </c>
      <c r="GR6">
        <v>94.379287907082301</v>
      </c>
      <c r="GS6">
        <v>104.02018838108</v>
      </c>
      <c r="GT6">
        <v>87.027258674379596</v>
      </c>
      <c r="GU6">
        <v>99.161793772813297</v>
      </c>
      <c r="GV6">
        <v>57.3157163902126</v>
      </c>
      <c r="GW6">
        <v>88.048084937703194</v>
      </c>
      <c r="GX6">
        <v>59.541703318848299</v>
      </c>
      <c r="GY6">
        <v>41.487195240337002</v>
      </c>
      <c r="GZ6">
        <v>105.792446437528</v>
      </c>
      <c r="HA6">
        <v>104.60836537877</v>
      </c>
      <c r="HB6">
        <v>101.051702467891</v>
      </c>
      <c r="HC6">
        <v>93.409329948323304</v>
      </c>
      <c r="HD6">
        <v>100.679296110826</v>
      </c>
      <c r="HE6">
        <v>99.874095670110094</v>
      </c>
      <c r="HF6">
        <v>69.548000277567397</v>
      </c>
      <c r="HG6">
        <v>84.797706772143499</v>
      </c>
      <c r="HH6">
        <v>82.382892156290495</v>
      </c>
      <c r="HI6">
        <v>128.675117063367</v>
      </c>
      <c r="HJ6">
        <v>123.184457958728</v>
      </c>
      <c r="HL6" t="s">
        <v>603</v>
      </c>
      <c r="HM6">
        <v>8.9396664916638804E-3</v>
      </c>
      <c r="HN6">
        <v>1.57667432494361E-2</v>
      </c>
      <c r="HO6">
        <v>5.0213355228443304E-3</v>
      </c>
      <c r="HP6">
        <v>3.70970038536899E-3</v>
      </c>
      <c r="HQ6">
        <v>1.3004131321768499E-2</v>
      </c>
      <c r="HR6">
        <v>-8.5022251609858504E-2</v>
      </c>
      <c r="HS6">
        <v>-0.128567767823</v>
      </c>
      <c r="HT6">
        <v>1.86626670216445E-2</v>
      </c>
      <c r="HU6">
        <v>8.2235284719796003E-3</v>
      </c>
      <c r="HV6">
        <v>0.124563977614719</v>
      </c>
      <c r="HW6">
        <v>-1.3889037584156E-2</v>
      </c>
      <c r="HX6">
        <v>-9.8797998441898498E-3</v>
      </c>
      <c r="HY6">
        <v>-1.7685716415210599E-2</v>
      </c>
      <c r="HZ6">
        <v>-3.2056995962507703E-2</v>
      </c>
      <c r="IA6">
        <v>-6.4727558810684295E-4</v>
      </c>
      <c r="IB6">
        <v>-2.6054184037013199E-2</v>
      </c>
      <c r="IC6">
        <v>-2.06272832671997E-2</v>
      </c>
      <c r="ID6">
        <v>1.2962905838440101E-2</v>
      </c>
      <c r="IE6">
        <v>-2.5583291828568399E-2</v>
      </c>
    </row>
    <row r="7" spans="1:239" x14ac:dyDescent="0.35">
      <c r="A7" t="s">
        <v>399</v>
      </c>
      <c r="B7" t="b">
        <v>1</v>
      </c>
      <c r="C7" t="b">
        <v>1</v>
      </c>
      <c r="D7">
        <v>1</v>
      </c>
      <c r="E7">
        <v>1</v>
      </c>
      <c r="F7" t="s">
        <v>79</v>
      </c>
      <c r="G7">
        <v>8.1386254745496802E-4</v>
      </c>
      <c r="H7">
        <v>8.1386254745496802E-4</v>
      </c>
      <c r="I7">
        <v>8.1386254745496802E-4</v>
      </c>
      <c r="J7">
        <v>103.945587826279</v>
      </c>
      <c r="K7">
        <v>100.425518189656</v>
      </c>
      <c r="L7">
        <v>96.985467416152403</v>
      </c>
      <c r="M7">
        <v>1</v>
      </c>
      <c r="N7" t="b">
        <v>1</v>
      </c>
      <c r="P7" t="s">
        <v>446</v>
      </c>
      <c r="Q7">
        <v>138.55962391456001</v>
      </c>
      <c r="R7">
        <v>122.912496089868</v>
      </c>
      <c r="S7">
        <v>73.107152236625197</v>
      </c>
      <c r="U7">
        <v>126.681725778583</v>
      </c>
      <c r="V7">
        <v>123.13733635414501</v>
      </c>
      <c r="W7">
        <v>13.776354988455999</v>
      </c>
      <c r="X7">
        <v>113.236471107196</v>
      </c>
      <c r="Y7">
        <v>92.025118039021606</v>
      </c>
      <c r="Z7">
        <v>74.793868699198697</v>
      </c>
      <c r="AA7">
        <v>145.357836960463</v>
      </c>
      <c r="AB7">
        <v>107.219410685095</v>
      </c>
      <c r="AC7">
        <v>149.01775347288199</v>
      </c>
      <c r="AD7">
        <v>65.990436101991193</v>
      </c>
      <c r="AE7">
        <v>125.127516413528</v>
      </c>
      <c r="AF7">
        <v>150.54634149069699</v>
      </c>
      <c r="AG7">
        <v>128.85488115448999</v>
      </c>
      <c r="AH7">
        <v>118.57252375283601</v>
      </c>
      <c r="AI7">
        <v>124.458137294301</v>
      </c>
      <c r="AJ7">
        <v>153.94236567896499</v>
      </c>
      <c r="AK7">
        <v>113.255392294316</v>
      </c>
      <c r="AL7">
        <v>124.31494761575701</v>
      </c>
      <c r="AM7">
        <v>88.491902835846602</v>
      </c>
      <c r="AN7">
        <v>114.360441506472</v>
      </c>
      <c r="AO7">
        <v>88.941221063644903</v>
      </c>
      <c r="AP7">
        <v>136.62529623999799</v>
      </c>
      <c r="AQ7">
        <v>126.97029093288801</v>
      </c>
      <c r="AR7">
        <v>116.570996379657</v>
      </c>
      <c r="AS7">
        <v>121.17069519786</v>
      </c>
      <c r="AT7">
        <v>109.905655310962</v>
      </c>
      <c r="AU7">
        <v>122.282937368598</v>
      </c>
      <c r="AV7">
        <v>121.157587423577</v>
      </c>
      <c r="AW7">
        <v>121.48644173846201</v>
      </c>
      <c r="AX7">
        <v>153.19173206410301</v>
      </c>
      <c r="AZ7">
        <v>109.567933733264</v>
      </c>
      <c r="BA7">
        <v>103.453011799181</v>
      </c>
      <c r="BB7">
        <v>121.999583185448</v>
      </c>
      <c r="BC7">
        <v>121.78623840237501</v>
      </c>
      <c r="BD7">
        <v>147.870297719115</v>
      </c>
      <c r="BE7">
        <v>112.084199126919</v>
      </c>
      <c r="BF7">
        <v>121.607045109344</v>
      </c>
      <c r="BG7">
        <v>160.60158660012399</v>
      </c>
      <c r="BH7">
        <v>110.453689199081</v>
      </c>
      <c r="BI7">
        <v>145.10597377582599</v>
      </c>
      <c r="BJ7">
        <v>162.840810273778</v>
      </c>
      <c r="BK7">
        <v>127.416475475643</v>
      </c>
      <c r="BL7">
        <v>32.3167792571547</v>
      </c>
      <c r="BM7">
        <v>122.703954971774</v>
      </c>
      <c r="BN7">
        <v>141.44391420408201</v>
      </c>
      <c r="BO7">
        <v>163.339650140901</v>
      </c>
      <c r="BP7">
        <v>274.02853330812599</v>
      </c>
      <c r="BQ7">
        <v>16.719979254297201</v>
      </c>
      <c r="BR7">
        <v>59.959722735594099</v>
      </c>
      <c r="BS7">
        <v>24.465973056779799</v>
      </c>
      <c r="BT7">
        <v>128.054694554192</v>
      </c>
      <c r="BU7">
        <v>155.15267146553001</v>
      </c>
      <c r="BV7">
        <v>115.236369524777</v>
      </c>
      <c r="BW7">
        <v>122.203496091787</v>
      </c>
      <c r="BX7">
        <v>162.02917381852399</v>
      </c>
      <c r="BY7">
        <v>110.95262489333101</v>
      </c>
      <c r="BZ7">
        <v>100.424514207615</v>
      </c>
      <c r="CA7">
        <v>107.99695496158699</v>
      </c>
      <c r="CB7">
        <v>111.196039138232</v>
      </c>
      <c r="CC7">
        <v>48.3430507788133</v>
      </c>
      <c r="CD7">
        <v>97.192366150406897</v>
      </c>
      <c r="CF7" t="s">
        <v>446</v>
      </c>
      <c r="CG7">
        <v>124.76027018481101</v>
      </c>
      <c r="CH7">
        <v>117.055949192553</v>
      </c>
      <c r="CI7">
        <v>137.52483384504799</v>
      </c>
      <c r="CK7">
        <v>117.510061830794</v>
      </c>
      <c r="CL7">
        <v>118.83857826299599</v>
      </c>
      <c r="CM7">
        <v>60.254845700207099</v>
      </c>
      <c r="CN7">
        <v>109.007010193882</v>
      </c>
      <c r="CO7">
        <v>107.987917601023</v>
      </c>
      <c r="CP7">
        <v>92.648172011323396</v>
      </c>
      <c r="CQ7">
        <v>156.26396289439199</v>
      </c>
      <c r="CR7">
        <v>103.207758146697</v>
      </c>
      <c r="CS7">
        <v>114.703278828205</v>
      </c>
      <c r="CT7">
        <v>101.575902062143</v>
      </c>
      <c r="CU7">
        <v>121.76402664125099</v>
      </c>
      <c r="CV7">
        <v>118.171445945974</v>
      </c>
      <c r="CW7">
        <v>112.28823275602601</v>
      </c>
      <c r="CX7">
        <v>108.98559953320201</v>
      </c>
      <c r="CY7">
        <v>116.96875974955699</v>
      </c>
      <c r="CZ7">
        <v>138.91091942206401</v>
      </c>
      <c r="DA7">
        <v>109.79919322147499</v>
      </c>
      <c r="DB7">
        <v>124.489211938965</v>
      </c>
      <c r="DC7">
        <v>104.45807146812101</v>
      </c>
      <c r="DD7">
        <v>146.14374109977601</v>
      </c>
      <c r="DE7">
        <v>100.853462733283</v>
      </c>
      <c r="DF7">
        <v>125.504889305007</v>
      </c>
      <c r="DG7">
        <v>148.30438228472599</v>
      </c>
      <c r="DH7">
        <v>97.591752729434006</v>
      </c>
      <c r="DI7">
        <v>99.506554186915196</v>
      </c>
      <c r="DJ7">
        <v>107.59642920475601</v>
      </c>
      <c r="DK7">
        <v>116.983296982566</v>
      </c>
      <c r="DL7">
        <v>109.346258249226</v>
      </c>
      <c r="DM7">
        <v>116.589047723812</v>
      </c>
      <c r="DN7">
        <v>133.17575811575099</v>
      </c>
      <c r="DP7">
        <v>106.885827828156</v>
      </c>
      <c r="DQ7">
        <v>107.30817168569899</v>
      </c>
      <c r="DR7">
        <v>117.728526449501</v>
      </c>
      <c r="DS7">
        <v>121.32751772586499</v>
      </c>
      <c r="DT7">
        <v>152.242334622909</v>
      </c>
      <c r="DU7">
        <v>108.073692000639</v>
      </c>
      <c r="DV7">
        <v>112.653966779166</v>
      </c>
      <c r="DW7">
        <v>116.20999418520501</v>
      </c>
      <c r="DX7">
        <v>104.121707822972</v>
      </c>
      <c r="DY7">
        <v>132.621783938314</v>
      </c>
      <c r="DZ7">
        <v>153.37013573856299</v>
      </c>
      <c r="EA7">
        <v>143.58085496656699</v>
      </c>
      <c r="EB7">
        <v>73.452627743369305</v>
      </c>
      <c r="EC7">
        <v>117.34660841868001</v>
      </c>
      <c r="ED7">
        <v>112.957040703998</v>
      </c>
      <c r="EE7">
        <v>132.00668599389101</v>
      </c>
      <c r="EF7">
        <v>105.578221928556</v>
      </c>
      <c r="EG7">
        <v>54.311624667844299</v>
      </c>
      <c r="EH7">
        <v>70.852791143504902</v>
      </c>
      <c r="EI7">
        <v>82.350463845544297</v>
      </c>
      <c r="EJ7">
        <v>130.58639824512699</v>
      </c>
      <c r="EK7">
        <v>137.90282716762101</v>
      </c>
      <c r="EL7">
        <v>110.467180425048</v>
      </c>
      <c r="EM7">
        <v>110.406558889417</v>
      </c>
      <c r="EN7">
        <v>132.56224622335799</v>
      </c>
      <c r="EO7">
        <v>107.848435556629</v>
      </c>
      <c r="EP7">
        <v>79.635248781950096</v>
      </c>
      <c r="EQ7">
        <v>108.38667311476399</v>
      </c>
      <c r="ER7">
        <v>94.085979704728004</v>
      </c>
      <c r="ES7">
        <v>92.679992455338606</v>
      </c>
      <c r="ET7">
        <v>117.63354740722301</v>
      </c>
      <c r="EV7" t="s">
        <v>446</v>
      </c>
      <c r="EW7">
        <v>107.104967566924</v>
      </c>
      <c r="EX7">
        <v>111.368868693506</v>
      </c>
      <c r="EY7">
        <v>161.38428275395401</v>
      </c>
      <c r="FA7">
        <v>108.758160906623</v>
      </c>
      <c r="FB7">
        <v>114.58945224882</v>
      </c>
      <c r="FC7">
        <v>87.094982017519996</v>
      </c>
      <c r="FD7">
        <v>104.896303902073</v>
      </c>
      <c r="FE7">
        <v>119.219924547828</v>
      </c>
      <c r="FF7">
        <v>94.406605774698093</v>
      </c>
      <c r="FG7">
        <v>155.50899085693899</v>
      </c>
      <c r="FH7">
        <v>99.2742282272865</v>
      </c>
      <c r="FI7">
        <v>84.561879618423006</v>
      </c>
      <c r="FJ7">
        <v>133.06270652045399</v>
      </c>
      <c r="FK7">
        <v>115.813613641719</v>
      </c>
      <c r="FL7">
        <v>88.877058743417706</v>
      </c>
      <c r="FM7">
        <v>97.310720826828103</v>
      </c>
      <c r="FN7">
        <v>99.998042600496007</v>
      </c>
      <c r="FO7">
        <v>109.78476209473899</v>
      </c>
      <c r="FP7">
        <v>124.624814086108</v>
      </c>
      <c r="FQ7">
        <v>106.423405644141</v>
      </c>
      <c r="FR7">
        <v>121.42401825270601</v>
      </c>
      <c r="FS7">
        <v>96.099113631518904</v>
      </c>
      <c r="FT7">
        <v>171.72807732237399</v>
      </c>
      <c r="FU7">
        <v>88.88019111701</v>
      </c>
      <c r="FV7">
        <v>114.90506752142799</v>
      </c>
      <c r="FW7">
        <v>168.02014637722601</v>
      </c>
      <c r="FX7">
        <v>79.674211638083705</v>
      </c>
      <c r="FY7">
        <v>80.052730437488506</v>
      </c>
      <c r="FZ7">
        <v>105.320903786085</v>
      </c>
      <c r="GA7">
        <v>111.75564238460601</v>
      </c>
      <c r="GB7">
        <v>98.453992257167897</v>
      </c>
      <c r="GC7">
        <v>111.778749724477</v>
      </c>
      <c r="GD7">
        <v>110.768845658218</v>
      </c>
      <c r="GF7">
        <v>104.253741012037</v>
      </c>
      <c r="GG7">
        <v>101.53632634951499</v>
      </c>
      <c r="GH7">
        <v>113.50758350308701</v>
      </c>
      <c r="GI7">
        <v>120.39094306057299</v>
      </c>
      <c r="GJ7">
        <v>144.107567970535</v>
      </c>
      <c r="GK7">
        <v>104.183868028154</v>
      </c>
      <c r="GL7">
        <v>104.1269188257</v>
      </c>
      <c r="GM7">
        <v>82.117929422893198</v>
      </c>
      <c r="GN7">
        <v>98.107920986963904</v>
      </c>
      <c r="GO7">
        <v>111.635259830161</v>
      </c>
      <c r="GP7">
        <v>133.52064026828299</v>
      </c>
      <c r="GQ7">
        <v>148.46879239791801</v>
      </c>
      <c r="GR7">
        <v>138.03263523556399</v>
      </c>
      <c r="GS7">
        <v>112.081724152467</v>
      </c>
      <c r="GT7">
        <v>89.220723996628493</v>
      </c>
      <c r="GU7">
        <v>104.786751679527</v>
      </c>
      <c r="GV7">
        <v>29.611136822788701</v>
      </c>
      <c r="GW7">
        <v>122.22045057693001</v>
      </c>
      <c r="GX7">
        <v>65.963780227297605</v>
      </c>
      <c r="GY7">
        <v>124.16978952427399</v>
      </c>
      <c r="GZ7">
        <v>132.24499676535399</v>
      </c>
      <c r="HA7">
        <v>121.736227196852</v>
      </c>
      <c r="HB7">
        <v>105.841860840477</v>
      </c>
      <c r="HC7">
        <v>99.518176824749602</v>
      </c>
      <c r="HD7">
        <v>106.732861724941</v>
      </c>
      <c r="HE7">
        <v>104.814474605317</v>
      </c>
      <c r="HF7">
        <v>49.2314859643852</v>
      </c>
      <c r="HG7">
        <v>83.303990888670995</v>
      </c>
      <c r="HH7">
        <v>57.726394374363103</v>
      </c>
      <c r="HI7">
        <v>42.988621816773701</v>
      </c>
      <c r="HJ7">
        <v>112.43182020638</v>
      </c>
      <c r="HL7" t="s">
        <v>604</v>
      </c>
      <c r="HM7">
        <v>1.1149031710805999E-2</v>
      </c>
      <c r="HN7">
        <v>3.5704842797805699E-3</v>
      </c>
      <c r="HO7">
        <v>-8.8120241956146596E-4</v>
      </c>
      <c r="HP7">
        <v>1.6042703642431501E-3</v>
      </c>
      <c r="HQ7">
        <v>-3.8112171476108299E-2</v>
      </c>
      <c r="HR7">
        <v>-0.173354716580193</v>
      </c>
      <c r="HS7">
        <v>-0.24932739137139001</v>
      </c>
      <c r="HT7">
        <v>2.9258548025993199E-2</v>
      </c>
      <c r="HU7">
        <v>9.4939046307462808E-3</v>
      </c>
      <c r="HV7">
        <v>0.30871003449010398</v>
      </c>
      <c r="HW7">
        <v>-6.5866081701102697E-2</v>
      </c>
      <c r="HX7">
        <v>-5.9128264021129903E-2</v>
      </c>
      <c r="HY7">
        <v>-6.6384380139090302E-2</v>
      </c>
      <c r="HZ7">
        <v>-7.5021297733114306E-2</v>
      </c>
      <c r="IA7">
        <v>-4.9161638225849701E-2</v>
      </c>
      <c r="IB7">
        <v>-0.111580431479935</v>
      </c>
      <c r="IC7">
        <v>-0.13007195561909901</v>
      </c>
      <c r="ID7">
        <v>-6.5087991411736301E-3</v>
      </c>
      <c r="IE7">
        <v>-0.15897534306105501</v>
      </c>
    </row>
    <row r="8" spans="1:239" x14ac:dyDescent="0.35">
      <c r="A8" t="s">
        <v>400</v>
      </c>
      <c r="B8" t="b">
        <v>1</v>
      </c>
      <c r="C8" t="b">
        <v>1</v>
      </c>
      <c r="D8">
        <v>1</v>
      </c>
      <c r="E8">
        <v>1</v>
      </c>
      <c r="F8" t="s">
        <v>79</v>
      </c>
      <c r="G8">
        <v>1.99237580080815E-2</v>
      </c>
      <c r="H8">
        <v>1.99237580080815E-2</v>
      </c>
      <c r="I8">
        <v>1.99237580080815E-2</v>
      </c>
      <c r="J8">
        <v>106.016574564138</v>
      </c>
      <c r="K8">
        <v>102.426371911903</v>
      </c>
      <c r="L8">
        <v>98.917782399252602</v>
      </c>
      <c r="M8">
        <v>1</v>
      </c>
      <c r="N8" t="b">
        <v>1</v>
      </c>
      <c r="P8" t="s">
        <v>458</v>
      </c>
      <c r="Q8">
        <v>176.62389165536499</v>
      </c>
      <c r="R8">
        <v>121.993550262601</v>
      </c>
      <c r="S8">
        <v>106.410312491692</v>
      </c>
      <c r="T8">
        <v>104.58857850875501</v>
      </c>
      <c r="U8">
        <v>126.560463445932</v>
      </c>
      <c r="V8">
        <v>122.551068101282</v>
      </c>
      <c r="W8">
        <v>5.2767825474887697</v>
      </c>
      <c r="X8">
        <v>114.30782654428</v>
      </c>
      <c r="Y8">
        <v>145.694403802566</v>
      </c>
      <c r="Z8">
        <v>146.32924365684701</v>
      </c>
      <c r="AA8">
        <v>198.838792012927</v>
      </c>
      <c r="AB8">
        <v>109.7048333339</v>
      </c>
      <c r="AC8">
        <v>142.05705120619399</v>
      </c>
      <c r="AD8">
        <v>114.381485431012</v>
      </c>
      <c r="AE8">
        <v>139.654184893066</v>
      </c>
      <c r="AF8">
        <v>143.688264213986</v>
      </c>
      <c r="AG8">
        <v>121.324571367568</v>
      </c>
      <c r="AH8">
        <v>116.994904745882</v>
      </c>
      <c r="AI8">
        <v>130.50850478623099</v>
      </c>
      <c r="AJ8">
        <v>158.81159498419601</v>
      </c>
      <c r="AK8">
        <v>117.698150833756</v>
      </c>
      <c r="AL8">
        <v>141.144617486398</v>
      </c>
      <c r="AM8">
        <v>151.06871636501899</v>
      </c>
      <c r="AN8">
        <v>167.85408843209501</v>
      </c>
      <c r="AO8">
        <v>159.341440454902</v>
      </c>
      <c r="AP8">
        <v>140.34644156296801</v>
      </c>
      <c r="AQ8">
        <v>153.39742831248699</v>
      </c>
      <c r="AR8">
        <v>136.094854278252</v>
      </c>
      <c r="AS8">
        <v>134.6959047428</v>
      </c>
      <c r="AT8">
        <v>110.22353146311799</v>
      </c>
      <c r="AU8">
        <v>129.086429819394</v>
      </c>
      <c r="AV8">
        <v>118.308764145488</v>
      </c>
      <c r="AW8">
        <v>120.79318397681</v>
      </c>
      <c r="AX8">
        <v>146.524175116403</v>
      </c>
      <c r="AY8">
        <v>105.215173041893</v>
      </c>
      <c r="AZ8">
        <v>109.87469877393499</v>
      </c>
      <c r="BA8">
        <v>141.85871430715201</v>
      </c>
      <c r="BB8">
        <v>121.17796632846201</v>
      </c>
      <c r="BC8">
        <v>126.635172371471</v>
      </c>
      <c r="BD8">
        <v>202.57179698665101</v>
      </c>
      <c r="BE8">
        <v>114.987579627374</v>
      </c>
      <c r="BF8">
        <v>119.126023472551</v>
      </c>
      <c r="BG8">
        <v>136.000765397301</v>
      </c>
      <c r="BH8">
        <v>110.604715889071</v>
      </c>
      <c r="BI8">
        <v>198.19292952496599</v>
      </c>
      <c r="BJ8">
        <v>221.80056561164</v>
      </c>
      <c r="BK8">
        <v>174.853582610752</v>
      </c>
      <c r="BL8">
        <v>42.521911567579203</v>
      </c>
      <c r="BM8">
        <v>129.54933570358801</v>
      </c>
      <c r="BN8">
        <v>122.65365783117301</v>
      </c>
      <c r="BO8">
        <v>137.22773985441199</v>
      </c>
      <c r="BP8">
        <v>151.08142414013099</v>
      </c>
      <c r="BQ8">
        <v>25.309300167911498</v>
      </c>
      <c r="BR8">
        <v>43.429823390103998</v>
      </c>
      <c r="BS8">
        <v>53.126205737215201</v>
      </c>
      <c r="BT8">
        <v>133.70015898331101</v>
      </c>
      <c r="BU8">
        <v>157.325431470827</v>
      </c>
      <c r="BV8">
        <v>119.43778066229601</v>
      </c>
      <c r="BW8">
        <v>119.399251411667</v>
      </c>
      <c r="BX8">
        <v>137.08940307897299</v>
      </c>
      <c r="BY8">
        <v>111.223541931562</v>
      </c>
      <c r="BZ8">
        <v>134.334884555592</v>
      </c>
      <c r="CA8">
        <v>208.96059598437401</v>
      </c>
      <c r="CB8">
        <v>193.29722273066201</v>
      </c>
      <c r="CC8">
        <v>70.844730990088493</v>
      </c>
      <c r="CD8">
        <v>233.53254025512399</v>
      </c>
      <c r="CF8" t="s">
        <v>458</v>
      </c>
      <c r="CG8">
        <v>128.507933862882</v>
      </c>
      <c r="CH8">
        <v>117.901142978629</v>
      </c>
      <c r="CI8">
        <v>68.7954524803705</v>
      </c>
      <c r="CJ8">
        <v>104.200362846164</v>
      </c>
      <c r="CK8">
        <v>119.217065307304</v>
      </c>
      <c r="CL8">
        <v>117.972837082905</v>
      </c>
      <c r="CM8">
        <v>74.623884837755199</v>
      </c>
      <c r="CN8">
        <v>109.730456243544</v>
      </c>
      <c r="CO8">
        <v>131.14151663970199</v>
      </c>
      <c r="CP8">
        <v>131.905522742247</v>
      </c>
      <c r="CQ8">
        <v>171.68262356842999</v>
      </c>
      <c r="CR8">
        <v>105.600187819562</v>
      </c>
      <c r="CS8">
        <v>113.921822592243</v>
      </c>
      <c r="CT8">
        <v>129.296702120296</v>
      </c>
      <c r="CU8">
        <v>129.59167071253299</v>
      </c>
      <c r="CV8">
        <v>110.049513632303</v>
      </c>
      <c r="CW8">
        <v>108.964214592624</v>
      </c>
      <c r="CX8">
        <v>108.51967079168899</v>
      </c>
      <c r="CY8">
        <v>120.590155097796</v>
      </c>
      <c r="CZ8">
        <v>141.925111946584</v>
      </c>
      <c r="DA8">
        <v>113.27817810607699</v>
      </c>
      <c r="DB8">
        <v>134.229749644398</v>
      </c>
      <c r="DC8">
        <v>158.58471594759601</v>
      </c>
      <c r="DD8">
        <v>165.360590198533</v>
      </c>
      <c r="DE8">
        <v>155.74618070107499</v>
      </c>
      <c r="DF8">
        <v>123.55383016152599</v>
      </c>
      <c r="DG8">
        <v>154.36336228272299</v>
      </c>
      <c r="DH8">
        <v>102.2172984269</v>
      </c>
      <c r="DI8">
        <v>100.734297668154</v>
      </c>
      <c r="DJ8">
        <v>107.844499585392</v>
      </c>
      <c r="DK8">
        <v>120.355390018097</v>
      </c>
      <c r="DL8">
        <v>107.725643272257</v>
      </c>
      <c r="DM8">
        <v>117.950632754092</v>
      </c>
      <c r="DN8">
        <v>124.46709754526699</v>
      </c>
      <c r="DO8">
        <v>104.606815364499</v>
      </c>
      <c r="DP8">
        <v>107.12295601338199</v>
      </c>
      <c r="DQ8">
        <v>109.161964840827</v>
      </c>
      <c r="DR8">
        <v>116.820700887878</v>
      </c>
      <c r="DS8">
        <v>124.490783433188</v>
      </c>
      <c r="DT8">
        <v>180.04358204249701</v>
      </c>
      <c r="DU8">
        <v>110.30873446419101</v>
      </c>
      <c r="DV8">
        <v>111.61684032225099</v>
      </c>
      <c r="DW8">
        <v>99.261909826976606</v>
      </c>
      <c r="DX8">
        <v>104.15545603086601</v>
      </c>
      <c r="DY8">
        <v>138.26278553172801</v>
      </c>
      <c r="DZ8">
        <v>203.388041307001</v>
      </c>
      <c r="EA8">
        <v>175.548102472865</v>
      </c>
      <c r="EB8">
        <v>67.984276955285793</v>
      </c>
      <c r="EC8">
        <v>119.888675592504</v>
      </c>
      <c r="ED8">
        <v>99.383351787594407</v>
      </c>
      <c r="EE8">
        <v>112.045113911523</v>
      </c>
      <c r="EF8">
        <v>75.618414425694795</v>
      </c>
      <c r="EG8">
        <v>43.681398626046999</v>
      </c>
      <c r="EH8">
        <v>76.496040903038406</v>
      </c>
      <c r="EI8">
        <v>99.956506400340004</v>
      </c>
      <c r="EJ8">
        <v>134.16551584500601</v>
      </c>
      <c r="EK8">
        <v>138.56434698581299</v>
      </c>
      <c r="EL8">
        <v>113.12108780812</v>
      </c>
      <c r="EM8">
        <v>108.654992297943</v>
      </c>
      <c r="EN8">
        <v>113.17529739342901</v>
      </c>
      <c r="EO8">
        <v>107.96866386352001</v>
      </c>
      <c r="EP8">
        <v>104.27019920610999</v>
      </c>
      <c r="EQ8">
        <v>173.407304484425</v>
      </c>
      <c r="ER8">
        <v>123.55346766776201</v>
      </c>
      <c r="ES8">
        <v>116.254076783841</v>
      </c>
      <c r="ET8">
        <v>140.398298232023</v>
      </c>
      <c r="EV8" t="s">
        <v>458</v>
      </c>
      <c r="EW8">
        <v>87.863641728739097</v>
      </c>
      <c r="EX8">
        <v>113.786497290903</v>
      </c>
      <c r="EY8">
        <v>7.8602551340792699</v>
      </c>
      <c r="EZ8">
        <v>103.81328011191</v>
      </c>
      <c r="FA8">
        <v>111.981145740957</v>
      </c>
      <c r="FB8">
        <v>113.42766047003001</v>
      </c>
      <c r="FC8">
        <v>227.96389188907301</v>
      </c>
      <c r="FD8">
        <v>105.29403370314699</v>
      </c>
      <c r="FE8">
        <v>108.463598533911</v>
      </c>
      <c r="FF8">
        <v>88.564379404184194</v>
      </c>
      <c r="FG8">
        <v>134.897228660601</v>
      </c>
      <c r="FH8">
        <v>101.57547586241201</v>
      </c>
      <c r="FI8">
        <v>86.616890093789394</v>
      </c>
      <c r="FJ8">
        <v>118.898633161451</v>
      </c>
      <c r="FK8">
        <v>117.389790138493</v>
      </c>
      <c r="FL8">
        <v>80.251974882073995</v>
      </c>
      <c r="FM8">
        <v>97.225819737110797</v>
      </c>
      <c r="FN8">
        <v>100.469033418447</v>
      </c>
      <c r="FO8">
        <v>111.194117938067</v>
      </c>
      <c r="FP8">
        <v>126.097118013951</v>
      </c>
      <c r="FQ8">
        <v>108.99224877816</v>
      </c>
      <c r="FR8">
        <v>124.165516345594</v>
      </c>
      <c r="FS8">
        <v>126.945843748599</v>
      </c>
      <c r="FT8">
        <v>146.337818986299</v>
      </c>
      <c r="FU8">
        <v>115.433418372695</v>
      </c>
      <c r="FV8">
        <v>108.27990502304201</v>
      </c>
      <c r="FW8">
        <v>142.19050628612001</v>
      </c>
      <c r="FX8">
        <v>74.6116620143695</v>
      </c>
      <c r="FY8">
        <v>73.583666514070799</v>
      </c>
      <c r="FZ8">
        <v>105.501935970349</v>
      </c>
      <c r="GA8">
        <v>112.01857210101301</v>
      </c>
      <c r="GB8">
        <v>97.832103981398106</v>
      </c>
      <c r="GC8">
        <v>115.030724073615</v>
      </c>
      <c r="GD8">
        <v>100.554911763574</v>
      </c>
      <c r="GE8">
        <v>104.00159917739001</v>
      </c>
      <c r="GF8">
        <v>104.424432193944</v>
      </c>
      <c r="GG8">
        <v>70.381773473457798</v>
      </c>
      <c r="GH8">
        <v>112.48577986797901</v>
      </c>
      <c r="GI8">
        <v>121.859598328628</v>
      </c>
      <c r="GJ8">
        <v>144.959677077294</v>
      </c>
      <c r="GK8">
        <v>105.795524668421</v>
      </c>
      <c r="GL8">
        <v>104.318080245326</v>
      </c>
      <c r="GM8">
        <v>70.422389516323605</v>
      </c>
      <c r="GN8">
        <v>98.037156031908395</v>
      </c>
      <c r="GO8">
        <v>86.782381504755406</v>
      </c>
      <c r="GP8">
        <v>172.26579543672199</v>
      </c>
      <c r="GQ8">
        <v>159.43516864176101</v>
      </c>
      <c r="GR8">
        <v>86.814553984198497</v>
      </c>
      <c r="GS8">
        <v>110.766909521337</v>
      </c>
      <c r="GT8">
        <v>79.411154980655596</v>
      </c>
      <c r="GU8">
        <v>89.394939357136295</v>
      </c>
      <c r="GV8">
        <v>25.583292535442698</v>
      </c>
      <c r="GW8">
        <v>47.37068794999</v>
      </c>
      <c r="GX8">
        <v>95.712859488438596</v>
      </c>
      <c r="GY8">
        <v>69.768144911108706</v>
      </c>
      <c r="GZ8">
        <v>133.59964777722701</v>
      </c>
      <c r="HA8">
        <v>121.204302499668</v>
      </c>
      <c r="HB8">
        <v>107.075145908747</v>
      </c>
      <c r="HC8">
        <v>98.622846646617504</v>
      </c>
      <c r="HD8">
        <v>91.517466103083507</v>
      </c>
      <c r="HE8">
        <v>104.792313353867</v>
      </c>
      <c r="HF8">
        <v>60.3747186213254</v>
      </c>
      <c r="HG8">
        <v>106.130903149286</v>
      </c>
      <c r="HH8">
        <v>54.494954066983802</v>
      </c>
      <c r="HI8">
        <v>40.770754772608299</v>
      </c>
      <c r="HJ8">
        <v>52.9874802990429</v>
      </c>
      <c r="HL8" t="s">
        <v>605</v>
      </c>
      <c r="HM8">
        <v>-2.68718867228101E-3</v>
      </c>
      <c r="HN8">
        <v>5.2031634452431802E-3</v>
      </c>
      <c r="HO8">
        <v>7.0814851286209396E-3</v>
      </c>
      <c r="HP8">
        <v>1.2367716537076099E-4</v>
      </c>
      <c r="HQ8">
        <v>4.9746406357399499E-2</v>
      </c>
      <c r="HR8">
        <v>7.4626997266009604E-2</v>
      </c>
      <c r="HS8">
        <v>0.11368234746948</v>
      </c>
      <c r="HT8">
        <v>-6.7928548922979704E-4</v>
      </c>
      <c r="HU8">
        <v>2.5581383157931002E-3</v>
      </c>
      <c r="HV8">
        <v>-0.119149275041614</v>
      </c>
      <c r="HW8">
        <v>6.7456342573706696E-2</v>
      </c>
      <c r="HX8">
        <v>5.86052599535027E-2</v>
      </c>
      <c r="HY8">
        <v>5.7762735069335901E-2</v>
      </c>
      <c r="HZ8">
        <v>7.3906156735260298E-2</v>
      </c>
      <c r="IA8">
        <v>4.8040698183866103E-2</v>
      </c>
      <c r="IB8">
        <v>4.1666740007225901E-2</v>
      </c>
      <c r="IC8">
        <v>3.8199210466946402E-2</v>
      </c>
      <c r="ID8">
        <v>0.192212642255434</v>
      </c>
      <c r="IE8">
        <v>0.110968108714686</v>
      </c>
    </row>
    <row r="9" spans="1:239" x14ac:dyDescent="0.35">
      <c r="A9" t="s">
        <v>401</v>
      </c>
      <c r="B9" t="b">
        <v>1</v>
      </c>
      <c r="C9" t="b">
        <v>1</v>
      </c>
      <c r="D9">
        <v>1</v>
      </c>
      <c r="E9">
        <v>1</v>
      </c>
      <c r="F9" t="s">
        <v>79</v>
      </c>
      <c r="G9">
        <v>3.28451769545168E-3</v>
      </c>
      <c r="H9">
        <v>3.28451769545168E-3</v>
      </c>
      <c r="I9">
        <v>3.28451769545168E-3</v>
      </c>
      <c r="J9">
        <v>106.364787879305</v>
      </c>
      <c r="K9">
        <v>102.762793142928</v>
      </c>
      <c r="L9">
        <v>99.242679605937695</v>
      </c>
      <c r="M9">
        <v>1</v>
      </c>
      <c r="N9" t="b">
        <v>1</v>
      </c>
      <c r="P9" t="s">
        <v>470</v>
      </c>
      <c r="Q9">
        <v>172.75461689829001</v>
      </c>
      <c r="R9">
        <v>111.36353770007</v>
      </c>
      <c r="S9">
        <v>65.952038245170698</v>
      </c>
      <c r="T9">
        <v>104.508570562073</v>
      </c>
      <c r="U9">
        <v>114.549226550862</v>
      </c>
      <c r="V9">
        <v>111.676059456941</v>
      </c>
      <c r="W9">
        <v>19.898999332677398</v>
      </c>
      <c r="X9">
        <v>108.341142479125</v>
      </c>
      <c r="Y9">
        <v>206.20380476364201</v>
      </c>
      <c r="Z9">
        <v>215.14755275886401</v>
      </c>
      <c r="AA9">
        <v>194.69537896247499</v>
      </c>
      <c r="AB9">
        <v>109.545257302772</v>
      </c>
      <c r="AC9">
        <v>148.57563923531501</v>
      </c>
      <c r="AD9">
        <v>164.63899461601801</v>
      </c>
      <c r="AE9">
        <v>129.90955804280699</v>
      </c>
      <c r="AF9">
        <v>150.27657804800199</v>
      </c>
      <c r="AG9">
        <v>110.02483320449601</v>
      </c>
      <c r="AH9">
        <v>107.752655716558</v>
      </c>
      <c r="AI9">
        <v>116.160666740175</v>
      </c>
      <c r="AJ9">
        <v>133.01409720537799</v>
      </c>
      <c r="AK9">
        <v>111.19540068466701</v>
      </c>
      <c r="AL9">
        <v>130.88013031797001</v>
      </c>
      <c r="AM9">
        <v>132.38711181028</v>
      </c>
      <c r="AN9">
        <v>167.46571452314501</v>
      </c>
      <c r="AO9">
        <v>144.319625162698</v>
      </c>
      <c r="AP9">
        <v>122.17107778717801</v>
      </c>
      <c r="AQ9">
        <v>136.06780076104499</v>
      </c>
      <c r="AR9">
        <v>125.26516122038301</v>
      </c>
      <c r="AS9">
        <v>116.752801951602</v>
      </c>
      <c r="AT9">
        <v>106.437096975689</v>
      </c>
      <c r="AU9">
        <v>130.505933690311</v>
      </c>
      <c r="AV9">
        <v>109.12871608537</v>
      </c>
      <c r="AW9">
        <v>109.912574929077</v>
      </c>
      <c r="AX9">
        <v>153.39899383426501</v>
      </c>
      <c r="AY9">
        <v>104.929507157272</v>
      </c>
      <c r="AZ9">
        <v>105.980291832294</v>
      </c>
      <c r="BA9">
        <v>116.981163557039</v>
      </c>
      <c r="BB9">
        <v>110.321601264284</v>
      </c>
      <c r="BC9">
        <v>116.641122531248</v>
      </c>
      <c r="BD9">
        <v>200.822478527578</v>
      </c>
      <c r="BE9">
        <v>110.984424242751</v>
      </c>
      <c r="BF9">
        <v>109.586750357833</v>
      </c>
      <c r="BG9">
        <v>119.58603902259</v>
      </c>
      <c r="BH9">
        <v>106.724869031308</v>
      </c>
      <c r="BI9">
        <v>196.75385841061501</v>
      </c>
      <c r="BJ9">
        <v>215.77082441269999</v>
      </c>
      <c r="BK9">
        <v>175.357459200714</v>
      </c>
      <c r="BL9">
        <v>51.350893469283399</v>
      </c>
      <c r="BM9">
        <v>130.979208397599</v>
      </c>
      <c r="BN9">
        <v>107.91561286348499</v>
      </c>
      <c r="BO9">
        <v>119.68042796365199</v>
      </c>
      <c r="BP9">
        <v>92.1330797010542</v>
      </c>
      <c r="BQ9">
        <v>32.282472125453197</v>
      </c>
      <c r="BR9">
        <v>105.733892992753</v>
      </c>
      <c r="BS9">
        <v>86.336166787730207</v>
      </c>
      <c r="BT9">
        <v>118.96858781521399</v>
      </c>
      <c r="BU9">
        <v>131.71310677697099</v>
      </c>
      <c r="BV9">
        <v>112.76275976253299</v>
      </c>
      <c r="BW9">
        <v>109.714102752679</v>
      </c>
      <c r="BX9">
        <v>120.33381999924801</v>
      </c>
      <c r="BY9">
        <v>107.414405598488</v>
      </c>
      <c r="BZ9">
        <v>65.766321503960597</v>
      </c>
      <c r="CA9">
        <v>165.917112447715</v>
      </c>
      <c r="CB9">
        <v>226.808426664183</v>
      </c>
      <c r="CC9">
        <v>92.818699118692905</v>
      </c>
      <c r="CD9">
        <v>170.84269557931199</v>
      </c>
      <c r="CF9" t="s">
        <v>470</v>
      </c>
      <c r="CG9">
        <v>138.867147083183</v>
      </c>
      <c r="CH9">
        <v>111.58346887089699</v>
      </c>
      <c r="CI9">
        <v>61.125583292751301</v>
      </c>
      <c r="CJ9">
        <v>104.200370059023</v>
      </c>
      <c r="CK9">
        <v>111.09192308812599</v>
      </c>
      <c r="CL9">
        <v>107.466297132775</v>
      </c>
      <c r="CM9">
        <v>93.274383889046007</v>
      </c>
      <c r="CN9">
        <v>109.50339833546001</v>
      </c>
      <c r="CO9">
        <v>172.69220197023699</v>
      </c>
      <c r="CP9">
        <v>176.23948043630301</v>
      </c>
      <c r="CQ9">
        <v>173.85863638591499</v>
      </c>
      <c r="CR9">
        <v>105.781099390059</v>
      </c>
      <c r="CS9">
        <v>112.79866631115701</v>
      </c>
      <c r="CT9">
        <v>164.30393030393199</v>
      </c>
      <c r="CU9">
        <v>129.55326550171699</v>
      </c>
      <c r="CV9">
        <v>108.96418699456299</v>
      </c>
      <c r="CW9">
        <v>108.30362899833401</v>
      </c>
      <c r="CX9">
        <v>107.19647594417199</v>
      </c>
      <c r="CY9">
        <v>114.101792386852</v>
      </c>
      <c r="CZ9">
        <v>117.964597018219</v>
      </c>
      <c r="DA9">
        <v>112.589573377034</v>
      </c>
      <c r="DB9">
        <v>135.62209379693201</v>
      </c>
      <c r="DC9">
        <v>126.049207302299</v>
      </c>
      <c r="DD9">
        <v>154.579590902603</v>
      </c>
      <c r="DE9">
        <v>125.727838106281</v>
      </c>
      <c r="DF9">
        <v>107.13240727263999</v>
      </c>
      <c r="DG9">
        <v>147.65273899608499</v>
      </c>
      <c r="DH9">
        <v>103.72504357508799</v>
      </c>
      <c r="DI9">
        <v>100.478604929151</v>
      </c>
      <c r="DJ9">
        <v>106.573739042261</v>
      </c>
      <c r="DK9">
        <v>120.256447021101</v>
      </c>
      <c r="DL9">
        <v>105.27752008505701</v>
      </c>
      <c r="DM9">
        <v>111.309748206073</v>
      </c>
      <c r="DN9">
        <v>124.75849316940899</v>
      </c>
      <c r="DO9">
        <v>104.578406949951</v>
      </c>
      <c r="DP9">
        <v>105.92183001326001</v>
      </c>
      <c r="DQ9">
        <v>92.7843526207959</v>
      </c>
      <c r="DR9">
        <v>106.316479368335</v>
      </c>
      <c r="DS9">
        <v>119.0918449009</v>
      </c>
      <c r="DT9">
        <v>197.735255771699</v>
      </c>
      <c r="DU9">
        <v>109.733675417068</v>
      </c>
      <c r="DV9">
        <v>108.58478830134101</v>
      </c>
      <c r="DW9">
        <v>92.813157110416398</v>
      </c>
      <c r="DX9">
        <v>104.087463863727</v>
      </c>
      <c r="DY9">
        <v>152.058985411625</v>
      </c>
      <c r="DZ9">
        <v>213.41043926066899</v>
      </c>
      <c r="EA9">
        <v>178.26692030961999</v>
      </c>
      <c r="EB9">
        <v>87.6049449530408</v>
      </c>
      <c r="EC9">
        <v>119.697458144465</v>
      </c>
      <c r="ED9">
        <v>97.050200056871404</v>
      </c>
      <c r="EE9">
        <v>104.36650161938201</v>
      </c>
      <c r="EF9">
        <v>70.581532664976706</v>
      </c>
      <c r="EG9">
        <v>62.8242558772968</v>
      </c>
      <c r="EH9">
        <v>80.391788581794401</v>
      </c>
      <c r="EI9">
        <v>138.03219120440301</v>
      </c>
      <c r="EJ9">
        <v>127.24496138247</v>
      </c>
      <c r="EK9">
        <v>114.715383196321</v>
      </c>
      <c r="EL9">
        <v>112.383145986976</v>
      </c>
      <c r="EM9">
        <v>106.095796520349</v>
      </c>
      <c r="EN9">
        <v>105.7996069946</v>
      </c>
      <c r="EO9">
        <v>106.398456387184</v>
      </c>
      <c r="EP9">
        <v>113.23601420275</v>
      </c>
      <c r="EQ9">
        <v>138.41677122063501</v>
      </c>
      <c r="ER9">
        <v>163.17829236818301</v>
      </c>
      <c r="ES9">
        <v>117.062660052251</v>
      </c>
      <c r="ET9">
        <v>126.880724804466</v>
      </c>
      <c r="EV9" t="s">
        <v>470</v>
      </c>
      <c r="EW9">
        <v>103.77480940754501</v>
      </c>
      <c r="EX9">
        <v>111.49677583333001</v>
      </c>
      <c r="EY9">
        <v>9.1928768408582808</v>
      </c>
      <c r="EZ9">
        <v>103.892751522976</v>
      </c>
      <c r="FA9">
        <v>107.30092855028199</v>
      </c>
      <c r="FB9">
        <v>103.28713971912001</v>
      </c>
      <c r="FC9">
        <v>35.962335412648102</v>
      </c>
      <c r="FD9">
        <v>110.5534813731</v>
      </c>
      <c r="FE9">
        <v>132.14768789782801</v>
      </c>
      <c r="FF9">
        <v>106.44641673715201</v>
      </c>
      <c r="FG9">
        <v>140.37059337485101</v>
      </c>
      <c r="FH9">
        <v>102.071064472565</v>
      </c>
      <c r="FI9">
        <v>80.867125326671996</v>
      </c>
      <c r="FJ9">
        <v>131.64676623575099</v>
      </c>
      <c r="FK9">
        <v>125.72062435914</v>
      </c>
      <c r="FL9">
        <v>74.935984655855805</v>
      </c>
      <c r="FM9">
        <v>105.488130810428</v>
      </c>
      <c r="FN9">
        <v>106.24482566585699</v>
      </c>
      <c r="FO9">
        <v>111.556014719621</v>
      </c>
      <c r="FP9">
        <v>104.00660243694</v>
      </c>
      <c r="FQ9">
        <v>113.878005785135</v>
      </c>
      <c r="FR9">
        <v>136.31235644516099</v>
      </c>
      <c r="FS9">
        <v>91.051683044541804</v>
      </c>
      <c r="FT9">
        <v>125.060442053763</v>
      </c>
      <c r="FU9">
        <v>82.540433308290304</v>
      </c>
      <c r="FV9">
        <v>93.519807215504997</v>
      </c>
      <c r="FW9">
        <v>142.16443438898901</v>
      </c>
      <c r="FX9">
        <v>83.025765393677304</v>
      </c>
      <c r="FY9">
        <v>83.877974631004193</v>
      </c>
      <c r="FZ9">
        <v>106.665459176084</v>
      </c>
      <c r="GA9">
        <v>110.60257682144</v>
      </c>
      <c r="GB9">
        <v>101.11412744962</v>
      </c>
      <c r="GC9">
        <v>112.427705142466</v>
      </c>
      <c r="GD9">
        <v>96.096421279114196</v>
      </c>
      <c r="GE9">
        <v>104.227973746678</v>
      </c>
      <c r="GF9">
        <v>105.816395903201</v>
      </c>
      <c r="GG9">
        <v>59.965521044730998</v>
      </c>
      <c r="GH9">
        <v>102.331286519823</v>
      </c>
      <c r="GI9">
        <v>120.954541200726</v>
      </c>
      <c r="GJ9">
        <v>173.813497521382</v>
      </c>
      <c r="GK9">
        <v>108.43835307530701</v>
      </c>
      <c r="GL9">
        <v>107.10192589849299</v>
      </c>
      <c r="GM9">
        <v>68.859097000457993</v>
      </c>
      <c r="GN9">
        <v>101.43291637677</v>
      </c>
      <c r="GO9">
        <v>104.213982548101</v>
      </c>
      <c r="GP9">
        <v>191.096051018216</v>
      </c>
      <c r="GQ9">
        <v>162.98705603774499</v>
      </c>
      <c r="GR9">
        <v>116.93017749267599</v>
      </c>
      <c r="GS9">
        <v>109.19100656089699</v>
      </c>
      <c r="GT9">
        <v>85.076942556273906</v>
      </c>
      <c r="GU9">
        <v>87.258270987850693</v>
      </c>
      <c r="GV9">
        <v>31.7875591641806</v>
      </c>
      <c r="GW9">
        <v>73.2214931952564</v>
      </c>
      <c r="GX9">
        <v>31.829834905860999</v>
      </c>
      <c r="GY9">
        <v>80.187833085732507</v>
      </c>
      <c r="GZ9">
        <v>134.687451709909</v>
      </c>
      <c r="HA9">
        <v>99.219871524223294</v>
      </c>
      <c r="HB9">
        <v>111.85250986388201</v>
      </c>
      <c r="HC9">
        <v>102.131235416658</v>
      </c>
      <c r="HD9">
        <v>89.611614414657097</v>
      </c>
      <c r="HE9">
        <v>105.346645670862</v>
      </c>
      <c r="HF9">
        <v>130.08552999864301</v>
      </c>
      <c r="HG9">
        <v>83.866675378095806</v>
      </c>
      <c r="HH9">
        <v>77.865834991782094</v>
      </c>
      <c r="HI9">
        <v>30.304651790025599</v>
      </c>
      <c r="HJ9">
        <v>57.898401394806399</v>
      </c>
      <c r="HL9" t="s">
        <v>606</v>
      </c>
      <c r="HM9">
        <v>1.16814097673665E-2</v>
      </c>
      <c r="HN9">
        <v>1.82782130572893E-2</v>
      </c>
      <c r="HO9">
        <v>1.1414057950666001E-2</v>
      </c>
      <c r="HP9">
        <v>5.1839373208308797E-3</v>
      </c>
      <c r="HQ9">
        <v>1.47583639775312E-2</v>
      </c>
      <c r="HR9">
        <v>-5.86717827931608E-2</v>
      </c>
      <c r="HS9">
        <v>-8.5843381959857801E-2</v>
      </c>
      <c r="HT9">
        <v>4.6127017451075503E-2</v>
      </c>
      <c r="HU9">
        <v>2.9366873859894602E-2</v>
      </c>
      <c r="HV9">
        <v>8.0907117573880902E-2</v>
      </c>
      <c r="HW9">
        <v>8.7907214292850498E-3</v>
      </c>
      <c r="HX9">
        <v>1.7406346357065498E-2</v>
      </c>
      <c r="HY9">
        <v>1.7927188839558E-2</v>
      </c>
      <c r="HZ9">
        <v>-2.1180279057840701E-2</v>
      </c>
      <c r="IA9">
        <v>-6.3878105011116997E-3</v>
      </c>
      <c r="IB9">
        <v>6.0311334866543803E-2</v>
      </c>
      <c r="IC9">
        <v>6.2644234200777305E-2</v>
      </c>
      <c r="ID9">
        <v>0.14196900449640101</v>
      </c>
      <c r="IE9">
        <v>1.2050626154929999E-2</v>
      </c>
    </row>
    <row r="10" spans="1:239" x14ac:dyDescent="0.35">
      <c r="A10" t="s">
        <v>402</v>
      </c>
      <c r="B10" t="b">
        <v>1</v>
      </c>
      <c r="C10" t="b">
        <v>1</v>
      </c>
      <c r="D10">
        <v>1</v>
      </c>
      <c r="E10">
        <v>1</v>
      </c>
      <c r="F10" t="s">
        <v>79</v>
      </c>
      <c r="G10">
        <v>1.7739352925105699E-4</v>
      </c>
      <c r="H10">
        <v>1.7739352925105699E-4</v>
      </c>
      <c r="I10">
        <v>1.7739352925105699E-4</v>
      </c>
      <c r="J10">
        <v>106.383656304415</v>
      </c>
      <c r="K10">
        <v>102.78102259747899</v>
      </c>
      <c r="L10">
        <v>99.2602846151254</v>
      </c>
      <c r="M10">
        <v>1</v>
      </c>
      <c r="N10" t="b">
        <v>1</v>
      </c>
      <c r="P10" t="s">
        <v>482</v>
      </c>
      <c r="Q10">
        <v>170.55505580277699</v>
      </c>
      <c r="R10">
        <v>108.020468176759</v>
      </c>
      <c r="S10">
        <v>53.882117179186999</v>
      </c>
      <c r="T10">
        <v>107.356075124371</v>
      </c>
      <c r="U10">
        <v>111.990281646738</v>
      </c>
      <c r="V10">
        <v>108.718117561977</v>
      </c>
      <c r="W10">
        <v>1.1972513010327599</v>
      </c>
      <c r="X10">
        <v>108.543952047998</v>
      </c>
      <c r="Y10">
        <v>176.63612491107699</v>
      </c>
      <c r="Z10">
        <v>171.52344476402601</v>
      </c>
      <c r="AA10">
        <v>197.75170890340701</v>
      </c>
      <c r="AB10">
        <v>112.746928759084</v>
      </c>
      <c r="AC10">
        <v>144.738030554029</v>
      </c>
      <c r="AD10">
        <v>138.76066576782199</v>
      </c>
      <c r="AE10">
        <v>126.48050910771499</v>
      </c>
      <c r="AF10">
        <v>146.53090637527299</v>
      </c>
      <c r="AG10">
        <v>105.899744945574</v>
      </c>
      <c r="AH10">
        <v>106.512196760992</v>
      </c>
      <c r="AI10">
        <v>114.12900952579599</v>
      </c>
      <c r="AJ10">
        <v>123.811553258537</v>
      </c>
      <c r="AK10">
        <v>111.72179951881201</v>
      </c>
      <c r="AL10">
        <v>127.39405742796301</v>
      </c>
      <c r="AM10">
        <v>103.356157633525</v>
      </c>
      <c r="AN10">
        <v>175.56712247467399</v>
      </c>
      <c r="AO10">
        <v>100.382471708867</v>
      </c>
      <c r="AP10">
        <v>117.31541693630599</v>
      </c>
      <c r="AQ10">
        <v>147.13716932178099</v>
      </c>
      <c r="AR10">
        <v>120.11820986366401</v>
      </c>
      <c r="AS10">
        <v>113.576567679714</v>
      </c>
      <c r="AT10">
        <v>106.96744841042501</v>
      </c>
      <c r="AU10">
        <v>122.35394188331399</v>
      </c>
      <c r="AV10">
        <v>107.075026278531</v>
      </c>
      <c r="AW10">
        <v>106.80253264031001</v>
      </c>
      <c r="AX10">
        <v>149.68127638776201</v>
      </c>
      <c r="AY10">
        <v>107.508615482023</v>
      </c>
      <c r="AZ10">
        <v>106.355079409019</v>
      </c>
      <c r="BA10">
        <v>111.949648886923</v>
      </c>
      <c r="BB10">
        <v>107.104064006418</v>
      </c>
      <c r="BC10">
        <v>115.400591326936</v>
      </c>
      <c r="BD10">
        <v>198.85612875885101</v>
      </c>
      <c r="BE10">
        <v>111.817965682937</v>
      </c>
      <c r="BF10">
        <v>107.74506600122</v>
      </c>
      <c r="BG10">
        <v>103.00361146348099</v>
      </c>
      <c r="BH10">
        <v>107.079251091228</v>
      </c>
      <c r="BI10">
        <v>194.88883863827999</v>
      </c>
      <c r="BJ10">
        <v>205.94435812029201</v>
      </c>
      <c r="BK10">
        <v>179.357902530996</v>
      </c>
      <c r="BL10">
        <v>68.454751742179695</v>
      </c>
      <c r="BM10">
        <v>122.916632364504</v>
      </c>
      <c r="BN10">
        <v>97.170075360174394</v>
      </c>
      <c r="BO10">
        <v>101.303099715874</v>
      </c>
      <c r="BP10">
        <v>45.301222647615504</v>
      </c>
      <c r="BQ10">
        <v>48.220112236429003</v>
      </c>
      <c r="BR10">
        <v>36.987472172738599</v>
      </c>
      <c r="BS10">
        <v>73.060357223529806</v>
      </c>
      <c r="BT10">
        <v>117.02040157036301</v>
      </c>
      <c r="BU10">
        <v>121.586672589963</v>
      </c>
      <c r="BV10">
        <v>113.187569154062</v>
      </c>
      <c r="BW10">
        <v>108.138602150018</v>
      </c>
      <c r="BX10">
        <v>103.97805702920699</v>
      </c>
      <c r="BY10">
        <v>107.930639617358</v>
      </c>
      <c r="BZ10">
        <v>66.779335020196001</v>
      </c>
      <c r="CA10">
        <v>171.301257264963</v>
      </c>
      <c r="CB10">
        <v>193.59768668081901</v>
      </c>
      <c r="CC10">
        <v>89.599948956028896</v>
      </c>
      <c r="CD10">
        <v>142.902138240124</v>
      </c>
      <c r="CF10" t="s">
        <v>482</v>
      </c>
      <c r="CG10">
        <v>147.58556180732299</v>
      </c>
      <c r="CH10">
        <v>110.75953105545</v>
      </c>
      <c r="CI10">
        <v>54.801284291612298</v>
      </c>
      <c r="CJ10">
        <v>106.747740799913</v>
      </c>
      <c r="CK10">
        <v>110.165410713988</v>
      </c>
      <c r="CL10">
        <v>106.72624515456801</v>
      </c>
      <c r="CM10">
        <v>43.556434829059697</v>
      </c>
      <c r="CN10">
        <v>110.048252787463</v>
      </c>
      <c r="CO10">
        <v>153.21440774944699</v>
      </c>
      <c r="CP10">
        <v>167.939253974021</v>
      </c>
      <c r="CQ10">
        <v>179.05457432859001</v>
      </c>
      <c r="CR10">
        <v>107.02647084888601</v>
      </c>
      <c r="CS10">
        <v>104.367334217753</v>
      </c>
      <c r="CT10">
        <v>144.68416144234601</v>
      </c>
      <c r="CU10">
        <v>127.39621554806099</v>
      </c>
      <c r="CV10">
        <v>100.747240551366</v>
      </c>
      <c r="CW10">
        <v>102.172808605238</v>
      </c>
      <c r="CX10">
        <v>108.820398986746</v>
      </c>
      <c r="CY10">
        <v>116.587605004008</v>
      </c>
      <c r="CZ10">
        <v>121.207608898744</v>
      </c>
      <c r="DA10">
        <v>113.779145701734</v>
      </c>
      <c r="DB10">
        <v>137.793665770719</v>
      </c>
      <c r="DC10">
        <v>112.64071654867</v>
      </c>
      <c r="DD10">
        <v>164.01888563882201</v>
      </c>
      <c r="DE10">
        <v>120.81364046036001</v>
      </c>
      <c r="DF10">
        <v>106.44713753632701</v>
      </c>
      <c r="DG10">
        <v>140.032633082308</v>
      </c>
      <c r="DH10">
        <v>104.18413300111401</v>
      </c>
      <c r="DI10">
        <v>112.64002274543</v>
      </c>
      <c r="DJ10">
        <v>107.943042486959</v>
      </c>
      <c r="DK10">
        <v>120.307790586255</v>
      </c>
      <c r="DL10">
        <v>106.82504526970401</v>
      </c>
      <c r="DM10">
        <v>110.862802880662</v>
      </c>
      <c r="DN10">
        <v>122.4546939351</v>
      </c>
      <c r="DO10">
        <v>107.061240896393</v>
      </c>
      <c r="DP10">
        <v>107.39214040083399</v>
      </c>
      <c r="DQ10">
        <v>101.047382661318</v>
      </c>
      <c r="DR10">
        <v>105.770860103432</v>
      </c>
      <c r="DS10">
        <v>120.93596156021199</v>
      </c>
      <c r="DT10">
        <v>211.24745159937299</v>
      </c>
      <c r="DU10">
        <v>110.81506797350001</v>
      </c>
      <c r="DV10">
        <v>110.340751551865</v>
      </c>
      <c r="DW10">
        <v>90.682629595043295</v>
      </c>
      <c r="DX10">
        <v>105.54972246235801</v>
      </c>
      <c r="DY10">
        <v>162.38080389746901</v>
      </c>
      <c r="DZ10">
        <v>221.16328659326001</v>
      </c>
      <c r="EA10">
        <v>169.06121192190699</v>
      </c>
      <c r="EB10">
        <v>117.85555226658499</v>
      </c>
      <c r="EC10">
        <v>119.572771672839</v>
      </c>
      <c r="ED10">
        <v>95.416692504409795</v>
      </c>
      <c r="EE10">
        <v>101.784728373034</v>
      </c>
      <c r="EF10">
        <v>52.127739088874598</v>
      </c>
      <c r="EG10">
        <v>97.538768818252606</v>
      </c>
      <c r="EH10">
        <v>58.078598040109597</v>
      </c>
      <c r="EI10">
        <v>126.684528811783</v>
      </c>
      <c r="EJ10">
        <v>129.65986586638999</v>
      </c>
      <c r="EK10">
        <v>117.93896120040201</v>
      </c>
      <c r="EL10">
        <v>113.90021865504001</v>
      </c>
      <c r="EM10">
        <v>101.854352794419</v>
      </c>
      <c r="EN10">
        <v>103.396355331302</v>
      </c>
      <c r="EO10">
        <v>107.850813365664</v>
      </c>
      <c r="EP10">
        <v>118.088014962758</v>
      </c>
      <c r="EQ10">
        <v>157.25575294221599</v>
      </c>
      <c r="ER10">
        <v>200.41432625454499</v>
      </c>
      <c r="ES10">
        <v>107.963245267142</v>
      </c>
      <c r="ET10">
        <v>132.81106226322001</v>
      </c>
      <c r="EV10" t="s">
        <v>482</v>
      </c>
      <c r="EW10">
        <v>115.78906026708199</v>
      </c>
      <c r="EX10">
        <v>112.621290256854</v>
      </c>
      <c r="EY10">
        <v>6.2018639114701797</v>
      </c>
      <c r="EZ10">
        <v>106.14172681743899</v>
      </c>
      <c r="FA10">
        <v>107.233264215635</v>
      </c>
      <c r="FB10">
        <v>104.07239855093</v>
      </c>
      <c r="FC10">
        <v>35.423554240895598</v>
      </c>
      <c r="FD10">
        <v>111.32543089599</v>
      </c>
      <c r="FE10">
        <v>120.75284301664</v>
      </c>
      <c r="FF10">
        <v>119.18680275091801</v>
      </c>
      <c r="FG10">
        <v>141.310015917128</v>
      </c>
      <c r="FH10">
        <v>101.497538006494</v>
      </c>
      <c r="FI10">
        <v>70.085741969145005</v>
      </c>
      <c r="FJ10">
        <v>120.409481150316</v>
      </c>
      <c r="FK10">
        <v>123.224855600693</v>
      </c>
      <c r="FL10">
        <v>64.804799579172297</v>
      </c>
      <c r="FM10">
        <v>96.873382277984007</v>
      </c>
      <c r="FN10">
        <v>110.411252084349</v>
      </c>
      <c r="FO10">
        <v>117.365351801597</v>
      </c>
      <c r="FP10">
        <v>115.057764079451</v>
      </c>
      <c r="FQ10">
        <v>115.52386272107999</v>
      </c>
      <c r="FR10">
        <v>142.37530192791601</v>
      </c>
      <c r="FS10">
        <v>86.997439803404404</v>
      </c>
      <c r="FT10">
        <v>130.53050356704301</v>
      </c>
      <c r="FU10">
        <v>99.139394072410497</v>
      </c>
      <c r="FV10">
        <v>94.929685127772103</v>
      </c>
      <c r="FW10">
        <v>114.98790950514901</v>
      </c>
      <c r="FX10">
        <v>85.3476271224621</v>
      </c>
      <c r="FY10">
        <v>105.503859482769</v>
      </c>
      <c r="FZ10">
        <v>108.80727912245401</v>
      </c>
      <c r="GA10">
        <v>117.31297085608701</v>
      </c>
      <c r="GB10">
        <v>105.695044975</v>
      </c>
      <c r="GC10">
        <v>114.131086573324</v>
      </c>
      <c r="GD10">
        <v>93.441390830033299</v>
      </c>
      <c r="GE10">
        <v>106.61493984763101</v>
      </c>
      <c r="GF10">
        <v>108.316333340211</v>
      </c>
      <c r="GG10">
        <v>69.430737268990796</v>
      </c>
      <c r="GH10">
        <v>103.749743000143</v>
      </c>
      <c r="GI10">
        <v>125.474347690323</v>
      </c>
      <c r="GJ10">
        <v>193.887567114636</v>
      </c>
      <c r="GK10">
        <v>109.66783546904</v>
      </c>
      <c r="GL10">
        <v>112.05430384682001</v>
      </c>
      <c r="GM10">
        <v>75.198500054629093</v>
      </c>
      <c r="GN10">
        <v>103.883058259664</v>
      </c>
      <c r="GO10">
        <v>116.129370609896</v>
      </c>
      <c r="GP10">
        <v>204.97195784273299</v>
      </c>
      <c r="GQ10">
        <v>140.000444488418</v>
      </c>
      <c r="GR10">
        <v>148.67608286800399</v>
      </c>
      <c r="GS10">
        <v>115.352994377326</v>
      </c>
      <c r="GT10">
        <v>90.258313969248306</v>
      </c>
      <c r="GU10">
        <v>96.449328420240107</v>
      </c>
      <c r="GV10">
        <v>29.481634057637699</v>
      </c>
      <c r="GW10">
        <v>102.055279665455</v>
      </c>
      <c r="GX10">
        <v>33.1583445403814</v>
      </c>
      <c r="GY10">
        <v>78.849653373285904</v>
      </c>
      <c r="GZ10">
        <v>140.71297240658899</v>
      </c>
      <c r="HA10">
        <v>110.690295606379</v>
      </c>
      <c r="HB10">
        <v>114.220962135527</v>
      </c>
      <c r="HC10">
        <v>95.156424694280005</v>
      </c>
      <c r="HD10">
        <v>97.622264883958493</v>
      </c>
      <c r="HE10">
        <v>107.650085820364</v>
      </c>
      <c r="HF10">
        <v>133.70308629825101</v>
      </c>
      <c r="HG10">
        <v>99.305178442282298</v>
      </c>
      <c r="HH10">
        <v>128.48268753068601</v>
      </c>
      <c r="HI10">
        <v>25.399002092699799</v>
      </c>
      <c r="HJ10">
        <v>71.749101878639493</v>
      </c>
      <c r="HL10" t="s">
        <v>607</v>
      </c>
      <c r="HM10">
        <v>1.1587504326839801E-3</v>
      </c>
      <c r="HN10">
        <v>7.2346087798633701E-3</v>
      </c>
      <c r="HO10">
        <v>6.0885997016699696E-3</v>
      </c>
      <c r="HP10">
        <v>3.3235560275104402E-3</v>
      </c>
      <c r="HQ10">
        <v>9.0489905827353303E-3</v>
      </c>
      <c r="HR10">
        <v>1.08622177363149E-2</v>
      </c>
      <c r="HS10">
        <v>2.3567696592810199E-2</v>
      </c>
      <c r="HT10">
        <v>4.41721313503595E-3</v>
      </c>
      <c r="HU10">
        <v>5.7922965950196704E-4</v>
      </c>
      <c r="HV10">
        <v>-2.9843676398029501E-2</v>
      </c>
      <c r="HW10">
        <v>2.5946382024639902E-2</v>
      </c>
      <c r="HX10">
        <v>2.58557675229589E-2</v>
      </c>
      <c r="HY10">
        <v>2.4023649524153701E-2</v>
      </c>
      <c r="HZ10">
        <v>4.4383043371430203E-2</v>
      </c>
      <c r="IA10">
        <v>4.7569951107338602E-2</v>
      </c>
      <c r="IB10">
        <v>5.4965197421882502E-2</v>
      </c>
      <c r="IC10">
        <v>6.4078924513882196E-2</v>
      </c>
      <c r="ID10">
        <v>-0.130314222475125</v>
      </c>
      <c r="IE10">
        <v>2.78695035572478E-2</v>
      </c>
    </row>
    <row r="11" spans="1:239" x14ac:dyDescent="0.35">
      <c r="A11" t="s">
        <v>403</v>
      </c>
      <c r="B11" t="b">
        <v>1</v>
      </c>
      <c r="C11" t="b">
        <v>1</v>
      </c>
      <c r="D11">
        <v>1</v>
      </c>
      <c r="E11">
        <v>1</v>
      </c>
      <c r="F11" t="s">
        <v>79</v>
      </c>
      <c r="G11">
        <v>-3.55717371233521E-4</v>
      </c>
      <c r="H11">
        <v>-3.55717371233521E-4</v>
      </c>
      <c r="I11">
        <v>-3.55717371233521E-4</v>
      </c>
      <c r="J11">
        <v>106.345813789852</v>
      </c>
      <c r="K11">
        <v>102.74446160230799</v>
      </c>
      <c r="L11">
        <v>99.224976007614202</v>
      </c>
      <c r="M11">
        <v>1</v>
      </c>
      <c r="N11" t="b">
        <v>0</v>
      </c>
      <c r="P11" t="s">
        <v>402</v>
      </c>
      <c r="Q11">
        <v>105.36424182747901</v>
      </c>
      <c r="R11">
        <v>106.383656304415</v>
      </c>
      <c r="S11">
        <v>165.62461375061201</v>
      </c>
      <c r="T11">
        <v>100.109492600973</v>
      </c>
      <c r="U11">
        <v>108.14352295016</v>
      </c>
      <c r="V11">
        <v>106.45218347212899</v>
      </c>
      <c r="W11">
        <v>95.287180476299298</v>
      </c>
      <c r="X11">
        <v>102.63657025855601</v>
      </c>
      <c r="Y11">
        <v>113.47818173046799</v>
      </c>
      <c r="Z11">
        <v>105.53311665818801</v>
      </c>
      <c r="AA11">
        <v>105.536836002833</v>
      </c>
      <c r="AB11">
        <v>101.214799172678</v>
      </c>
      <c r="AC11">
        <v>120.123041226894</v>
      </c>
      <c r="AD11">
        <v>107.441818646844</v>
      </c>
      <c r="AE11">
        <v>110.941330736328</v>
      </c>
      <c r="AF11">
        <v>120.117420319937</v>
      </c>
      <c r="AG11">
        <v>108.03750755845201</v>
      </c>
      <c r="AH11">
        <v>104.492016360254</v>
      </c>
      <c r="AI11">
        <v>105.836230488461</v>
      </c>
      <c r="AJ11">
        <v>118.30332237550699</v>
      </c>
      <c r="AK11">
        <v>102.188306592948</v>
      </c>
      <c r="AL11">
        <v>111.902239167608</v>
      </c>
      <c r="AM11">
        <v>101.288432034338</v>
      </c>
      <c r="AN11">
        <v>106.094810949313</v>
      </c>
      <c r="AO11">
        <v>103.529277137243</v>
      </c>
      <c r="AP11">
        <v>111.580610228222</v>
      </c>
      <c r="AQ11">
        <v>118.428913724835</v>
      </c>
      <c r="AR11">
        <v>106.12745249916701</v>
      </c>
      <c r="AS11">
        <v>105.73858137260601</v>
      </c>
      <c r="AT11">
        <v>101.650398995335</v>
      </c>
      <c r="AU11">
        <v>107.478142994568</v>
      </c>
      <c r="AV11">
        <v>105.458737993965</v>
      </c>
      <c r="AW11">
        <v>106.506775173514</v>
      </c>
      <c r="AX11">
        <v>120.132293878195</v>
      </c>
      <c r="AY11">
        <v>100.35412279789</v>
      </c>
      <c r="AZ11">
        <v>101.364640342516</v>
      </c>
      <c r="BA11">
        <v>132.874567504108</v>
      </c>
      <c r="BB11">
        <v>106.329788490132</v>
      </c>
      <c r="BC11">
        <v>107.047117927434</v>
      </c>
      <c r="BD11">
        <v>105.368570541868</v>
      </c>
      <c r="BE11">
        <v>102.12056445679001</v>
      </c>
      <c r="BF11">
        <v>103.707191560639</v>
      </c>
      <c r="BG11">
        <v>118.006404679733</v>
      </c>
      <c r="BH11">
        <v>102.37958704326699</v>
      </c>
      <c r="BI11">
        <v>104.883291534588</v>
      </c>
      <c r="BJ11">
        <v>102.71119567923699</v>
      </c>
      <c r="BK11">
        <v>108.22717051588999</v>
      </c>
      <c r="BL11">
        <v>68.484498711326495</v>
      </c>
      <c r="BM11">
        <v>107.028348512562</v>
      </c>
      <c r="BN11">
        <v>110.489678058603</v>
      </c>
      <c r="BO11">
        <v>119.26820552266901</v>
      </c>
      <c r="BP11">
        <v>161.17250528909901</v>
      </c>
      <c r="BQ11">
        <v>55.356047986964498</v>
      </c>
      <c r="BR11">
        <v>106.08309160732701</v>
      </c>
      <c r="BS11">
        <v>106.99522054060201</v>
      </c>
      <c r="BT11">
        <v>108.554874718075</v>
      </c>
      <c r="BU11">
        <v>117.587711116919</v>
      </c>
      <c r="BV11">
        <v>103.69966995084501</v>
      </c>
      <c r="BW11">
        <v>105.24216238165199</v>
      </c>
      <c r="BX11">
        <v>116.97838992332299</v>
      </c>
      <c r="BY11">
        <v>101.650911842848</v>
      </c>
      <c r="BZ11">
        <v>75.578135884103006</v>
      </c>
      <c r="CA11">
        <v>102.604420942332</v>
      </c>
      <c r="CB11">
        <v>167.746920839105</v>
      </c>
      <c r="CC11">
        <v>128.169196177027</v>
      </c>
      <c r="CD11">
        <v>100.371286332889</v>
      </c>
      <c r="CF11" t="s">
        <v>402</v>
      </c>
      <c r="CG11">
        <v>106.78001487257499</v>
      </c>
      <c r="CH11">
        <v>102.78102259747899</v>
      </c>
      <c r="CI11">
        <v>188.27722322760999</v>
      </c>
      <c r="CJ11">
        <v>100.065717672685</v>
      </c>
      <c r="CK11">
        <v>103.254933461172</v>
      </c>
      <c r="CL11">
        <v>102.78101580654599</v>
      </c>
      <c r="CM11">
        <v>90.399137001078799</v>
      </c>
      <c r="CN11">
        <v>101.033537204167</v>
      </c>
      <c r="CO11">
        <v>110.63925154930899</v>
      </c>
      <c r="CP11">
        <v>92.203374744994704</v>
      </c>
      <c r="CQ11">
        <v>105.454892169217</v>
      </c>
      <c r="CR11">
        <v>100.854206608887</v>
      </c>
      <c r="CS11">
        <v>99.586174614654695</v>
      </c>
      <c r="CT11">
        <v>99.027450527289304</v>
      </c>
      <c r="CU11">
        <v>108.587700687968</v>
      </c>
      <c r="CV11">
        <v>99.477058113177506</v>
      </c>
      <c r="CW11">
        <v>99.315955652068297</v>
      </c>
      <c r="CX11">
        <v>100</v>
      </c>
      <c r="CY11">
        <v>102.545670315346</v>
      </c>
      <c r="CZ11">
        <v>109.425898670438</v>
      </c>
      <c r="DA11">
        <v>101.335451340977</v>
      </c>
      <c r="DB11">
        <v>109.492802463793</v>
      </c>
      <c r="DC11">
        <v>95.139306425234594</v>
      </c>
      <c r="DD11">
        <v>106.24675271390601</v>
      </c>
      <c r="DE11">
        <v>103.529277137243</v>
      </c>
      <c r="DF11">
        <v>105.648492155933</v>
      </c>
      <c r="DG11">
        <v>112.72707301741301</v>
      </c>
      <c r="DH11">
        <v>102.68074367710901</v>
      </c>
      <c r="DI11">
        <v>103.06844162151199</v>
      </c>
      <c r="DJ11">
        <v>101.049581231768</v>
      </c>
      <c r="DK11">
        <v>102.31308629932199</v>
      </c>
      <c r="DL11">
        <v>100</v>
      </c>
      <c r="DM11">
        <v>103.01438597112499</v>
      </c>
      <c r="DN11">
        <v>102.15052446641</v>
      </c>
      <c r="DO11">
        <v>100.29957494224099</v>
      </c>
      <c r="DP11">
        <v>100.60174823497501</v>
      </c>
      <c r="DQ11">
        <v>140.63543427983601</v>
      </c>
      <c r="DR11">
        <v>102.892035784717</v>
      </c>
      <c r="DS11">
        <v>103.34422333335</v>
      </c>
      <c r="DT11">
        <v>109.807728834687</v>
      </c>
      <c r="DU11">
        <v>100.987905168693</v>
      </c>
      <c r="DV11">
        <v>99.887174775168802</v>
      </c>
      <c r="DW11">
        <v>101.52397607559401</v>
      </c>
      <c r="DX11">
        <v>99.934733479416394</v>
      </c>
      <c r="DY11">
        <v>108.070650496971</v>
      </c>
      <c r="DZ11">
        <v>108.28834459547799</v>
      </c>
      <c r="EA11">
        <v>109.404339696311</v>
      </c>
      <c r="EB11">
        <v>81.748686517015102</v>
      </c>
      <c r="EC11">
        <v>102.39869137818501</v>
      </c>
      <c r="ED11">
        <v>99.398693263880304</v>
      </c>
      <c r="EE11">
        <v>108.206372135023</v>
      </c>
      <c r="EF11">
        <v>102.970820512968</v>
      </c>
      <c r="EG11">
        <v>73.174921203281201</v>
      </c>
      <c r="EH11">
        <v>96.610167482444396</v>
      </c>
      <c r="EI11">
        <v>91.014507158104095</v>
      </c>
      <c r="EJ11">
        <v>104.489935282651</v>
      </c>
      <c r="EK11">
        <v>108.90650236696899</v>
      </c>
      <c r="EL11">
        <v>101.693991112788</v>
      </c>
      <c r="EM11">
        <v>100</v>
      </c>
      <c r="EN11">
        <v>107.655801706167</v>
      </c>
      <c r="EO11">
        <v>100.721529373499</v>
      </c>
      <c r="EP11">
        <v>72.489820375826994</v>
      </c>
      <c r="EQ11">
        <v>96.556685989220497</v>
      </c>
      <c r="ER11">
        <v>123.414472894935</v>
      </c>
      <c r="ES11">
        <v>105.550701688873</v>
      </c>
      <c r="ET11">
        <v>100</v>
      </c>
      <c r="EV11" t="s">
        <v>402</v>
      </c>
      <c r="EW11">
        <v>108.157712434111</v>
      </c>
      <c r="EX11">
        <v>99.2602846151254</v>
      </c>
      <c r="EY11">
        <v>206.592016903885</v>
      </c>
      <c r="EZ11">
        <v>100.021933192159</v>
      </c>
      <c r="FA11">
        <v>98.515587570095605</v>
      </c>
      <c r="FB11">
        <v>99.195016198061197</v>
      </c>
      <c r="FC11">
        <v>61.705473803041102</v>
      </c>
      <c r="FD11">
        <v>99.444039529502703</v>
      </c>
      <c r="FE11">
        <v>107.800321368151</v>
      </c>
      <c r="FF11">
        <v>77.031935547761194</v>
      </c>
      <c r="FG11">
        <v>105.109600068769</v>
      </c>
      <c r="FH11">
        <v>100.493614045097</v>
      </c>
      <c r="FI11">
        <v>80.869294902649102</v>
      </c>
      <c r="FJ11">
        <v>90.956139626647001</v>
      </c>
      <c r="FK11">
        <v>106.21629781553099</v>
      </c>
      <c r="FL11">
        <v>80.675314452078993</v>
      </c>
      <c r="FM11">
        <v>91.100821014317404</v>
      </c>
      <c r="FN11">
        <v>95.618585303170207</v>
      </c>
      <c r="FO11">
        <v>99.316984266064907</v>
      </c>
      <c r="FP11">
        <v>100.825551054062</v>
      </c>
      <c r="FQ11">
        <v>100.48557583954501</v>
      </c>
      <c r="FR11">
        <v>107.050894152187</v>
      </c>
      <c r="FS11">
        <v>88.990180816130504</v>
      </c>
      <c r="FT11">
        <v>106.3986944785</v>
      </c>
      <c r="FU11">
        <v>103.529277137243</v>
      </c>
      <c r="FV11">
        <v>99.837891797725106</v>
      </c>
      <c r="FW11">
        <v>107.163818159315</v>
      </c>
      <c r="FX11">
        <v>99.279686900482304</v>
      </c>
      <c r="FY11">
        <v>100.43094306238299</v>
      </c>
      <c r="FZ11">
        <v>100.449064027015</v>
      </c>
      <c r="GA11">
        <v>97.315989535277595</v>
      </c>
      <c r="GB11">
        <v>94.718536125877904</v>
      </c>
      <c r="GC11">
        <v>99.598489007000495</v>
      </c>
      <c r="GD11">
        <v>84.890090296830607</v>
      </c>
      <c r="GE11">
        <v>100.245027086593</v>
      </c>
      <c r="GF11">
        <v>99.840483674048798</v>
      </c>
      <c r="GG11">
        <v>147.50536029665699</v>
      </c>
      <c r="GH11">
        <v>99.528382399945698</v>
      </c>
      <c r="GI11">
        <v>99.713607064606194</v>
      </c>
      <c r="GJ11">
        <v>114.255552749628</v>
      </c>
      <c r="GK11">
        <v>99.861369591655802</v>
      </c>
      <c r="GL11">
        <v>96.156729332695093</v>
      </c>
      <c r="GM11">
        <v>86.716360133602905</v>
      </c>
      <c r="GN11">
        <v>97.5239640966617</v>
      </c>
      <c r="GO11">
        <v>111.197876020517</v>
      </c>
      <c r="GP11">
        <v>113.94144267089401</v>
      </c>
      <c r="GQ11">
        <v>110.370957653104</v>
      </c>
      <c r="GR11">
        <v>95.844985454018001</v>
      </c>
      <c r="GS11">
        <v>97.8978427165395</v>
      </c>
      <c r="GT11">
        <v>89.125402603003096</v>
      </c>
      <c r="GU11">
        <v>97.801151310781194</v>
      </c>
      <c r="GV11">
        <v>61.2553430759964</v>
      </c>
      <c r="GW11">
        <v>93.033758343638695</v>
      </c>
      <c r="GX11">
        <v>78.952241632435602</v>
      </c>
      <c r="GY11">
        <v>72.154706387427396</v>
      </c>
      <c r="GZ11">
        <v>100.496683986707</v>
      </c>
      <c r="HA11">
        <v>100.416780543003</v>
      </c>
      <c r="HB11">
        <v>99.7069198059001</v>
      </c>
      <c r="HC11">
        <v>94.920973246013901</v>
      </c>
      <c r="HD11">
        <v>98.8129756694793</v>
      </c>
      <c r="HE11">
        <v>99.795639951698007</v>
      </c>
      <c r="HF11">
        <v>69.029026464729995</v>
      </c>
      <c r="HG11">
        <v>90.396346820279902</v>
      </c>
      <c r="HH11">
        <v>82.552978463416295</v>
      </c>
      <c r="HI11">
        <v>78.731929068342694</v>
      </c>
      <c r="HJ11">
        <v>98.0383333916635</v>
      </c>
      <c r="HL11" t="s">
        <v>608</v>
      </c>
      <c r="HM11">
        <v>2.8533385087707798E-3</v>
      </c>
      <c r="HN11">
        <v>9.6200289499805899E-3</v>
      </c>
      <c r="HO11">
        <v>9.2587834036492699E-3</v>
      </c>
      <c r="HP11">
        <v>2.0918525731610199E-3</v>
      </c>
      <c r="HQ11">
        <v>8.7805978825927708E-3</v>
      </c>
      <c r="HR11">
        <v>4.63090144777158E-2</v>
      </c>
      <c r="HS11">
        <v>6.5213214853626397E-2</v>
      </c>
      <c r="HT11">
        <v>4.3302269718352698E-3</v>
      </c>
      <c r="HU11">
        <v>1.3398847573436999E-2</v>
      </c>
      <c r="HV11">
        <v>-7.6265003359738903E-2</v>
      </c>
      <c r="HW11">
        <v>2.6295792483064202E-2</v>
      </c>
      <c r="HX11">
        <v>2.1849332056687699E-2</v>
      </c>
      <c r="HY11">
        <v>3.0950800737384598E-2</v>
      </c>
      <c r="HZ11">
        <v>3.7133969449142601E-2</v>
      </c>
      <c r="IA11">
        <v>2.0095857128300899E-2</v>
      </c>
      <c r="IB11">
        <v>-4.1666846525601998E-3</v>
      </c>
      <c r="IC11">
        <v>-1.8867968403012601E-2</v>
      </c>
      <c r="ID11">
        <v>0.114360343482121</v>
      </c>
      <c r="IE11">
        <v>5.9238534558555302E-2</v>
      </c>
    </row>
    <row r="12" spans="1:239" x14ac:dyDescent="0.35">
      <c r="A12" t="s">
        <v>404</v>
      </c>
      <c r="B12" t="b">
        <v>0</v>
      </c>
      <c r="C12" t="b">
        <v>1</v>
      </c>
      <c r="D12">
        <v>1</v>
      </c>
      <c r="E12">
        <v>1</v>
      </c>
      <c r="F12" t="s">
        <v>79</v>
      </c>
      <c r="G12">
        <v>-7.04790488381368E-3</v>
      </c>
      <c r="H12">
        <v>-7.04790488381368E-3</v>
      </c>
      <c r="I12">
        <v>-7.04790488381368E-3</v>
      </c>
      <c r="J12">
        <v>105.59629860947</v>
      </c>
      <c r="K12">
        <v>102.020328409597</v>
      </c>
      <c r="L12">
        <v>98.525647814613805</v>
      </c>
      <c r="M12">
        <v>0</v>
      </c>
      <c r="N12" t="b">
        <v>0</v>
      </c>
      <c r="P12" t="s">
        <v>414</v>
      </c>
      <c r="Q12">
        <v>116.005333965041</v>
      </c>
      <c r="R12">
        <v>107.759384475982</v>
      </c>
      <c r="S12">
        <v>137.30302077646101</v>
      </c>
      <c r="T12">
        <v>100.458260423754</v>
      </c>
      <c r="U12">
        <v>109.37038578993101</v>
      </c>
      <c r="V12">
        <v>107.742408717266</v>
      </c>
      <c r="W12">
        <v>80.056628560565898</v>
      </c>
      <c r="X12">
        <v>103.813870492071</v>
      </c>
      <c r="Y12">
        <v>117.466598477538</v>
      </c>
      <c r="Z12">
        <v>104.727731592282</v>
      </c>
      <c r="AA12">
        <v>125.049671354765</v>
      </c>
      <c r="AB12">
        <v>102.84770872224701</v>
      </c>
      <c r="AC12">
        <v>122.449897401074</v>
      </c>
      <c r="AD12">
        <v>109.568291124895</v>
      </c>
      <c r="AE12">
        <v>118.385354653647</v>
      </c>
      <c r="AF12">
        <v>122.790416471876</v>
      </c>
      <c r="AG12">
        <v>107.866407215666</v>
      </c>
      <c r="AH12">
        <v>105.165153277358</v>
      </c>
      <c r="AI12">
        <v>108.189162635816</v>
      </c>
      <c r="AJ12">
        <v>120.63135276537901</v>
      </c>
      <c r="AK12">
        <v>103.892389154239</v>
      </c>
      <c r="AL12">
        <v>119.890098200719</v>
      </c>
      <c r="AM12">
        <v>114.87624156031499</v>
      </c>
      <c r="AN12">
        <v>123.66480772680001</v>
      </c>
      <c r="AO12">
        <v>117.621957019356</v>
      </c>
      <c r="AP12">
        <v>114.568727302466</v>
      </c>
      <c r="AQ12">
        <v>115.678003170919</v>
      </c>
      <c r="AR12">
        <v>108.87904409825001</v>
      </c>
      <c r="AS12">
        <v>108.848803029789</v>
      </c>
      <c r="AT12">
        <v>102.10044848403101</v>
      </c>
      <c r="AU12">
        <v>108.436442306286</v>
      </c>
      <c r="AV12">
        <v>106.06695542544</v>
      </c>
      <c r="AW12">
        <v>107.615714005407</v>
      </c>
      <c r="AX12">
        <v>123.225309204723</v>
      </c>
      <c r="AY12">
        <v>100.956113139091</v>
      </c>
      <c r="AZ12">
        <v>102.07685694221399</v>
      </c>
      <c r="BA12">
        <v>126.070185798029</v>
      </c>
      <c r="BB12">
        <v>107.655505694437</v>
      </c>
      <c r="BC12">
        <v>109.56733032011201</v>
      </c>
      <c r="BD12">
        <v>121.653401051153</v>
      </c>
      <c r="BE12">
        <v>104.25140858093199</v>
      </c>
      <c r="BF12">
        <v>104.61298619506999</v>
      </c>
      <c r="BG12">
        <v>113.73040252151</v>
      </c>
      <c r="BH12">
        <v>103.31969089456</v>
      </c>
      <c r="BI12">
        <v>119.28000517514501</v>
      </c>
      <c r="BJ12">
        <v>120.502685836506</v>
      </c>
      <c r="BK12">
        <v>118.695984492921</v>
      </c>
      <c r="BL12">
        <v>71.7491474941381</v>
      </c>
      <c r="BM12">
        <v>108.808011129588</v>
      </c>
      <c r="BN12">
        <v>109.014340653245</v>
      </c>
      <c r="BO12">
        <v>114.825844487339</v>
      </c>
      <c r="BP12">
        <v>133.845644526646</v>
      </c>
      <c r="BQ12">
        <v>57.536668122875298</v>
      </c>
      <c r="BR12">
        <v>100.10082749527101</v>
      </c>
      <c r="BS12">
        <v>101.18113841701</v>
      </c>
      <c r="BT12">
        <v>111.58944219103201</v>
      </c>
      <c r="BU12">
        <v>122.902419243888</v>
      </c>
      <c r="BV12">
        <v>105.76620899834199</v>
      </c>
      <c r="BW12">
        <v>106.488232668111</v>
      </c>
      <c r="BX12">
        <v>113.196784811219</v>
      </c>
      <c r="BY12">
        <v>102.90665097897801</v>
      </c>
      <c r="BZ12">
        <v>102.29650627412801</v>
      </c>
      <c r="CA12">
        <v>108.407792799121</v>
      </c>
      <c r="CB12">
        <v>204.87701755408099</v>
      </c>
      <c r="CC12">
        <v>99.852309287733704</v>
      </c>
      <c r="CD12">
        <v>91.340702847090796</v>
      </c>
      <c r="CF12" t="s">
        <v>414</v>
      </c>
      <c r="CG12">
        <v>116.53347598084299</v>
      </c>
      <c r="CH12">
        <v>103.422060294167</v>
      </c>
      <c r="CI12">
        <v>179.284770549201</v>
      </c>
      <c r="CJ12">
        <v>100.194873750531</v>
      </c>
      <c r="CK12">
        <v>102.82702141387701</v>
      </c>
      <c r="CL12">
        <v>104.00131778441801</v>
      </c>
      <c r="CM12">
        <v>92.918457212584201</v>
      </c>
      <c r="CN12">
        <v>101.605205698804</v>
      </c>
      <c r="CO12">
        <v>116.66878497726501</v>
      </c>
      <c r="CP12">
        <v>96.130336063607103</v>
      </c>
      <c r="CQ12">
        <v>124.952576825013</v>
      </c>
      <c r="CR12">
        <v>102.48129867874199</v>
      </c>
      <c r="CS12">
        <v>100.49253355856</v>
      </c>
      <c r="CT12">
        <v>103.43048390608099</v>
      </c>
      <c r="CU12">
        <v>115.873798985897</v>
      </c>
      <c r="CV12">
        <v>100.737540975896</v>
      </c>
      <c r="CW12">
        <v>99.897510635797303</v>
      </c>
      <c r="CX12">
        <v>99.361005505264501</v>
      </c>
      <c r="CY12">
        <v>104.389578251792</v>
      </c>
      <c r="CZ12">
        <v>110.31207869230801</v>
      </c>
      <c r="DA12">
        <v>102.30320833999301</v>
      </c>
      <c r="DB12">
        <v>117.30866993639199</v>
      </c>
      <c r="DC12">
        <v>110.556529483109</v>
      </c>
      <c r="DD12">
        <v>127.43034051590899</v>
      </c>
      <c r="DE12">
        <v>122.20416349341301</v>
      </c>
      <c r="DF12">
        <v>108.47774772850499</v>
      </c>
      <c r="DG12">
        <v>113.305484836258</v>
      </c>
      <c r="DH12">
        <v>105.34297164015</v>
      </c>
      <c r="DI12">
        <v>106.100123105622</v>
      </c>
      <c r="DJ12">
        <v>101.17550367306799</v>
      </c>
      <c r="DK12">
        <v>102.26235833972299</v>
      </c>
      <c r="DL12">
        <v>99.012602394119497</v>
      </c>
      <c r="DM12">
        <v>103.37644447628</v>
      </c>
      <c r="DN12">
        <v>103.261157330549</v>
      </c>
      <c r="DO12">
        <v>100.454150008806</v>
      </c>
      <c r="DP12">
        <v>100.866551315938</v>
      </c>
      <c r="DQ12">
        <v>139.254687661741</v>
      </c>
      <c r="DR12">
        <v>104.156838437696</v>
      </c>
      <c r="DS12">
        <v>105.502501422077</v>
      </c>
      <c r="DT12">
        <v>126.43787817849299</v>
      </c>
      <c r="DU12">
        <v>102.82567449321699</v>
      </c>
      <c r="DV12">
        <v>101.333841097834</v>
      </c>
      <c r="DW12">
        <v>97.085114428882605</v>
      </c>
      <c r="DX12">
        <v>98.916512348772699</v>
      </c>
      <c r="DY12">
        <v>118.916600108903</v>
      </c>
      <c r="DZ12">
        <v>121.075429695343</v>
      </c>
      <c r="EA12">
        <v>117.805791522924</v>
      </c>
      <c r="EB12">
        <v>81.041514125194198</v>
      </c>
      <c r="EC12">
        <v>103.12051709781601</v>
      </c>
      <c r="ED12">
        <v>98.101152442957201</v>
      </c>
      <c r="EE12">
        <v>103.776977308987</v>
      </c>
      <c r="EF12">
        <v>83.869906937898193</v>
      </c>
      <c r="EG12">
        <v>71.877036590582804</v>
      </c>
      <c r="EH12">
        <v>84.193485204360201</v>
      </c>
      <c r="EI12">
        <v>93.942192571216594</v>
      </c>
      <c r="EJ12">
        <v>107.410870521013</v>
      </c>
      <c r="EK12">
        <v>112.401425370445</v>
      </c>
      <c r="EL12">
        <v>102.994819911549</v>
      </c>
      <c r="EM12">
        <v>99.311362146930094</v>
      </c>
      <c r="EN12">
        <v>103.83822019044</v>
      </c>
      <c r="EO12">
        <v>101.09794842623</v>
      </c>
      <c r="EP12">
        <v>77.339716185809294</v>
      </c>
      <c r="EQ12">
        <v>101.969665997974</v>
      </c>
      <c r="ER12">
        <v>134.233241140747</v>
      </c>
      <c r="ES12">
        <v>100.708047476155</v>
      </c>
      <c r="ET12">
        <v>105.325987127232</v>
      </c>
      <c r="EV12" t="s">
        <v>414</v>
      </c>
      <c r="EW12">
        <v>116.994632349477</v>
      </c>
      <c r="EX12">
        <v>99.214832418495803</v>
      </c>
      <c r="EY12">
        <v>203.486704637419</v>
      </c>
      <c r="EZ12">
        <v>99.932005393164104</v>
      </c>
      <c r="FA12">
        <v>96.589031404202998</v>
      </c>
      <c r="FB12">
        <v>100.348201506595</v>
      </c>
      <c r="FC12">
        <v>65.289806991899397</v>
      </c>
      <c r="FD12">
        <v>99.4303718201148</v>
      </c>
      <c r="FE12">
        <v>115.448651117696</v>
      </c>
      <c r="FF12">
        <v>83.654663918469495</v>
      </c>
      <c r="FG12">
        <v>124.543443243624</v>
      </c>
      <c r="FH12">
        <v>102.114888635238</v>
      </c>
      <c r="FI12">
        <v>79.698763329307695</v>
      </c>
      <c r="FJ12">
        <v>96.987251463659106</v>
      </c>
      <c r="FK12">
        <v>113.343277959902</v>
      </c>
      <c r="FL12">
        <v>79.869211011646598</v>
      </c>
      <c r="FM12">
        <v>92.300975180692106</v>
      </c>
      <c r="FN12">
        <v>93.783835859436394</v>
      </c>
      <c r="FO12">
        <v>100.68076601390899</v>
      </c>
      <c r="FP12">
        <v>100.474517856272</v>
      </c>
      <c r="FQ12">
        <v>100.732495849701</v>
      </c>
      <c r="FR12">
        <v>114.692452160472</v>
      </c>
      <c r="FS12">
        <v>105.479895895658</v>
      </c>
      <c r="FT12">
        <v>131.10713404321501</v>
      </c>
      <c r="FU12">
        <v>126.261224060177</v>
      </c>
      <c r="FV12">
        <v>102.51154010030299</v>
      </c>
      <c r="FW12">
        <v>110.78785362814899</v>
      </c>
      <c r="FX12">
        <v>101.853734858875</v>
      </c>
      <c r="FY12">
        <v>103.385044489782</v>
      </c>
      <c r="FZ12">
        <v>100.254956501873</v>
      </c>
      <c r="GA12">
        <v>96.3517975833458</v>
      </c>
      <c r="GB12">
        <v>92.305828044819805</v>
      </c>
      <c r="GC12">
        <v>99.261314457820404</v>
      </c>
      <c r="GD12">
        <v>83.408272424136698</v>
      </c>
      <c r="GE12">
        <v>99.954341750809206</v>
      </c>
      <c r="GF12">
        <v>99.665653239874999</v>
      </c>
      <c r="GG12">
        <v>148.52427379872299</v>
      </c>
      <c r="GH12">
        <v>100.734374697465</v>
      </c>
      <c r="GI12">
        <v>101.530957636051</v>
      </c>
      <c r="GJ12">
        <v>131.20475501615499</v>
      </c>
      <c r="GK12">
        <v>101.412203199975</v>
      </c>
      <c r="GL12">
        <v>98.064492068333806</v>
      </c>
      <c r="GM12">
        <v>82.278197174404696</v>
      </c>
      <c r="GN12">
        <v>94.671097567691305</v>
      </c>
      <c r="GO12">
        <v>118.306185489591</v>
      </c>
      <c r="GP12">
        <v>121.238189312101</v>
      </c>
      <c r="GQ12">
        <v>116.664869979573</v>
      </c>
      <c r="GR12">
        <v>85.683778952716295</v>
      </c>
      <c r="GS12">
        <v>97.650198693782002</v>
      </c>
      <c r="GT12">
        <v>87.924843102196704</v>
      </c>
      <c r="GU12">
        <v>93.437012331356698</v>
      </c>
      <c r="GV12">
        <v>48.9228524813904</v>
      </c>
      <c r="GW12">
        <v>77.059412562347404</v>
      </c>
      <c r="GX12">
        <v>61.671380885912797</v>
      </c>
      <c r="GY12">
        <v>80.077128156510298</v>
      </c>
      <c r="GZ12">
        <v>103.305990976909</v>
      </c>
      <c r="HA12">
        <v>102.32311902373</v>
      </c>
      <c r="HB12">
        <v>100.273106670226</v>
      </c>
      <c r="HC12">
        <v>92.499098500028296</v>
      </c>
      <c r="HD12">
        <v>94.999328227464602</v>
      </c>
      <c r="HE12">
        <v>99.314410766663698</v>
      </c>
      <c r="HF12">
        <v>56.470652481574596</v>
      </c>
      <c r="HG12">
        <v>95.367100092573693</v>
      </c>
      <c r="HH12">
        <v>79.359013475172702</v>
      </c>
      <c r="HI12">
        <v>91.040664863263402</v>
      </c>
      <c r="HJ12">
        <v>118.769863079148</v>
      </c>
      <c r="HL12" t="s">
        <v>609</v>
      </c>
      <c r="HM12" s="129">
        <v>-8.9430300226345198E-5</v>
      </c>
      <c r="HN12">
        <v>1.06989337252283E-2</v>
      </c>
      <c r="HO12">
        <v>3.7302271646366598E-3</v>
      </c>
      <c r="HP12">
        <v>-1.2246262482617999E-4</v>
      </c>
      <c r="HQ12">
        <v>9.0044124866681605E-3</v>
      </c>
      <c r="HR12">
        <v>1.0672924292218101E-2</v>
      </c>
      <c r="HS12">
        <v>1.51916357438026E-2</v>
      </c>
      <c r="HT12">
        <v>8.7840605025746293E-3</v>
      </c>
      <c r="HU12">
        <v>1.0763575997167501E-2</v>
      </c>
      <c r="HV12">
        <v>-3.0866757193018499E-2</v>
      </c>
      <c r="HW12">
        <v>-2.0782472922992699E-2</v>
      </c>
      <c r="HX12">
        <v>-3.2563662117252902E-2</v>
      </c>
      <c r="HY12">
        <v>-2.0913703504153201E-2</v>
      </c>
      <c r="HZ12">
        <v>5.9549420909670303E-3</v>
      </c>
      <c r="IA12">
        <v>-3.99626336100211E-3</v>
      </c>
      <c r="IB12">
        <v>-4.03899584796917E-2</v>
      </c>
      <c r="IC12">
        <v>-4.2503022314288298E-2</v>
      </c>
      <c r="ID12">
        <v>-2.6421860931648299E-2</v>
      </c>
      <c r="IE12">
        <v>-4.2898027117821702E-2</v>
      </c>
    </row>
    <row r="13" spans="1:239" x14ac:dyDescent="0.35">
      <c r="A13" t="s">
        <v>405</v>
      </c>
      <c r="B13" t="b">
        <v>0</v>
      </c>
      <c r="C13" t="b">
        <v>1</v>
      </c>
      <c r="D13">
        <v>1</v>
      </c>
      <c r="E13">
        <v>1</v>
      </c>
      <c r="F13" t="s">
        <v>79</v>
      </c>
      <c r="G13">
        <v>-2.5128284407771401E-2</v>
      </c>
      <c r="H13">
        <v>-2.5128284407771401E-2</v>
      </c>
      <c r="I13">
        <v>-2.5128284407771401E-2</v>
      </c>
      <c r="J13">
        <v>102.942844785603</v>
      </c>
      <c r="K13">
        <v>99.456732581946497</v>
      </c>
      <c r="L13">
        <v>96.049867314868294</v>
      </c>
      <c r="M13">
        <v>0</v>
      </c>
      <c r="N13" t="b">
        <v>0</v>
      </c>
      <c r="P13" t="s">
        <v>426</v>
      </c>
      <c r="Q13">
        <v>133.916347247847</v>
      </c>
      <c r="R13">
        <v>107.160153219595</v>
      </c>
      <c r="S13">
        <v>84.007279925601594</v>
      </c>
      <c r="T13">
        <v>101.742325259502</v>
      </c>
      <c r="U13">
        <v>107.816803554795</v>
      </c>
      <c r="V13">
        <v>107.16046239637799</v>
      </c>
      <c r="W13">
        <v>55.720695099044697</v>
      </c>
      <c r="X13">
        <v>103.520002101451</v>
      </c>
      <c r="Y13">
        <v>141.16871093604701</v>
      </c>
      <c r="Z13">
        <v>169.23258416578599</v>
      </c>
      <c r="AA13">
        <v>154.99351962709099</v>
      </c>
      <c r="AB13">
        <v>105.040609582336</v>
      </c>
      <c r="AC13">
        <v>110.676793012332</v>
      </c>
      <c r="AD13">
        <v>137.28165743279399</v>
      </c>
      <c r="AE13">
        <v>122.28420609955199</v>
      </c>
      <c r="AF13">
        <v>111.080993302161</v>
      </c>
      <c r="AG13">
        <v>105.524142965561</v>
      </c>
      <c r="AH13">
        <v>103.523652750944</v>
      </c>
      <c r="AI13">
        <v>108.049616214403</v>
      </c>
      <c r="AJ13">
        <v>121.64915283933701</v>
      </c>
      <c r="AK13">
        <v>104.393954360308</v>
      </c>
      <c r="AL13">
        <v>123.076533046214</v>
      </c>
      <c r="AM13">
        <v>132.51508731343199</v>
      </c>
      <c r="AN13">
        <v>139.08908863590599</v>
      </c>
      <c r="AO13">
        <v>138.666432298074</v>
      </c>
      <c r="AP13">
        <v>114.577759890688</v>
      </c>
      <c r="AQ13">
        <v>120.235263278098</v>
      </c>
      <c r="AR13">
        <v>112.862420313516</v>
      </c>
      <c r="AS13">
        <v>112.316576589373</v>
      </c>
      <c r="AT13">
        <v>102.079849322103</v>
      </c>
      <c r="AU13">
        <v>109.817325599931</v>
      </c>
      <c r="AV13">
        <v>104.221404132912</v>
      </c>
      <c r="AW13">
        <v>106.47766430485601</v>
      </c>
      <c r="AX13">
        <v>112.936721592262</v>
      </c>
      <c r="AY13">
        <v>102.2657927437</v>
      </c>
      <c r="AZ13">
        <v>101.83335953747201</v>
      </c>
      <c r="BA13">
        <v>101.42748578256401</v>
      </c>
      <c r="BB13">
        <v>106.869473718837</v>
      </c>
      <c r="BC13">
        <v>109.34282883828</v>
      </c>
      <c r="BD13">
        <v>146.69445163312901</v>
      </c>
      <c r="BE13">
        <v>104.94515262501</v>
      </c>
      <c r="BF13">
        <v>104.152898203744</v>
      </c>
      <c r="BG13">
        <v>113.54179192876801</v>
      </c>
      <c r="BH13">
        <v>102.56451345366</v>
      </c>
      <c r="BI13">
        <v>144.46764231336201</v>
      </c>
      <c r="BJ13">
        <v>152.25226619424001</v>
      </c>
      <c r="BK13">
        <v>136.62742314258301</v>
      </c>
      <c r="BL13">
        <v>72.586956570591795</v>
      </c>
      <c r="BM13">
        <v>110.44043784450599</v>
      </c>
      <c r="BN13">
        <v>106.717494821191</v>
      </c>
      <c r="BO13">
        <v>114.32732205011401</v>
      </c>
      <c r="BP13">
        <v>123.07560385297199</v>
      </c>
      <c r="BQ13">
        <v>57.134903735349198</v>
      </c>
      <c r="BR13">
        <v>92.350014603513401</v>
      </c>
      <c r="BS13">
        <v>164.58149382110599</v>
      </c>
      <c r="BT13">
        <v>111.020647495349</v>
      </c>
      <c r="BU13">
        <v>123.85450746986</v>
      </c>
      <c r="BV13">
        <v>105.959151221553</v>
      </c>
      <c r="BW13">
        <v>105.039336745063</v>
      </c>
      <c r="BX13">
        <v>112.677470286922</v>
      </c>
      <c r="BY13">
        <v>102.975705455878</v>
      </c>
      <c r="BZ13">
        <v>118.486751744991</v>
      </c>
      <c r="CA13">
        <v>117.802312117108</v>
      </c>
      <c r="CB13">
        <v>201.30773275847301</v>
      </c>
      <c r="CC13">
        <v>136.28880228520899</v>
      </c>
      <c r="CD13">
        <v>126.921873514826</v>
      </c>
      <c r="CF13" t="s">
        <v>426</v>
      </c>
      <c r="CG13">
        <v>126.075337904614</v>
      </c>
      <c r="CH13">
        <v>103.90623204496499</v>
      </c>
      <c r="CI13">
        <v>139.91438612139501</v>
      </c>
      <c r="CJ13">
        <v>101.475571958548</v>
      </c>
      <c r="CK13">
        <v>104.00508011917999</v>
      </c>
      <c r="CL13">
        <v>105.193271500485</v>
      </c>
      <c r="CM13">
        <v>91.803437070582405</v>
      </c>
      <c r="CN13">
        <v>101.80481044422299</v>
      </c>
      <c r="CO13">
        <v>126.45556206346799</v>
      </c>
      <c r="CP13">
        <v>131.720200620828</v>
      </c>
      <c r="CQ13">
        <v>147.10080631445601</v>
      </c>
      <c r="CR13">
        <v>104.174451330046</v>
      </c>
      <c r="CS13">
        <v>94.938762630291706</v>
      </c>
      <c r="CT13">
        <v>108.97342004245201</v>
      </c>
      <c r="CU13">
        <v>116.747235985201</v>
      </c>
      <c r="CV13">
        <v>96.904510023832799</v>
      </c>
      <c r="CW13">
        <v>100.364640979062</v>
      </c>
      <c r="CX13">
        <v>98.609236934421702</v>
      </c>
      <c r="CY13">
        <v>104.850123133815</v>
      </c>
      <c r="CZ13">
        <v>114.54969957148001</v>
      </c>
      <c r="DA13">
        <v>102.91508117577099</v>
      </c>
      <c r="DB13">
        <v>118.39831234472901</v>
      </c>
      <c r="DC13">
        <v>114.858208473574</v>
      </c>
      <c r="DD13">
        <v>151.82116952792501</v>
      </c>
      <c r="DE13">
        <v>132.44577574782201</v>
      </c>
      <c r="DF13">
        <v>110.068173598854</v>
      </c>
      <c r="DG13">
        <v>142.91321029408701</v>
      </c>
      <c r="DH13">
        <v>105.522363324802</v>
      </c>
      <c r="DI13">
        <v>106.139663784893</v>
      </c>
      <c r="DJ13">
        <v>101.223849715207</v>
      </c>
      <c r="DK13">
        <v>103.668754131095</v>
      </c>
      <c r="DL13">
        <v>97.9603462714567</v>
      </c>
      <c r="DM13">
        <v>103.90207856669301</v>
      </c>
      <c r="DN13">
        <v>101.055464490961</v>
      </c>
      <c r="DO13">
        <v>101.720446080907</v>
      </c>
      <c r="DP13">
        <v>100.765800033346</v>
      </c>
      <c r="DQ13">
        <v>125.445729584087</v>
      </c>
      <c r="DR13">
        <v>104.826284018959</v>
      </c>
      <c r="DS13">
        <v>106.108282528845</v>
      </c>
      <c r="DT13">
        <v>132.74980084579801</v>
      </c>
      <c r="DU13">
        <v>102.859607375796</v>
      </c>
      <c r="DV13">
        <v>100.712220422749</v>
      </c>
      <c r="DW13">
        <v>99.353039469214593</v>
      </c>
      <c r="DX13">
        <v>98.497663582865798</v>
      </c>
      <c r="DY13">
        <v>130.97222180134199</v>
      </c>
      <c r="DZ13">
        <v>138.27300997544299</v>
      </c>
      <c r="EA13">
        <v>131.49305605397299</v>
      </c>
      <c r="EB13">
        <v>84.318773402427198</v>
      </c>
      <c r="EC13">
        <v>104.440297500151</v>
      </c>
      <c r="ED13">
        <v>96.681473176417896</v>
      </c>
      <c r="EE13">
        <v>105.46531928507601</v>
      </c>
      <c r="EF13">
        <v>85.5311944329966</v>
      </c>
      <c r="EG13">
        <v>75.023780857534504</v>
      </c>
      <c r="EH13">
        <v>88.863728465643902</v>
      </c>
      <c r="EI13">
        <v>122.514894010197</v>
      </c>
      <c r="EJ13">
        <v>108.941957681669</v>
      </c>
      <c r="EK13">
        <v>115.281814759808</v>
      </c>
      <c r="EL13">
        <v>103.453745058184</v>
      </c>
      <c r="EM13">
        <v>98.7744982193867</v>
      </c>
      <c r="EN13">
        <v>105.403865338649</v>
      </c>
      <c r="EO13">
        <v>101.273332863573</v>
      </c>
      <c r="EP13">
        <v>89.580104790476895</v>
      </c>
      <c r="EQ13">
        <v>102.173951831778</v>
      </c>
      <c r="ER13">
        <v>133.52787525199901</v>
      </c>
      <c r="ES13">
        <v>128.53906437076799</v>
      </c>
      <c r="ET13">
        <v>127.028087466676</v>
      </c>
      <c r="EV13" t="s">
        <v>426</v>
      </c>
      <c r="EW13">
        <v>118.378194090097</v>
      </c>
      <c r="EX13">
        <v>100.68523453096201</v>
      </c>
      <c r="EY13">
        <v>197.83731435697101</v>
      </c>
      <c r="EZ13">
        <v>101.209343598602</v>
      </c>
      <c r="FA13">
        <v>100.193178906621</v>
      </c>
      <c r="FB13">
        <v>103.202121909395</v>
      </c>
      <c r="FC13">
        <v>86.2847675784041</v>
      </c>
      <c r="FD13">
        <v>100.09883788668201</v>
      </c>
      <c r="FE13">
        <v>112.32081376204</v>
      </c>
      <c r="FF13">
        <v>96.276287109250205</v>
      </c>
      <c r="FG13">
        <v>139.069561982339</v>
      </c>
      <c r="FH13">
        <v>103.312764734231</v>
      </c>
      <c r="FI13">
        <v>78.512763475925595</v>
      </c>
      <c r="FJ13">
        <v>85.235913079518696</v>
      </c>
      <c r="FK13">
        <v>111.340965998811</v>
      </c>
      <c r="FL13">
        <v>81.542967058857798</v>
      </c>
      <c r="FM13">
        <v>95.190353677014897</v>
      </c>
      <c r="FN13">
        <v>93.825012917209406</v>
      </c>
      <c r="FO13">
        <v>101.69056553866299</v>
      </c>
      <c r="FP13">
        <v>107.376225577635</v>
      </c>
      <c r="FQ13">
        <v>101.450991343509</v>
      </c>
      <c r="FR13">
        <v>113.755479184489</v>
      </c>
      <c r="FS13">
        <v>98.185872671338998</v>
      </c>
      <c r="FT13">
        <v>165.00911848016699</v>
      </c>
      <c r="FU13">
        <v>125.028277042322</v>
      </c>
      <c r="FV13">
        <v>105.50460814591899</v>
      </c>
      <c r="FW13">
        <v>166.70330257257001</v>
      </c>
      <c r="FX13">
        <v>98.523133264110498</v>
      </c>
      <c r="FY13">
        <v>100.166711763203</v>
      </c>
      <c r="FZ13">
        <v>100.370175077467</v>
      </c>
      <c r="GA13">
        <v>97.758841653717795</v>
      </c>
      <c r="GB13">
        <v>91.941569061368398</v>
      </c>
      <c r="GC13">
        <v>101.32355913449599</v>
      </c>
      <c r="GD13">
        <v>86.971057116160793</v>
      </c>
      <c r="GE13">
        <v>101.177649154176</v>
      </c>
      <c r="GF13">
        <v>99.703481158546296</v>
      </c>
      <c r="GG13">
        <v>148.97821459224099</v>
      </c>
      <c r="GH13">
        <v>102.760047255054</v>
      </c>
      <c r="GI13">
        <v>102.899681830799</v>
      </c>
      <c r="GJ13">
        <v>119.31445879385799</v>
      </c>
      <c r="GK13">
        <v>100.806232991092</v>
      </c>
      <c r="GL13">
        <v>97.262214826254294</v>
      </c>
      <c r="GM13">
        <v>86.237844017928595</v>
      </c>
      <c r="GN13">
        <v>94.559632133397599</v>
      </c>
      <c r="GO13">
        <v>118.064033690233</v>
      </c>
      <c r="GP13">
        <v>124.528000603161</v>
      </c>
      <c r="GQ13">
        <v>125.495326915806</v>
      </c>
      <c r="GR13">
        <v>91.189643601716099</v>
      </c>
      <c r="GS13">
        <v>98.668127117016198</v>
      </c>
      <c r="GT13">
        <v>87.187523311637406</v>
      </c>
      <c r="GU13">
        <v>96.740021813963594</v>
      </c>
      <c r="GV13">
        <v>54.858910181714698</v>
      </c>
      <c r="GW13">
        <v>83.483026929246293</v>
      </c>
      <c r="GX13">
        <v>73.268787038433601</v>
      </c>
      <c r="GY13">
        <v>81.934017793071007</v>
      </c>
      <c r="GZ13">
        <v>106.795382174225</v>
      </c>
      <c r="HA13">
        <v>106.71950165042701</v>
      </c>
      <c r="HB13">
        <v>100.978897644192</v>
      </c>
      <c r="HC13">
        <v>92.752367395309804</v>
      </c>
      <c r="HD13">
        <v>98.161910955832695</v>
      </c>
      <c r="HE13">
        <v>99.591626369649504</v>
      </c>
      <c r="HF13">
        <v>65.408139780764301</v>
      </c>
      <c r="HG13">
        <v>87.795599711075894</v>
      </c>
      <c r="HH13">
        <v>78.584167706914698</v>
      </c>
      <c r="HI13">
        <v>105.36264631229101</v>
      </c>
      <c r="HJ13">
        <v>122.734043119814</v>
      </c>
      <c r="HL13" t="s">
        <v>610</v>
      </c>
      <c r="HM13">
        <v>4.0256052471281303E-3</v>
      </c>
      <c r="HN13">
        <v>1.11888613333399E-3</v>
      </c>
      <c r="HO13">
        <v>1.14314111982261E-3</v>
      </c>
      <c r="HP13">
        <v>1.5991665829517799E-3</v>
      </c>
      <c r="HQ13">
        <v>7.2019033228771703E-3</v>
      </c>
      <c r="HR13">
        <v>-4.2536310530265402E-2</v>
      </c>
      <c r="HS13">
        <v>-6.4296018260738302E-2</v>
      </c>
      <c r="HT13">
        <v>-5.5043876947793403E-3</v>
      </c>
      <c r="HU13">
        <v>-2.85749838554361E-3</v>
      </c>
      <c r="HV13">
        <v>5.8081222778685701E-2</v>
      </c>
      <c r="HW13">
        <v>-4.7607675040282002E-3</v>
      </c>
      <c r="HX13" s="129">
        <v>-3.3306690738754598E-16</v>
      </c>
      <c r="HY13">
        <v>-4.9448755053596001E-3</v>
      </c>
      <c r="HZ13">
        <v>-2.6766762350869298E-2</v>
      </c>
      <c r="IA13">
        <v>-3.1512435646111601E-3</v>
      </c>
      <c r="IB13">
        <v>1.77470943005388E-2</v>
      </c>
      <c r="IC13">
        <v>1.5716434808705701E-2</v>
      </c>
      <c r="ID13">
        <v>-5.77634027382617E-2</v>
      </c>
      <c r="IE13">
        <v>-2.4475471799108601E-2</v>
      </c>
    </row>
    <row r="14" spans="1:239" x14ac:dyDescent="0.35">
      <c r="A14" t="s">
        <v>406</v>
      </c>
      <c r="B14" t="b">
        <v>0</v>
      </c>
      <c r="C14" t="b">
        <v>1</v>
      </c>
      <c r="D14">
        <v>1</v>
      </c>
      <c r="E14">
        <v>1</v>
      </c>
      <c r="F14" t="s">
        <v>79</v>
      </c>
      <c r="G14">
        <v>5.8553240155616504E-3</v>
      </c>
      <c r="H14">
        <v>5.8553240155616504E-3</v>
      </c>
      <c r="I14">
        <v>5.8553240155616504E-3</v>
      </c>
      <c r="J14">
        <v>103.545608496906</v>
      </c>
      <c r="K14">
        <v>100.03908397674201</v>
      </c>
      <c r="L14">
        <v>96.612270409648502</v>
      </c>
      <c r="M14">
        <v>0</v>
      </c>
      <c r="N14" t="b">
        <v>1</v>
      </c>
      <c r="P14" t="s">
        <v>438</v>
      </c>
      <c r="Q14">
        <v>136.012140328952</v>
      </c>
      <c r="R14">
        <v>117.70729229501001</v>
      </c>
      <c r="S14">
        <v>133.332551287732</v>
      </c>
      <c r="T14">
        <v>103.865265252904</v>
      </c>
      <c r="U14">
        <v>120.905966993676</v>
      </c>
      <c r="V14">
        <v>118.080218001186</v>
      </c>
      <c r="W14">
        <v>34.230525313753098</v>
      </c>
      <c r="X14">
        <v>109.633732701662</v>
      </c>
      <c r="Y14">
        <v>121.632415953253</v>
      </c>
      <c r="Z14">
        <v>123.159563301304</v>
      </c>
      <c r="AA14">
        <v>154.96768054354101</v>
      </c>
      <c r="AB14">
        <v>107.943218196712</v>
      </c>
      <c r="AC14">
        <v>139.75654667423001</v>
      </c>
      <c r="AD14">
        <v>115.39987857691</v>
      </c>
      <c r="AE14">
        <v>128.805053988688</v>
      </c>
      <c r="AF14">
        <v>140.60050237669901</v>
      </c>
      <c r="AG14">
        <v>120.183725987031</v>
      </c>
      <c r="AH14">
        <v>112.50095941533699</v>
      </c>
      <c r="AI14">
        <v>121.782391036837</v>
      </c>
      <c r="AJ14">
        <v>146.05723233737999</v>
      </c>
      <c r="AK14">
        <v>110.848779499495</v>
      </c>
      <c r="AL14">
        <v>129.72791799348499</v>
      </c>
      <c r="AM14">
        <v>108.66587366386101</v>
      </c>
      <c r="AN14">
        <v>143.84300194023501</v>
      </c>
      <c r="AO14">
        <v>109.91626505552399</v>
      </c>
      <c r="AP14">
        <v>131.075502092108</v>
      </c>
      <c r="AQ14">
        <v>115.942188245083</v>
      </c>
      <c r="AR14">
        <v>116.96512300396</v>
      </c>
      <c r="AS14">
        <v>119.861832240442</v>
      </c>
      <c r="AT14">
        <v>106.534499602211</v>
      </c>
      <c r="AU14">
        <v>118.701018954619</v>
      </c>
      <c r="AV14">
        <v>114.38788773855499</v>
      </c>
      <c r="AW14">
        <v>116.834437221653</v>
      </c>
      <c r="AX14">
        <v>142.78735692376199</v>
      </c>
      <c r="AY14">
        <v>104.541599674775</v>
      </c>
      <c r="AZ14">
        <v>106.22034144113</v>
      </c>
      <c r="BA14">
        <v>131.72191273931301</v>
      </c>
      <c r="BB14">
        <v>117.458178395069</v>
      </c>
      <c r="BC14">
        <v>119.125529272542</v>
      </c>
      <c r="BD14">
        <v>146.07875328496601</v>
      </c>
      <c r="BE14">
        <v>109.935059507476</v>
      </c>
      <c r="BF14">
        <v>114.633146391262</v>
      </c>
      <c r="BG14">
        <v>142.142856656162</v>
      </c>
      <c r="BH14">
        <v>106.98207561597501</v>
      </c>
      <c r="BI14">
        <v>143.27475037716999</v>
      </c>
      <c r="BJ14">
        <v>153.545910988673</v>
      </c>
      <c r="BK14">
        <v>133.840135424078</v>
      </c>
      <c r="BL14">
        <v>47.180696867967001</v>
      </c>
      <c r="BM14">
        <v>119.588444897199</v>
      </c>
      <c r="BN14">
        <v>127.289819574437</v>
      </c>
      <c r="BO14">
        <v>143.06759071177899</v>
      </c>
      <c r="BP14">
        <v>220.81697841812201</v>
      </c>
      <c r="BQ14">
        <v>30.2420116460362</v>
      </c>
      <c r="BR14">
        <v>88.670229963672696</v>
      </c>
      <c r="BS14">
        <v>124.449546488328</v>
      </c>
      <c r="BT14">
        <v>125.069565302521</v>
      </c>
      <c r="BU14">
        <v>148.210984487655</v>
      </c>
      <c r="BV14">
        <v>112.638767167491</v>
      </c>
      <c r="BW14">
        <v>115.40939953948499</v>
      </c>
      <c r="BX14">
        <v>141.1136501384</v>
      </c>
      <c r="BY14">
        <v>107.54930856104301</v>
      </c>
      <c r="BZ14">
        <v>83.735147360435505</v>
      </c>
      <c r="CA14">
        <v>115.762023139343</v>
      </c>
      <c r="CB14">
        <v>148.382794968209</v>
      </c>
      <c r="CC14">
        <v>68.128418316601199</v>
      </c>
      <c r="CD14">
        <v>97.372241217874802</v>
      </c>
      <c r="CF14" t="s">
        <v>438</v>
      </c>
      <c r="CG14">
        <v>127.262826530467</v>
      </c>
      <c r="CH14">
        <v>112.09876346831</v>
      </c>
      <c r="CI14">
        <v>131.59249136641901</v>
      </c>
      <c r="CJ14">
        <v>103.592945917859</v>
      </c>
      <c r="CK14">
        <v>114.718604132783</v>
      </c>
      <c r="CL14">
        <v>113.958005294901</v>
      </c>
      <c r="CM14">
        <v>123.766722948264</v>
      </c>
      <c r="CN14">
        <v>106.40233242927501</v>
      </c>
      <c r="CO14">
        <v>117.34079069222901</v>
      </c>
      <c r="CP14">
        <v>83.394162263417897</v>
      </c>
      <c r="CQ14">
        <v>172.752352571773</v>
      </c>
      <c r="CR14">
        <v>106.590577596119</v>
      </c>
      <c r="CS14">
        <v>107.574659848557</v>
      </c>
      <c r="CT14">
        <v>91.790192122803603</v>
      </c>
      <c r="CU14">
        <v>120.703227332859</v>
      </c>
      <c r="CV14">
        <v>109.781671194249</v>
      </c>
      <c r="CW14">
        <v>111.151875106826</v>
      </c>
      <c r="CX14">
        <v>105.178515222499</v>
      </c>
      <c r="CY14">
        <v>114.454028869407</v>
      </c>
      <c r="CZ14">
        <v>131.79571681091599</v>
      </c>
      <c r="DA14">
        <v>107.46602269498</v>
      </c>
      <c r="DB14">
        <v>123.704605276563</v>
      </c>
      <c r="DC14">
        <v>103.220647065482</v>
      </c>
      <c r="DD14">
        <v>152.98968941598201</v>
      </c>
      <c r="DE14">
        <v>112.282305201472</v>
      </c>
      <c r="DF14">
        <v>120.40681215996</v>
      </c>
      <c r="DG14">
        <v>134.51526274268301</v>
      </c>
      <c r="DH14">
        <v>112.72380467556999</v>
      </c>
      <c r="DI14">
        <v>111.857628630555</v>
      </c>
      <c r="DJ14">
        <v>104.523029176043</v>
      </c>
      <c r="DK14">
        <v>112.47682423237799</v>
      </c>
      <c r="DL14">
        <v>105.280992559746</v>
      </c>
      <c r="DM14">
        <v>112.12457606047001</v>
      </c>
      <c r="DN14">
        <v>127.04712405401099</v>
      </c>
      <c r="DO14">
        <v>103.98411695278099</v>
      </c>
      <c r="DP14">
        <v>103.82792402547</v>
      </c>
      <c r="DQ14">
        <v>122.83419598342</v>
      </c>
      <c r="DR14">
        <v>113.34611070657699</v>
      </c>
      <c r="DS14">
        <v>112.366354703433</v>
      </c>
      <c r="DT14">
        <v>152.69873586073501</v>
      </c>
      <c r="DU14">
        <v>106.001451175372</v>
      </c>
      <c r="DV14">
        <v>108.283812612593</v>
      </c>
      <c r="DW14">
        <v>114.02646468103001</v>
      </c>
      <c r="DX14">
        <v>101.623976877286</v>
      </c>
      <c r="DY14">
        <v>129.62104394239401</v>
      </c>
      <c r="DZ14">
        <v>148.604519308953</v>
      </c>
      <c r="EA14">
        <v>151.152025851773</v>
      </c>
      <c r="EB14">
        <v>80.978129210546001</v>
      </c>
      <c r="EC14">
        <v>114.36712384681201</v>
      </c>
      <c r="ED14">
        <v>105.842478148064</v>
      </c>
      <c r="EE14">
        <v>128.908378347992</v>
      </c>
      <c r="EF14">
        <v>96.513029297650505</v>
      </c>
      <c r="EG14">
        <v>55.296039652036598</v>
      </c>
      <c r="EH14">
        <v>75.475445907658596</v>
      </c>
      <c r="EI14">
        <v>73.505390800613696</v>
      </c>
      <c r="EJ14">
        <v>118.46901889675701</v>
      </c>
      <c r="EK14">
        <v>131.73291561843899</v>
      </c>
      <c r="EL14">
        <v>107.977082815603</v>
      </c>
      <c r="EM14">
        <v>106.223966978364</v>
      </c>
      <c r="EN14">
        <v>128.731233703474</v>
      </c>
      <c r="EO14">
        <v>104.540335883507</v>
      </c>
      <c r="EP14">
        <v>79.052300426189504</v>
      </c>
      <c r="EQ14">
        <v>103.111795405865</v>
      </c>
      <c r="ER14">
        <v>125.020101339005</v>
      </c>
      <c r="ES14">
        <v>94.566951198664597</v>
      </c>
      <c r="ET14">
        <v>107.000783206157</v>
      </c>
      <c r="EV14" t="s">
        <v>438</v>
      </c>
      <c r="EW14">
        <v>117.63474527173</v>
      </c>
      <c r="EX14">
        <v>106.652524331509</v>
      </c>
      <c r="EY14">
        <v>97.164060165718396</v>
      </c>
      <c r="EZ14">
        <v>103.321162477161</v>
      </c>
      <c r="FA14">
        <v>108.660854583822</v>
      </c>
      <c r="FB14">
        <v>109.88338632941201</v>
      </c>
      <c r="FC14">
        <v>179.505395881428</v>
      </c>
      <c r="FD14">
        <v>103.234491986677</v>
      </c>
      <c r="FE14">
        <v>110.697502240162</v>
      </c>
      <c r="FF14">
        <v>51.842728395060597</v>
      </c>
      <c r="FG14">
        <v>189.41710969163901</v>
      </c>
      <c r="FH14">
        <v>105.24896968483699</v>
      </c>
      <c r="FI14">
        <v>79.306498724686904</v>
      </c>
      <c r="FJ14">
        <v>70.852356484005199</v>
      </c>
      <c r="FK14">
        <v>112.52933869213</v>
      </c>
      <c r="FL14">
        <v>82.133379629623406</v>
      </c>
      <c r="FM14">
        <v>102.417292892566</v>
      </c>
      <c r="FN14">
        <v>98.187198311367396</v>
      </c>
      <c r="FO14">
        <v>107.42448117870001</v>
      </c>
      <c r="FP14">
        <v>118.241364849082</v>
      </c>
      <c r="FQ14">
        <v>104.161968687339</v>
      </c>
      <c r="FR14">
        <v>117.259321393234</v>
      </c>
      <c r="FS14">
        <v>93.505354037425406</v>
      </c>
      <c r="FT14">
        <v>161.547501659582</v>
      </c>
      <c r="FU14">
        <v>108.054089662276</v>
      </c>
      <c r="FV14">
        <v>110.237560926067</v>
      </c>
      <c r="FW14">
        <v>152.91959940006899</v>
      </c>
      <c r="FX14">
        <v>108.416593365764</v>
      </c>
      <c r="FY14">
        <v>104.20213680788299</v>
      </c>
      <c r="FZ14">
        <v>102.53559611025</v>
      </c>
      <c r="GA14">
        <v>106.456396405066</v>
      </c>
      <c r="GB14">
        <v>96.708880407017901</v>
      </c>
      <c r="GC14">
        <v>107.498475801227</v>
      </c>
      <c r="GD14">
        <v>108.655571165982</v>
      </c>
      <c r="GE14">
        <v>103.429240708275</v>
      </c>
      <c r="GF14">
        <v>101.474580155776</v>
      </c>
      <c r="GG14">
        <v>106.724724904388</v>
      </c>
      <c r="GH14">
        <v>109.28229133400001</v>
      </c>
      <c r="GI14">
        <v>105.869491505478</v>
      </c>
      <c r="GJ14">
        <v>155.89079836926899</v>
      </c>
      <c r="GK14">
        <v>102.18621197823499</v>
      </c>
      <c r="GL14">
        <v>102.09722621910601</v>
      </c>
      <c r="GM14">
        <v>90.087987437101702</v>
      </c>
      <c r="GN14">
        <v>96.493663881610601</v>
      </c>
      <c r="GO14">
        <v>114.601856936003</v>
      </c>
      <c r="GP14">
        <v>141.00914388476801</v>
      </c>
      <c r="GQ14">
        <v>166.98871096047699</v>
      </c>
      <c r="GR14">
        <v>122.325085366198</v>
      </c>
      <c r="GS14">
        <v>109.235917423148</v>
      </c>
      <c r="GT14">
        <v>87.265255772756106</v>
      </c>
      <c r="GU14">
        <v>115.12668568945701</v>
      </c>
      <c r="GV14">
        <v>33.560991372148301</v>
      </c>
      <c r="GW14">
        <v>80.279707806651203</v>
      </c>
      <c r="GX14">
        <v>54.468527643027201</v>
      </c>
      <c r="GY14">
        <v>37.9126841981548</v>
      </c>
      <c r="GZ14">
        <v>112.00573295769701</v>
      </c>
      <c r="HA14">
        <v>116.289625632819</v>
      </c>
      <c r="HB14">
        <v>103.456024942032</v>
      </c>
      <c r="HC14">
        <v>97.583035754009998</v>
      </c>
      <c r="HD14">
        <v>116.574056442021</v>
      </c>
      <c r="HE14">
        <v>101.599437434024</v>
      </c>
      <c r="HF14">
        <v>65.744458988165803</v>
      </c>
      <c r="HG14">
        <v>88.758742676334506</v>
      </c>
      <c r="HH14">
        <v>88.014932191650502</v>
      </c>
      <c r="HI14">
        <v>102.877966754803</v>
      </c>
      <c r="HJ14">
        <v>111.210077289572</v>
      </c>
      <c r="HL14" t="s">
        <v>611</v>
      </c>
      <c r="HM14">
        <v>-2.5951217483442999E-3</v>
      </c>
      <c r="HN14">
        <v>-6.8019419631737399E-4</v>
      </c>
      <c r="HO14">
        <v>1.1270624332388999E-3</v>
      </c>
      <c r="HP14">
        <v>-4.18128099831893E-3</v>
      </c>
      <c r="HQ14">
        <v>1.0757461557179399E-2</v>
      </c>
      <c r="HR14">
        <v>5.0149254799752803E-2</v>
      </c>
      <c r="HS14">
        <v>7.1936668391072905E-2</v>
      </c>
      <c r="HT14">
        <v>-7.0545208743663101E-3</v>
      </c>
      <c r="HU14">
        <v>-4.4089907088590199E-3</v>
      </c>
      <c r="HV14">
        <v>-8.1267527660639799E-2</v>
      </c>
      <c r="HW14">
        <v>1.39271815484176E-2</v>
      </c>
      <c r="HX14">
        <v>2.7018910603169299E-3</v>
      </c>
      <c r="HY14">
        <v>7.6132150555008301E-3</v>
      </c>
      <c r="HZ14">
        <v>3.7284978153355498E-2</v>
      </c>
      <c r="IA14">
        <v>-1.3691353759822599E-3</v>
      </c>
      <c r="IB14">
        <v>-1.38444284165257E-2</v>
      </c>
      <c r="IC14">
        <v>-1.05612094317183E-2</v>
      </c>
      <c r="ID14">
        <v>-7.7598837010681404E-2</v>
      </c>
      <c r="IE14">
        <v>3.3103549280192698E-2</v>
      </c>
    </row>
    <row r="15" spans="1:239" x14ac:dyDescent="0.35">
      <c r="A15" t="s">
        <v>407</v>
      </c>
      <c r="B15" t="b">
        <v>1</v>
      </c>
      <c r="C15" t="b">
        <v>1</v>
      </c>
      <c r="D15">
        <v>1</v>
      </c>
      <c r="E15">
        <v>1</v>
      </c>
      <c r="F15" t="s">
        <v>79</v>
      </c>
      <c r="G15">
        <v>1.1090588843172199E-3</v>
      </c>
      <c r="H15">
        <v>1.1090588843172199E-3</v>
      </c>
      <c r="I15">
        <v>1.1090588843172199E-3</v>
      </c>
      <c r="J15">
        <v>103.660446673942</v>
      </c>
      <c r="K15">
        <v>100.150033211606</v>
      </c>
      <c r="L15">
        <v>96.719419106480402</v>
      </c>
      <c r="M15">
        <v>1</v>
      </c>
      <c r="N15" t="b">
        <v>1</v>
      </c>
      <c r="P15" t="s">
        <v>450</v>
      </c>
      <c r="Q15">
        <v>161.92689636595799</v>
      </c>
      <c r="R15">
        <v>125.12357145929199</v>
      </c>
      <c r="S15">
        <v>227.337010709049</v>
      </c>
      <c r="T15">
        <v>104.622892547814</v>
      </c>
      <c r="U15">
        <v>130.748861733609</v>
      </c>
      <c r="V15">
        <v>125.58036825384799</v>
      </c>
      <c r="W15">
        <v>11.1595321214552</v>
      </c>
      <c r="X15">
        <v>114.49946088383</v>
      </c>
      <c r="Y15">
        <v>113.05365555137</v>
      </c>
      <c r="Z15">
        <v>103.015487215798</v>
      </c>
      <c r="AA15">
        <v>173.66400199565899</v>
      </c>
      <c r="AB15">
        <v>109.219498846382</v>
      </c>
      <c r="AC15">
        <v>172.167895926509</v>
      </c>
      <c r="AD15">
        <v>85.647243164590904</v>
      </c>
      <c r="AE15">
        <v>135.39180772797101</v>
      </c>
      <c r="AF15">
        <v>173.870768922167</v>
      </c>
      <c r="AG15">
        <v>129.30912105734299</v>
      </c>
      <c r="AH15">
        <v>119.374126468101</v>
      </c>
      <c r="AI15">
        <v>133.09326745972399</v>
      </c>
      <c r="AJ15">
        <v>165.63019435315701</v>
      </c>
      <c r="AK15">
        <v>116.984943562653</v>
      </c>
      <c r="AL15">
        <v>136.19187253950699</v>
      </c>
      <c r="AM15">
        <v>97.938257899664706</v>
      </c>
      <c r="AN15">
        <v>134.36127155233601</v>
      </c>
      <c r="AO15">
        <v>98.953802521460005</v>
      </c>
      <c r="AP15">
        <v>144.64931105569801</v>
      </c>
      <c r="AQ15">
        <v>152.49651167024399</v>
      </c>
      <c r="AR15">
        <v>127.48059717658499</v>
      </c>
      <c r="AS15">
        <v>130.132172483522</v>
      </c>
      <c r="AT15">
        <v>110.182733284639</v>
      </c>
      <c r="AU15">
        <v>127.779427446326</v>
      </c>
      <c r="AV15">
        <v>121.798386951243</v>
      </c>
      <c r="AW15">
        <v>123.960369301987</v>
      </c>
      <c r="AX15">
        <v>177.23375652491501</v>
      </c>
      <c r="AY15">
        <v>105.19613427383101</v>
      </c>
      <c r="AZ15">
        <v>109.795857267165</v>
      </c>
      <c r="BA15">
        <v>191.309764007951</v>
      </c>
      <c r="BB15">
        <v>124.28155220843099</v>
      </c>
      <c r="BC15">
        <v>127.669862510633</v>
      </c>
      <c r="BD15">
        <v>180.33141930626701</v>
      </c>
      <c r="BE15">
        <v>114.446035235716</v>
      </c>
      <c r="BF15">
        <v>122.600472139842</v>
      </c>
      <c r="BG15">
        <v>157.88980741226601</v>
      </c>
      <c r="BH15">
        <v>110.669665848725</v>
      </c>
      <c r="BI15">
        <v>176.82642498581399</v>
      </c>
      <c r="BJ15">
        <v>210.663066481351</v>
      </c>
      <c r="BK15">
        <v>142.72859711563299</v>
      </c>
      <c r="BL15">
        <v>32.696734318710803</v>
      </c>
      <c r="BM15">
        <v>128.34218097051601</v>
      </c>
      <c r="BN15">
        <v>140.357737048003</v>
      </c>
      <c r="BO15">
        <v>160.49276607568399</v>
      </c>
      <c r="BP15">
        <v>254.63747836028301</v>
      </c>
      <c r="BQ15">
        <v>17.045347338306101</v>
      </c>
      <c r="BR15">
        <v>59.538467478169601</v>
      </c>
      <c r="BS15">
        <v>38.398066587321999</v>
      </c>
      <c r="BT15">
        <v>136.344377823602</v>
      </c>
      <c r="BU15">
        <v>164.778669098151</v>
      </c>
      <c r="BV15">
        <v>118.86112384767</v>
      </c>
      <c r="BW15">
        <v>122.88090380412601</v>
      </c>
      <c r="BX15">
        <v>159.339295683416</v>
      </c>
      <c r="BY15">
        <v>111.202572348922</v>
      </c>
      <c r="BZ15">
        <v>117.4857648478</v>
      </c>
      <c r="CA15">
        <v>161.38648173694801</v>
      </c>
      <c r="CB15">
        <v>143.608602135285</v>
      </c>
      <c r="CC15">
        <v>49.5163675014457</v>
      </c>
      <c r="CD15">
        <v>137.18077904715199</v>
      </c>
      <c r="CF15" t="s">
        <v>450</v>
      </c>
      <c r="CG15">
        <v>126.26961642628299</v>
      </c>
      <c r="CH15">
        <v>120.198562862671</v>
      </c>
      <c r="CI15">
        <v>129.69785584267399</v>
      </c>
      <c r="CJ15">
        <v>104.22318075467101</v>
      </c>
      <c r="CK15">
        <v>121.891391315745</v>
      </c>
      <c r="CL15">
        <v>121.196323250893</v>
      </c>
      <c r="CM15">
        <v>60.254845700207099</v>
      </c>
      <c r="CN15">
        <v>110.22282642437899</v>
      </c>
      <c r="CO15">
        <v>112.179850817523</v>
      </c>
      <c r="CP15">
        <v>101.53949212553201</v>
      </c>
      <c r="CQ15">
        <v>169.99215799729399</v>
      </c>
      <c r="CR15">
        <v>105.133012295206</v>
      </c>
      <c r="CS15">
        <v>129.97644449435001</v>
      </c>
      <c r="CT15">
        <v>106.829830571714</v>
      </c>
      <c r="CU15">
        <v>131.814357840025</v>
      </c>
      <c r="CV15">
        <v>133.92044330548501</v>
      </c>
      <c r="CW15">
        <v>111.555383856658</v>
      </c>
      <c r="CX15">
        <v>110.00989732491</v>
      </c>
      <c r="CY15">
        <v>125.084263385428</v>
      </c>
      <c r="CZ15">
        <v>149.45750950477901</v>
      </c>
      <c r="DA15">
        <v>113.41493029187799</v>
      </c>
      <c r="DB15">
        <v>136.25381017584201</v>
      </c>
      <c r="DC15">
        <v>106.63053571757401</v>
      </c>
      <c r="DD15">
        <v>150.629228162125</v>
      </c>
      <c r="DE15">
        <v>101.334406191943</v>
      </c>
      <c r="DF15">
        <v>132.87580171245099</v>
      </c>
      <c r="DG15">
        <v>146.542442148909</v>
      </c>
      <c r="DH15">
        <v>104.689532035471</v>
      </c>
      <c r="DI15">
        <v>103.94697108812601</v>
      </c>
      <c r="DJ15">
        <v>107.867685497206</v>
      </c>
      <c r="DK15">
        <v>122.24157377049001</v>
      </c>
      <c r="DL15">
        <v>109.290698434744</v>
      </c>
      <c r="DM15">
        <v>120.019960330572</v>
      </c>
      <c r="DN15">
        <v>151.212934367065</v>
      </c>
      <c r="DO15">
        <v>104.606815364499</v>
      </c>
      <c r="DP15">
        <v>107.108172037565</v>
      </c>
      <c r="DQ15">
        <v>143.74184344831801</v>
      </c>
      <c r="DR15">
        <v>119.930606517846</v>
      </c>
      <c r="DS15">
        <v>127.18898054507601</v>
      </c>
      <c r="DT15">
        <v>174.67269375484</v>
      </c>
      <c r="DU15">
        <v>110.35101877967099</v>
      </c>
      <c r="DV15">
        <v>113.233006147929</v>
      </c>
      <c r="DW15">
        <v>108.427990954631</v>
      </c>
      <c r="DX15">
        <v>104.325303173873</v>
      </c>
      <c r="DY15">
        <v>134.43040789186199</v>
      </c>
      <c r="DZ15">
        <v>198.41109269246601</v>
      </c>
      <c r="EA15">
        <v>155.877181698404</v>
      </c>
      <c r="EB15">
        <v>65.151307096155705</v>
      </c>
      <c r="EC15">
        <v>122.738665248491</v>
      </c>
      <c r="ED15">
        <v>108.249458123563</v>
      </c>
      <c r="EE15">
        <v>122.70876056449001</v>
      </c>
      <c r="EF15">
        <v>84.339172581715303</v>
      </c>
      <c r="EG15">
        <v>45.090660137188301</v>
      </c>
      <c r="EH15">
        <v>70.852791143504902</v>
      </c>
      <c r="EI15">
        <v>91.854069150064305</v>
      </c>
      <c r="EJ15">
        <v>139.039972590947</v>
      </c>
      <c r="EK15">
        <v>146.458608227068</v>
      </c>
      <c r="EL15">
        <v>113.941920139903</v>
      </c>
      <c r="EM15">
        <v>110.266364701158</v>
      </c>
      <c r="EN15">
        <v>123.643714319879</v>
      </c>
      <c r="EO15">
        <v>108.09139007963201</v>
      </c>
      <c r="EP15">
        <v>83.254445289382801</v>
      </c>
      <c r="EQ15">
        <v>135.91551750510999</v>
      </c>
      <c r="ER15">
        <v>103.714703292178</v>
      </c>
      <c r="ES15">
        <v>93.978921291455606</v>
      </c>
      <c r="ET15">
        <v>135.19633331324599</v>
      </c>
      <c r="EV15" t="s">
        <v>450</v>
      </c>
      <c r="EW15">
        <v>93.188033139044506</v>
      </c>
      <c r="EX15">
        <v>115.345315885361</v>
      </c>
      <c r="EY15">
        <v>14.376373495748</v>
      </c>
      <c r="EZ15">
        <v>103.82468919723</v>
      </c>
      <c r="FA15">
        <v>113.376498370004</v>
      </c>
      <c r="FB15">
        <v>116.86289502013599</v>
      </c>
      <c r="FC15">
        <v>90.010794327772004</v>
      </c>
      <c r="FD15">
        <v>106.066271123231</v>
      </c>
      <c r="FE15">
        <v>103.460578301762</v>
      </c>
      <c r="FF15">
        <v>78.570061162030498</v>
      </c>
      <c r="FG15">
        <v>153.199439647714</v>
      </c>
      <c r="FH15">
        <v>101.126105674939</v>
      </c>
      <c r="FI15">
        <v>93.944512417693304</v>
      </c>
      <c r="FJ15">
        <v>110.338515216999</v>
      </c>
      <c r="FK15">
        <v>125.43172302520399</v>
      </c>
      <c r="FL15">
        <v>98.796894699615507</v>
      </c>
      <c r="FM15">
        <v>95.697484160728095</v>
      </c>
      <c r="FN15">
        <v>101.201668625718</v>
      </c>
      <c r="FO15">
        <v>117.40182700891501</v>
      </c>
      <c r="FP15">
        <v>134.086754398426</v>
      </c>
      <c r="FQ15">
        <v>109.927976503509</v>
      </c>
      <c r="FR15">
        <v>132.773146568941</v>
      </c>
      <c r="FS15">
        <v>90.143351948850096</v>
      </c>
      <c r="FT15">
        <v>153.83811117139399</v>
      </c>
      <c r="FU15">
        <v>80.324675252865902</v>
      </c>
      <c r="FV15">
        <v>121.653451529111</v>
      </c>
      <c r="FW15">
        <v>132.16063619113999</v>
      </c>
      <c r="FX15">
        <v>83.806991068017496</v>
      </c>
      <c r="FY15">
        <v>81.276838233189196</v>
      </c>
      <c r="FZ15">
        <v>105.586423358524</v>
      </c>
      <c r="GA15">
        <v>116.77894156857499</v>
      </c>
      <c r="GB15">
        <v>97.833220778233894</v>
      </c>
      <c r="GC15">
        <v>116.08122389787</v>
      </c>
      <c r="GD15">
        <v>123.38951857040399</v>
      </c>
      <c r="GE15">
        <v>104.020425161462</v>
      </c>
      <c r="GF15">
        <v>104.470609946808</v>
      </c>
      <c r="GG15">
        <v>92.472950929180598</v>
      </c>
      <c r="GH15">
        <v>115.63071198159901</v>
      </c>
      <c r="GI15">
        <v>126.207158950802</v>
      </c>
      <c r="GJ15">
        <v>154.93613186589499</v>
      </c>
      <c r="GK15">
        <v>106.37922851053899</v>
      </c>
      <c r="GL15">
        <v>104.34292072561</v>
      </c>
      <c r="GM15">
        <v>72.567692578050398</v>
      </c>
      <c r="GN15">
        <v>98.2997572237784</v>
      </c>
      <c r="GO15">
        <v>92.967386918349405</v>
      </c>
      <c r="GP15">
        <v>172.73229892543301</v>
      </c>
      <c r="GQ15">
        <v>156.056597530289</v>
      </c>
      <c r="GR15">
        <v>106.20711457617099</v>
      </c>
      <c r="GS15">
        <v>117.23186043980699</v>
      </c>
      <c r="GT15">
        <v>82.498062568553294</v>
      </c>
      <c r="GU15">
        <v>91.943613801454106</v>
      </c>
      <c r="GV15">
        <v>19.942794656599698</v>
      </c>
      <c r="GW15">
        <v>80.441165568596404</v>
      </c>
      <c r="GX15">
        <v>62.865418116203898</v>
      </c>
      <c r="GY15">
        <v>84.739559826449494</v>
      </c>
      <c r="GZ15">
        <v>140.805941297419</v>
      </c>
      <c r="HA15">
        <v>129.28899843651101</v>
      </c>
      <c r="HB15">
        <v>109.171111355802</v>
      </c>
      <c r="HC15">
        <v>98.715065206741301</v>
      </c>
      <c r="HD15">
        <v>94.229829339175794</v>
      </c>
      <c r="HE15">
        <v>105.050594402049</v>
      </c>
      <c r="HF15">
        <v>45.075135725087002</v>
      </c>
      <c r="HG15">
        <v>84.438033179367295</v>
      </c>
      <c r="HH15">
        <v>53.531924393762999</v>
      </c>
      <c r="HI15">
        <v>43.077877299093998</v>
      </c>
      <c r="HJ15">
        <v>102.478684833286</v>
      </c>
      <c r="HL15" t="s">
        <v>563</v>
      </c>
      <c r="HM15">
        <v>-5.0471815839134796E-3</v>
      </c>
      <c r="HN15">
        <v>-1.16803612685963E-2</v>
      </c>
      <c r="HO15">
        <v>-6.61237621901389E-3</v>
      </c>
      <c r="HP15">
        <v>-1.2325291270387501E-4</v>
      </c>
      <c r="HQ15">
        <v>-5.1175596228154596E-3</v>
      </c>
      <c r="HR15">
        <v>3.6894641154064003E-2</v>
      </c>
      <c r="HS15">
        <v>5.3387864141169299E-2</v>
      </c>
      <c r="HT15">
        <v>-1.8540926725559102E-2</v>
      </c>
      <c r="HU15">
        <v>-1.5255247453984299E-2</v>
      </c>
      <c r="HV15">
        <v>-5.8985535134661697E-2</v>
      </c>
      <c r="HW15">
        <v>2.4921172586185501E-2</v>
      </c>
      <c r="HX15">
        <v>1.32359309285654E-2</v>
      </c>
      <c r="HY15">
        <v>2.82455747873369E-2</v>
      </c>
      <c r="HZ15">
        <v>3.7037183009555497E-2</v>
      </c>
      <c r="IA15">
        <v>6.6826476670692705E-2</v>
      </c>
      <c r="IB15">
        <v>2.11620928378757E-2</v>
      </c>
      <c r="IC15">
        <v>4.2566176705965901E-2</v>
      </c>
      <c r="ID15">
        <v>2.8508797384255401E-2</v>
      </c>
      <c r="IE15">
        <v>5.1203010772578203E-2</v>
      </c>
    </row>
    <row r="16" spans="1:239" x14ac:dyDescent="0.35">
      <c r="A16" t="s">
        <v>408</v>
      </c>
      <c r="B16" t="b">
        <v>1</v>
      </c>
      <c r="C16" t="b">
        <v>1</v>
      </c>
      <c r="D16">
        <v>1</v>
      </c>
      <c r="E16">
        <v>1</v>
      </c>
      <c r="F16" t="s">
        <v>79</v>
      </c>
      <c r="G16">
        <v>7.8763442508351603E-3</v>
      </c>
      <c r="H16">
        <v>7.8763442508351603E-3</v>
      </c>
      <c r="I16">
        <v>7.8763442508351603E-3</v>
      </c>
      <c r="J16">
        <v>104.47691203714101</v>
      </c>
      <c r="K16">
        <v>100.938849349913</v>
      </c>
      <c r="L16">
        <v>97.481214547103903</v>
      </c>
      <c r="M16">
        <v>1</v>
      </c>
      <c r="N16" t="b">
        <v>1</v>
      </c>
      <c r="P16" t="s">
        <v>462</v>
      </c>
      <c r="Q16">
        <v>188.838348717255</v>
      </c>
      <c r="R16">
        <v>124.16443146041</v>
      </c>
      <c r="S16">
        <v>82.642284493451399</v>
      </c>
      <c r="T16">
        <v>104.531449261416</v>
      </c>
      <c r="U16">
        <v>129.182567237142</v>
      </c>
      <c r="V16">
        <v>124.743990210609</v>
      </c>
      <c r="W16">
        <v>10.1440793092773</v>
      </c>
      <c r="X16">
        <v>114.628035228713</v>
      </c>
      <c r="Y16">
        <v>152.707813448151</v>
      </c>
      <c r="Z16">
        <v>160.08008540530199</v>
      </c>
      <c r="AA16">
        <v>207.20601881704701</v>
      </c>
      <c r="AB16">
        <v>109.877756365013</v>
      </c>
      <c r="AC16">
        <v>143.719885093752</v>
      </c>
      <c r="AD16">
        <v>118.404043975777</v>
      </c>
      <c r="AE16">
        <v>142.16227670104101</v>
      </c>
      <c r="AF16">
        <v>145.26610525759301</v>
      </c>
      <c r="AG16">
        <v>124.39505621570299</v>
      </c>
      <c r="AH16">
        <v>117.803832659009</v>
      </c>
      <c r="AI16">
        <v>133.60068510859099</v>
      </c>
      <c r="AJ16">
        <v>168.25045419916401</v>
      </c>
      <c r="AK16">
        <v>118.365692337453</v>
      </c>
      <c r="AL16">
        <v>143.85290629564599</v>
      </c>
      <c r="AM16">
        <v>144.89265950028599</v>
      </c>
      <c r="AN16">
        <v>166.78011385958601</v>
      </c>
      <c r="AO16">
        <v>151.929083023115</v>
      </c>
      <c r="AP16">
        <v>145.22566309630599</v>
      </c>
      <c r="AQ16">
        <v>168.65210899051101</v>
      </c>
      <c r="AR16">
        <v>139.90993185099899</v>
      </c>
      <c r="AS16">
        <v>136.81773923132499</v>
      </c>
      <c r="AT16">
        <v>110.28808387731701</v>
      </c>
      <c r="AU16">
        <v>133.94629368969899</v>
      </c>
      <c r="AV16">
        <v>119.647368645589</v>
      </c>
      <c r="AW16">
        <v>122.782468230643</v>
      </c>
      <c r="AX16">
        <v>148.19621667601999</v>
      </c>
      <c r="AY16">
        <v>105.186599413664</v>
      </c>
      <c r="AZ16">
        <v>109.912921140061</v>
      </c>
      <c r="BA16">
        <v>127.237455711317</v>
      </c>
      <c r="BB16">
        <v>123.29919714072</v>
      </c>
      <c r="BC16">
        <v>128.48065156492399</v>
      </c>
      <c r="BD16">
        <v>218.90020943457299</v>
      </c>
      <c r="BE16">
        <v>115.208209165141</v>
      </c>
      <c r="BF16">
        <v>120.457708997846</v>
      </c>
      <c r="BG16">
        <v>145.167034991875</v>
      </c>
      <c r="BH16">
        <v>110.749009542441</v>
      </c>
      <c r="BI16">
        <v>214.158360135951</v>
      </c>
      <c r="BJ16">
        <v>251.93625171977999</v>
      </c>
      <c r="BK16">
        <v>178.46330193023999</v>
      </c>
      <c r="BL16">
        <v>36.552690191937401</v>
      </c>
      <c r="BM16">
        <v>134.22292956403101</v>
      </c>
      <c r="BN16">
        <v>129.46738578670599</v>
      </c>
      <c r="BO16">
        <v>146.742497650769</v>
      </c>
      <c r="BP16">
        <v>180.71489615856001</v>
      </c>
      <c r="BQ16">
        <v>19.891396816417998</v>
      </c>
      <c r="BR16">
        <v>61.220812334076399</v>
      </c>
      <c r="BS16">
        <v>57.7460604037813</v>
      </c>
      <c r="BT16">
        <v>136.670349140642</v>
      </c>
      <c r="BU16">
        <v>166.80608144664501</v>
      </c>
      <c r="BV16">
        <v>120.01679958733899</v>
      </c>
      <c r="BW16">
        <v>120.691472084003</v>
      </c>
      <c r="BX16">
        <v>146.20957353822001</v>
      </c>
      <c r="BY16">
        <v>111.31407697525999</v>
      </c>
      <c r="BZ16">
        <v>130.38285698193201</v>
      </c>
      <c r="CA16">
        <v>209.29096969113601</v>
      </c>
      <c r="CB16">
        <v>199.62194871688499</v>
      </c>
      <c r="CC16">
        <v>66.345551271576696</v>
      </c>
      <c r="CD16">
        <v>230.77762863715</v>
      </c>
      <c r="CF16" t="s">
        <v>462</v>
      </c>
      <c r="CG16">
        <v>137.39492319127399</v>
      </c>
      <c r="CH16">
        <v>119.831593747398</v>
      </c>
      <c r="CI16">
        <v>56.836910013900102</v>
      </c>
      <c r="CJ16">
        <v>104.1889852077</v>
      </c>
      <c r="CK16">
        <v>121.142857820318</v>
      </c>
      <c r="CL16">
        <v>119.92889915136701</v>
      </c>
      <c r="CM16">
        <v>122.29301310809799</v>
      </c>
      <c r="CN16">
        <v>109.824153455849</v>
      </c>
      <c r="CO16">
        <v>137.454382156376</v>
      </c>
      <c r="CP16">
        <v>144.300939568356</v>
      </c>
      <c r="CQ16">
        <v>175.78358292017899</v>
      </c>
      <c r="CR16">
        <v>105.66256585828501</v>
      </c>
      <c r="CS16">
        <v>108.374685391718</v>
      </c>
      <c r="CT16">
        <v>131.50628892813501</v>
      </c>
      <c r="CU16">
        <v>131.91904678038799</v>
      </c>
      <c r="CV16">
        <v>104.75309207279599</v>
      </c>
      <c r="CW16">
        <v>111.438647816889</v>
      </c>
      <c r="CX16">
        <v>109.643222873569</v>
      </c>
      <c r="CY16">
        <v>122.85027990982201</v>
      </c>
      <c r="CZ16">
        <v>149.93883060394799</v>
      </c>
      <c r="DA16">
        <v>113.671495566633</v>
      </c>
      <c r="DB16">
        <v>136.80535568098799</v>
      </c>
      <c r="DC16">
        <v>143.377370262108</v>
      </c>
      <c r="DD16">
        <v>157.62765801035101</v>
      </c>
      <c r="DE16">
        <v>139.66629550193301</v>
      </c>
      <c r="DF16">
        <v>127.36391935097301</v>
      </c>
      <c r="DG16">
        <v>156.56483675451901</v>
      </c>
      <c r="DH16">
        <v>104.514670737095</v>
      </c>
      <c r="DI16">
        <v>102.32114254942699</v>
      </c>
      <c r="DJ16">
        <v>107.802557397206</v>
      </c>
      <c r="DK16">
        <v>124.886546487168</v>
      </c>
      <c r="DL16">
        <v>108.542358165498</v>
      </c>
      <c r="DM16">
        <v>119.76053256220101</v>
      </c>
      <c r="DN16">
        <v>118.25412420818699</v>
      </c>
      <c r="DO16">
        <v>104.578406949951</v>
      </c>
      <c r="DP16">
        <v>107.085746058609</v>
      </c>
      <c r="DQ16">
        <v>100.281181822722</v>
      </c>
      <c r="DR16">
        <v>118.706254776816</v>
      </c>
      <c r="DS16">
        <v>125.855990704435</v>
      </c>
      <c r="DT16">
        <v>194.556095185602</v>
      </c>
      <c r="DU16">
        <v>110.379360667969</v>
      </c>
      <c r="DV16">
        <v>112.411737484605</v>
      </c>
      <c r="DW16">
        <v>99.261909826976606</v>
      </c>
      <c r="DX16">
        <v>104.223402655654</v>
      </c>
      <c r="DY16">
        <v>149.400543643378</v>
      </c>
      <c r="DZ16">
        <v>231.02204735236401</v>
      </c>
      <c r="EA16">
        <v>175.72397409553901</v>
      </c>
      <c r="EB16">
        <v>67.918499101795504</v>
      </c>
      <c r="EC16">
        <v>124.21375356486701</v>
      </c>
      <c r="ED16">
        <v>102.72478815202</v>
      </c>
      <c r="EE16">
        <v>112.045113911523</v>
      </c>
      <c r="EF16">
        <v>85.470860047122798</v>
      </c>
      <c r="EG16">
        <v>43.518817563242202</v>
      </c>
      <c r="EH16">
        <v>107.832576760877</v>
      </c>
      <c r="EI16">
        <v>105.204117521474</v>
      </c>
      <c r="EJ16">
        <v>136.607277900919</v>
      </c>
      <c r="EK16">
        <v>146.33015541136999</v>
      </c>
      <c r="EL16">
        <v>113.49097519232301</v>
      </c>
      <c r="EM16">
        <v>109.44238451124799</v>
      </c>
      <c r="EN16">
        <v>113.17529739342901</v>
      </c>
      <c r="EO16">
        <v>107.951223396308</v>
      </c>
      <c r="EP16">
        <v>119.677474317744</v>
      </c>
      <c r="EQ16">
        <v>164.989543705919</v>
      </c>
      <c r="ER16">
        <v>126.875937840329</v>
      </c>
      <c r="ES16">
        <v>99.047918231271595</v>
      </c>
      <c r="ET16">
        <v>138.74206264909</v>
      </c>
      <c r="EV16" t="s">
        <v>462</v>
      </c>
      <c r="EW16">
        <v>93.939867708919707</v>
      </c>
      <c r="EX16">
        <v>115.487820488594</v>
      </c>
      <c r="EY16">
        <v>6.76259883310808</v>
      </c>
      <c r="EZ16">
        <v>103.847327520354</v>
      </c>
      <c r="FA16">
        <v>113.278910818737</v>
      </c>
      <c r="FB16">
        <v>115.15939261723</v>
      </c>
      <c r="FC16">
        <v>306.49750531686402</v>
      </c>
      <c r="FD16">
        <v>105.178893245824</v>
      </c>
      <c r="FE16">
        <v>113.68479871935899</v>
      </c>
      <c r="FF16">
        <v>96.886945251602597</v>
      </c>
      <c r="FG16">
        <v>135.665235232269</v>
      </c>
      <c r="FH16">
        <v>101.53536807152101</v>
      </c>
      <c r="FI16">
        <v>77.172717291439994</v>
      </c>
      <c r="FJ16">
        <v>118.7809986524</v>
      </c>
      <c r="FK16">
        <v>119.498028937149</v>
      </c>
      <c r="FL16">
        <v>71.646054160171701</v>
      </c>
      <c r="FM16">
        <v>99.180966209667105</v>
      </c>
      <c r="FN16">
        <v>101.852948107293</v>
      </c>
      <c r="FO16">
        <v>112.727604453778</v>
      </c>
      <c r="FP16">
        <v>132.84262192970999</v>
      </c>
      <c r="FQ16">
        <v>109.130490271762</v>
      </c>
      <c r="FR16">
        <v>126.548009453741</v>
      </c>
      <c r="FS16">
        <v>107.78897266106399</v>
      </c>
      <c r="FT16">
        <v>133.58742637844901</v>
      </c>
      <c r="FU16">
        <v>96.967576484106701</v>
      </c>
      <c r="FV16">
        <v>111.193653890449</v>
      </c>
      <c r="FW16">
        <v>132.10604253281301</v>
      </c>
      <c r="FX16">
        <v>75.873961836067394</v>
      </c>
      <c r="FY16">
        <v>74.742813569801896</v>
      </c>
      <c r="FZ16">
        <v>105.358086491812</v>
      </c>
      <c r="GA16">
        <v>116.23586288919699</v>
      </c>
      <c r="GB16">
        <v>98.2091489660218</v>
      </c>
      <c r="GC16">
        <v>116.66652919758999</v>
      </c>
      <c r="GD16">
        <v>89.389387216972693</v>
      </c>
      <c r="GE16">
        <v>103.97335512337899</v>
      </c>
      <c r="GF16">
        <v>104.31556061974</v>
      </c>
      <c r="GG16">
        <v>65.896576110817904</v>
      </c>
      <c r="GH16">
        <v>114.147878031037</v>
      </c>
      <c r="GI16">
        <v>122.756420155225</v>
      </c>
      <c r="GJ16">
        <v>156.64423253291699</v>
      </c>
      <c r="GK16">
        <v>105.727897322448</v>
      </c>
      <c r="GL16">
        <v>104.638490053308</v>
      </c>
      <c r="GM16">
        <v>65.7643845285954</v>
      </c>
      <c r="GN16">
        <v>98.0371059220424</v>
      </c>
      <c r="GO16">
        <v>93.773135884798705</v>
      </c>
      <c r="GP16">
        <v>195.67127199235799</v>
      </c>
      <c r="GQ16">
        <v>156.46320874840001</v>
      </c>
      <c r="GR16">
        <v>99.474284609677298</v>
      </c>
      <c r="GS16">
        <v>114.762912630636</v>
      </c>
      <c r="GT16">
        <v>80.278680807897103</v>
      </c>
      <c r="GU16">
        <v>83.3062544342135</v>
      </c>
      <c r="GV16">
        <v>26.960459115884401</v>
      </c>
      <c r="GW16">
        <v>57.9541356072409</v>
      </c>
      <c r="GX16">
        <v>134.92154817361501</v>
      </c>
      <c r="GY16">
        <v>71.026615261573596</v>
      </c>
      <c r="GZ16">
        <v>135.49461744598801</v>
      </c>
      <c r="HA16">
        <v>127.486099228409</v>
      </c>
      <c r="HB16">
        <v>107.255353818411</v>
      </c>
      <c r="HC16">
        <v>98.985452367676601</v>
      </c>
      <c r="HD16">
        <v>85.5343611007237</v>
      </c>
      <c r="HE16">
        <v>104.673158511439</v>
      </c>
      <c r="HF16">
        <v>80.763452233331293</v>
      </c>
      <c r="HG16">
        <v>95.770826956970595</v>
      </c>
      <c r="HH16">
        <v>55.6427098662516</v>
      </c>
      <c r="HI16">
        <v>31.412282633897501</v>
      </c>
      <c r="HJ16">
        <v>52.362403275843</v>
      </c>
      <c r="HL16" t="s">
        <v>564</v>
      </c>
      <c r="HM16">
        <v>8.0953252666149302E-3</v>
      </c>
      <c r="HN16">
        <v>1.0814490147310301E-2</v>
      </c>
      <c r="HO16">
        <v>7.5322100350061396E-3</v>
      </c>
      <c r="HP16">
        <v>2.59685717604085E-3</v>
      </c>
      <c r="HQ16">
        <v>4.4206759628160298E-3</v>
      </c>
      <c r="HR16">
        <v>-5.2799001666916902E-2</v>
      </c>
      <c r="HS16">
        <v>-8.09803889618807E-2</v>
      </c>
      <c r="HT16">
        <v>2.3182082057282501E-2</v>
      </c>
      <c r="HU16">
        <v>1.33911756086972E-2</v>
      </c>
      <c r="HV16">
        <v>7.4424481543465301E-2</v>
      </c>
      <c r="HW16">
        <v>2.44642906141678E-3</v>
      </c>
      <c r="HX16">
        <v>2.3265814271675699E-3</v>
      </c>
      <c r="HY16">
        <v>6.7592875149518001E-3</v>
      </c>
      <c r="HZ16">
        <v>5.8025213499595099E-3</v>
      </c>
      <c r="IA16">
        <v>-7.4483547828629805E-4</v>
      </c>
      <c r="IB16">
        <v>-5.0734761048602799E-2</v>
      </c>
      <c r="IC16">
        <v>-5.29685582798263E-2</v>
      </c>
      <c r="ID16">
        <v>3.4519922224621503E-2</v>
      </c>
      <c r="IE16">
        <v>-1.20999597742543E-2</v>
      </c>
    </row>
    <row r="17" spans="1:239" x14ac:dyDescent="0.35">
      <c r="A17" t="s">
        <v>409</v>
      </c>
      <c r="B17" t="b">
        <v>1</v>
      </c>
      <c r="C17" t="b">
        <v>1</v>
      </c>
      <c r="D17">
        <v>1</v>
      </c>
      <c r="E17">
        <v>1</v>
      </c>
      <c r="F17" t="s">
        <v>79</v>
      </c>
      <c r="G17">
        <v>4.1652953286472798E-3</v>
      </c>
      <c r="H17">
        <v>4.1652953286472798E-3</v>
      </c>
      <c r="I17">
        <v>4.1652953286472798E-3</v>
      </c>
      <c r="J17">
        <v>104.912089230801</v>
      </c>
      <c r="K17">
        <v>101.35928946758899</v>
      </c>
      <c r="L17">
        <v>97.887252594687794</v>
      </c>
      <c r="M17">
        <v>1</v>
      </c>
      <c r="N17" t="b">
        <v>1</v>
      </c>
      <c r="P17" t="s">
        <v>474</v>
      </c>
      <c r="Q17">
        <v>166.270421219669</v>
      </c>
      <c r="R17">
        <v>109.585519075398</v>
      </c>
      <c r="S17">
        <v>38.826047647013802</v>
      </c>
      <c r="T17">
        <v>104.85193353699999</v>
      </c>
      <c r="U17">
        <v>112.84172718526</v>
      </c>
      <c r="V17">
        <v>109.903676555204</v>
      </c>
      <c r="W17">
        <v>18.7895157528705</v>
      </c>
      <c r="X17">
        <v>107.758182117684</v>
      </c>
      <c r="Y17">
        <v>191.81028780221499</v>
      </c>
      <c r="Z17">
        <v>204.90410756473199</v>
      </c>
      <c r="AA17">
        <v>186.69140541706599</v>
      </c>
      <c r="AB17">
        <v>109.41646261234899</v>
      </c>
      <c r="AC17">
        <v>134.77406576330901</v>
      </c>
      <c r="AD17">
        <v>154.104319503939</v>
      </c>
      <c r="AE17">
        <v>124.52867018944301</v>
      </c>
      <c r="AF17">
        <v>136.354411601847</v>
      </c>
      <c r="AG17">
        <v>108.279216640692</v>
      </c>
      <c r="AH17">
        <v>106.48870866898299</v>
      </c>
      <c r="AI17">
        <v>114.203073795867</v>
      </c>
      <c r="AJ17">
        <v>128.77286572669701</v>
      </c>
      <c r="AK17">
        <v>110.769758470857</v>
      </c>
      <c r="AL17">
        <v>124.690502375718</v>
      </c>
      <c r="AM17">
        <v>132.452706019885</v>
      </c>
      <c r="AN17">
        <v>165.21753815078901</v>
      </c>
      <c r="AO17">
        <v>144.30637221018</v>
      </c>
      <c r="AP17">
        <v>119.39450602385701</v>
      </c>
      <c r="AQ17">
        <v>129.37848810801799</v>
      </c>
      <c r="AR17">
        <v>125.780263286183</v>
      </c>
      <c r="AS17">
        <v>118.87978063368401</v>
      </c>
      <c r="AT17">
        <v>105.979882147048</v>
      </c>
      <c r="AU17">
        <v>127.499376043319</v>
      </c>
      <c r="AV17">
        <v>107.773063218403</v>
      </c>
      <c r="AW17">
        <v>108.26279887229801</v>
      </c>
      <c r="AX17">
        <v>139.39063024431701</v>
      </c>
      <c r="AY17">
        <v>105.19673822139301</v>
      </c>
      <c r="AZ17">
        <v>105.440561607361</v>
      </c>
      <c r="BA17">
        <v>92.800067901826594</v>
      </c>
      <c r="BB17">
        <v>108.692385381395</v>
      </c>
      <c r="BC17">
        <v>115.313618652424</v>
      </c>
      <c r="BD17">
        <v>192.25658670783599</v>
      </c>
      <c r="BE17">
        <v>110.644858090413</v>
      </c>
      <c r="BF17">
        <v>108.250405566149</v>
      </c>
      <c r="BG17">
        <v>111.712603094149</v>
      </c>
      <c r="BH17">
        <v>106.2514613586</v>
      </c>
      <c r="BI17">
        <v>188.50915797938799</v>
      </c>
      <c r="BJ17">
        <v>206.82900224561001</v>
      </c>
      <c r="BK17">
        <v>168.08237095723399</v>
      </c>
      <c r="BL17">
        <v>57.438967221898302</v>
      </c>
      <c r="BM17">
        <v>127.80253828275001</v>
      </c>
      <c r="BN17">
        <v>102.19180575243099</v>
      </c>
      <c r="BO17">
        <v>111.190273180386</v>
      </c>
      <c r="BP17">
        <v>70.092482807459902</v>
      </c>
      <c r="BQ17">
        <v>37.557376313120798</v>
      </c>
      <c r="BR17">
        <v>119.214352382161</v>
      </c>
      <c r="BS17">
        <v>82.241617683687494</v>
      </c>
      <c r="BT17">
        <v>117.15950596510901</v>
      </c>
      <c r="BU17">
        <v>126.836616326203</v>
      </c>
      <c r="BV17">
        <v>112.194295959453</v>
      </c>
      <c r="BW17">
        <v>108.52994145266101</v>
      </c>
      <c r="BX17">
        <v>112.423922012265</v>
      </c>
      <c r="BY17">
        <v>106.901661532646</v>
      </c>
      <c r="BZ17">
        <v>72.335168018269698</v>
      </c>
      <c r="CA17">
        <v>154.099512519885</v>
      </c>
      <c r="CB17">
        <v>203.24346698688299</v>
      </c>
      <c r="CC17">
        <v>100.127312736316</v>
      </c>
      <c r="CD17">
        <v>148.39720053927999</v>
      </c>
      <c r="CF17" t="s">
        <v>474</v>
      </c>
      <c r="CG17">
        <v>138.73984059959</v>
      </c>
      <c r="CH17">
        <v>113.469716267972</v>
      </c>
      <c r="CI17">
        <v>51.506299381769701</v>
      </c>
      <c r="CJ17">
        <v>104.542720441002</v>
      </c>
      <c r="CK17">
        <v>113.27601539960401</v>
      </c>
      <c r="CL17">
        <v>109.155422106084</v>
      </c>
      <c r="CM17">
        <v>188.93105808969199</v>
      </c>
      <c r="CN17">
        <v>109.50339833546001</v>
      </c>
      <c r="CO17">
        <v>159.76349075722499</v>
      </c>
      <c r="CP17">
        <v>171.51242959048901</v>
      </c>
      <c r="CQ17">
        <v>173.85863638591499</v>
      </c>
      <c r="CR17">
        <v>105.781099390059</v>
      </c>
      <c r="CS17">
        <v>106.47878401125701</v>
      </c>
      <c r="CT17">
        <v>153.790694788698</v>
      </c>
      <c r="CU17">
        <v>129.55326550171699</v>
      </c>
      <c r="CV17">
        <v>102.83543045573499</v>
      </c>
      <c r="CW17">
        <v>103.52434698756601</v>
      </c>
      <c r="CX17">
        <v>107.19647594417199</v>
      </c>
      <c r="CY17">
        <v>114.101792386852</v>
      </c>
      <c r="CZ17">
        <v>122.66123344079899</v>
      </c>
      <c r="DA17">
        <v>112.589573377034</v>
      </c>
      <c r="DB17">
        <v>135.62209379693201</v>
      </c>
      <c r="DC17">
        <v>114.680151173101</v>
      </c>
      <c r="DD17">
        <v>154.579590902603</v>
      </c>
      <c r="DE17">
        <v>125.727838106281</v>
      </c>
      <c r="DF17">
        <v>110.497157863213</v>
      </c>
      <c r="DG17">
        <v>147.65273899608499</v>
      </c>
      <c r="DH17">
        <v>104.18413300111401</v>
      </c>
      <c r="DI17">
        <v>100.478604929151</v>
      </c>
      <c r="DJ17">
        <v>106.573739042261</v>
      </c>
      <c r="DK17">
        <v>123.56548036064299</v>
      </c>
      <c r="DL17">
        <v>105.27752008505701</v>
      </c>
      <c r="DM17">
        <v>113.36676832268699</v>
      </c>
      <c r="DN17">
        <v>124.75849316940899</v>
      </c>
      <c r="DO17">
        <v>104.75898402876</v>
      </c>
      <c r="DP17">
        <v>105.92183001326001</v>
      </c>
      <c r="DQ17">
        <v>85.916559777675303</v>
      </c>
      <c r="DR17">
        <v>108.11980255944</v>
      </c>
      <c r="DS17">
        <v>119.0918449009</v>
      </c>
      <c r="DT17">
        <v>197.005326661944</v>
      </c>
      <c r="DU17">
        <v>109.733675417068</v>
      </c>
      <c r="DV17">
        <v>108.58478830134101</v>
      </c>
      <c r="DW17">
        <v>86.790487623954803</v>
      </c>
      <c r="DX17">
        <v>104.087463863727</v>
      </c>
      <c r="DY17">
        <v>151.490333234601</v>
      </c>
      <c r="DZ17">
        <v>213.41043926066899</v>
      </c>
      <c r="EA17">
        <v>165.073622722767</v>
      </c>
      <c r="EB17">
        <v>88.793019173163003</v>
      </c>
      <c r="EC17">
        <v>122.877755168121</v>
      </c>
      <c r="ED17">
        <v>91.210432264837394</v>
      </c>
      <c r="EE17">
        <v>97.271946668912904</v>
      </c>
      <c r="EF17">
        <v>56.435445138540899</v>
      </c>
      <c r="EG17">
        <v>63.258931680249198</v>
      </c>
      <c r="EH17">
        <v>119.15137857649501</v>
      </c>
      <c r="EI17">
        <v>135.11882170267799</v>
      </c>
      <c r="EJ17">
        <v>127.24496138247</v>
      </c>
      <c r="EK17">
        <v>119.262024484202</v>
      </c>
      <c r="EL17">
        <v>112.383145986976</v>
      </c>
      <c r="EM17">
        <v>102.827109270669</v>
      </c>
      <c r="EN17">
        <v>98.925408078717595</v>
      </c>
      <c r="EO17">
        <v>106.398456387184</v>
      </c>
      <c r="EP17">
        <v>113.23601420275</v>
      </c>
      <c r="EQ17">
        <v>138.41677122063501</v>
      </c>
      <c r="ER17">
        <v>163.17829236818301</v>
      </c>
      <c r="ES17">
        <v>103.21970721415001</v>
      </c>
      <c r="ET17">
        <v>126.880724804466</v>
      </c>
      <c r="EV17" t="s">
        <v>474</v>
      </c>
      <c r="EW17">
        <v>106.51992751294</v>
      </c>
      <c r="EX17">
        <v>116.999728198178</v>
      </c>
      <c r="EY17">
        <v>10.2953652713295</v>
      </c>
      <c r="EZ17">
        <v>104.23409122405999</v>
      </c>
      <c r="FA17">
        <v>113.055171408039</v>
      </c>
      <c r="FB17">
        <v>108.130125757569</v>
      </c>
      <c r="FC17">
        <v>88.1757576085962</v>
      </c>
      <c r="FD17">
        <v>111.113338847419</v>
      </c>
      <c r="FE17">
        <v>121.585270512934</v>
      </c>
      <c r="FF17">
        <v>105.804306499332</v>
      </c>
      <c r="FG17">
        <v>145.18110700634401</v>
      </c>
      <c r="FH17">
        <v>102.178750379692</v>
      </c>
      <c r="FI17">
        <v>79.372328638286106</v>
      </c>
      <c r="FJ17">
        <v>123.22314876235799</v>
      </c>
      <c r="FK17">
        <v>129.86144412920899</v>
      </c>
      <c r="FL17">
        <v>73.498235595321603</v>
      </c>
      <c r="FM17">
        <v>97.883721069963102</v>
      </c>
      <c r="FN17">
        <v>107.39903942467799</v>
      </c>
      <c r="FO17">
        <v>113.167260378835</v>
      </c>
      <c r="FP17">
        <v>115.525834136304</v>
      </c>
      <c r="FQ17">
        <v>114.260135798636</v>
      </c>
      <c r="FR17">
        <v>141.52142581498501</v>
      </c>
      <c r="FS17">
        <v>74.644837222364899</v>
      </c>
      <c r="FT17">
        <v>126.42347660354601</v>
      </c>
      <c r="FU17">
        <v>81.432032314916995</v>
      </c>
      <c r="FV17">
        <v>101.426088814511</v>
      </c>
      <c r="FW17">
        <v>148.76928208077999</v>
      </c>
      <c r="FX17">
        <v>83.118356396599694</v>
      </c>
      <c r="FY17">
        <v>81.530094423549897</v>
      </c>
      <c r="FZ17">
        <v>107.112039831014</v>
      </c>
      <c r="GA17">
        <v>119.35516328363801</v>
      </c>
      <c r="GB17">
        <v>102.259509878401</v>
      </c>
      <c r="GC17">
        <v>118.227217893255</v>
      </c>
      <c r="GD17">
        <v>105.493522471311</v>
      </c>
      <c r="GE17">
        <v>104.322280287539</v>
      </c>
      <c r="GF17">
        <v>106.345335208874</v>
      </c>
      <c r="GG17">
        <v>63.733473664138103</v>
      </c>
      <c r="GH17">
        <v>107.26912456170101</v>
      </c>
      <c r="GI17">
        <v>122.188486852708</v>
      </c>
      <c r="GJ17">
        <v>177.74597224947601</v>
      </c>
      <c r="GK17">
        <v>108.74779262969599</v>
      </c>
      <c r="GL17">
        <v>108.290256767595</v>
      </c>
      <c r="GM17">
        <v>64.431263584227395</v>
      </c>
      <c r="GN17">
        <v>101.871918447553</v>
      </c>
      <c r="GO17">
        <v>106.500939630993</v>
      </c>
      <c r="GP17">
        <v>194.77494858147099</v>
      </c>
      <c r="GQ17">
        <v>145.363557079814</v>
      </c>
      <c r="GR17">
        <v>105.010172113064</v>
      </c>
      <c r="GS17">
        <v>117.751996431564</v>
      </c>
      <c r="GT17">
        <v>79.309524176670493</v>
      </c>
      <c r="GU17">
        <v>81.556994359916402</v>
      </c>
      <c r="GV17">
        <v>26.5888402584837</v>
      </c>
      <c r="GW17">
        <v>60.6209572818927</v>
      </c>
      <c r="GX17">
        <v>52.9483998305451</v>
      </c>
      <c r="GY17">
        <v>80.605832515495806</v>
      </c>
      <c r="GZ17">
        <v>136.36042914445801</v>
      </c>
      <c r="HA17">
        <v>110.67782153858001</v>
      </c>
      <c r="HB17">
        <v>112.358265685158</v>
      </c>
      <c r="HC17">
        <v>96.956834940115598</v>
      </c>
      <c r="HD17">
        <v>83.823892320436698</v>
      </c>
      <c r="HE17">
        <v>105.83936689092199</v>
      </c>
      <c r="HF17">
        <v>115.07942388239999</v>
      </c>
      <c r="HG17">
        <v>87.162372610274801</v>
      </c>
      <c r="HH17">
        <v>82.791194516467698</v>
      </c>
      <c r="HI17">
        <v>21.318067309356</v>
      </c>
      <c r="HJ17">
        <v>65.013270036204403</v>
      </c>
      <c r="HL17" t="s">
        <v>565</v>
      </c>
      <c r="HM17">
        <v>6.3264487073277898E-4</v>
      </c>
      <c r="HN17">
        <v>1.6323067558274801E-3</v>
      </c>
      <c r="HO17">
        <v>-5.7524719676782499E-4</v>
      </c>
      <c r="HP17">
        <v>-2.4644975685617001E-4</v>
      </c>
      <c r="HQ17">
        <v>6.8576281771650597E-3</v>
      </c>
      <c r="HR17">
        <v>1.3105284759040201E-2</v>
      </c>
      <c r="HS17">
        <v>2.24615093831084E-2</v>
      </c>
      <c r="HT17">
        <v>-1.6925209201378098E-2</v>
      </c>
      <c r="HU17">
        <v>-2.7451177732226101E-3</v>
      </c>
      <c r="HV17">
        <v>-3.40729797433122E-2</v>
      </c>
      <c r="HW17">
        <v>3.4559669774705003E-2</v>
      </c>
      <c r="HX17">
        <v>3.3362299596515703E-2</v>
      </c>
      <c r="HY17">
        <v>3.7332844687532903E-2</v>
      </c>
      <c r="HZ17">
        <v>3.9778746765512997E-2</v>
      </c>
      <c r="IA17">
        <v>4.3894091116357399E-2</v>
      </c>
      <c r="IB17">
        <v>1.37341808076012E-2</v>
      </c>
      <c r="IC17">
        <v>1.44927911279753E-2</v>
      </c>
      <c r="ID17">
        <v>0.147351835915604</v>
      </c>
      <c r="IE17">
        <v>4.7831514679552697E-2</v>
      </c>
    </row>
    <row r="18" spans="1:239" x14ac:dyDescent="0.35">
      <c r="A18" t="s">
        <v>410</v>
      </c>
      <c r="B18" t="b">
        <v>1</v>
      </c>
      <c r="C18" t="b">
        <v>1</v>
      </c>
      <c r="D18">
        <v>1</v>
      </c>
      <c r="E18">
        <v>1</v>
      </c>
      <c r="F18" t="s">
        <v>79</v>
      </c>
      <c r="G18">
        <v>5.3378354411894799E-3</v>
      </c>
      <c r="H18">
        <v>5.3378354411894799E-3</v>
      </c>
      <c r="I18">
        <v>5.3378354411894799E-3</v>
      </c>
      <c r="J18">
        <v>105.472092698906</v>
      </c>
      <c r="K18">
        <v>101.900328675203</v>
      </c>
      <c r="L18">
        <v>98.4097586408284</v>
      </c>
      <c r="M18">
        <v>1</v>
      </c>
      <c r="N18" t="b">
        <v>1</v>
      </c>
      <c r="P18" t="s">
        <v>486</v>
      </c>
      <c r="Q18">
        <v>181.72061071613101</v>
      </c>
      <c r="R18">
        <v>107.310100642279</v>
      </c>
      <c r="S18">
        <v>49.213788650695697</v>
      </c>
      <c r="T18">
        <v>109.092256812866</v>
      </c>
      <c r="U18">
        <v>110.888772531238</v>
      </c>
      <c r="V18">
        <v>108.16849348979299</v>
      </c>
      <c r="W18">
        <v>1.42744950581979</v>
      </c>
      <c r="X18">
        <v>108.506300285628</v>
      </c>
      <c r="Y18">
        <v>183.918598754828</v>
      </c>
      <c r="Z18">
        <v>189.884161271197</v>
      </c>
      <c r="AA18">
        <v>202.069229850959</v>
      </c>
      <c r="AB18">
        <v>115.47254062357</v>
      </c>
      <c r="AC18">
        <v>141.83311364853199</v>
      </c>
      <c r="AD18">
        <v>150.31607106389799</v>
      </c>
      <c r="AE18">
        <v>129.46484214872001</v>
      </c>
      <c r="AF18">
        <v>143.726195569975</v>
      </c>
      <c r="AG18">
        <v>103.624046670588</v>
      </c>
      <c r="AH18">
        <v>105.254383532999</v>
      </c>
      <c r="AI18">
        <v>114.357103636091</v>
      </c>
      <c r="AJ18">
        <v>124.182797870529</v>
      </c>
      <c r="AK18">
        <v>112.46066792693</v>
      </c>
      <c r="AL18">
        <v>130.72936412459401</v>
      </c>
      <c r="AM18">
        <v>110.311936394718</v>
      </c>
      <c r="AN18">
        <v>182.34707651764199</v>
      </c>
      <c r="AO18">
        <v>105.45762018385</v>
      </c>
      <c r="AP18">
        <v>117.835011162462</v>
      </c>
      <c r="AQ18">
        <v>145.72615076614599</v>
      </c>
      <c r="AR18">
        <v>120.112201700569</v>
      </c>
      <c r="AS18">
        <v>110.871621831844</v>
      </c>
      <c r="AT18">
        <v>107.173238164278</v>
      </c>
      <c r="AU18">
        <v>121.10357101315699</v>
      </c>
      <c r="AV18">
        <v>105.648137643865</v>
      </c>
      <c r="AW18">
        <v>106.113136120005</v>
      </c>
      <c r="AX18">
        <v>146.84298281108801</v>
      </c>
      <c r="AY18">
        <v>109.23892197683099</v>
      </c>
      <c r="AZ18">
        <v>106.464734534087</v>
      </c>
      <c r="BA18">
        <v>109.115906723517</v>
      </c>
      <c r="BB18">
        <v>106.474741414862</v>
      </c>
      <c r="BC18">
        <v>115.836389118668</v>
      </c>
      <c r="BD18">
        <v>214.53340811129101</v>
      </c>
      <c r="BE18">
        <v>112.773150151942</v>
      </c>
      <c r="BF18">
        <v>106.249482812634</v>
      </c>
      <c r="BG18">
        <v>99.299155358445105</v>
      </c>
      <c r="BH18">
        <v>107.195811674872</v>
      </c>
      <c r="BI18">
        <v>210.37993468596699</v>
      </c>
      <c r="BJ18">
        <v>228.02239321335401</v>
      </c>
      <c r="BK18">
        <v>188.00724543771699</v>
      </c>
      <c r="BL18">
        <v>75.293634890274006</v>
      </c>
      <c r="BM18">
        <v>121.78243823081</v>
      </c>
      <c r="BN18">
        <v>93.9899910205514</v>
      </c>
      <c r="BO18">
        <v>97.467807432356494</v>
      </c>
      <c r="BP18">
        <v>37.400781283014602</v>
      </c>
      <c r="BQ18">
        <v>56.963422545135302</v>
      </c>
      <c r="BR18">
        <v>42.757434938885403</v>
      </c>
      <c r="BS18">
        <v>80.305548194214296</v>
      </c>
      <c r="BT18">
        <v>117.17059486605901</v>
      </c>
      <c r="BU18">
        <v>122.165788670507</v>
      </c>
      <c r="BV18">
        <v>113.893871297441</v>
      </c>
      <c r="BW18">
        <v>106.67456998662099</v>
      </c>
      <c r="BX18">
        <v>100.335246112311</v>
      </c>
      <c r="BY18">
        <v>108.02920244671201</v>
      </c>
      <c r="BZ18">
        <v>64.524697697461903</v>
      </c>
      <c r="CA18">
        <v>198.70603019792401</v>
      </c>
      <c r="CB18">
        <v>202.55551341892999</v>
      </c>
      <c r="CC18">
        <v>105.649820790211</v>
      </c>
      <c r="CD18">
        <v>150.13274487372601</v>
      </c>
      <c r="CF18" t="s">
        <v>486</v>
      </c>
      <c r="CG18">
        <v>157.24739614592701</v>
      </c>
      <c r="CH18">
        <v>109.997049414678</v>
      </c>
      <c r="CI18">
        <v>48.078410042278101</v>
      </c>
      <c r="CJ18">
        <v>108.47408439668</v>
      </c>
      <c r="CK18">
        <v>109.096504623122</v>
      </c>
      <c r="CL18">
        <v>106.23107895859999</v>
      </c>
      <c r="CM18">
        <v>41.227781838324397</v>
      </c>
      <c r="CN18">
        <v>110.825305719338</v>
      </c>
      <c r="CO18">
        <v>166.84989846103201</v>
      </c>
      <c r="CP18">
        <v>197.88998531589601</v>
      </c>
      <c r="CQ18">
        <v>182.96387999126</v>
      </c>
      <c r="CR18">
        <v>109.61379293358</v>
      </c>
      <c r="CS18">
        <v>105.422245667392</v>
      </c>
      <c r="CT18">
        <v>161.71281044037599</v>
      </c>
      <c r="CU18">
        <v>130.40215486662601</v>
      </c>
      <c r="CV18">
        <v>101.805974475075</v>
      </c>
      <c r="CW18">
        <v>100.196506863552</v>
      </c>
      <c r="CX18">
        <v>107.535327966868</v>
      </c>
      <c r="CY18">
        <v>117.097804304303</v>
      </c>
      <c r="CZ18">
        <v>121.49991594342301</v>
      </c>
      <c r="DA18">
        <v>114.53162030045701</v>
      </c>
      <c r="DB18">
        <v>141.40124484840399</v>
      </c>
      <c r="DC18">
        <v>115.21140721293099</v>
      </c>
      <c r="DD18">
        <v>164.01678401288899</v>
      </c>
      <c r="DE18">
        <v>126.92175029967299</v>
      </c>
      <c r="DF18">
        <v>106.918595759799</v>
      </c>
      <c r="DG18">
        <v>125.696105956772</v>
      </c>
      <c r="DH18">
        <v>102.070077398601</v>
      </c>
      <c r="DI18">
        <v>109.63663113091</v>
      </c>
      <c r="DJ18">
        <v>108.825809637636</v>
      </c>
      <c r="DK18">
        <v>119.07832993720299</v>
      </c>
      <c r="DL18">
        <v>105.20750096662999</v>
      </c>
      <c r="DM18">
        <v>110.2197479081</v>
      </c>
      <c r="DN18">
        <v>123.86025441756099</v>
      </c>
      <c r="DO18">
        <v>108.784347083136</v>
      </c>
      <c r="DP18">
        <v>107.50286476541</v>
      </c>
      <c r="DQ18">
        <v>95.824831076764397</v>
      </c>
      <c r="DR18">
        <v>105.233350120092</v>
      </c>
      <c r="DS18">
        <v>121.84633367013799</v>
      </c>
      <c r="DT18">
        <v>227.90162933020201</v>
      </c>
      <c r="DU18">
        <v>111.761685372713</v>
      </c>
      <c r="DV18">
        <v>108.654080002909</v>
      </c>
      <c r="DW18">
        <v>90.682629595043295</v>
      </c>
      <c r="DX18">
        <v>106.398648942989</v>
      </c>
      <c r="DY18">
        <v>175.28793930374599</v>
      </c>
      <c r="DZ18">
        <v>244.872849930028</v>
      </c>
      <c r="EA18">
        <v>162.10023376480299</v>
      </c>
      <c r="EB18">
        <v>124.43190899179901</v>
      </c>
      <c r="EC18">
        <v>118.46943249430799</v>
      </c>
      <c r="ED18">
        <v>94.800491509954398</v>
      </c>
      <c r="EE18">
        <v>101.784728373034</v>
      </c>
      <c r="EF18">
        <v>52.127739088874598</v>
      </c>
      <c r="EG18">
        <v>108.82245111602499</v>
      </c>
      <c r="EH18">
        <v>58.601764177365801</v>
      </c>
      <c r="EI18">
        <v>150.438710826516</v>
      </c>
      <c r="EJ18">
        <v>130.18767807950499</v>
      </c>
      <c r="EK18">
        <v>116.90039049665801</v>
      </c>
      <c r="EL18">
        <v>114.610967805046</v>
      </c>
      <c r="EM18">
        <v>100.28568550313599</v>
      </c>
      <c r="EN18">
        <v>103.396355331302</v>
      </c>
      <c r="EO18">
        <v>108.65987055401099</v>
      </c>
      <c r="EP18">
        <v>120.007821770585</v>
      </c>
      <c r="EQ18">
        <v>182.41352627436001</v>
      </c>
      <c r="ER18">
        <v>178.58031157175</v>
      </c>
      <c r="ES18">
        <v>112.598027442982</v>
      </c>
      <c r="ET18">
        <v>124.118206494993</v>
      </c>
      <c r="EV18" t="s">
        <v>486</v>
      </c>
      <c r="EW18">
        <v>123.369305277659</v>
      </c>
      <c r="EX18">
        <v>111.811317439162</v>
      </c>
      <c r="EY18">
        <v>5.0455027205645999</v>
      </c>
      <c r="EZ18">
        <v>107.858269847465</v>
      </c>
      <c r="FA18">
        <v>106.207071982473</v>
      </c>
      <c r="FB18">
        <v>103.632829343669</v>
      </c>
      <c r="FC18">
        <v>19.631937626012</v>
      </c>
      <c r="FD18">
        <v>112.93618972317699</v>
      </c>
      <c r="FE18">
        <v>137.076578045166</v>
      </c>
      <c r="FF18">
        <v>148.449996981683</v>
      </c>
      <c r="FG18">
        <v>144.39524313060801</v>
      </c>
      <c r="FH18">
        <v>103.95120035323301</v>
      </c>
      <c r="FI18">
        <v>72.909183018390195</v>
      </c>
      <c r="FJ18">
        <v>138.34264139477699</v>
      </c>
      <c r="FK18">
        <v>126.13237084265801</v>
      </c>
      <c r="FL18">
        <v>67.407254819897602</v>
      </c>
      <c r="FM18">
        <v>95.207518789041004</v>
      </c>
      <c r="FN18">
        <v>109.10739452048099</v>
      </c>
      <c r="FO18">
        <v>118.157995254564</v>
      </c>
      <c r="FP18">
        <v>115.267719274363</v>
      </c>
      <c r="FQ18">
        <v>116.287875947827</v>
      </c>
      <c r="FR18">
        <v>146.10283292537699</v>
      </c>
      <c r="FS18">
        <v>85.113506083174499</v>
      </c>
      <c r="FT18">
        <v>125.486403709363</v>
      </c>
      <c r="FU18">
        <v>104.151694886207</v>
      </c>
      <c r="FV18">
        <v>95.350132137817994</v>
      </c>
      <c r="FW18">
        <v>92.545720931020696</v>
      </c>
      <c r="FX18">
        <v>81.901520289438096</v>
      </c>
      <c r="FY18">
        <v>102.39071382911401</v>
      </c>
      <c r="FZ18">
        <v>110.377619701987</v>
      </c>
      <c r="GA18">
        <v>116.114115149501</v>
      </c>
      <c r="GB18">
        <v>103.902676202246</v>
      </c>
      <c r="GC18">
        <v>113.543762934217</v>
      </c>
      <c r="GD18">
        <v>97.358329207154199</v>
      </c>
      <c r="GE18">
        <v>108.330863004438</v>
      </c>
      <c r="GF18">
        <v>108.428010574109</v>
      </c>
      <c r="GG18">
        <v>63.502772226945297</v>
      </c>
      <c r="GH18">
        <v>103.304878253366</v>
      </c>
      <c r="GI18">
        <v>126.88957907641</v>
      </c>
      <c r="GJ18">
        <v>209.17313850533401</v>
      </c>
      <c r="GK18">
        <v>110.604652844939</v>
      </c>
      <c r="GL18">
        <v>110.18397261689</v>
      </c>
      <c r="GM18">
        <v>77.967950582169905</v>
      </c>
      <c r="GN18">
        <v>105.44102019047099</v>
      </c>
      <c r="GO18">
        <v>125.360126186486</v>
      </c>
      <c r="GP18">
        <v>226.94574784916901</v>
      </c>
      <c r="GQ18">
        <v>122.227309187077</v>
      </c>
      <c r="GR18">
        <v>150.48912458248799</v>
      </c>
      <c r="GS18">
        <v>114.288592538372</v>
      </c>
      <c r="GT18">
        <v>92.085922194256398</v>
      </c>
      <c r="GU18">
        <v>100.181001861531</v>
      </c>
      <c r="GV18">
        <v>35.324538064993298</v>
      </c>
      <c r="GW18">
        <v>107.27023517419499</v>
      </c>
      <c r="GX18">
        <v>27.2019619063094</v>
      </c>
      <c r="GY18">
        <v>100.33368569297799</v>
      </c>
      <c r="GZ18">
        <v>141.67798335625301</v>
      </c>
      <c r="HA18">
        <v>108.213600975132</v>
      </c>
      <c r="HB18">
        <v>114.93371275803899</v>
      </c>
      <c r="HC18">
        <v>93.513674028579899</v>
      </c>
      <c r="HD18">
        <v>101.11978701872</v>
      </c>
      <c r="HE18">
        <v>109.166882002276</v>
      </c>
      <c r="HF18">
        <v>142.56457205238399</v>
      </c>
      <c r="HG18">
        <v>115.19201961162899</v>
      </c>
      <c r="HH18">
        <v>95.8919725636826</v>
      </c>
      <c r="HI18">
        <v>22.870198818897801</v>
      </c>
      <c r="HJ18">
        <v>58.7263595153292</v>
      </c>
      <c r="HL18" t="s">
        <v>566</v>
      </c>
      <c r="HM18">
        <v>8.7727192585382793E-3</v>
      </c>
      <c r="HN18">
        <v>1.9680374285635901E-2</v>
      </c>
      <c r="HO18">
        <v>8.9466181783301995E-3</v>
      </c>
      <c r="HP18">
        <v>2.72133409564889E-3</v>
      </c>
      <c r="HQ18">
        <v>1.8789165631209099E-2</v>
      </c>
      <c r="HR18">
        <v>-7.8525106067540401E-2</v>
      </c>
      <c r="HS18">
        <v>-0.117403762894136</v>
      </c>
      <c r="HT18">
        <v>4.3242467081231202E-2</v>
      </c>
      <c r="HU18">
        <v>2.3207650417511098E-2</v>
      </c>
      <c r="HV18">
        <v>0.11724494383317401</v>
      </c>
      <c r="HW18">
        <v>2.3261821716126001E-2</v>
      </c>
      <c r="HX18">
        <v>2.5384281200170101E-2</v>
      </c>
      <c r="HY18">
        <v>2.4633929304035799E-2</v>
      </c>
      <c r="HZ18">
        <v>-9.3804684786681306E-3</v>
      </c>
      <c r="IA18">
        <v>5.5148366188168998E-2</v>
      </c>
      <c r="IB18">
        <v>-3.8081252234809099E-2</v>
      </c>
      <c r="IC18">
        <v>-4.77784438728742E-2</v>
      </c>
      <c r="ID18">
        <v>6.8274922479774902E-2</v>
      </c>
      <c r="IE18">
        <v>-4.0956407019825197E-2</v>
      </c>
    </row>
    <row r="19" spans="1:239" x14ac:dyDescent="0.35">
      <c r="A19" t="s">
        <v>411</v>
      </c>
      <c r="B19" t="b">
        <v>1</v>
      </c>
      <c r="C19" t="b">
        <v>1</v>
      </c>
      <c r="D19">
        <v>1</v>
      </c>
      <c r="E19">
        <v>1</v>
      </c>
      <c r="F19" t="s">
        <v>79</v>
      </c>
      <c r="G19">
        <v>9.4728195217839099E-3</v>
      </c>
      <c r="H19">
        <v>9.4728195217839099E-3</v>
      </c>
      <c r="I19">
        <v>9.4728195217839099E-3</v>
      </c>
      <c r="J19">
        <v>106.471210797628</v>
      </c>
      <c r="K19">
        <v>102.865612097954</v>
      </c>
      <c r="L19">
        <v>99.341976523615202</v>
      </c>
      <c r="M19">
        <v>1</v>
      </c>
      <c r="N19" t="b">
        <v>1</v>
      </c>
      <c r="P19" t="s">
        <v>406</v>
      </c>
      <c r="Q19">
        <v>108.533325218111</v>
      </c>
      <c r="R19">
        <v>103.545608496906</v>
      </c>
      <c r="S19">
        <v>111.291515342431</v>
      </c>
      <c r="T19">
        <v>100.12917961033099</v>
      </c>
      <c r="U19">
        <v>103.921787870537</v>
      </c>
      <c r="V19">
        <v>103.580228237787</v>
      </c>
      <c r="W19">
        <v>121.936541867001</v>
      </c>
      <c r="X19">
        <v>101.740068674195</v>
      </c>
      <c r="Y19">
        <v>122.39619446476</v>
      </c>
      <c r="Z19">
        <v>117.85993436975301</v>
      </c>
      <c r="AA19">
        <v>114.78098942797899</v>
      </c>
      <c r="AB19">
        <v>101.76108315723999</v>
      </c>
      <c r="AC19">
        <v>104.876930609742</v>
      </c>
      <c r="AD19">
        <v>116.364475110095</v>
      </c>
      <c r="AE19">
        <v>113.92032476691899</v>
      </c>
      <c r="AF19">
        <v>105.049147968585</v>
      </c>
      <c r="AG19">
        <v>102.510137427499</v>
      </c>
      <c r="AH19">
        <v>102.032930228749</v>
      </c>
      <c r="AI19">
        <v>103.95022006065</v>
      </c>
      <c r="AJ19">
        <v>110.742939931002</v>
      </c>
      <c r="AK19">
        <v>102.013775875053</v>
      </c>
      <c r="AL19">
        <v>115.005778050335</v>
      </c>
      <c r="AM19">
        <v>129.06851365466599</v>
      </c>
      <c r="AN19">
        <v>120.14402515997899</v>
      </c>
      <c r="AO19">
        <v>134.74673563677999</v>
      </c>
      <c r="AP19">
        <v>107.993246477978</v>
      </c>
      <c r="AQ19">
        <v>115.792533759508</v>
      </c>
      <c r="AR19">
        <v>101.828838612837</v>
      </c>
      <c r="AS19">
        <v>100.722662504358</v>
      </c>
      <c r="AT19">
        <v>101.21379078414201</v>
      </c>
      <c r="AU19">
        <v>105.593533931048</v>
      </c>
      <c r="AV19">
        <v>102.31250236573401</v>
      </c>
      <c r="AW19">
        <v>103.438973807476</v>
      </c>
      <c r="AX19">
        <v>104.88470288859</v>
      </c>
      <c r="AY19">
        <v>100.508780179531</v>
      </c>
      <c r="AZ19">
        <v>101.055347708895</v>
      </c>
      <c r="BA19">
        <v>111.099922885811</v>
      </c>
      <c r="BB19">
        <v>103.320390699526</v>
      </c>
      <c r="BC19">
        <v>105.426693995094</v>
      </c>
      <c r="BD19">
        <v>112.604768263745</v>
      </c>
      <c r="BE19">
        <v>102.22757214035801</v>
      </c>
      <c r="BF19">
        <v>101.927200314739</v>
      </c>
      <c r="BG19">
        <v>103.322291094405</v>
      </c>
      <c r="BH19">
        <v>101.41762491432399</v>
      </c>
      <c r="BI19">
        <v>110.49580419808601</v>
      </c>
      <c r="BJ19">
        <v>105.842734007958</v>
      </c>
      <c r="BK19">
        <v>117.04569496168899</v>
      </c>
      <c r="BL19">
        <v>88.722622995080698</v>
      </c>
      <c r="BM19">
        <v>105.288672297228</v>
      </c>
      <c r="BN19">
        <v>102.308484030759</v>
      </c>
      <c r="BO19">
        <v>103.936414866411</v>
      </c>
      <c r="BP19">
        <v>103.39024478739999</v>
      </c>
      <c r="BQ19">
        <v>80.440331479974006</v>
      </c>
      <c r="BR19">
        <v>119.87587761866099</v>
      </c>
      <c r="BS19">
        <v>117.960019018306</v>
      </c>
      <c r="BT19">
        <v>105.54769764140801</v>
      </c>
      <c r="BU19">
        <v>112.808983772814</v>
      </c>
      <c r="BV19">
        <v>103.08510244434</v>
      </c>
      <c r="BW19">
        <v>102.060616768941</v>
      </c>
      <c r="BX19">
        <v>102.765552388617</v>
      </c>
      <c r="BY19">
        <v>101.77833171807499</v>
      </c>
      <c r="BZ19">
        <v>75.253050307623695</v>
      </c>
      <c r="CA19">
        <v>99.621777445267</v>
      </c>
      <c r="CB19">
        <v>198.88584463021999</v>
      </c>
      <c r="CC19">
        <v>144.27096481466299</v>
      </c>
      <c r="CD19">
        <v>103.14216402586401</v>
      </c>
      <c r="CF19" t="s">
        <v>406</v>
      </c>
      <c r="CG19">
        <v>109.991681048071</v>
      </c>
      <c r="CH19">
        <v>100.03908397674201</v>
      </c>
      <c r="CI19">
        <v>159.06875145307501</v>
      </c>
      <c r="CJ19">
        <v>100.063509476186</v>
      </c>
      <c r="CK19">
        <v>99.224040414178702</v>
      </c>
      <c r="CL19">
        <v>100.00810437618701</v>
      </c>
      <c r="CM19">
        <v>106.54184003698499</v>
      </c>
      <c r="CN19">
        <v>100.15103766283499</v>
      </c>
      <c r="CO19">
        <v>119.33415870399701</v>
      </c>
      <c r="CP19">
        <v>99.037257656521305</v>
      </c>
      <c r="CQ19">
        <v>114.691867992694</v>
      </c>
      <c r="CR19">
        <v>101.39854437664999</v>
      </c>
      <c r="CS19">
        <v>97.170934110827801</v>
      </c>
      <c r="CT19">
        <v>107.251323993084</v>
      </c>
      <c r="CU19">
        <v>111.503495099285</v>
      </c>
      <c r="CV19">
        <v>97.111581115043407</v>
      </c>
      <c r="CW19">
        <v>95.190735752155902</v>
      </c>
      <c r="CX19">
        <v>97.926873874567406</v>
      </c>
      <c r="CY19">
        <v>100.718297943436</v>
      </c>
      <c r="CZ19">
        <v>102.432843643157</v>
      </c>
      <c r="DA19">
        <v>101.16237724218399</v>
      </c>
      <c r="DB19">
        <v>112.529517120737</v>
      </c>
      <c r="DC19">
        <v>121.232885373108</v>
      </c>
      <c r="DD19">
        <v>120.316087252599</v>
      </c>
      <c r="DE19">
        <v>134.74673563677999</v>
      </c>
      <c r="DF19">
        <v>102.251848507427</v>
      </c>
      <c r="DG19">
        <v>110.21762336102699</v>
      </c>
      <c r="DH19">
        <v>98.521736179661502</v>
      </c>
      <c r="DI19">
        <v>98.179186116670095</v>
      </c>
      <c r="DJ19">
        <v>100.655241120334</v>
      </c>
      <c r="DK19">
        <v>100.51904553545999</v>
      </c>
      <c r="DL19">
        <v>97.475688844039098</v>
      </c>
      <c r="DM19">
        <v>100.047178734883</v>
      </c>
      <c r="DN19">
        <v>99.649266420606907</v>
      </c>
      <c r="DO19">
        <v>100.372276328444</v>
      </c>
      <c r="DP19">
        <v>100.247652584554</v>
      </c>
      <c r="DQ19">
        <v>130.72951982328601</v>
      </c>
      <c r="DR19">
        <v>99.979934956169501</v>
      </c>
      <c r="DS19">
        <v>101.779851905135</v>
      </c>
      <c r="DT19">
        <v>117.348786221647</v>
      </c>
      <c r="DU19">
        <v>101.093725988016</v>
      </c>
      <c r="DV19">
        <v>100.35655748206401</v>
      </c>
      <c r="DW19">
        <v>88.519140543089605</v>
      </c>
      <c r="DX19">
        <v>98.785628892261798</v>
      </c>
      <c r="DY19">
        <v>111.181386359643</v>
      </c>
      <c r="DZ19">
        <v>108.779800597735</v>
      </c>
      <c r="EA19">
        <v>118.318781785941</v>
      </c>
      <c r="EB19">
        <v>81.748686517015102</v>
      </c>
      <c r="EC19">
        <v>100.73426722937199</v>
      </c>
      <c r="ED19">
        <v>93.959824857569998</v>
      </c>
      <c r="EE19">
        <v>94.296567439152795</v>
      </c>
      <c r="EF19">
        <v>65.105196914516497</v>
      </c>
      <c r="EG19">
        <v>73.174921203281201</v>
      </c>
      <c r="EH19">
        <v>106.893178300432</v>
      </c>
      <c r="EI19">
        <v>97.002597263604002</v>
      </c>
      <c r="EJ19">
        <v>101.59536478141401</v>
      </c>
      <c r="EK19">
        <v>104.480576597443</v>
      </c>
      <c r="EL19">
        <v>101.09131009582499</v>
      </c>
      <c r="EM19">
        <v>97.315676873708497</v>
      </c>
      <c r="EN19">
        <v>94.575655703805495</v>
      </c>
      <c r="EO19">
        <v>100.69946757181</v>
      </c>
      <c r="EP19">
        <v>74.534231435624207</v>
      </c>
      <c r="EQ19">
        <v>93.749846196948695</v>
      </c>
      <c r="ER19">
        <v>146.32394775726101</v>
      </c>
      <c r="ES19">
        <v>118.810931360493</v>
      </c>
      <c r="ET19">
        <v>105.68066524754801</v>
      </c>
      <c r="EV19" t="s">
        <v>406</v>
      </c>
      <c r="EW19">
        <v>111.410816182581</v>
      </c>
      <c r="EX19">
        <v>96.612270409648502</v>
      </c>
      <c r="EY19">
        <v>210.26496696095401</v>
      </c>
      <c r="EZ19">
        <v>99.997848941203998</v>
      </c>
      <c r="FA19">
        <v>94.669710345196904</v>
      </c>
      <c r="FB19">
        <v>96.518850837251506</v>
      </c>
      <c r="FC19">
        <v>66.148038286264395</v>
      </c>
      <c r="FD19">
        <v>98.5754238034624</v>
      </c>
      <c r="FE19">
        <v>116.272122943235</v>
      </c>
      <c r="FF19">
        <v>79.453032012114903</v>
      </c>
      <c r="FG19">
        <v>114.316331161839</v>
      </c>
      <c r="FH19">
        <v>101.036005596059</v>
      </c>
      <c r="FI19">
        <v>87.454983924051504</v>
      </c>
      <c r="FJ19">
        <v>98.509719762698396</v>
      </c>
      <c r="FK19">
        <v>109.06841537211599</v>
      </c>
      <c r="FL19">
        <v>87.194709462048394</v>
      </c>
      <c r="FM19">
        <v>88.187864444969094</v>
      </c>
      <c r="FN19">
        <v>93.902153706302599</v>
      </c>
      <c r="FO19">
        <v>97.547147348025703</v>
      </c>
      <c r="FP19">
        <v>94.382116407932202</v>
      </c>
      <c r="FQ19">
        <v>100.313953270642</v>
      </c>
      <c r="FR19">
        <v>110.019884003537</v>
      </c>
      <c r="FS19">
        <v>113.39725709155</v>
      </c>
      <c r="FT19">
        <v>120.48814934521999</v>
      </c>
      <c r="FU19">
        <v>134.74673563677999</v>
      </c>
      <c r="FV19">
        <v>96.628061405120604</v>
      </c>
      <c r="FW19">
        <v>104.778213712587</v>
      </c>
      <c r="FX19">
        <v>95.258436689616502</v>
      </c>
      <c r="FY19">
        <v>95.666802521406893</v>
      </c>
      <c r="FZ19">
        <v>100.09624713250599</v>
      </c>
      <c r="GA19">
        <v>95.609571925207305</v>
      </c>
      <c r="GB19">
        <v>92.759628363114402</v>
      </c>
      <c r="GC19">
        <v>96.729672632331599</v>
      </c>
      <c r="GD19">
        <v>91.768587634727993</v>
      </c>
      <c r="GE19">
        <v>100.235861529345</v>
      </c>
      <c r="GF19">
        <v>99.442235381480401</v>
      </c>
      <c r="GG19">
        <v>150.89798623775101</v>
      </c>
      <c r="GH19">
        <v>96.711481338163097</v>
      </c>
      <c r="GI19">
        <v>98.204194028591701</v>
      </c>
      <c r="GJ19">
        <v>122.10206491418499</v>
      </c>
      <c r="GK19">
        <v>99.9660099635027</v>
      </c>
      <c r="GL19">
        <v>98.723500990606894</v>
      </c>
      <c r="GM19">
        <v>75.290828171921305</v>
      </c>
      <c r="GN19">
        <v>96.196777517943801</v>
      </c>
      <c r="GO19">
        <v>111.64895902988501</v>
      </c>
      <c r="GP19">
        <v>111.50173195483799</v>
      </c>
      <c r="GQ19">
        <v>119.36416133320201</v>
      </c>
      <c r="GR19">
        <v>71.105538934359103</v>
      </c>
      <c r="GS19">
        <v>96.306576936273302</v>
      </c>
      <c r="GT19">
        <v>85.971206566646103</v>
      </c>
      <c r="GU19">
        <v>85.228925785405295</v>
      </c>
      <c r="GV19">
        <v>38.165062813017997</v>
      </c>
      <c r="GW19">
        <v>58.276614624903601</v>
      </c>
      <c r="GX19">
        <v>85.198961758281698</v>
      </c>
      <c r="GY19">
        <v>74.254846252481997</v>
      </c>
      <c r="GZ19">
        <v>97.712734162706198</v>
      </c>
      <c r="HA19">
        <v>96.335874380022503</v>
      </c>
      <c r="HB19">
        <v>99.116015002485995</v>
      </c>
      <c r="HC19">
        <v>92.690116431114603</v>
      </c>
      <c r="HD19">
        <v>86.807230245630194</v>
      </c>
      <c r="HE19">
        <v>99.626710258927702</v>
      </c>
      <c r="HF19">
        <v>73.219556666000599</v>
      </c>
      <c r="HG19">
        <v>87.768584063804397</v>
      </c>
      <c r="HH19">
        <v>97.877318798506394</v>
      </c>
      <c r="HI19">
        <v>88.622943009806505</v>
      </c>
      <c r="HJ19">
        <v>106.470318916034</v>
      </c>
      <c r="HL19" t="s">
        <v>567</v>
      </c>
      <c r="HM19">
        <v>-2.0468660053654199E-2</v>
      </c>
      <c r="HN19">
        <v>-3.2607646357897702E-2</v>
      </c>
      <c r="HO19">
        <v>-1.43144323690368E-2</v>
      </c>
      <c r="HP19">
        <v>-6.0437565123290203E-3</v>
      </c>
      <c r="HQ19">
        <v>-2.1697112455760701E-2</v>
      </c>
      <c r="HR19">
        <v>0.16464327636148299</v>
      </c>
      <c r="HS19">
        <v>0.24910586665968901</v>
      </c>
      <c r="HT19">
        <v>-6.2594038502358895E-2</v>
      </c>
      <c r="HU19">
        <v>-3.64643852019109E-2</v>
      </c>
      <c r="HV19">
        <v>-0.219584627752617</v>
      </c>
      <c r="HW19">
        <v>3.2663487546619102E-2</v>
      </c>
      <c r="HX19">
        <v>2.9921450917338801E-2</v>
      </c>
      <c r="HY19">
        <v>4.0133859324723797E-2</v>
      </c>
      <c r="HZ19">
        <v>8.7073189525834704E-2</v>
      </c>
      <c r="IA19">
        <v>7.00499112374528E-2</v>
      </c>
      <c r="IB19">
        <v>2.3256719765716301E-3</v>
      </c>
      <c r="IC19">
        <v>5.5483054725986502E-3</v>
      </c>
      <c r="ID19">
        <v>-8.7756896012270699E-2</v>
      </c>
      <c r="IE19">
        <v>7.6470525949167104E-2</v>
      </c>
    </row>
    <row r="20" spans="1:239" x14ac:dyDescent="0.35">
      <c r="A20" t="s">
        <v>412</v>
      </c>
      <c r="B20" t="b">
        <v>1</v>
      </c>
      <c r="C20" t="b">
        <v>1</v>
      </c>
      <c r="D20">
        <v>1</v>
      </c>
      <c r="E20">
        <v>1</v>
      </c>
      <c r="F20" t="s">
        <v>79</v>
      </c>
      <c r="G20">
        <v>2.7446496368144203E-4</v>
      </c>
      <c r="H20">
        <v>2.7446496368144203E-4</v>
      </c>
      <c r="I20">
        <v>2.7446496368144203E-4</v>
      </c>
      <c r="J20">
        <v>106.50043341463299</v>
      </c>
      <c r="K20">
        <v>102.89384510444199</v>
      </c>
      <c r="L20">
        <v>99.369242415593803</v>
      </c>
      <c r="M20">
        <v>1</v>
      </c>
      <c r="N20" t="b">
        <v>1</v>
      </c>
      <c r="P20" t="s">
        <v>418</v>
      </c>
      <c r="Q20">
        <v>123.097208142404</v>
      </c>
      <c r="R20">
        <v>107.422355942011</v>
      </c>
      <c r="S20">
        <v>118.22163237815199</v>
      </c>
      <c r="T20">
        <v>100.702398380844</v>
      </c>
      <c r="U20">
        <v>108.26410522353299</v>
      </c>
      <c r="V20">
        <v>107.53564008183</v>
      </c>
      <c r="W20">
        <v>57.617549812654502</v>
      </c>
      <c r="X20">
        <v>103.237081664846</v>
      </c>
      <c r="Y20">
        <v>128.94262814299199</v>
      </c>
      <c r="Z20">
        <v>127.08510286603</v>
      </c>
      <c r="AA20">
        <v>140.72337941707301</v>
      </c>
      <c r="AB20">
        <v>103.404802828743</v>
      </c>
      <c r="AC20">
        <v>119.989692600993</v>
      </c>
      <c r="AD20">
        <v>123.118531308698</v>
      </c>
      <c r="AE20">
        <v>119.141813156712</v>
      </c>
      <c r="AF20">
        <v>120.577022363737</v>
      </c>
      <c r="AG20">
        <v>105.987797627525</v>
      </c>
      <c r="AH20">
        <v>103.8088642261</v>
      </c>
      <c r="AI20">
        <v>107.976058770931</v>
      </c>
      <c r="AJ20">
        <v>123.898370611407</v>
      </c>
      <c r="AK20">
        <v>103.68995234070201</v>
      </c>
      <c r="AL20">
        <v>120.904241085807</v>
      </c>
      <c r="AM20">
        <v>129.93270530733801</v>
      </c>
      <c r="AN20">
        <v>129.04607089930201</v>
      </c>
      <c r="AO20">
        <v>132.86732761084801</v>
      </c>
      <c r="AP20">
        <v>115.800263272026</v>
      </c>
      <c r="AQ20">
        <v>122.37973342353401</v>
      </c>
      <c r="AR20">
        <v>108.675767064448</v>
      </c>
      <c r="AS20">
        <v>108.836416161812</v>
      </c>
      <c r="AT20">
        <v>101.545496216483</v>
      </c>
      <c r="AU20">
        <v>108.90736076756301</v>
      </c>
      <c r="AV20">
        <v>104.518436536457</v>
      </c>
      <c r="AW20">
        <v>107.310601615745</v>
      </c>
      <c r="AX20">
        <v>121.44330040621</v>
      </c>
      <c r="AY20">
        <v>101.214554096095</v>
      </c>
      <c r="AZ20">
        <v>101.49005041416601</v>
      </c>
      <c r="BA20">
        <v>117.962672710056</v>
      </c>
      <c r="BB20">
        <v>107.448410946205</v>
      </c>
      <c r="BC20">
        <v>109.379729552893</v>
      </c>
      <c r="BD20">
        <v>131.94707607298</v>
      </c>
      <c r="BE20">
        <v>104.17963840658901</v>
      </c>
      <c r="BF20">
        <v>103.50509150944301</v>
      </c>
      <c r="BG20">
        <v>113.158846196813</v>
      </c>
      <c r="BH20">
        <v>102.559511970283</v>
      </c>
      <c r="BI20">
        <v>129.268312154791</v>
      </c>
      <c r="BJ20">
        <v>130.168473738035</v>
      </c>
      <c r="BK20">
        <v>128.94593236991</v>
      </c>
      <c r="BL20">
        <v>72.432675569758104</v>
      </c>
      <c r="BM20">
        <v>109.27572837466499</v>
      </c>
      <c r="BN20">
        <v>107.136355776732</v>
      </c>
      <c r="BO20">
        <v>114.041277766973</v>
      </c>
      <c r="BP20">
        <v>128.07517999753699</v>
      </c>
      <c r="BQ20">
        <v>57.836578602294303</v>
      </c>
      <c r="BR20">
        <v>87.929290508995507</v>
      </c>
      <c r="BS20">
        <v>126.520511063105</v>
      </c>
      <c r="BT20">
        <v>111.673170591774</v>
      </c>
      <c r="BU20">
        <v>126.063739485124</v>
      </c>
      <c r="BV20">
        <v>105.49199239004</v>
      </c>
      <c r="BW20">
        <v>105.169871264633</v>
      </c>
      <c r="BX20">
        <v>112.409668587798</v>
      </c>
      <c r="BY20">
        <v>102.44229932832999</v>
      </c>
      <c r="BZ20">
        <v>102.205420403348</v>
      </c>
      <c r="CA20">
        <v>125.194838301282</v>
      </c>
      <c r="CB20">
        <v>221.69331061717301</v>
      </c>
      <c r="CC20">
        <v>115.284500360726</v>
      </c>
      <c r="CD20">
        <v>105.17237379333601</v>
      </c>
      <c r="CF20" t="s">
        <v>418</v>
      </c>
      <c r="CG20">
        <v>121.071706617603</v>
      </c>
      <c r="CH20">
        <v>103.098597186701</v>
      </c>
      <c r="CI20">
        <v>189.35380199654</v>
      </c>
      <c r="CJ20">
        <v>100.43837161407301</v>
      </c>
      <c r="CK20">
        <v>102.82702141387701</v>
      </c>
      <c r="CL20">
        <v>103.801728682803</v>
      </c>
      <c r="CM20">
        <v>85.891010868775297</v>
      </c>
      <c r="CN20">
        <v>101.349850819881</v>
      </c>
      <c r="CO20">
        <v>121.089285673893</v>
      </c>
      <c r="CP20">
        <v>99.158838411808503</v>
      </c>
      <c r="CQ20">
        <v>140.614115072739</v>
      </c>
      <c r="CR20">
        <v>103.036408055794</v>
      </c>
      <c r="CS20">
        <v>102.19510076572899</v>
      </c>
      <c r="CT20">
        <v>106.102606247861</v>
      </c>
      <c r="CU20">
        <v>116.774545462502</v>
      </c>
      <c r="CV20">
        <v>102.457450497824</v>
      </c>
      <c r="CW20">
        <v>99.822308553266595</v>
      </c>
      <c r="CX20">
        <v>98.232395402124396</v>
      </c>
      <c r="CY20">
        <v>104.183958557202</v>
      </c>
      <c r="CZ20">
        <v>113.29962315283601</v>
      </c>
      <c r="DA20">
        <v>102.10386808341001</v>
      </c>
      <c r="DB20">
        <v>118.39831234472901</v>
      </c>
      <c r="DC20">
        <v>119.93424723450001</v>
      </c>
      <c r="DD20">
        <v>132.975460514741</v>
      </c>
      <c r="DE20">
        <v>132.66945693966599</v>
      </c>
      <c r="DF20">
        <v>109.64380980643899</v>
      </c>
      <c r="DG20">
        <v>125.010568228751</v>
      </c>
      <c r="DH20">
        <v>105.948684317077</v>
      </c>
      <c r="DI20">
        <v>106.088049034243</v>
      </c>
      <c r="DJ20">
        <v>100.713944676458</v>
      </c>
      <c r="DK20">
        <v>103.31980354813901</v>
      </c>
      <c r="DL20">
        <v>97.844495312574793</v>
      </c>
      <c r="DM20">
        <v>103.28008205768199</v>
      </c>
      <c r="DN20">
        <v>105.349444248577</v>
      </c>
      <c r="DO20">
        <v>100.674813310624</v>
      </c>
      <c r="DP20">
        <v>100.32970630739899</v>
      </c>
      <c r="DQ20">
        <v>143.379424476807</v>
      </c>
      <c r="DR20">
        <v>103.95647400585599</v>
      </c>
      <c r="DS20">
        <v>105.71682043665901</v>
      </c>
      <c r="DT20">
        <v>130.48097860132799</v>
      </c>
      <c r="DU20">
        <v>102.75488584215</v>
      </c>
      <c r="DV20">
        <v>100.712220422749</v>
      </c>
      <c r="DW20">
        <v>98.019760428363298</v>
      </c>
      <c r="DX20">
        <v>98.326706169073802</v>
      </c>
      <c r="DY20">
        <v>122.91786686814901</v>
      </c>
      <c r="DZ20">
        <v>125.640964450955</v>
      </c>
      <c r="EA20">
        <v>123.283334330855</v>
      </c>
      <c r="EB20">
        <v>82.135384675813697</v>
      </c>
      <c r="EC20">
        <v>104.056156892006</v>
      </c>
      <c r="ED20">
        <v>96.531661717076005</v>
      </c>
      <c r="EE20">
        <v>103.927307115082</v>
      </c>
      <c r="EF20">
        <v>84.714735852979601</v>
      </c>
      <c r="EG20">
        <v>72.666715353425502</v>
      </c>
      <c r="EH20">
        <v>81.465569271440501</v>
      </c>
      <c r="EI20">
        <v>96.679155690311802</v>
      </c>
      <c r="EJ20">
        <v>107.662415926384</v>
      </c>
      <c r="EK20">
        <v>115.29263697843</v>
      </c>
      <c r="EL20">
        <v>102.727788593548</v>
      </c>
      <c r="EM20">
        <v>98.517827473574997</v>
      </c>
      <c r="EN20">
        <v>103.987436814289</v>
      </c>
      <c r="EO20">
        <v>100.71503392234401</v>
      </c>
      <c r="EP20">
        <v>77.270852099915501</v>
      </c>
      <c r="EQ20">
        <v>111.365300033719</v>
      </c>
      <c r="ER20">
        <v>150.11265516446699</v>
      </c>
      <c r="ES20">
        <v>100.708047476155</v>
      </c>
      <c r="ET20">
        <v>105.26038678224501</v>
      </c>
      <c r="EV20" t="s">
        <v>418</v>
      </c>
      <c r="EW20">
        <v>118.954657802329</v>
      </c>
      <c r="EX20">
        <v>98.904527847986301</v>
      </c>
      <c r="EY20">
        <v>257.86334674497101</v>
      </c>
      <c r="EZ20">
        <v>100.174864422791</v>
      </c>
      <c r="FA20">
        <v>97.571074704467307</v>
      </c>
      <c r="FB20">
        <v>100.155623106492</v>
      </c>
      <c r="FC20">
        <v>75.426466146868094</v>
      </c>
      <c r="FD20">
        <v>99.4832503617952</v>
      </c>
      <c r="FE20">
        <v>113.019798763075</v>
      </c>
      <c r="FF20">
        <v>72.655651883416596</v>
      </c>
      <c r="FG20">
        <v>140.15370074631701</v>
      </c>
      <c r="FH20">
        <v>102.668013282845</v>
      </c>
      <c r="FI20">
        <v>84.005838472805905</v>
      </c>
      <c r="FJ20">
        <v>90.503568426718601</v>
      </c>
      <c r="FK20">
        <v>114.380342642028</v>
      </c>
      <c r="FL20">
        <v>84.036158341898002</v>
      </c>
      <c r="FM20">
        <v>93.781794040904501</v>
      </c>
      <c r="FN20">
        <v>92.862821257211493</v>
      </c>
      <c r="FO20">
        <v>100.482451692637</v>
      </c>
      <c r="FP20">
        <v>103.19563500685101</v>
      </c>
      <c r="FQ20">
        <v>100.53621616410101</v>
      </c>
      <c r="FR20">
        <v>115.8517812794</v>
      </c>
      <c r="FS20">
        <v>109.549187943492</v>
      </c>
      <c r="FT20">
        <v>136.81224938724699</v>
      </c>
      <c r="FU20">
        <v>131.472029692094</v>
      </c>
      <c r="FV20">
        <v>103.613469500245</v>
      </c>
      <c r="FW20">
        <v>127.25942734681701</v>
      </c>
      <c r="FX20">
        <v>103.215195403696</v>
      </c>
      <c r="FY20">
        <v>103.373279391211</v>
      </c>
      <c r="FZ20">
        <v>99.885158876553405</v>
      </c>
      <c r="GA20">
        <v>97.926014353391395</v>
      </c>
      <c r="GB20">
        <v>91.475475062248293</v>
      </c>
      <c r="GC20">
        <v>99.357513927533702</v>
      </c>
      <c r="GD20">
        <v>87.940347403794505</v>
      </c>
      <c r="GE20">
        <v>100.13759605126501</v>
      </c>
      <c r="GF20">
        <v>99.177691678089801</v>
      </c>
      <c r="GG20">
        <v>167.38826512050699</v>
      </c>
      <c r="GH20">
        <v>100.540593990833</v>
      </c>
      <c r="GI20">
        <v>102.117509307527</v>
      </c>
      <c r="GJ20">
        <v>128.66230199240701</v>
      </c>
      <c r="GK20">
        <v>101.342387630064</v>
      </c>
      <c r="GL20">
        <v>97.900873221690404</v>
      </c>
      <c r="GM20">
        <v>84.275886578303002</v>
      </c>
      <c r="GN20">
        <v>94.238659732786601</v>
      </c>
      <c r="GO20">
        <v>116.49451187161399</v>
      </c>
      <c r="GP20">
        <v>120.73379879356</v>
      </c>
      <c r="GQ20">
        <v>117.488970136845</v>
      </c>
      <c r="GR20">
        <v>87.180561199746904</v>
      </c>
      <c r="GS20">
        <v>99.002456211377094</v>
      </c>
      <c r="GT20">
        <v>86.626154155589902</v>
      </c>
      <c r="GU20">
        <v>94.326535150755802</v>
      </c>
      <c r="GV20">
        <v>52.017663459448499</v>
      </c>
      <c r="GW20">
        <v>78.3509696931322</v>
      </c>
      <c r="GX20">
        <v>65.333937529047603</v>
      </c>
      <c r="GY20">
        <v>66.887677896821501</v>
      </c>
      <c r="GZ20">
        <v>103.71234224511601</v>
      </c>
      <c r="HA20">
        <v>104.955094450302</v>
      </c>
      <c r="HB20">
        <v>100.01313184957699</v>
      </c>
      <c r="HC20">
        <v>92.166865107854903</v>
      </c>
      <c r="HD20">
        <v>95.914918524206499</v>
      </c>
      <c r="HE20">
        <v>99.010234445976195</v>
      </c>
      <c r="HF20">
        <v>56.420370426574202</v>
      </c>
      <c r="HG20">
        <v>98.173945668896906</v>
      </c>
      <c r="HH20">
        <v>91.621125668054901</v>
      </c>
      <c r="HI20">
        <v>77.739059980651604</v>
      </c>
      <c r="HJ20">
        <v>101.70217554074</v>
      </c>
      <c r="HL20" t="s">
        <v>568</v>
      </c>
      <c r="HM20">
        <v>-1.6151066113332498E-2</v>
      </c>
      <c r="HN20">
        <v>-2.9743159655585601E-2</v>
      </c>
      <c r="HO20">
        <v>-2.1840498280641399E-2</v>
      </c>
      <c r="HP20">
        <v>-5.8362355774773597E-3</v>
      </c>
      <c r="HQ20">
        <v>-2.1070776592220002E-2</v>
      </c>
      <c r="HR20">
        <v>7.4628946964922102E-2</v>
      </c>
      <c r="HS20">
        <v>0.108409360294469</v>
      </c>
      <c r="HT20">
        <v>-4.6731808019962899E-2</v>
      </c>
      <c r="HU20">
        <v>-3.0124393173396199E-2</v>
      </c>
      <c r="HV20">
        <v>-0.12137498941767801</v>
      </c>
      <c r="HW20">
        <v>-1.8747931694190201E-2</v>
      </c>
      <c r="HX20">
        <v>-2.52346998203869E-2</v>
      </c>
      <c r="HY20">
        <v>-1.2699960316968901E-2</v>
      </c>
      <c r="HZ20">
        <v>2.1388871453876301E-2</v>
      </c>
      <c r="IA20">
        <v>-1.1275613147852999E-2</v>
      </c>
      <c r="IB20">
        <v>-4.0106967107825797E-2</v>
      </c>
      <c r="IC20">
        <v>-1.37688220134059E-2</v>
      </c>
      <c r="ID20">
        <v>-0.11074607049027201</v>
      </c>
      <c r="IE20">
        <v>-4.1886338310938499E-2</v>
      </c>
    </row>
    <row r="21" spans="1:239" x14ac:dyDescent="0.35">
      <c r="A21" t="s">
        <v>413</v>
      </c>
      <c r="B21" t="b">
        <v>1</v>
      </c>
      <c r="C21" t="b">
        <v>1</v>
      </c>
      <c r="D21">
        <v>1</v>
      </c>
      <c r="E21">
        <v>1</v>
      </c>
      <c r="F21" t="s">
        <v>79</v>
      </c>
      <c r="G21">
        <v>5.1335936487588701E-3</v>
      </c>
      <c r="H21">
        <v>5.1335936487588701E-3</v>
      </c>
      <c r="I21">
        <v>5.1335936487588701E-3</v>
      </c>
      <c r="J21">
        <v>107.0471633632</v>
      </c>
      <c r="K21">
        <v>103.422060294167</v>
      </c>
      <c r="L21">
        <v>99.879363727340504</v>
      </c>
      <c r="M21">
        <v>1</v>
      </c>
      <c r="N21" t="b">
        <v>1</v>
      </c>
      <c r="P21" t="s">
        <v>430</v>
      </c>
      <c r="Q21">
        <v>118.455490926216</v>
      </c>
      <c r="R21">
        <v>108.43726192068</v>
      </c>
      <c r="S21">
        <v>91.064588041797293</v>
      </c>
      <c r="T21">
        <v>102.40055334435201</v>
      </c>
      <c r="U21">
        <v>109.20451456210399</v>
      </c>
      <c r="V21">
        <v>108.321719008503</v>
      </c>
      <c r="W21">
        <v>57.722130327924198</v>
      </c>
      <c r="X21">
        <v>104.84310160193699</v>
      </c>
      <c r="Y21">
        <v>115.872875262824</v>
      </c>
      <c r="Z21">
        <v>109.455301339351</v>
      </c>
      <c r="AA21">
        <v>135.912021394438</v>
      </c>
      <c r="AB21">
        <v>104.985822355983</v>
      </c>
      <c r="AC21">
        <v>116.64258649300901</v>
      </c>
      <c r="AD21">
        <v>107.14697029608401</v>
      </c>
      <c r="AE21">
        <v>116.07380419870201</v>
      </c>
      <c r="AF21">
        <v>117.22602754919799</v>
      </c>
      <c r="AG21">
        <v>108.46608758530201</v>
      </c>
      <c r="AH21">
        <v>105.64306895879101</v>
      </c>
      <c r="AI21">
        <v>107.742578600999</v>
      </c>
      <c r="AJ21">
        <v>119.814662558631</v>
      </c>
      <c r="AK21">
        <v>104.733800960076</v>
      </c>
      <c r="AL21">
        <v>116.123961932466</v>
      </c>
      <c r="AM21">
        <v>100.072848326841</v>
      </c>
      <c r="AN21">
        <v>123.858313880259</v>
      </c>
      <c r="AO21">
        <v>103.579741253669</v>
      </c>
      <c r="AP21">
        <v>113.34768345678999</v>
      </c>
      <c r="AQ21">
        <v>101.643267192385</v>
      </c>
      <c r="AR21">
        <v>105.905286256685</v>
      </c>
      <c r="AS21">
        <v>106.40870632650299</v>
      </c>
      <c r="AT21">
        <v>103.27604328304299</v>
      </c>
      <c r="AU21">
        <v>108.572210535549</v>
      </c>
      <c r="AV21">
        <v>106.557647359017</v>
      </c>
      <c r="AW21">
        <v>107.532086855201</v>
      </c>
      <c r="AX21">
        <v>119.11343960916101</v>
      </c>
      <c r="AY21">
        <v>102.936107712546</v>
      </c>
      <c r="AZ21">
        <v>103.08765956357701</v>
      </c>
      <c r="BA21">
        <v>106.79145598482199</v>
      </c>
      <c r="BB21">
        <v>108.00504682926901</v>
      </c>
      <c r="BC21">
        <v>109.491116523329</v>
      </c>
      <c r="BD21">
        <v>123.85010647721801</v>
      </c>
      <c r="BE21">
        <v>105.624201444543</v>
      </c>
      <c r="BF21">
        <v>106.654364145545</v>
      </c>
      <c r="BG21">
        <v>116.22326038641501</v>
      </c>
      <c r="BH21">
        <v>103.79668736620999</v>
      </c>
      <c r="BI21">
        <v>122.498746925909</v>
      </c>
      <c r="BJ21">
        <v>127.137321281843</v>
      </c>
      <c r="BK21">
        <v>118.549723042951</v>
      </c>
      <c r="BL21">
        <v>70.107942769841799</v>
      </c>
      <c r="BM21">
        <v>109.20841884048301</v>
      </c>
      <c r="BN21">
        <v>110.043489027866</v>
      </c>
      <c r="BO21">
        <v>116.748990010025</v>
      </c>
      <c r="BP21">
        <v>127.229352918749</v>
      </c>
      <c r="BQ21">
        <v>54.458986406243397</v>
      </c>
      <c r="BR21">
        <v>102.431051966745</v>
      </c>
      <c r="BS21">
        <v>103.496727728854</v>
      </c>
      <c r="BT21">
        <v>110.72738465604399</v>
      </c>
      <c r="BU21">
        <v>121.649506143349</v>
      </c>
      <c r="BV21">
        <v>106.43074778470501</v>
      </c>
      <c r="BW21">
        <v>107.36775687731</v>
      </c>
      <c r="BX21">
        <v>115.067974548648</v>
      </c>
      <c r="BY21">
        <v>104.275805914638</v>
      </c>
      <c r="BZ21">
        <v>78.599277068691606</v>
      </c>
      <c r="CA21">
        <v>91.868831408333094</v>
      </c>
      <c r="CB21">
        <v>149.65515570340099</v>
      </c>
      <c r="CC21">
        <v>81.538912908213703</v>
      </c>
      <c r="CD21">
        <v>97.787593199601403</v>
      </c>
      <c r="CF21" t="s">
        <v>430</v>
      </c>
      <c r="CG21">
        <v>120.249728736043</v>
      </c>
      <c r="CH21">
        <v>103.270432427684</v>
      </c>
      <c r="CI21">
        <v>139.91438612139501</v>
      </c>
      <c r="CJ21">
        <v>102.13207426689399</v>
      </c>
      <c r="CK21">
        <v>103.615973529396</v>
      </c>
      <c r="CL21">
        <v>104.54017817107901</v>
      </c>
      <c r="CM21">
        <v>163.01239389624999</v>
      </c>
      <c r="CN21">
        <v>101.752902821636</v>
      </c>
      <c r="CO21">
        <v>119.400897205603</v>
      </c>
      <c r="CP21">
        <v>85.193252366274294</v>
      </c>
      <c r="CQ21">
        <v>142.72734539677899</v>
      </c>
      <c r="CR21">
        <v>104.38697103638999</v>
      </c>
      <c r="CS21">
        <v>94.938762630291706</v>
      </c>
      <c r="CT21">
        <v>93.788464449565694</v>
      </c>
      <c r="CU21">
        <v>115.75035067947201</v>
      </c>
      <c r="CV21">
        <v>96.904510023832799</v>
      </c>
      <c r="CW21">
        <v>100.314821508433</v>
      </c>
      <c r="CX21">
        <v>98.766990027277501</v>
      </c>
      <c r="CY21">
        <v>103.87816555285001</v>
      </c>
      <c r="CZ21">
        <v>112.822270274876</v>
      </c>
      <c r="DA21">
        <v>102.69640901951</v>
      </c>
      <c r="DB21">
        <v>118.39831234472901</v>
      </c>
      <c r="DC21">
        <v>92.1087458985632</v>
      </c>
      <c r="DD21">
        <v>134.87712042585699</v>
      </c>
      <c r="DE21">
        <v>112.075237340108</v>
      </c>
      <c r="DF21">
        <v>107.29609276307499</v>
      </c>
      <c r="DG21">
        <v>122.321555827328</v>
      </c>
      <c r="DH21">
        <v>103.061492425145</v>
      </c>
      <c r="DI21">
        <v>101.697075948913</v>
      </c>
      <c r="DJ21">
        <v>101.326095542442</v>
      </c>
      <c r="DK21">
        <v>102.879128995484</v>
      </c>
      <c r="DL21">
        <v>98.074150162033305</v>
      </c>
      <c r="DM21">
        <v>103.197224536316</v>
      </c>
      <c r="DN21">
        <v>105.26859030140599</v>
      </c>
      <c r="DO21">
        <v>102.38718650129999</v>
      </c>
      <c r="DP21">
        <v>100.765800033346</v>
      </c>
      <c r="DQ21">
        <v>125.445729584087</v>
      </c>
      <c r="DR21">
        <v>104.223921757101</v>
      </c>
      <c r="DS21">
        <v>105.308529047565</v>
      </c>
      <c r="DT21">
        <v>133.78497858206899</v>
      </c>
      <c r="DU21">
        <v>102.757206330952</v>
      </c>
      <c r="DV21">
        <v>100.746961459411</v>
      </c>
      <c r="DW21">
        <v>98.879185180230195</v>
      </c>
      <c r="DX21">
        <v>98.598125864625203</v>
      </c>
      <c r="DY21">
        <v>123.390422784222</v>
      </c>
      <c r="DZ21">
        <v>128.04943266802999</v>
      </c>
      <c r="EA21">
        <v>133.883836454076</v>
      </c>
      <c r="EB21">
        <v>80.226643901697201</v>
      </c>
      <c r="EC21">
        <v>104.440297500151</v>
      </c>
      <c r="ED21">
        <v>96.0383381562458</v>
      </c>
      <c r="EE21">
        <v>104.877675605192</v>
      </c>
      <c r="EF21">
        <v>83.103625385860497</v>
      </c>
      <c r="EG21">
        <v>70.299779488596002</v>
      </c>
      <c r="EH21">
        <v>88.335083043510494</v>
      </c>
      <c r="EI21">
        <v>72.376953638437499</v>
      </c>
      <c r="EJ21">
        <v>107.652133176257</v>
      </c>
      <c r="EK21">
        <v>113.229434433401</v>
      </c>
      <c r="EL21">
        <v>103.321158639887</v>
      </c>
      <c r="EM21">
        <v>98.822358547792902</v>
      </c>
      <c r="EN21">
        <v>104.903247673802</v>
      </c>
      <c r="EO21">
        <v>101.358418019512</v>
      </c>
      <c r="EP21">
        <v>89.580104790476895</v>
      </c>
      <c r="EQ21">
        <v>90.676057060515404</v>
      </c>
      <c r="ER21">
        <v>136.891290584904</v>
      </c>
      <c r="ES21">
        <v>118.753777785339</v>
      </c>
      <c r="ET21">
        <v>115.46229883058299</v>
      </c>
      <c r="EV21" t="s">
        <v>430</v>
      </c>
      <c r="EW21">
        <v>121.10525692758</v>
      </c>
      <c r="EX21">
        <v>98.253111510304095</v>
      </c>
      <c r="EY21">
        <v>176.35065575591801</v>
      </c>
      <c r="EZ21">
        <v>101.864123526581</v>
      </c>
      <c r="FA21">
        <v>98.144501646890603</v>
      </c>
      <c r="FB21">
        <v>100.802297786729</v>
      </c>
      <c r="FC21">
        <v>190.83409786860801</v>
      </c>
      <c r="FD21">
        <v>98.723486517024099</v>
      </c>
      <c r="FE21">
        <v>120.876919040777</v>
      </c>
      <c r="FF21">
        <v>62.269036836626597</v>
      </c>
      <c r="FG21">
        <v>147.921269274775</v>
      </c>
      <c r="FH21">
        <v>103.788174416968</v>
      </c>
      <c r="FI21">
        <v>74.322649860316304</v>
      </c>
      <c r="FJ21">
        <v>80.191560789145697</v>
      </c>
      <c r="FK21">
        <v>115.15053792118</v>
      </c>
      <c r="FL21">
        <v>77.079308279162603</v>
      </c>
      <c r="FM21">
        <v>92.431841082488305</v>
      </c>
      <c r="FN21">
        <v>92.201853352942706</v>
      </c>
      <c r="FO21">
        <v>100.086940738124</v>
      </c>
      <c r="FP21">
        <v>105.756973510493</v>
      </c>
      <c r="FQ21">
        <v>100.68805652422201</v>
      </c>
      <c r="FR21">
        <v>120.371904922493</v>
      </c>
      <c r="FS21">
        <v>83.329168442568701</v>
      </c>
      <c r="FT21">
        <v>146.24644478688299</v>
      </c>
      <c r="FU21">
        <v>118.55844286948</v>
      </c>
      <c r="FV21">
        <v>101.322983901276</v>
      </c>
      <c r="FW21">
        <v>144.441756926008</v>
      </c>
      <c r="FX21">
        <v>100.10078331612399</v>
      </c>
      <c r="FY21">
        <v>97.050329923599094</v>
      </c>
      <c r="FZ21">
        <v>99.3994499572905</v>
      </c>
      <c r="GA21">
        <v>97.372426834563001</v>
      </c>
      <c r="GB21">
        <v>90.088828272183093</v>
      </c>
      <c r="GC21">
        <v>98.939454081753496</v>
      </c>
      <c r="GD21">
        <v>89.425087038671705</v>
      </c>
      <c r="GE21">
        <v>101.84083173870501</v>
      </c>
      <c r="GF21">
        <v>98.481861680451104</v>
      </c>
      <c r="GG21">
        <v>140.30584938568799</v>
      </c>
      <c r="GH21">
        <v>100.487161936389</v>
      </c>
      <c r="GI21">
        <v>101.208992574494</v>
      </c>
      <c r="GJ21">
        <v>141.299075433936</v>
      </c>
      <c r="GK21">
        <v>99.954163186666705</v>
      </c>
      <c r="GL21">
        <v>94.990978492873097</v>
      </c>
      <c r="GM21">
        <v>83.1872777258681</v>
      </c>
      <c r="GN21">
        <v>93.620567792051403</v>
      </c>
      <c r="GO21">
        <v>122.348662889894</v>
      </c>
      <c r="GP21">
        <v>126.655049855206</v>
      </c>
      <c r="GQ21">
        <v>147.91127768167601</v>
      </c>
      <c r="GR21">
        <v>85.210126787574595</v>
      </c>
      <c r="GS21">
        <v>99.7544690260533</v>
      </c>
      <c r="GT21">
        <v>83.276673266364199</v>
      </c>
      <c r="GU21">
        <v>93.386886608364804</v>
      </c>
      <c r="GV21">
        <v>48.707928773729002</v>
      </c>
      <c r="GW21">
        <v>76.360902637434805</v>
      </c>
      <c r="GX21">
        <v>64.816400017762803</v>
      </c>
      <c r="GY21">
        <v>45.282718564727404</v>
      </c>
      <c r="GZ21">
        <v>104.53824845284601</v>
      </c>
      <c r="HA21">
        <v>104.819557534456</v>
      </c>
      <c r="HB21">
        <v>100.267897906142</v>
      </c>
      <c r="HC21">
        <v>90.783521099611903</v>
      </c>
      <c r="HD21">
        <v>94.938086795345896</v>
      </c>
      <c r="HE21">
        <v>98.507032361752707</v>
      </c>
      <c r="HF21">
        <v>93.528863146359996</v>
      </c>
      <c r="HG21">
        <v>87.719449911850703</v>
      </c>
      <c r="HH21">
        <v>107.58116233331</v>
      </c>
      <c r="HI21">
        <v>138.97722191102201</v>
      </c>
      <c r="HJ21">
        <v>129.45708533454001</v>
      </c>
      <c r="HL21" t="s">
        <v>569</v>
      </c>
      <c r="HM21">
        <v>1.3060383833860499E-3</v>
      </c>
      <c r="HN21">
        <v>6.7903780708777799E-3</v>
      </c>
      <c r="HO21">
        <v>1.78518399631344E-3</v>
      </c>
      <c r="HP21">
        <v>3.4984024537141299E-3</v>
      </c>
      <c r="HQ21">
        <v>2.1039781239199799E-2</v>
      </c>
      <c r="HR21">
        <v>4.3080961306345603E-2</v>
      </c>
      <c r="HS21">
        <v>5.97200232801125E-2</v>
      </c>
      <c r="HT21">
        <v>2.2217659739820401E-3</v>
      </c>
      <c r="HU21">
        <v>8.4521759608140404E-3</v>
      </c>
      <c r="HV21">
        <v>-8.1209896639601598E-2</v>
      </c>
      <c r="HW21">
        <v>4.5550493372101299E-2</v>
      </c>
      <c r="HX21">
        <v>4.3365472399075698E-2</v>
      </c>
      <c r="HY21">
        <v>4.9113196369763697E-2</v>
      </c>
      <c r="HZ21">
        <v>7.3539499334714403E-2</v>
      </c>
      <c r="IA21">
        <v>5.6116317242553601E-2</v>
      </c>
      <c r="IB21">
        <v>2.5306361881227899E-2</v>
      </c>
      <c r="IC21">
        <v>5.0694273070125598E-2</v>
      </c>
      <c r="ID21">
        <v>-4.0569045117740198E-2</v>
      </c>
      <c r="IE21">
        <v>6.3630044163910299E-2</v>
      </c>
    </row>
    <row r="22" spans="1:239" x14ac:dyDescent="0.35">
      <c r="A22" t="s">
        <v>414</v>
      </c>
      <c r="B22" t="b">
        <v>1</v>
      </c>
      <c r="C22" t="b">
        <v>0</v>
      </c>
      <c r="D22">
        <v>0</v>
      </c>
      <c r="E22">
        <v>-1</v>
      </c>
      <c r="F22" t="s">
        <v>79</v>
      </c>
      <c r="G22">
        <v>6.6533394291416999E-3</v>
      </c>
      <c r="H22">
        <v>0</v>
      </c>
      <c r="I22">
        <v>-6.6533394291416999E-3</v>
      </c>
      <c r="J22">
        <v>107.759384475982</v>
      </c>
      <c r="K22">
        <v>103.422060294167</v>
      </c>
      <c r="L22">
        <v>99.214832418495803</v>
      </c>
      <c r="M22">
        <v>0</v>
      </c>
      <c r="N22" t="b">
        <v>1</v>
      </c>
      <c r="P22" t="s">
        <v>442</v>
      </c>
      <c r="Q22">
        <v>149.26126148889401</v>
      </c>
      <c r="R22">
        <v>117.047147534968</v>
      </c>
      <c r="S22">
        <v>110.22618862823199</v>
      </c>
      <c r="T22">
        <v>104.40582794830701</v>
      </c>
      <c r="U22">
        <v>120.12689844821</v>
      </c>
      <c r="V22">
        <v>117.828775957169</v>
      </c>
      <c r="W22">
        <v>20.490632823868999</v>
      </c>
      <c r="X22">
        <v>109.702748391418</v>
      </c>
      <c r="Y22">
        <v>131.49696373501899</v>
      </c>
      <c r="Z22">
        <v>139.20276179084999</v>
      </c>
      <c r="AA22">
        <v>172.59312684817101</v>
      </c>
      <c r="AB22">
        <v>108.935587472417</v>
      </c>
      <c r="AC22">
        <v>136.222813092867</v>
      </c>
      <c r="AD22">
        <v>125.074637377008</v>
      </c>
      <c r="AE22">
        <v>132.78619863213601</v>
      </c>
      <c r="AF22">
        <v>137.16268363053501</v>
      </c>
      <c r="AG22">
        <v>117.128718589999</v>
      </c>
      <c r="AH22">
        <v>111.37120951748</v>
      </c>
      <c r="AI22">
        <v>122.78833690292601</v>
      </c>
      <c r="AJ22">
        <v>147.34581107554001</v>
      </c>
      <c r="AK22">
        <v>111.666260944911</v>
      </c>
      <c r="AL22">
        <v>133.70725553820401</v>
      </c>
      <c r="AM22">
        <v>131.150158404937</v>
      </c>
      <c r="AN22">
        <v>155.93822900249299</v>
      </c>
      <c r="AO22">
        <v>133.458272475646</v>
      </c>
      <c r="AP22">
        <v>132.394946824833</v>
      </c>
      <c r="AQ22">
        <v>136.65484049044699</v>
      </c>
      <c r="AR22">
        <v>121.033044361168</v>
      </c>
      <c r="AS22">
        <v>123.26942296255</v>
      </c>
      <c r="AT22">
        <v>106.76723615761701</v>
      </c>
      <c r="AU22">
        <v>117.87256665133999</v>
      </c>
      <c r="AV22">
        <v>112.749457331185</v>
      </c>
      <c r="AW22">
        <v>116.353753002619</v>
      </c>
      <c r="AX22">
        <v>140.138419704841</v>
      </c>
      <c r="AY22">
        <v>105.177144400125</v>
      </c>
      <c r="AZ22">
        <v>106.41780095640701</v>
      </c>
      <c r="BA22">
        <v>121.983272263922</v>
      </c>
      <c r="BB22">
        <v>117.062212099869</v>
      </c>
      <c r="BC22">
        <v>120.112554850631</v>
      </c>
      <c r="BD22">
        <v>165.13709318991999</v>
      </c>
      <c r="BE22">
        <v>110.88772490511001</v>
      </c>
      <c r="BF22">
        <v>113.25424522189</v>
      </c>
      <c r="BG22">
        <v>133.227711607217</v>
      </c>
      <c r="BH22">
        <v>107.189559367058</v>
      </c>
      <c r="BI22">
        <v>161.94215751367901</v>
      </c>
      <c r="BJ22">
        <v>170.606734217134</v>
      </c>
      <c r="BK22">
        <v>154.72397967464801</v>
      </c>
      <c r="BL22">
        <v>53.037308961396597</v>
      </c>
      <c r="BM22">
        <v>118.895447470463</v>
      </c>
      <c r="BN22">
        <v>121.866821293078</v>
      </c>
      <c r="BO22">
        <v>134.368983901044</v>
      </c>
      <c r="BP22">
        <v>175.173171849223</v>
      </c>
      <c r="BQ22">
        <v>36.4282460913048</v>
      </c>
      <c r="BR22">
        <v>72.2419534515207</v>
      </c>
      <c r="BS22">
        <v>138.58997145726801</v>
      </c>
      <c r="BT22">
        <v>125.972111085034</v>
      </c>
      <c r="BU22">
        <v>148.75138193581199</v>
      </c>
      <c r="BV22">
        <v>113.494310935863</v>
      </c>
      <c r="BW22">
        <v>113.898914636668</v>
      </c>
      <c r="BX22">
        <v>133.15912705713001</v>
      </c>
      <c r="BY22">
        <v>107.75502394708199</v>
      </c>
      <c r="BZ22">
        <v>102.36460714945601</v>
      </c>
      <c r="CA22">
        <v>130.28352578308699</v>
      </c>
      <c r="CB22">
        <v>169.200205468533</v>
      </c>
      <c r="CC22">
        <v>77.089904665739596</v>
      </c>
      <c r="CD22">
        <v>116.110592977701</v>
      </c>
      <c r="CF22" t="s">
        <v>442</v>
      </c>
      <c r="CG22">
        <v>133.68464407541799</v>
      </c>
      <c r="CH22">
        <v>111.47007335176799</v>
      </c>
      <c r="CI22">
        <v>159.34864020795899</v>
      </c>
      <c r="CJ22">
        <v>104.018335539528</v>
      </c>
      <c r="CK22">
        <v>113.979404420132</v>
      </c>
      <c r="CL22">
        <v>113.715341161412</v>
      </c>
      <c r="CM22">
        <v>73.852730133587201</v>
      </c>
      <c r="CN22">
        <v>106.46931391556799</v>
      </c>
      <c r="CO22">
        <v>124.366704277788</v>
      </c>
      <c r="CP22">
        <v>92.648172011323396</v>
      </c>
      <c r="CQ22">
        <v>177.577675707412</v>
      </c>
      <c r="CR22">
        <v>107.57051145443</v>
      </c>
      <c r="CS22">
        <v>104.854642811383</v>
      </c>
      <c r="CT22">
        <v>101.575902062143</v>
      </c>
      <c r="CU22">
        <v>124.433958325646</v>
      </c>
      <c r="CV22">
        <v>107.09740278242199</v>
      </c>
      <c r="CW22">
        <v>108.326452630891</v>
      </c>
      <c r="CX22">
        <v>104.06491093910201</v>
      </c>
      <c r="CY22">
        <v>115.399441060924</v>
      </c>
      <c r="CZ22">
        <v>132.95847442137801</v>
      </c>
      <c r="DA22">
        <v>108.258557172693</v>
      </c>
      <c r="DB22">
        <v>127.499180783867</v>
      </c>
      <c r="DC22">
        <v>112.02237892959999</v>
      </c>
      <c r="DD22">
        <v>165.85402766470301</v>
      </c>
      <c r="DE22">
        <v>125.63922432768901</v>
      </c>
      <c r="DF22">
        <v>121.618862707567</v>
      </c>
      <c r="DG22">
        <v>158.545927516696</v>
      </c>
      <c r="DH22">
        <v>116.644217536504</v>
      </c>
      <c r="DI22">
        <v>115.03766526435101</v>
      </c>
      <c r="DJ22">
        <v>104.523951330052</v>
      </c>
      <c r="DK22">
        <v>111.064575507493</v>
      </c>
      <c r="DL22">
        <v>103.773004406995</v>
      </c>
      <c r="DM22">
        <v>111.663269312564</v>
      </c>
      <c r="DN22">
        <v>128.291771331738</v>
      </c>
      <c r="DO22">
        <v>104.616272546871</v>
      </c>
      <c r="DP22">
        <v>103.812806934628</v>
      </c>
      <c r="DQ22">
        <v>135.85827429898899</v>
      </c>
      <c r="DR22">
        <v>112.96400670883899</v>
      </c>
      <c r="DS22">
        <v>113.29737651619</v>
      </c>
      <c r="DT22">
        <v>167.995738744514</v>
      </c>
      <c r="DU22">
        <v>106.92002906204701</v>
      </c>
      <c r="DV22">
        <v>106.98128641894</v>
      </c>
      <c r="DW22">
        <v>109.03345831788</v>
      </c>
      <c r="DX22">
        <v>101.617877404371</v>
      </c>
      <c r="DY22">
        <v>146.50949633447399</v>
      </c>
      <c r="DZ22">
        <v>165.11629366071301</v>
      </c>
      <c r="EA22">
        <v>163.82837529805801</v>
      </c>
      <c r="EB22">
        <v>83.856878558276804</v>
      </c>
      <c r="EC22">
        <v>113.70438320663401</v>
      </c>
      <c r="ED22">
        <v>102.13847480273699</v>
      </c>
      <c r="EE22">
        <v>123.40224955115301</v>
      </c>
      <c r="EF22">
        <v>95.418931369234897</v>
      </c>
      <c r="EG22">
        <v>66.607266867545107</v>
      </c>
      <c r="EH22">
        <v>70.852791143504902</v>
      </c>
      <c r="EI22">
        <v>82.350463845544297</v>
      </c>
      <c r="EJ22">
        <v>119.32393282489799</v>
      </c>
      <c r="EK22">
        <v>132.21323178181001</v>
      </c>
      <c r="EL22">
        <v>108.79721892551299</v>
      </c>
      <c r="EM22">
        <v>104.960511922702</v>
      </c>
      <c r="EN22">
        <v>123.479320409442</v>
      </c>
      <c r="EO22">
        <v>104.74029584457701</v>
      </c>
      <c r="EP22">
        <v>86.443937270334999</v>
      </c>
      <c r="EQ22">
        <v>108.38667311476399</v>
      </c>
      <c r="ER22">
        <v>125.020101339005</v>
      </c>
      <c r="ES22">
        <v>92.679992455338606</v>
      </c>
      <c r="ET22">
        <v>124.736357768361</v>
      </c>
      <c r="EV22" t="s">
        <v>442</v>
      </c>
      <c r="EW22">
        <v>118.16422737199299</v>
      </c>
      <c r="EX22">
        <v>106.054378679613</v>
      </c>
      <c r="EY22">
        <v>161.44587320625101</v>
      </c>
      <c r="EZ22">
        <v>103.631978706948</v>
      </c>
      <c r="FA22">
        <v>107.96068852887301</v>
      </c>
      <c r="FB22">
        <v>109.649398759522</v>
      </c>
      <c r="FC22">
        <v>106.007517209467</v>
      </c>
      <c r="FD22">
        <v>103.299479281148</v>
      </c>
      <c r="FE22">
        <v>114.889477333191</v>
      </c>
      <c r="FF22">
        <v>56.5751931032352</v>
      </c>
      <c r="FG22">
        <v>179.29519640541699</v>
      </c>
      <c r="FH22">
        <v>106.216569554099</v>
      </c>
      <c r="FI22">
        <v>77.301239977009104</v>
      </c>
      <c r="FJ22">
        <v>80.019394183128199</v>
      </c>
      <c r="FK22">
        <v>116.00742872114699</v>
      </c>
      <c r="FL22">
        <v>80.125138781237197</v>
      </c>
      <c r="FM22">
        <v>99.813898923864201</v>
      </c>
      <c r="FN22">
        <v>97.094043603676894</v>
      </c>
      <c r="FO22">
        <v>108.311827960435</v>
      </c>
      <c r="FP22">
        <v>119.284540228195</v>
      </c>
      <c r="FQ22">
        <v>104.930136610381</v>
      </c>
      <c r="FR22">
        <v>120.85619111338001</v>
      </c>
      <c r="FS22">
        <v>90.569707902272299</v>
      </c>
      <c r="FT22">
        <v>175.131434750224</v>
      </c>
      <c r="FU22">
        <v>110.618800431361</v>
      </c>
      <c r="FV22">
        <v>111.34724478606201</v>
      </c>
      <c r="FW22">
        <v>180.23813229836699</v>
      </c>
      <c r="FX22">
        <v>112.18720604329999</v>
      </c>
      <c r="FY22">
        <v>107.164532993335</v>
      </c>
      <c r="FZ22">
        <v>102.313404847521</v>
      </c>
      <c r="GA22">
        <v>104.526076012134</v>
      </c>
      <c r="GB22">
        <v>95.323674565262095</v>
      </c>
      <c r="GC22">
        <v>107.056201912494</v>
      </c>
      <c r="GD22">
        <v>112.80024849949601</v>
      </c>
      <c r="GE22">
        <v>104.058023016787</v>
      </c>
      <c r="GF22">
        <v>101.256393928066</v>
      </c>
      <c r="GG22">
        <v>138.78367610074099</v>
      </c>
      <c r="GH22">
        <v>108.913886982581</v>
      </c>
      <c r="GI22">
        <v>106.746682958002</v>
      </c>
      <c r="GJ22">
        <v>166.78587073174401</v>
      </c>
      <c r="GK22">
        <v>103.071728106604</v>
      </c>
      <c r="GL22">
        <v>100.86911734261599</v>
      </c>
      <c r="GM22">
        <v>87.848701077875702</v>
      </c>
      <c r="GN22">
        <v>96.294938519412696</v>
      </c>
      <c r="GO22">
        <v>129.53344478656601</v>
      </c>
      <c r="GP22">
        <v>156.67697940004899</v>
      </c>
      <c r="GQ22">
        <v>169.30486180849101</v>
      </c>
      <c r="GR22">
        <v>116.238369376615</v>
      </c>
      <c r="GS22">
        <v>108.60291136853699</v>
      </c>
      <c r="GT22">
        <v>84.875294709815194</v>
      </c>
      <c r="GU22">
        <v>112.291537704639</v>
      </c>
      <c r="GV22">
        <v>40.698279609454197</v>
      </c>
      <c r="GW22">
        <v>96.701535147449206</v>
      </c>
      <c r="GX22">
        <v>57.095217781987301</v>
      </c>
      <c r="GY22">
        <v>42.729143894561901</v>
      </c>
      <c r="GZ22">
        <v>112.814005551063</v>
      </c>
      <c r="HA22">
        <v>116.713633456236</v>
      </c>
      <c r="HB22">
        <v>104.24182151691799</v>
      </c>
      <c r="HC22">
        <v>96.538852960190695</v>
      </c>
      <c r="HD22">
        <v>113.63343034810001</v>
      </c>
      <c r="HE22">
        <v>101.79377217938701</v>
      </c>
      <c r="HF22">
        <v>63.272670536361503</v>
      </c>
      <c r="HG22">
        <v>86.705845522168801</v>
      </c>
      <c r="HH22">
        <v>76.744798187595904</v>
      </c>
      <c r="HI22">
        <v>84.145178076906305</v>
      </c>
      <c r="HJ22">
        <v>126.675312439397</v>
      </c>
      <c r="HL22" t="s">
        <v>570</v>
      </c>
      <c r="HM22">
        <v>-2.6288546624195701E-3</v>
      </c>
      <c r="HN22">
        <v>-7.4114784542318396E-3</v>
      </c>
      <c r="HO22">
        <v>-1.7919350325661301E-3</v>
      </c>
      <c r="HP22">
        <v>-1.1225312721027099E-3</v>
      </c>
      <c r="HQ22">
        <v>-3.5169226191266098E-3</v>
      </c>
      <c r="HR22">
        <v>-1.8290916491666601E-2</v>
      </c>
      <c r="HS22">
        <v>-2.9301309246920999E-2</v>
      </c>
      <c r="HT22">
        <v>-2.77307265363446E-3</v>
      </c>
      <c r="HU22">
        <v>-2.0301471593722198E-3</v>
      </c>
      <c r="HV22">
        <v>1.22621034710408E-2</v>
      </c>
      <c r="HW22">
        <v>-4.1076104449164999E-2</v>
      </c>
      <c r="HX22">
        <v>-3.5078775660087103E-2</v>
      </c>
      <c r="HY22">
        <v>-3.5545490884406103E-2</v>
      </c>
      <c r="HZ22">
        <v>-6.5353417333776503E-2</v>
      </c>
      <c r="IA22">
        <v>-6.13473359013968E-2</v>
      </c>
      <c r="IB22">
        <v>2.57791532484512E-2</v>
      </c>
      <c r="IC22">
        <v>1.97567684205248E-2</v>
      </c>
      <c r="ID22">
        <v>5.74777166439897E-2</v>
      </c>
      <c r="IE22">
        <v>-3.30632036160022E-2</v>
      </c>
    </row>
    <row r="23" spans="1:239" x14ac:dyDescent="0.35">
      <c r="A23" t="s">
        <v>415</v>
      </c>
      <c r="B23" t="b">
        <v>1</v>
      </c>
      <c r="C23" t="b">
        <v>1</v>
      </c>
      <c r="D23">
        <v>1</v>
      </c>
      <c r="E23">
        <v>1</v>
      </c>
      <c r="F23" t="s">
        <v>79</v>
      </c>
      <c r="G23">
        <v>-3.4555616493898698E-3</v>
      </c>
      <c r="H23">
        <v>-3.4555616493898698E-3</v>
      </c>
      <c r="I23">
        <v>-3.4555616493898698E-3</v>
      </c>
      <c r="J23">
        <v>107.387015279625</v>
      </c>
      <c r="K23">
        <v>103.064678988913</v>
      </c>
      <c r="L23">
        <v>98.871989448539793</v>
      </c>
      <c r="M23">
        <v>1</v>
      </c>
      <c r="N23" t="b">
        <v>0</v>
      </c>
      <c r="P23" t="s">
        <v>454</v>
      </c>
      <c r="Q23">
        <v>167.10362792776701</v>
      </c>
      <c r="R23">
        <v>125.649425886488</v>
      </c>
      <c r="S23">
        <v>151.579275836307</v>
      </c>
      <c r="T23">
        <v>104.611455702526</v>
      </c>
      <c r="U23">
        <v>131.41848738822199</v>
      </c>
      <c r="V23">
        <v>126.196821644547</v>
      </c>
      <c r="W23">
        <v>5.8136119953943597</v>
      </c>
      <c r="X23">
        <v>114.86243307008699</v>
      </c>
      <c r="Y23">
        <v>122.213253093991</v>
      </c>
      <c r="Z23">
        <v>112.64272166271201</v>
      </c>
      <c r="AA23">
        <v>182.05351045845799</v>
      </c>
      <c r="AB23">
        <v>109.467499037511</v>
      </c>
      <c r="AC23">
        <v>159.53575977391301</v>
      </c>
      <c r="AD23">
        <v>94.506313840605799</v>
      </c>
      <c r="AE23">
        <v>139.964167206231</v>
      </c>
      <c r="AF23">
        <v>161.39396946506</v>
      </c>
      <c r="AG23">
        <v>128.04024867179601</v>
      </c>
      <c r="AH23">
        <v>119.355100475158</v>
      </c>
      <c r="AI23">
        <v>135.05876771332601</v>
      </c>
      <c r="AJ23">
        <v>170.91023972518599</v>
      </c>
      <c r="AK23">
        <v>118.082898264137</v>
      </c>
      <c r="AL23">
        <v>141.16099182729599</v>
      </c>
      <c r="AM23">
        <v>123.08795656827</v>
      </c>
      <c r="AN23">
        <v>145.782407656381</v>
      </c>
      <c r="AO23">
        <v>127.37797480816</v>
      </c>
      <c r="AP23">
        <v>147.543745270286</v>
      </c>
      <c r="AQ23">
        <v>145.62544785142899</v>
      </c>
      <c r="AR23">
        <v>134.37419297574601</v>
      </c>
      <c r="AS23">
        <v>134.00936345312101</v>
      </c>
      <c r="AT23">
        <v>110.24499305707</v>
      </c>
      <c r="AU23">
        <v>129.25019029738101</v>
      </c>
      <c r="AV23">
        <v>121.54471173957999</v>
      </c>
      <c r="AW23">
        <v>124.239855890824</v>
      </c>
      <c r="AX23">
        <v>164.33230725446299</v>
      </c>
      <c r="AY23">
        <v>105.215173041893</v>
      </c>
      <c r="AZ23">
        <v>109.92558445050599</v>
      </c>
      <c r="BA23">
        <v>163.165691849632</v>
      </c>
      <c r="BB23">
        <v>124.95927589580801</v>
      </c>
      <c r="BC23">
        <v>129.10433709981501</v>
      </c>
      <c r="BD23">
        <v>187.42786732954701</v>
      </c>
      <c r="BE23">
        <v>115.0240577376</v>
      </c>
      <c r="BF23">
        <v>122.306336781414</v>
      </c>
      <c r="BG23">
        <v>153.59553401774801</v>
      </c>
      <c r="BH23">
        <v>110.749088341611</v>
      </c>
      <c r="BI23">
        <v>183.75331098104101</v>
      </c>
      <c r="BJ23">
        <v>213.09792752800001</v>
      </c>
      <c r="BK23">
        <v>155.26048577737299</v>
      </c>
      <c r="BL23">
        <v>33.882975332205298</v>
      </c>
      <c r="BM23">
        <v>129.70811755162799</v>
      </c>
      <c r="BN23">
        <v>137.02203170844101</v>
      </c>
      <c r="BO23">
        <v>156.028093106044</v>
      </c>
      <c r="BP23">
        <v>225.67019578471499</v>
      </c>
      <c r="BQ23">
        <v>18.031311952699699</v>
      </c>
      <c r="BR23">
        <v>43.572501433096001</v>
      </c>
      <c r="BS23">
        <v>41.412985782191697</v>
      </c>
      <c r="BT23">
        <v>138.52652011329499</v>
      </c>
      <c r="BU23">
        <v>170.01597543463299</v>
      </c>
      <c r="BV23">
        <v>119.955851655198</v>
      </c>
      <c r="BW23">
        <v>122.66901384634301</v>
      </c>
      <c r="BX23">
        <v>155.027530875709</v>
      </c>
      <c r="BY23">
        <v>111.277750487224</v>
      </c>
      <c r="BZ23">
        <v>149.68894960198099</v>
      </c>
      <c r="CA23">
        <v>165.809955100076</v>
      </c>
      <c r="CB23">
        <v>177.363153893641</v>
      </c>
      <c r="CC23">
        <v>57.270347688634899</v>
      </c>
      <c r="CD23">
        <v>158.63113077754801</v>
      </c>
      <c r="CF23" t="s">
        <v>454</v>
      </c>
      <c r="CG23">
        <v>121.58118454263401</v>
      </c>
      <c r="CH23">
        <v>119.833147952414</v>
      </c>
      <c r="CI23">
        <v>83.740575136506806</v>
      </c>
      <c r="CJ23">
        <v>104.22315512354101</v>
      </c>
      <c r="CK23">
        <v>121.55335064297699</v>
      </c>
      <c r="CL23">
        <v>120.744667324464</v>
      </c>
      <c r="CM23">
        <v>76.7858841754189</v>
      </c>
      <c r="CN23">
        <v>110.16975671342399</v>
      </c>
      <c r="CO23">
        <v>110.005813167242</v>
      </c>
      <c r="CP23">
        <v>101.53949212553201</v>
      </c>
      <c r="CQ23">
        <v>157.18977161819899</v>
      </c>
      <c r="CR23">
        <v>105.37173347062399</v>
      </c>
      <c r="CS23">
        <v>122.666083449711</v>
      </c>
      <c r="CT23">
        <v>106.829830571714</v>
      </c>
      <c r="CU23">
        <v>129.87931784523499</v>
      </c>
      <c r="CV23">
        <v>118.55089552078699</v>
      </c>
      <c r="CW23">
        <v>111.741028229568</v>
      </c>
      <c r="CX23">
        <v>110.142499360355</v>
      </c>
      <c r="CY23">
        <v>123.63399003556199</v>
      </c>
      <c r="CZ23">
        <v>153.35006154446299</v>
      </c>
      <c r="DA23">
        <v>113.794246932994</v>
      </c>
      <c r="DB23">
        <v>134.24532178394099</v>
      </c>
      <c r="DC23">
        <v>129.211852054031</v>
      </c>
      <c r="DD23">
        <v>143.61678762668001</v>
      </c>
      <c r="DE23">
        <v>124.503914519484</v>
      </c>
      <c r="DF23">
        <v>130.42696722038301</v>
      </c>
      <c r="DG23">
        <v>146.542442148909</v>
      </c>
      <c r="DH23">
        <v>104.488867035892</v>
      </c>
      <c r="DI23">
        <v>103.185146253784</v>
      </c>
      <c r="DJ23">
        <v>107.928637130475</v>
      </c>
      <c r="DK23">
        <v>121.86627659138099</v>
      </c>
      <c r="DL23">
        <v>109.290698434744</v>
      </c>
      <c r="DM23">
        <v>119.870101797988</v>
      </c>
      <c r="DN23">
        <v>133.83961973540301</v>
      </c>
      <c r="DO23">
        <v>104.606815364499</v>
      </c>
      <c r="DP23">
        <v>107.234723638118</v>
      </c>
      <c r="DQ23">
        <v>118.457997656163</v>
      </c>
      <c r="DR23">
        <v>119.581290190527</v>
      </c>
      <c r="DS23">
        <v>126.29373468866601</v>
      </c>
      <c r="DT23">
        <v>166.583824158016</v>
      </c>
      <c r="DU23">
        <v>110.520105424985</v>
      </c>
      <c r="DV23">
        <v>113.233006147929</v>
      </c>
      <c r="DW23">
        <v>105.233117656479</v>
      </c>
      <c r="DX23">
        <v>104.22341796724299</v>
      </c>
      <c r="DY23">
        <v>128.18946007716301</v>
      </c>
      <c r="DZ23">
        <v>195.40784292854099</v>
      </c>
      <c r="EA23">
        <v>155.877181698404</v>
      </c>
      <c r="EB23">
        <v>64.639542328115894</v>
      </c>
      <c r="EC23">
        <v>121.40268380203</v>
      </c>
      <c r="ED23">
        <v>104.97035082766401</v>
      </c>
      <c r="EE23">
        <v>118.99707774424699</v>
      </c>
      <c r="EF23">
        <v>75.618414425694795</v>
      </c>
      <c r="EG23">
        <v>45.090660137188301</v>
      </c>
      <c r="EH23">
        <v>70.900637831575096</v>
      </c>
      <c r="EI23">
        <v>77.918182203158693</v>
      </c>
      <c r="EJ23">
        <v>137.61240833860001</v>
      </c>
      <c r="EK23">
        <v>150.29805564911001</v>
      </c>
      <c r="EL23">
        <v>113.74977054175299</v>
      </c>
      <c r="EM23">
        <v>110.25073994354</v>
      </c>
      <c r="EN23">
        <v>120.028114075389</v>
      </c>
      <c r="EO23">
        <v>108.073988096923</v>
      </c>
      <c r="EP23">
        <v>104.27019920610999</v>
      </c>
      <c r="EQ23">
        <v>137.59846556303799</v>
      </c>
      <c r="ER23">
        <v>113.36858538616799</v>
      </c>
      <c r="ES23">
        <v>93.978921291455606</v>
      </c>
      <c r="ET23">
        <v>132.09539018405999</v>
      </c>
      <c r="EV23" t="s">
        <v>454</v>
      </c>
      <c r="EW23">
        <v>83.127674054801702</v>
      </c>
      <c r="EX23">
        <v>114.14592827582899</v>
      </c>
      <c r="EY23">
        <v>8.4488049716413691</v>
      </c>
      <c r="EZ23">
        <v>103.83598772070501</v>
      </c>
      <c r="FA23">
        <v>112.153416469153</v>
      </c>
      <c r="FB23">
        <v>115.40618931659699</v>
      </c>
      <c r="FC23">
        <v>228.25310720893799</v>
      </c>
      <c r="FD23">
        <v>105.627658181736</v>
      </c>
      <c r="FE23">
        <v>90.982830315659598</v>
      </c>
      <c r="FF23">
        <v>68.175933184285995</v>
      </c>
      <c r="FG23">
        <v>123.509672233289</v>
      </c>
      <c r="FH23">
        <v>101.355728533497</v>
      </c>
      <c r="FI23">
        <v>89.731253403349399</v>
      </c>
      <c r="FJ23">
        <v>98.238552318438494</v>
      </c>
      <c r="FK23">
        <v>117.650353462943</v>
      </c>
      <c r="FL23">
        <v>83.209365737965101</v>
      </c>
      <c r="FM23">
        <v>96.946916729702806</v>
      </c>
      <c r="FN23">
        <v>101.45878703588301</v>
      </c>
      <c r="FO23">
        <v>112.979738022272</v>
      </c>
      <c r="FP23">
        <v>136.79672278669099</v>
      </c>
      <c r="FQ23">
        <v>109.631563538085</v>
      </c>
      <c r="FR23">
        <v>124.17992092246401</v>
      </c>
      <c r="FS23">
        <v>103.43309242196101</v>
      </c>
      <c r="FT23">
        <v>127.095382556837</v>
      </c>
      <c r="FU23">
        <v>92.277784206792703</v>
      </c>
      <c r="FV23">
        <v>114.777895403153</v>
      </c>
      <c r="FW23">
        <v>134.98633181748201</v>
      </c>
      <c r="FX23">
        <v>79.026689370872404</v>
      </c>
      <c r="FY23">
        <v>77.671271543317303</v>
      </c>
      <c r="FZ23">
        <v>105.64608594352499</v>
      </c>
      <c r="GA23">
        <v>114.717743766113</v>
      </c>
      <c r="GB23">
        <v>98.031926229584997</v>
      </c>
      <c r="GC23">
        <v>115.529620835538</v>
      </c>
      <c r="GD23">
        <v>104.018266943908</v>
      </c>
      <c r="GE23">
        <v>104.00159917739001</v>
      </c>
      <c r="GF23">
        <v>104.59404518660401</v>
      </c>
      <c r="GG23">
        <v>72.603792170455193</v>
      </c>
      <c r="GH23">
        <v>114.313683829122</v>
      </c>
      <c r="GI23">
        <v>123.032179439087</v>
      </c>
      <c r="GJ23">
        <v>134.12273340877499</v>
      </c>
      <c r="GK23">
        <v>106.167949964302</v>
      </c>
      <c r="GL23">
        <v>104.588747868536</v>
      </c>
      <c r="GM23">
        <v>70.264911364406203</v>
      </c>
      <c r="GN23">
        <v>98.037210853282303</v>
      </c>
      <c r="GO23">
        <v>80.459731709601201</v>
      </c>
      <c r="GP23">
        <v>165.506719472501</v>
      </c>
      <c r="GQ23">
        <v>141.56977148373801</v>
      </c>
      <c r="GR23">
        <v>100.33622786564401</v>
      </c>
      <c r="GS23">
        <v>113.457878044675</v>
      </c>
      <c r="GT23">
        <v>79.461267701313503</v>
      </c>
      <c r="GU23">
        <v>88.939146838084895</v>
      </c>
      <c r="GV23">
        <v>18.087253870256099</v>
      </c>
      <c r="GW23">
        <v>74.921015925665102</v>
      </c>
      <c r="GX23">
        <v>82.432038112846698</v>
      </c>
      <c r="GY23">
        <v>54.385724580922897</v>
      </c>
      <c r="GZ23">
        <v>135.703058104246</v>
      </c>
      <c r="HA23">
        <v>131.958375720357</v>
      </c>
      <c r="HB23">
        <v>107.803763951598</v>
      </c>
      <c r="HC23">
        <v>98.852222650098199</v>
      </c>
      <c r="HD23">
        <v>91.268760501335393</v>
      </c>
      <c r="HE23">
        <v>104.94574057144</v>
      </c>
      <c r="HF23">
        <v>55.475293636875797</v>
      </c>
      <c r="HG23">
        <v>84.214730547713899</v>
      </c>
      <c r="HH23">
        <v>50.002771835356199</v>
      </c>
      <c r="HI23">
        <v>32.958771509514399</v>
      </c>
      <c r="HJ23">
        <v>81.0779698601456</v>
      </c>
      <c r="HL23" t="s">
        <v>571</v>
      </c>
      <c r="HM23">
        <v>1.3711482004400999E-2</v>
      </c>
      <c r="HN23">
        <v>1.8414964577892101E-2</v>
      </c>
      <c r="HO23">
        <v>1.23007965019741E-2</v>
      </c>
      <c r="HP23">
        <v>6.88997357953535E-3</v>
      </c>
      <c r="HQ23">
        <v>1.27098625145514E-2</v>
      </c>
      <c r="HR23">
        <v>-4.34616477784696E-2</v>
      </c>
      <c r="HS23">
        <v>-6.6071293617167404E-2</v>
      </c>
      <c r="HT23">
        <v>1.43937431732308E-2</v>
      </c>
      <c r="HU23">
        <v>1.14045289215896E-2</v>
      </c>
      <c r="HV23">
        <v>5.6795035065958899E-2</v>
      </c>
      <c r="HW23">
        <v>2.7002504876211201E-2</v>
      </c>
      <c r="HX23">
        <v>3.2225758442187197E-2</v>
      </c>
      <c r="HY23">
        <v>3.6085161174119001E-2</v>
      </c>
      <c r="HZ23">
        <v>9.3349884851085998E-3</v>
      </c>
      <c r="IA23">
        <v>5.1621527784478399E-2</v>
      </c>
      <c r="IB23">
        <v>-3.8806010305602802E-2</v>
      </c>
      <c r="IC23">
        <v>-5.2662352866861703E-2</v>
      </c>
      <c r="ID23">
        <v>-5.03895747197141E-2</v>
      </c>
      <c r="IE23">
        <v>5.2807412050451502E-2</v>
      </c>
    </row>
    <row r="24" spans="1:239" x14ac:dyDescent="0.35">
      <c r="A24" t="s">
        <v>416</v>
      </c>
      <c r="B24" t="b">
        <v>0</v>
      </c>
      <c r="C24" t="b">
        <v>1</v>
      </c>
      <c r="D24">
        <v>1</v>
      </c>
      <c r="E24">
        <v>1</v>
      </c>
      <c r="F24" t="s">
        <v>79</v>
      </c>
      <c r="G24">
        <v>3.6583154544866898E-4</v>
      </c>
      <c r="H24">
        <v>3.6583154544866898E-4</v>
      </c>
      <c r="I24">
        <v>3.6583154544866898E-4</v>
      </c>
      <c r="J24">
        <v>107.42630083738599</v>
      </c>
      <c r="K24">
        <v>103.102383299709</v>
      </c>
      <c r="L24">
        <v>98.908159941241394</v>
      </c>
      <c r="M24">
        <v>0</v>
      </c>
      <c r="N24" t="b">
        <v>1</v>
      </c>
      <c r="P24" t="s">
        <v>466</v>
      </c>
      <c r="Q24">
        <v>197.14360967884801</v>
      </c>
      <c r="R24">
        <v>122.54384572303699</v>
      </c>
      <c r="S24">
        <v>74.839749784837394</v>
      </c>
      <c r="T24">
        <v>104.49715328504701</v>
      </c>
      <c r="U24">
        <v>126.5999021871</v>
      </c>
      <c r="V24">
        <v>123.010843417535</v>
      </c>
      <c r="W24">
        <v>6.9750428429398204</v>
      </c>
      <c r="X24">
        <v>113.266749966109</v>
      </c>
      <c r="Y24">
        <v>164.245261425557</v>
      </c>
      <c r="Z24">
        <v>173.97465307557499</v>
      </c>
      <c r="AA24">
        <v>213.43160250557</v>
      </c>
      <c r="AB24">
        <v>110.109555477355</v>
      </c>
      <c r="AC24">
        <v>143.14042427696299</v>
      </c>
      <c r="AD24">
        <v>127.38115516535601</v>
      </c>
      <c r="AE24">
        <v>142.402840537906</v>
      </c>
      <c r="AF24">
        <v>144.594851592325</v>
      </c>
      <c r="AG24">
        <v>121.781357505608</v>
      </c>
      <c r="AH24">
        <v>115.341469149171</v>
      </c>
      <c r="AI24">
        <v>131.04806099035201</v>
      </c>
      <c r="AJ24">
        <v>164.76290262286199</v>
      </c>
      <c r="AK24">
        <v>117.188195776949</v>
      </c>
      <c r="AL24">
        <v>144.090623460968</v>
      </c>
      <c r="AM24">
        <v>148.64175564056299</v>
      </c>
      <c r="AN24">
        <v>169.86722487659</v>
      </c>
      <c r="AO24">
        <v>159.30887206997701</v>
      </c>
      <c r="AP24">
        <v>142.591359621864</v>
      </c>
      <c r="AQ24">
        <v>148.15037479328399</v>
      </c>
      <c r="AR24">
        <v>141.78293022493699</v>
      </c>
      <c r="AS24">
        <v>136.288595949913</v>
      </c>
      <c r="AT24">
        <v>109.56273411398099</v>
      </c>
      <c r="AU24">
        <v>136.525516328235</v>
      </c>
      <c r="AV24">
        <v>117.200195585408</v>
      </c>
      <c r="AW24">
        <v>121.183248553854</v>
      </c>
      <c r="AX24">
        <v>147.64745601970799</v>
      </c>
      <c r="AY24">
        <v>105.11990871121</v>
      </c>
      <c r="AZ24">
        <v>109.132720724724</v>
      </c>
      <c r="BA24">
        <v>122.619015333664</v>
      </c>
      <c r="BB24">
        <v>121.50432799549201</v>
      </c>
      <c r="BC24">
        <v>126.666906544585</v>
      </c>
      <c r="BD24">
        <v>231.01398822454999</v>
      </c>
      <c r="BE24">
        <v>114.656102322024</v>
      </c>
      <c r="BF24">
        <v>118.087301308343</v>
      </c>
      <c r="BG24">
        <v>143.73519056923499</v>
      </c>
      <c r="BH24">
        <v>109.90419674499699</v>
      </c>
      <c r="BI24">
        <v>226.11619150168499</v>
      </c>
      <c r="BJ24">
        <v>269.88955157991597</v>
      </c>
      <c r="BK24">
        <v>185.00586910623699</v>
      </c>
      <c r="BL24">
        <v>36.017136830468402</v>
      </c>
      <c r="BM24">
        <v>136.68252068423499</v>
      </c>
      <c r="BN24">
        <v>127.174205787571</v>
      </c>
      <c r="BO24">
        <v>145.699464119205</v>
      </c>
      <c r="BP24">
        <v>171.985666632761</v>
      </c>
      <c r="BQ24">
        <v>19.2388668241035</v>
      </c>
      <c r="BR24">
        <v>57.151210565055898</v>
      </c>
      <c r="BS24">
        <v>65.392709277055005</v>
      </c>
      <c r="BT24">
        <v>134.080712505159</v>
      </c>
      <c r="BU24">
        <v>163.85565915285301</v>
      </c>
      <c r="BV24">
        <v>118.79974180721</v>
      </c>
      <c r="BW24">
        <v>118.108433873864</v>
      </c>
      <c r="BX24">
        <v>144.94516163866601</v>
      </c>
      <c r="BY24">
        <v>110.542749786977</v>
      </c>
      <c r="BZ24">
        <v>107.53004197283801</v>
      </c>
      <c r="CA24">
        <v>226.02665130614699</v>
      </c>
      <c r="CB24">
        <v>200.39423016012799</v>
      </c>
      <c r="CC24">
        <v>77.079495982861303</v>
      </c>
      <c r="CD24">
        <v>218.790684621135</v>
      </c>
      <c r="CF24" t="s">
        <v>466</v>
      </c>
      <c r="CG24">
        <v>143.43766133028501</v>
      </c>
      <c r="CH24">
        <v>118.323009480401</v>
      </c>
      <c r="CI24">
        <v>62.287517405682898</v>
      </c>
      <c r="CJ24">
        <v>104.1889852077</v>
      </c>
      <c r="CK24">
        <v>118.537313465504</v>
      </c>
      <c r="CL24">
        <v>118.37380288618699</v>
      </c>
      <c r="CM24">
        <v>56.021442847969901</v>
      </c>
      <c r="CN24">
        <v>109.50339833546001</v>
      </c>
      <c r="CO24">
        <v>147.839396174889</v>
      </c>
      <c r="CP24">
        <v>156.82591520564401</v>
      </c>
      <c r="CQ24">
        <v>181.065067564234</v>
      </c>
      <c r="CR24">
        <v>105.885472566467</v>
      </c>
      <c r="CS24">
        <v>107.937732052413</v>
      </c>
      <c r="CT24">
        <v>141.47678096705701</v>
      </c>
      <c r="CU24">
        <v>131.19458790248299</v>
      </c>
      <c r="CV24">
        <v>104.269043182814</v>
      </c>
      <c r="CW24">
        <v>109.61209940982199</v>
      </c>
      <c r="CX24">
        <v>108.724446568014</v>
      </c>
      <c r="CY24">
        <v>120.38656024745001</v>
      </c>
      <c r="CZ24">
        <v>146.12127451008399</v>
      </c>
      <c r="DA24">
        <v>113.463841983224</v>
      </c>
      <c r="DB24">
        <v>137.50757188812599</v>
      </c>
      <c r="DC24">
        <v>139.97408866446699</v>
      </c>
      <c r="DD24">
        <v>155.62429814495201</v>
      </c>
      <c r="DE24">
        <v>137.69000836011099</v>
      </c>
      <c r="DF24">
        <v>125.039050888788</v>
      </c>
      <c r="DG24">
        <v>152.834893413994</v>
      </c>
      <c r="DH24">
        <v>105.91382664942699</v>
      </c>
      <c r="DI24">
        <v>104.73332033810701</v>
      </c>
      <c r="DJ24">
        <v>107.67633345653201</v>
      </c>
      <c r="DK24">
        <v>125.803272365491</v>
      </c>
      <c r="DL24">
        <v>106.401951021762</v>
      </c>
      <c r="DM24">
        <v>118.18828037124</v>
      </c>
      <c r="DN24">
        <v>117.816237113174</v>
      </c>
      <c r="DO24">
        <v>104.578406949951</v>
      </c>
      <c r="DP24">
        <v>106.986336989767</v>
      </c>
      <c r="DQ24">
        <v>100.281181822722</v>
      </c>
      <c r="DR24">
        <v>117.093227731079</v>
      </c>
      <c r="DS24">
        <v>123.94201595393299</v>
      </c>
      <c r="DT24">
        <v>205.32268835336501</v>
      </c>
      <c r="DU24">
        <v>110.308772649422</v>
      </c>
      <c r="DV24">
        <v>110.17562527401201</v>
      </c>
      <c r="DW24">
        <v>94.0707427222127</v>
      </c>
      <c r="DX24">
        <v>104.087463863727</v>
      </c>
      <c r="DY24">
        <v>157.742531813732</v>
      </c>
      <c r="DZ24">
        <v>247.48497423210799</v>
      </c>
      <c r="EA24">
        <v>182.16611593937</v>
      </c>
      <c r="EB24">
        <v>62.794761171639898</v>
      </c>
      <c r="EC24">
        <v>124.90952189157601</v>
      </c>
      <c r="ED24">
        <v>98.476520437219904</v>
      </c>
      <c r="EE24">
        <v>105.766478764361</v>
      </c>
      <c r="EF24">
        <v>73.9940290269748</v>
      </c>
      <c r="EG24">
        <v>38.505716548914698</v>
      </c>
      <c r="EH24">
        <v>80.391788581794401</v>
      </c>
      <c r="EI24">
        <v>119.135092917618</v>
      </c>
      <c r="EJ24">
        <v>133.949423820444</v>
      </c>
      <c r="EK24">
        <v>142.709903278144</v>
      </c>
      <c r="EL24">
        <v>113.229957709228</v>
      </c>
      <c r="EM24">
        <v>107.247282406059</v>
      </c>
      <c r="EN24">
        <v>107.32309918064099</v>
      </c>
      <c r="EO24">
        <v>107.442134821653</v>
      </c>
      <c r="EP24">
        <v>119.677474317744</v>
      </c>
      <c r="EQ24">
        <v>166.179169378653</v>
      </c>
      <c r="ER24">
        <v>135.299675239772</v>
      </c>
      <c r="ES24">
        <v>97.212425092299398</v>
      </c>
      <c r="ET24">
        <v>135.882628670911</v>
      </c>
      <c r="EV24" t="s">
        <v>466</v>
      </c>
      <c r="EW24">
        <v>98.071417901557197</v>
      </c>
      <c r="EX24">
        <v>114.08449766949801</v>
      </c>
      <c r="EY24">
        <v>8.4591527249354304</v>
      </c>
      <c r="EZ24">
        <v>103.881401522506</v>
      </c>
      <c r="FA24">
        <v>110.669024832266</v>
      </c>
      <c r="FB24">
        <v>113.770473571666</v>
      </c>
      <c r="FC24">
        <v>70.0611733880354</v>
      </c>
      <c r="FD24">
        <v>105.817177888882</v>
      </c>
      <c r="FE24">
        <v>122.273962701409</v>
      </c>
      <c r="FF24">
        <v>105.296499842706</v>
      </c>
      <c r="FG24">
        <v>139.74134885282601</v>
      </c>
      <c r="FH24">
        <v>101.749568005784</v>
      </c>
      <c r="FI24">
        <v>76.861566431791303</v>
      </c>
      <c r="FJ24">
        <v>127.786689643241</v>
      </c>
      <c r="FK24">
        <v>117.912930035477</v>
      </c>
      <c r="FL24">
        <v>71.314988104730006</v>
      </c>
      <c r="FM24">
        <v>97.991914080494297</v>
      </c>
      <c r="FN24">
        <v>102.276780261176</v>
      </c>
      <c r="FO24">
        <v>110.359010359685</v>
      </c>
      <c r="FP24">
        <v>128.831680772851</v>
      </c>
      <c r="FQ24">
        <v>109.818551544654</v>
      </c>
      <c r="FR24">
        <v>127.638020009231</v>
      </c>
      <c r="FS24">
        <v>100.013844430242</v>
      </c>
      <c r="FT24">
        <v>126.87057698193099</v>
      </c>
      <c r="FU24">
        <v>89.685290833657703</v>
      </c>
      <c r="FV24">
        <v>109.15117312514199</v>
      </c>
      <c r="FW24">
        <v>141.870661751336</v>
      </c>
      <c r="FX24">
        <v>76.889699641547196</v>
      </c>
      <c r="FY24">
        <v>78.554939610410003</v>
      </c>
      <c r="FZ24">
        <v>105.805697365936</v>
      </c>
      <c r="GA24">
        <v>115.704117665735</v>
      </c>
      <c r="GB24">
        <v>96.340761200771496</v>
      </c>
      <c r="GC24">
        <v>115.120883736639</v>
      </c>
      <c r="GD24">
        <v>89.058384308148305</v>
      </c>
      <c r="GE24">
        <v>104.039293663264</v>
      </c>
      <c r="GF24">
        <v>104.86428875423999</v>
      </c>
      <c r="GG24">
        <v>67.334083477409493</v>
      </c>
      <c r="GH24">
        <v>112.704076617954</v>
      </c>
      <c r="GI24">
        <v>120.75509073257</v>
      </c>
      <c r="GJ24">
        <v>165.31281072446299</v>
      </c>
      <c r="GK24">
        <v>106.098545255791</v>
      </c>
      <c r="GL24">
        <v>102.529766359254</v>
      </c>
      <c r="GM24">
        <v>59.582317458868602</v>
      </c>
      <c r="GN24">
        <v>98.531414889739395</v>
      </c>
      <c r="GO24">
        <v>99.009089992939195</v>
      </c>
      <c r="GP24">
        <v>209.61505735914301</v>
      </c>
      <c r="GQ24">
        <v>162.19923986928799</v>
      </c>
      <c r="GR24">
        <v>85.696776063752793</v>
      </c>
      <c r="GS24">
        <v>113.945581099311</v>
      </c>
      <c r="GT24">
        <v>75.060628938629506</v>
      </c>
      <c r="GU24">
        <v>74.651023694432297</v>
      </c>
      <c r="GV24">
        <v>21.0223765212369</v>
      </c>
      <c r="GW24">
        <v>46.192702011756602</v>
      </c>
      <c r="GX24">
        <v>75.221788892512706</v>
      </c>
      <c r="GY24">
        <v>80.431855788194696</v>
      </c>
      <c r="GZ24">
        <v>132.78761794332101</v>
      </c>
      <c r="HA24">
        <v>123.432950960545</v>
      </c>
      <c r="HB24">
        <v>107.850379248633</v>
      </c>
      <c r="HC24">
        <v>97.128720339691597</v>
      </c>
      <c r="HD24">
        <v>77.492193460626694</v>
      </c>
      <c r="HE24">
        <v>104.411279930535</v>
      </c>
      <c r="HF24">
        <v>96.415459850460195</v>
      </c>
      <c r="HG24">
        <v>89.493711290624105</v>
      </c>
      <c r="HH24">
        <v>62.816072154290602</v>
      </c>
      <c r="HI24">
        <v>25.165912775014</v>
      </c>
      <c r="HJ24">
        <v>52.700223533683399</v>
      </c>
      <c r="HL24" t="s">
        <v>572</v>
      </c>
      <c r="HM24">
        <v>9.07046894998941E-3</v>
      </c>
      <c r="HN24">
        <v>1.24998869988117E-2</v>
      </c>
      <c r="HO24">
        <v>1.42897890321056E-2</v>
      </c>
      <c r="HP24">
        <v>3.2380524611062E-3</v>
      </c>
      <c r="HQ24">
        <v>2.2652048052815101E-2</v>
      </c>
      <c r="HR24">
        <v>-3.5558715655942298E-2</v>
      </c>
      <c r="HS24">
        <v>-5.5368826870173797E-2</v>
      </c>
      <c r="HT24">
        <v>2.62763123994969E-2</v>
      </c>
      <c r="HU24">
        <v>1.9107883008963399E-2</v>
      </c>
      <c r="HV24">
        <v>5.5787574592503102E-2</v>
      </c>
      <c r="HW24">
        <v>3.8088843067159699E-2</v>
      </c>
      <c r="HX24">
        <v>4.2383421281401601E-2</v>
      </c>
      <c r="HY24">
        <v>4.3194742971017899E-2</v>
      </c>
      <c r="HZ24">
        <v>2.8317371543342601E-2</v>
      </c>
      <c r="IA24">
        <v>1.49525579347837E-2</v>
      </c>
      <c r="IB24">
        <v>6.2524427083425699E-3</v>
      </c>
      <c r="IC24">
        <v>9.4105042143177698E-4</v>
      </c>
      <c r="ID24">
        <v>-4.15318457249267E-2</v>
      </c>
      <c r="IE24">
        <v>3.6033605276837001E-2</v>
      </c>
    </row>
    <row r="25" spans="1:239" x14ac:dyDescent="0.35">
      <c r="A25" t="s">
        <v>417</v>
      </c>
      <c r="B25" t="b">
        <v>1</v>
      </c>
      <c r="C25" t="b">
        <v>1</v>
      </c>
      <c r="D25">
        <v>1</v>
      </c>
      <c r="E25">
        <v>1</v>
      </c>
      <c r="F25" t="s">
        <v>79</v>
      </c>
      <c r="G25">
        <v>-1.92161294048176E-3</v>
      </c>
      <c r="H25">
        <v>-1.92161294048176E-3</v>
      </c>
      <c r="I25">
        <v>-1.92161294048176E-3</v>
      </c>
      <c r="J25">
        <v>107.219869067549</v>
      </c>
      <c r="K25">
        <v>102.904260425766</v>
      </c>
      <c r="L25">
        <v>98.718096741178996</v>
      </c>
      <c r="M25">
        <v>1</v>
      </c>
      <c r="N25" t="b">
        <v>0</v>
      </c>
      <c r="P25" t="s">
        <v>478</v>
      </c>
      <c r="Q25">
        <v>158.69259408290699</v>
      </c>
      <c r="R25">
        <v>105.240753720293</v>
      </c>
      <c r="S25">
        <v>52.383131997614498</v>
      </c>
      <c r="T25">
        <v>105.92426324853599</v>
      </c>
      <c r="U25">
        <v>108.371304740824</v>
      </c>
      <c r="V25">
        <v>105.731499951503</v>
      </c>
      <c r="W25">
        <v>4.0939163663927598</v>
      </c>
      <c r="X25">
        <v>106.44395910035399</v>
      </c>
      <c r="Y25">
        <v>182.98718025853199</v>
      </c>
      <c r="Z25">
        <v>177.416086781563</v>
      </c>
      <c r="AA25">
        <v>193.13961717763701</v>
      </c>
      <c r="AB25">
        <v>110.998167251646</v>
      </c>
      <c r="AC25">
        <v>137.43043713828601</v>
      </c>
      <c r="AD25">
        <v>145.79101222076699</v>
      </c>
      <c r="AE25">
        <v>122.753456770932</v>
      </c>
      <c r="AF25">
        <v>139.220242411849</v>
      </c>
      <c r="AG25">
        <v>102.26341637140899</v>
      </c>
      <c r="AH25">
        <v>103.719840047275</v>
      </c>
      <c r="AI25">
        <v>110.106771971195</v>
      </c>
      <c r="AJ25">
        <v>118.922184504564</v>
      </c>
      <c r="AK25">
        <v>109.559037874041</v>
      </c>
      <c r="AL25">
        <v>122.972640995079</v>
      </c>
      <c r="AM25">
        <v>125.850674670277</v>
      </c>
      <c r="AN25">
        <v>176.724009272014</v>
      </c>
      <c r="AO25">
        <v>135.767776113531</v>
      </c>
      <c r="AP25">
        <v>113.30958422486501</v>
      </c>
      <c r="AQ25">
        <v>129.06435154848199</v>
      </c>
      <c r="AR25">
        <v>116.031252874692</v>
      </c>
      <c r="AS25">
        <v>108.61310091779499</v>
      </c>
      <c r="AT25">
        <v>105.192668820989</v>
      </c>
      <c r="AU25">
        <v>119.226847358451</v>
      </c>
      <c r="AV25">
        <v>104.201897329451</v>
      </c>
      <c r="AW25">
        <v>103.811566737619</v>
      </c>
      <c r="AX25">
        <v>141.93518843507201</v>
      </c>
      <c r="AY25">
        <v>106.035711181702</v>
      </c>
      <c r="AZ25">
        <v>104.621364630914</v>
      </c>
      <c r="BA25">
        <v>108.654583370141</v>
      </c>
      <c r="BB25">
        <v>104.228306846862</v>
      </c>
      <c r="BC25">
        <v>112.593177781148</v>
      </c>
      <c r="BD25">
        <v>183.28771972174101</v>
      </c>
      <c r="BE25">
        <v>110.124423866142</v>
      </c>
      <c r="BF25">
        <v>104.76308524315699</v>
      </c>
      <c r="BG25">
        <v>98.075207027993798</v>
      </c>
      <c r="BH25">
        <v>105.358335359324</v>
      </c>
      <c r="BI25">
        <v>179.64121115390299</v>
      </c>
      <c r="BJ25">
        <v>185.670114486182</v>
      </c>
      <c r="BK25">
        <v>169.48428424948699</v>
      </c>
      <c r="BL25">
        <v>75.394834686092594</v>
      </c>
      <c r="BM25">
        <v>119.59704747162</v>
      </c>
      <c r="BN25">
        <v>92.663197031766998</v>
      </c>
      <c r="BO25">
        <v>96.3791701882392</v>
      </c>
      <c r="BP25">
        <v>41.772209393597002</v>
      </c>
      <c r="BQ25">
        <v>54.776292483949199</v>
      </c>
      <c r="BR25">
        <v>60.634760262488399</v>
      </c>
      <c r="BS25">
        <v>76.205671803974496</v>
      </c>
      <c r="BT25">
        <v>113.088321142442</v>
      </c>
      <c r="BU25">
        <v>116.717338244261</v>
      </c>
      <c r="BV25">
        <v>111.09605743025</v>
      </c>
      <c r="BW25">
        <v>105.069289793156</v>
      </c>
      <c r="BX25">
        <v>98.967427219929704</v>
      </c>
      <c r="BY25">
        <v>106.088489992094</v>
      </c>
      <c r="BZ25">
        <v>69.501629688951496</v>
      </c>
      <c r="CA25">
        <v>149.22515481809501</v>
      </c>
      <c r="CB25">
        <v>200.566715771579</v>
      </c>
      <c r="CC25">
        <v>94.017979228717493</v>
      </c>
      <c r="CD25">
        <v>141.74361169020901</v>
      </c>
      <c r="CF25" t="s">
        <v>478</v>
      </c>
      <c r="CG25">
        <v>138.73984059959</v>
      </c>
      <c r="CH25">
        <v>111.553750232475</v>
      </c>
      <c r="CI25">
        <v>56.368043540295801</v>
      </c>
      <c r="CJ25">
        <v>105.61188780370099</v>
      </c>
      <c r="CK25">
        <v>111.230213948277</v>
      </c>
      <c r="CL25">
        <v>107.38065095589</v>
      </c>
      <c r="CM25">
        <v>81.948075118189394</v>
      </c>
      <c r="CN25">
        <v>108.835267731068</v>
      </c>
      <c r="CO25">
        <v>159.76349075722499</v>
      </c>
      <c r="CP25">
        <v>171.51242959048901</v>
      </c>
      <c r="CQ25">
        <v>173.85863638591499</v>
      </c>
      <c r="CR25">
        <v>106.034366456437</v>
      </c>
      <c r="CS25">
        <v>106.47878401125701</v>
      </c>
      <c r="CT25">
        <v>153.790694788698</v>
      </c>
      <c r="CU25">
        <v>126.80750125080399</v>
      </c>
      <c r="CV25">
        <v>102.83543045573499</v>
      </c>
      <c r="CW25">
        <v>99.412778428073693</v>
      </c>
      <c r="CX25">
        <v>106.900037554696</v>
      </c>
      <c r="CY25">
        <v>112.256169223865</v>
      </c>
      <c r="CZ25">
        <v>122.66123344079899</v>
      </c>
      <c r="DA25">
        <v>112.04980552208301</v>
      </c>
      <c r="DB25">
        <v>132.716370247448</v>
      </c>
      <c r="DC25">
        <v>106.296078807051</v>
      </c>
      <c r="DD25">
        <v>154.579590902603</v>
      </c>
      <c r="DE25">
        <v>116.096313585541</v>
      </c>
      <c r="DF25">
        <v>107.43891682725101</v>
      </c>
      <c r="DG25">
        <v>147.65273899608499</v>
      </c>
      <c r="DH25">
        <v>104.18413300111401</v>
      </c>
      <c r="DI25">
        <v>100.478604929151</v>
      </c>
      <c r="DJ25">
        <v>107.254522109047</v>
      </c>
      <c r="DK25">
        <v>120.822543170093</v>
      </c>
      <c r="DL25">
        <v>104.831489697207</v>
      </c>
      <c r="DM25">
        <v>111.385337005732</v>
      </c>
      <c r="DN25">
        <v>124.75849316940899</v>
      </c>
      <c r="DO25">
        <v>105.594465778817</v>
      </c>
      <c r="DP25">
        <v>106.656943616742</v>
      </c>
      <c r="DQ25">
        <v>102.06572232597399</v>
      </c>
      <c r="DR25">
        <v>106.34941678001999</v>
      </c>
      <c r="DS25">
        <v>118.015161202242</v>
      </c>
      <c r="DT25">
        <v>197.005326661944</v>
      </c>
      <c r="DU25">
        <v>109.695719134502</v>
      </c>
      <c r="DV25">
        <v>108.20341422234701</v>
      </c>
      <c r="DW25">
        <v>81.253002831560707</v>
      </c>
      <c r="DX25">
        <v>104.824798495808</v>
      </c>
      <c r="DY25">
        <v>151.490333234601</v>
      </c>
      <c r="DZ25">
        <v>213.41043926066899</v>
      </c>
      <c r="EA25">
        <v>158.86064134279101</v>
      </c>
      <c r="EB25">
        <v>115.97478508027901</v>
      </c>
      <c r="EC25">
        <v>119.971828325808</v>
      </c>
      <c r="ED25">
        <v>85.941148317700794</v>
      </c>
      <c r="EE25">
        <v>90.926183842647404</v>
      </c>
      <c r="EF25">
        <v>45.007020529693698</v>
      </c>
      <c r="EG25">
        <v>93.390968182459403</v>
      </c>
      <c r="EH25">
        <v>79.639966925765293</v>
      </c>
      <c r="EI25">
        <v>135.11882170267799</v>
      </c>
      <c r="EJ25">
        <v>124.989598026359</v>
      </c>
      <c r="EK25">
        <v>119.262024484202</v>
      </c>
      <c r="EL25">
        <v>112.098168222803</v>
      </c>
      <c r="EM25">
        <v>99.8808945754825</v>
      </c>
      <c r="EN25">
        <v>92.6956052106774</v>
      </c>
      <c r="EO25">
        <v>107.12870439583</v>
      </c>
      <c r="EP25">
        <v>117.304604710986</v>
      </c>
      <c r="EQ25">
        <v>138.41677122063501</v>
      </c>
      <c r="ER25">
        <v>178.35463788406199</v>
      </c>
      <c r="ES25">
        <v>107.963245267142</v>
      </c>
      <c r="ET25">
        <v>116.59384588592199</v>
      </c>
      <c r="EV25" t="s">
        <v>478</v>
      </c>
      <c r="EW25">
        <v>109.985768033604</v>
      </c>
      <c r="EX25">
        <v>117.38257308564501</v>
      </c>
      <c r="EY25">
        <v>8.0366445243159692</v>
      </c>
      <c r="EZ25">
        <v>105.300102209304</v>
      </c>
      <c r="FA25">
        <v>113.153567806232</v>
      </c>
      <c r="FB25">
        <v>108.445990821024</v>
      </c>
      <c r="FC25">
        <v>48.137441595573101</v>
      </c>
      <c r="FD25">
        <v>111.112574303831</v>
      </c>
      <c r="FE25">
        <v>126.970694362933</v>
      </c>
      <c r="FF25">
        <v>120.351791913791</v>
      </c>
      <c r="FG25">
        <v>136.72016155060999</v>
      </c>
      <c r="FH25">
        <v>101.19819217993501</v>
      </c>
      <c r="FI25">
        <v>77.240620515136499</v>
      </c>
      <c r="FJ25">
        <v>129.64869147329199</v>
      </c>
      <c r="FK25">
        <v>125.861559945233</v>
      </c>
      <c r="FL25">
        <v>71.441502670796098</v>
      </c>
      <c r="FM25">
        <v>95.319731106690597</v>
      </c>
      <c r="FN25">
        <v>109.62699544314</v>
      </c>
      <c r="FO25">
        <v>113.116262333351</v>
      </c>
      <c r="FP25">
        <v>123.009068097857</v>
      </c>
      <c r="FQ25">
        <v>114.314032988561</v>
      </c>
      <c r="FR25">
        <v>137.01365582267599</v>
      </c>
      <c r="FS25">
        <v>66.932323237886493</v>
      </c>
      <c r="FT25">
        <v>116.099450384354</v>
      </c>
      <c r="FU25">
        <v>73.342438274772903</v>
      </c>
      <c r="FV25">
        <v>100.32890408828</v>
      </c>
      <c r="FW25">
        <v>147.90845282097601</v>
      </c>
      <c r="FX25">
        <v>89.340432830390796</v>
      </c>
      <c r="FY25">
        <v>88.110393727625194</v>
      </c>
      <c r="FZ25">
        <v>109.282529545266</v>
      </c>
      <c r="GA25">
        <v>121.549835276384</v>
      </c>
      <c r="GB25">
        <v>104.825003252152</v>
      </c>
      <c r="GC25">
        <v>118.65155561818599</v>
      </c>
      <c r="GD25">
        <v>102.819440292492</v>
      </c>
      <c r="GE25">
        <v>105.154279204983</v>
      </c>
      <c r="GF25">
        <v>108.65593163307</v>
      </c>
      <c r="GG25">
        <v>76.001686157989795</v>
      </c>
      <c r="GH25">
        <v>107.892521485518</v>
      </c>
      <c r="GI25">
        <v>122.619109068176</v>
      </c>
      <c r="GJ25">
        <v>182.97382550024599</v>
      </c>
      <c r="GK25">
        <v>109.14132549273501</v>
      </c>
      <c r="GL25">
        <v>111.06358021675899</v>
      </c>
      <c r="GM25">
        <v>63.625292120951997</v>
      </c>
      <c r="GN25">
        <v>104.180576801603</v>
      </c>
      <c r="GO25">
        <v>109.669866292889</v>
      </c>
      <c r="GP25">
        <v>212.530618976434</v>
      </c>
      <c r="GQ25">
        <v>131.102139086824</v>
      </c>
      <c r="GR25">
        <v>132.21717147625699</v>
      </c>
      <c r="GS25">
        <v>119.473780016013</v>
      </c>
      <c r="GT25">
        <v>77.031264497940398</v>
      </c>
      <c r="GU25">
        <v>81.191101448837898</v>
      </c>
      <c r="GV25">
        <v>25.2954313818381</v>
      </c>
      <c r="GW25">
        <v>84.446727119780405</v>
      </c>
      <c r="GX25">
        <v>40.949573877131897</v>
      </c>
      <c r="GY25">
        <v>86.049623037102094</v>
      </c>
      <c r="GZ25">
        <v>135.721515455012</v>
      </c>
      <c r="HA25">
        <v>118.25209568085501</v>
      </c>
      <c r="HB25">
        <v>112.78303488604401</v>
      </c>
      <c r="HC25">
        <v>94.386207624534094</v>
      </c>
      <c r="HD25">
        <v>82.710439653704597</v>
      </c>
      <c r="HE25">
        <v>108.105067665661</v>
      </c>
      <c r="HF25">
        <v>127.857004154968</v>
      </c>
      <c r="HG25">
        <v>88.721377528105293</v>
      </c>
      <c r="HH25">
        <v>99.281506472196995</v>
      </c>
      <c r="HI25">
        <v>24.608326612284898</v>
      </c>
      <c r="HJ25">
        <v>56.1924288595783</v>
      </c>
      <c r="HL25" t="s">
        <v>573</v>
      </c>
      <c r="HM25" s="129">
        <v>-9.2982891148562995E-5</v>
      </c>
      <c r="HN25">
        <v>2.8389975149090097E-4</v>
      </c>
      <c r="HO25">
        <v>-2.3565737328754498E-3</v>
      </c>
      <c r="HP25">
        <v>2.61079597272462E-3</v>
      </c>
      <c r="HQ25">
        <v>7.9142886395149308E-3</v>
      </c>
      <c r="HR25">
        <v>2.8617322058213698E-2</v>
      </c>
      <c r="HS25">
        <v>3.61157506485787E-2</v>
      </c>
      <c r="HT25">
        <v>-4.2932602363826497E-3</v>
      </c>
      <c r="HU25">
        <v>1.3099930345978801E-3</v>
      </c>
      <c r="HV25">
        <v>-5.13291869232873E-2</v>
      </c>
      <c r="HW25">
        <v>2.7183495374317499E-2</v>
      </c>
      <c r="HX25">
        <v>2.9545907773253301E-2</v>
      </c>
      <c r="HY25">
        <v>2.6809611710461399E-2</v>
      </c>
      <c r="HZ25">
        <v>4.6824954172859097E-2</v>
      </c>
      <c r="IA25">
        <v>4.6244605895320298E-2</v>
      </c>
      <c r="IB25">
        <v>3.1458498614029798E-3</v>
      </c>
      <c r="IC25">
        <v>1.2109658326259201E-2</v>
      </c>
      <c r="ID25">
        <v>9.7421133596813106E-2</v>
      </c>
      <c r="IE25">
        <v>-1.9953645411269701E-2</v>
      </c>
    </row>
    <row r="26" spans="1:239" x14ac:dyDescent="0.35">
      <c r="A26" t="s">
        <v>418</v>
      </c>
      <c r="B26" t="b">
        <v>0</v>
      </c>
      <c r="C26" t="b">
        <v>1</v>
      </c>
      <c r="D26">
        <v>1</v>
      </c>
      <c r="E26">
        <v>1</v>
      </c>
      <c r="F26" t="s">
        <v>79</v>
      </c>
      <c r="G26">
        <v>1.8885200683724701E-3</v>
      </c>
      <c r="H26">
        <v>1.8885200683724701E-3</v>
      </c>
      <c r="I26">
        <v>1.8885200683724701E-3</v>
      </c>
      <c r="J26">
        <v>107.422355942011</v>
      </c>
      <c r="K26">
        <v>103.098597186701</v>
      </c>
      <c r="L26">
        <v>98.904527847986301</v>
      </c>
      <c r="M26">
        <v>0</v>
      </c>
      <c r="N26" t="b">
        <v>1</v>
      </c>
      <c r="P26" t="s">
        <v>490</v>
      </c>
      <c r="Q26">
        <v>189.99714317573901</v>
      </c>
      <c r="R26">
        <v>111.210790573062</v>
      </c>
      <c r="S26">
        <v>51.102452896113</v>
      </c>
      <c r="T26">
        <v>110.82214274555599</v>
      </c>
      <c r="U26">
        <v>115.167305847474</v>
      </c>
      <c r="V26">
        <v>112.31326625093</v>
      </c>
      <c r="W26">
        <v>0.74308060121526798</v>
      </c>
      <c r="X26">
        <v>111.25468494948601</v>
      </c>
      <c r="Y26">
        <v>175.186022415027</v>
      </c>
      <c r="Z26">
        <v>172.84636875607299</v>
      </c>
      <c r="AA26">
        <v>216.941773211868</v>
      </c>
      <c r="AB26">
        <v>117.499797940089</v>
      </c>
      <c r="AC26">
        <v>151.14394710388399</v>
      </c>
      <c r="AD26">
        <v>143.07812487297099</v>
      </c>
      <c r="AE26">
        <v>135.552445908029</v>
      </c>
      <c r="AF26">
        <v>153.24289415336801</v>
      </c>
      <c r="AG26">
        <v>106.77465688886301</v>
      </c>
      <c r="AH26">
        <v>108.206449891373</v>
      </c>
      <c r="AI26">
        <v>120.460274818766</v>
      </c>
      <c r="AJ26">
        <v>134.21029709674599</v>
      </c>
      <c r="AK26">
        <v>115.92182903795999</v>
      </c>
      <c r="AL26">
        <v>137.07295723133299</v>
      </c>
      <c r="AM26">
        <v>127.980948830207</v>
      </c>
      <c r="AN26">
        <v>192.97307790176399</v>
      </c>
      <c r="AO26">
        <v>121.282069449255</v>
      </c>
      <c r="AP26">
        <v>124.678672866903</v>
      </c>
      <c r="AQ26">
        <v>169.904647003457</v>
      </c>
      <c r="AR26">
        <v>123.82692591894499</v>
      </c>
      <c r="AS26">
        <v>115.090719549217</v>
      </c>
      <c r="AT26">
        <v>109.372215715536</v>
      </c>
      <c r="AU26">
        <v>124.067904002541</v>
      </c>
      <c r="AV26">
        <v>108.34764136707101</v>
      </c>
      <c r="AW26">
        <v>109.939152246419</v>
      </c>
      <c r="AX26">
        <v>156.682126536195</v>
      </c>
      <c r="AY26">
        <v>111.021126633157</v>
      </c>
      <c r="AZ26">
        <v>108.61784192021</v>
      </c>
      <c r="BA26">
        <v>113.66623824637399</v>
      </c>
      <c r="BB26">
        <v>110.416335916086</v>
      </c>
      <c r="BC26">
        <v>120.420664821207</v>
      </c>
      <c r="BD26">
        <v>224.66700249904699</v>
      </c>
      <c r="BE26">
        <v>115.585568377215</v>
      </c>
      <c r="BF26">
        <v>109.242041727483</v>
      </c>
      <c r="BG26">
        <v>104.21158437341499</v>
      </c>
      <c r="BH26">
        <v>109.361035553273</v>
      </c>
      <c r="BI26">
        <v>220.29635807932601</v>
      </c>
      <c r="BJ26">
        <v>234.554793105328</v>
      </c>
      <c r="BK26">
        <v>200.916310893592</v>
      </c>
      <c r="BL26">
        <v>68.458165148558606</v>
      </c>
      <c r="BM26">
        <v>125.090831613858</v>
      </c>
      <c r="BN26">
        <v>98.644683293738595</v>
      </c>
      <c r="BO26">
        <v>102.229800366991</v>
      </c>
      <c r="BP26">
        <v>39.836342970670898</v>
      </c>
      <c r="BQ26">
        <v>48.260038084051899</v>
      </c>
      <c r="BR26">
        <v>32.3150106039867</v>
      </c>
      <c r="BS26">
        <v>74.506478994394399</v>
      </c>
      <c r="BT26">
        <v>123.301741184524</v>
      </c>
      <c r="BU26">
        <v>131.933269128744</v>
      </c>
      <c r="BV26">
        <v>117.34905624471099</v>
      </c>
      <c r="BW26">
        <v>109.784338772604</v>
      </c>
      <c r="BX26">
        <v>105.364370809349</v>
      </c>
      <c r="BY26">
        <v>110.224311787791</v>
      </c>
      <c r="BZ26">
        <v>70.990033808694804</v>
      </c>
      <c r="CA26">
        <v>217.85632977093599</v>
      </c>
      <c r="CB26">
        <v>234.186621253927</v>
      </c>
      <c r="CC26">
        <v>101.45316183799601</v>
      </c>
      <c r="CD26">
        <v>166.75690354194401</v>
      </c>
      <c r="CF26" t="s">
        <v>490</v>
      </c>
      <c r="CG26">
        <v>147.26551437235599</v>
      </c>
      <c r="CH26">
        <v>112.789748739735</v>
      </c>
      <c r="CI26">
        <v>48.078410042278101</v>
      </c>
      <c r="CJ26">
        <v>110.194167912609</v>
      </c>
      <c r="CK26">
        <v>113.01568823314599</v>
      </c>
      <c r="CL26">
        <v>109.98820418926501</v>
      </c>
      <c r="CM26">
        <v>24.058629189205799</v>
      </c>
      <c r="CN26">
        <v>112.59968952447601</v>
      </c>
      <c r="CO26">
        <v>158.92775526581701</v>
      </c>
      <c r="CP26">
        <v>180.13385184977801</v>
      </c>
      <c r="CQ26">
        <v>176.07259051023499</v>
      </c>
      <c r="CR26">
        <v>111.538192990217</v>
      </c>
      <c r="CS26">
        <v>105.422245667392</v>
      </c>
      <c r="CT26">
        <v>153.92609400967899</v>
      </c>
      <c r="CU26">
        <v>134.88956557882801</v>
      </c>
      <c r="CV26">
        <v>101.805974475075</v>
      </c>
      <c r="CW26">
        <v>100.196506863552</v>
      </c>
      <c r="CX26">
        <v>109.543874956106</v>
      </c>
      <c r="CY26">
        <v>121.56157031594</v>
      </c>
      <c r="CZ26">
        <v>123.03182741835801</v>
      </c>
      <c r="DA26">
        <v>116.371329686846</v>
      </c>
      <c r="DB26">
        <v>143.63525713589601</v>
      </c>
      <c r="DC26">
        <v>107.591836807871</v>
      </c>
      <c r="DD26">
        <v>173.60895028154599</v>
      </c>
      <c r="DE26">
        <v>117.21608811453601</v>
      </c>
      <c r="DF26">
        <v>108.481863927815</v>
      </c>
      <c r="DG26">
        <v>115.484969238562</v>
      </c>
      <c r="DH26">
        <v>96.848019930958998</v>
      </c>
      <c r="DI26">
        <v>115.849607865422</v>
      </c>
      <c r="DJ26">
        <v>110.219230056103</v>
      </c>
      <c r="DK26">
        <v>117.381200124183</v>
      </c>
      <c r="DL26">
        <v>107.275717515504</v>
      </c>
      <c r="DM26">
        <v>113.998720915372</v>
      </c>
      <c r="DN26">
        <v>123.86025441756099</v>
      </c>
      <c r="DO26">
        <v>110.559135468067</v>
      </c>
      <c r="DP26">
        <v>108.862498619242</v>
      </c>
      <c r="DQ26">
        <v>114.18564520401</v>
      </c>
      <c r="DR26">
        <v>109.04014010804801</v>
      </c>
      <c r="DS26">
        <v>125.23195473933001</v>
      </c>
      <c r="DT26">
        <v>212.086701776392</v>
      </c>
      <c r="DU26">
        <v>113.446493240488</v>
      </c>
      <c r="DV26">
        <v>110.789794094298</v>
      </c>
      <c r="DW26">
        <v>90.682629595043295</v>
      </c>
      <c r="DX26">
        <v>107.70120233617099</v>
      </c>
      <c r="DY26">
        <v>163.109246125825</v>
      </c>
      <c r="DZ26">
        <v>237.801294503093</v>
      </c>
      <c r="EA26">
        <v>154.258784333412</v>
      </c>
      <c r="EB26">
        <v>113.13546208686699</v>
      </c>
      <c r="EC26">
        <v>116.80276036692401</v>
      </c>
      <c r="ED26">
        <v>94.800491509954398</v>
      </c>
      <c r="EE26">
        <v>101.784728373034</v>
      </c>
      <c r="EF26">
        <v>52.127739088874598</v>
      </c>
      <c r="EG26">
        <v>92.195577453198197</v>
      </c>
      <c r="EH26">
        <v>44.289762318779303</v>
      </c>
      <c r="EI26">
        <v>139.57514642739301</v>
      </c>
      <c r="EJ26">
        <v>136.36477376194901</v>
      </c>
      <c r="EK26">
        <v>118.532251981738</v>
      </c>
      <c r="EL26">
        <v>116.425940593638</v>
      </c>
      <c r="EM26">
        <v>102.272462701008</v>
      </c>
      <c r="EN26">
        <v>103.396355331302</v>
      </c>
      <c r="EO26">
        <v>110.02425899977101</v>
      </c>
      <c r="EP26">
        <v>120.007821770585</v>
      </c>
      <c r="EQ26">
        <v>157.35535424560899</v>
      </c>
      <c r="ER26">
        <v>176.88724213817801</v>
      </c>
      <c r="ES26">
        <v>108.125369407824</v>
      </c>
      <c r="ET26">
        <v>124.118206494993</v>
      </c>
      <c r="EV26" t="s">
        <v>490</v>
      </c>
      <c r="EW26">
        <v>102.771539869701</v>
      </c>
      <c r="EX26">
        <v>113.270849777797</v>
      </c>
      <c r="EY26">
        <v>4.3596089896006998</v>
      </c>
      <c r="EZ26">
        <v>109.568588335545</v>
      </c>
      <c r="FA26">
        <v>109.56950784256099</v>
      </c>
      <c r="FB26">
        <v>106.83256747614099</v>
      </c>
      <c r="FC26">
        <v>12.6928796042148</v>
      </c>
      <c r="FD26">
        <v>113.682429662955</v>
      </c>
      <c r="FE26">
        <v>130.56809173501401</v>
      </c>
      <c r="FF26">
        <v>135.12998002759701</v>
      </c>
      <c r="FG26">
        <v>123.463801318253</v>
      </c>
      <c r="FH26">
        <v>105.776186885434</v>
      </c>
      <c r="FI26">
        <v>67.709230695922798</v>
      </c>
      <c r="FJ26">
        <v>131.681233953516</v>
      </c>
      <c r="FK26">
        <v>128.738237725077</v>
      </c>
      <c r="FL26">
        <v>62.564367031882199</v>
      </c>
      <c r="FM26">
        <v>92.112333079267401</v>
      </c>
      <c r="FN26">
        <v>110.081286775489</v>
      </c>
      <c r="FO26">
        <v>120.66495809140299</v>
      </c>
      <c r="FP26">
        <v>108.866761577521</v>
      </c>
      <c r="FQ26">
        <v>116.444766119009</v>
      </c>
      <c r="FR26">
        <v>143.629834328545</v>
      </c>
      <c r="FS26">
        <v>61.920290221435003</v>
      </c>
      <c r="FT26">
        <v>132.85147334303099</v>
      </c>
      <c r="FU26">
        <v>74.572388329236006</v>
      </c>
      <c r="FV26">
        <v>92.600603716262995</v>
      </c>
      <c r="FW26">
        <v>64.754883430246196</v>
      </c>
      <c r="FX26">
        <v>71.222421603708796</v>
      </c>
      <c r="FY26">
        <v>109.867330150542</v>
      </c>
      <c r="FZ26">
        <v>110.938320330274</v>
      </c>
      <c r="GA26">
        <v>110.044889826402</v>
      </c>
      <c r="GB26">
        <v>105.27497111951401</v>
      </c>
      <c r="GC26">
        <v>117.05345705842601</v>
      </c>
      <c r="GD26">
        <v>90.315653691370997</v>
      </c>
      <c r="GE26">
        <v>110.098252914339</v>
      </c>
      <c r="GF26">
        <v>108.977448474865</v>
      </c>
      <c r="GG26">
        <v>85.778888589937097</v>
      </c>
      <c r="GH26">
        <v>106.78096246256599</v>
      </c>
      <c r="GI26">
        <v>128.845598933899</v>
      </c>
      <c r="GJ26">
        <v>171.57409050609601</v>
      </c>
      <c r="GK26">
        <v>111.18104536616499</v>
      </c>
      <c r="GL26">
        <v>111.341140581939</v>
      </c>
      <c r="GM26">
        <v>73.106473002494795</v>
      </c>
      <c r="GN26">
        <v>105.892290767568</v>
      </c>
      <c r="GO26">
        <v>102.816209241647</v>
      </c>
      <c r="GP26">
        <v>206.114473802714</v>
      </c>
      <c r="GQ26">
        <v>102.576333044533</v>
      </c>
      <c r="GR26">
        <v>136.82709512887001</v>
      </c>
      <c r="GS26">
        <v>108.057777757916</v>
      </c>
      <c r="GT26">
        <v>86.640174338322694</v>
      </c>
      <c r="GU26">
        <v>93.751240866101497</v>
      </c>
      <c r="GV26">
        <v>27.573391402621802</v>
      </c>
      <c r="GW26">
        <v>90.880523035461593</v>
      </c>
      <c r="GX26">
        <v>20.558569257207701</v>
      </c>
      <c r="GY26">
        <v>93.088333416701801</v>
      </c>
      <c r="GZ26">
        <v>147.42426128189001</v>
      </c>
      <c r="HA26">
        <v>102.58283302288299</v>
      </c>
      <c r="HB26">
        <v>115.087149781701</v>
      </c>
      <c r="HC26">
        <v>94.435101751262707</v>
      </c>
      <c r="HD26">
        <v>94.767941110800507</v>
      </c>
      <c r="HE26">
        <v>109.68922205833201</v>
      </c>
      <c r="HF26">
        <v>122.50553409624899</v>
      </c>
      <c r="HG26">
        <v>75.664316530614997</v>
      </c>
      <c r="HH26">
        <v>79.7374087208904</v>
      </c>
      <c r="HI26">
        <v>21.9617408215782</v>
      </c>
      <c r="HJ26">
        <v>51.627088190042798</v>
      </c>
      <c r="HL26" t="s">
        <v>574</v>
      </c>
      <c r="HM26">
        <v>-1.77842115223914E-3</v>
      </c>
      <c r="HN26">
        <v>-1.9948485009946199E-3</v>
      </c>
      <c r="HO26">
        <v>-2.3458869273977798E-3</v>
      </c>
      <c r="HP26">
        <v>-3.23349785197302E-3</v>
      </c>
      <c r="HQ26">
        <v>6.6007558843681402E-3</v>
      </c>
      <c r="HR26">
        <v>1.8911386401993101E-2</v>
      </c>
      <c r="HS26">
        <v>2.4355851045941599E-2</v>
      </c>
      <c r="HT26">
        <v>1.0788400813881599E-2</v>
      </c>
      <c r="HU26">
        <v>6.9238551991466198E-3</v>
      </c>
      <c r="HV26">
        <v>-3.6464199685639298E-2</v>
      </c>
      <c r="HW26">
        <v>2.85976137108074E-2</v>
      </c>
      <c r="HX26">
        <v>3.1681148090599097E-2</v>
      </c>
      <c r="HY26">
        <v>2.5733540182859501E-2</v>
      </c>
      <c r="HZ26">
        <v>2.4453177462118302E-2</v>
      </c>
      <c r="IA26">
        <v>4.3137310212053503E-3</v>
      </c>
      <c r="IB26">
        <v>7.0643135272654397E-3</v>
      </c>
      <c r="IC26">
        <v>1.32199610605503E-2</v>
      </c>
      <c r="ID26">
        <v>6.9250652515289807E-2</v>
      </c>
      <c r="IE26">
        <v>1.15908260054664E-2</v>
      </c>
    </row>
    <row r="27" spans="1:239" x14ac:dyDescent="0.35">
      <c r="A27" t="s">
        <v>419</v>
      </c>
      <c r="B27" t="b">
        <v>1</v>
      </c>
      <c r="C27" t="b">
        <v>0</v>
      </c>
      <c r="D27">
        <v>0</v>
      </c>
      <c r="E27">
        <v>-1</v>
      </c>
      <c r="F27" t="s">
        <v>79</v>
      </c>
      <c r="G27">
        <v>-9.8011364213668097E-3</v>
      </c>
      <c r="H27">
        <v>0</v>
      </c>
      <c r="I27">
        <v>9.8011364213668097E-3</v>
      </c>
      <c r="J27">
        <v>106.36949477671899</v>
      </c>
      <c r="K27">
        <v>103.098597186701</v>
      </c>
      <c r="L27">
        <v>99.873904618115304</v>
      </c>
      <c r="M27">
        <v>0</v>
      </c>
      <c r="N27" t="b">
        <v>0</v>
      </c>
      <c r="P27" t="s">
        <v>397</v>
      </c>
      <c r="Q27">
        <v>98.099516652198005</v>
      </c>
      <c r="R27">
        <v>102.300377553495</v>
      </c>
      <c r="S27">
        <v>112.831279068616</v>
      </c>
      <c r="T27">
        <v>100.043783984461</v>
      </c>
      <c r="U27">
        <v>103.059200450218</v>
      </c>
      <c r="V27">
        <v>102.321146061113</v>
      </c>
      <c r="W27">
        <v>60.025835189309497</v>
      </c>
      <c r="X27">
        <v>101.15665999164101</v>
      </c>
      <c r="Y27">
        <v>97.994110347291297</v>
      </c>
      <c r="Z27">
        <v>87.374118403261207</v>
      </c>
      <c r="AA27">
        <v>96.733162885122795</v>
      </c>
      <c r="AB27">
        <v>99.583698709110706</v>
      </c>
      <c r="AC27">
        <v>114.133717782438</v>
      </c>
      <c r="AD27">
        <v>96.343266684447599</v>
      </c>
      <c r="AE27">
        <v>101.071258264143</v>
      </c>
      <c r="AF27">
        <v>114.13420604886301</v>
      </c>
      <c r="AG27">
        <v>104.665200495159</v>
      </c>
      <c r="AH27">
        <v>102.680078564908</v>
      </c>
      <c r="AI27">
        <v>101.449391601692</v>
      </c>
      <c r="AJ27">
        <v>102.057823419014</v>
      </c>
      <c r="AK27">
        <v>100.43060123267099</v>
      </c>
      <c r="AL27">
        <v>100.25861194433701</v>
      </c>
      <c r="AM27">
        <v>86.242700518080696</v>
      </c>
      <c r="AN27">
        <v>95.418561248314404</v>
      </c>
      <c r="AO27">
        <v>86.403035270268305</v>
      </c>
      <c r="AP27">
        <v>101.552957471646</v>
      </c>
      <c r="AQ27">
        <v>100.962527872607</v>
      </c>
      <c r="AR27">
        <v>98.308753976856593</v>
      </c>
      <c r="AS27">
        <v>98.845281343572907</v>
      </c>
      <c r="AT27">
        <v>100.733275554882</v>
      </c>
      <c r="AU27">
        <v>102.726770788434</v>
      </c>
      <c r="AV27">
        <v>103.133821696007</v>
      </c>
      <c r="AW27">
        <v>102.11787525877</v>
      </c>
      <c r="AX27">
        <v>114.11339305684599</v>
      </c>
      <c r="AY27">
        <v>100.12699462797799</v>
      </c>
      <c r="AZ27">
        <v>100.686820281584</v>
      </c>
      <c r="BA27">
        <v>107.02728321974899</v>
      </c>
      <c r="BB27">
        <v>101.982085984474</v>
      </c>
      <c r="BC27">
        <v>101.497558721397</v>
      </c>
      <c r="BD27">
        <v>96.581900885052804</v>
      </c>
      <c r="BE27">
        <v>100.39521346134801</v>
      </c>
      <c r="BF27">
        <v>102.120985047568</v>
      </c>
      <c r="BG27">
        <v>107.664351729665</v>
      </c>
      <c r="BH27">
        <v>101.262800158012</v>
      </c>
      <c r="BI27">
        <v>96.323720097477604</v>
      </c>
      <c r="BJ27">
        <v>95.815584358845399</v>
      </c>
      <c r="BK27">
        <v>96.696114490062399</v>
      </c>
      <c r="BL27">
        <v>84.587460939996205</v>
      </c>
      <c r="BM27">
        <v>102.59090276293099</v>
      </c>
      <c r="BN27">
        <v>105.28591427361999</v>
      </c>
      <c r="BO27">
        <v>108.38317890780399</v>
      </c>
      <c r="BP27">
        <v>125.212398708363</v>
      </c>
      <c r="BQ27">
        <v>77.188298305259593</v>
      </c>
      <c r="BR27">
        <v>76.134311523841404</v>
      </c>
      <c r="BS27">
        <v>87.6921915879946</v>
      </c>
      <c r="BT27">
        <v>101.72956592202701</v>
      </c>
      <c r="BU27">
        <v>101.12736459340501</v>
      </c>
      <c r="BV27">
        <v>100.60890815227501</v>
      </c>
      <c r="BW27">
        <v>102.99573045861</v>
      </c>
      <c r="BX27">
        <v>107.03803956888</v>
      </c>
      <c r="BY27">
        <v>100.80704230912499</v>
      </c>
      <c r="BZ27">
        <v>70.049554113124998</v>
      </c>
      <c r="CA27">
        <v>92.521539746410198</v>
      </c>
      <c r="CB27">
        <v>112.38478637742701</v>
      </c>
      <c r="CC27">
        <v>83.856036951611898</v>
      </c>
      <c r="CD27">
        <v>100.301262593663</v>
      </c>
      <c r="CF27" t="s">
        <v>397</v>
      </c>
      <c r="CG27">
        <v>100</v>
      </c>
      <c r="CH27">
        <v>100</v>
      </c>
      <c r="CI27">
        <v>112.831279068616</v>
      </c>
      <c r="CJ27">
        <v>100.043783984461</v>
      </c>
      <c r="CK27">
        <v>100</v>
      </c>
      <c r="CL27">
        <v>100</v>
      </c>
      <c r="CM27">
        <v>100</v>
      </c>
      <c r="CN27">
        <v>100</v>
      </c>
      <c r="CO27">
        <v>97.994110347291297</v>
      </c>
      <c r="CP27">
        <v>99.060405289424907</v>
      </c>
      <c r="CQ27">
        <v>100</v>
      </c>
      <c r="CR27">
        <v>99.583698709110706</v>
      </c>
      <c r="CS27">
        <v>100</v>
      </c>
      <c r="CT27">
        <v>96.343266684447599</v>
      </c>
      <c r="CU27">
        <v>100</v>
      </c>
      <c r="CV27">
        <v>100</v>
      </c>
      <c r="CW27">
        <v>100</v>
      </c>
      <c r="CX27">
        <v>100</v>
      </c>
      <c r="CY27">
        <v>100</v>
      </c>
      <c r="CZ27">
        <v>100</v>
      </c>
      <c r="DA27">
        <v>100.18164939571599</v>
      </c>
      <c r="DB27">
        <v>100</v>
      </c>
      <c r="DC27">
        <v>86.242700518080696</v>
      </c>
      <c r="DD27">
        <v>95.418561248314404</v>
      </c>
      <c r="DE27">
        <v>86.403035270268305</v>
      </c>
      <c r="DF27">
        <v>100.175482579258</v>
      </c>
      <c r="DG27">
        <v>98.206957864813404</v>
      </c>
      <c r="DH27">
        <v>98.565280622980495</v>
      </c>
      <c r="DI27">
        <v>98.845281343572907</v>
      </c>
      <c r="DJ27">
        <v>100</v>
      </c>
      <c r="DK27">
        <v>100</v>
      </c>
      <c r="DL27">
        <v>100</v>
      </c>
      <c r="DM27">
        <v>100</v>
      </c>
      <c r="DN27">
        <v>100</v>
      </c>
      <c r="DO27">
        <v>100.07257022868799</v>
      </c>
      <c r="DP27">
        <v>100</v>
      </c>
      <c r="DQ27">
        <v>107.02728321974899</v>
      </c>
      <c r="DR27">
        <v>100</v>
      </c>
      <c r="DS27">
        <v>100</v>
      </c>
      <c r="DT27">
        <v>100</v>
      </c>
      <c r="DU27">
        <v>99.934205925462805</v>
      </c>
      <c r="DV27">
        <v>100</v>
      </c>
      <c r="DW27">
        <v>100</v>
      </c>
      <c r="DX27">
        <v>100</v>
      </c>
      <c r="DY27">
        <v>100</v>
      </c>
      <c r="DZ27">
        <v>100</v>
      </c>
      <c r="EA27">
        <v>100</v>
      </c>
      <c r="EB27">
        <v>84.587460939996205</v>
      </c>
      <c r="EC27">
        <v>100</v>
      </c>
      <c r="ED27">
        <v>100</v>
      </c>
      <c r="EE27">
        <v>100</v>
      </c>
      <c r="EF27">
        <v>100</v>
      </c>
      <c r="EG27">
        <v>77.188298305259593</v>
      </c>
      <c r="EH27">
        <v>100</v>
      </c>
      <c r="EI27">
        <v>99.778265446245499</v>
      </c>
      <c r="EJ27">
        <v>100.332427634081</v>
      </c>
      <c r="EK27">
        <v>99.785767952912906</v>
      </c>
      <c r="EL27">
        <v>100</v>
      </c>
      <c r="EM27">
        <v>100</v>
      </c>
      <c r="EN27">
        <v>100</v>
      </c>
      <c r="EO27">
        <v>100</v>
      </c>
      <c r="EP27">
        <v>70.049554113124998</v>
      </c>
      <c r="EQ27">
        <v>92.521539746410198</v>
      </c>
      <c r="ER27">
        <v>100</v>
      </c>
      <c r="ES27">
        <v>100</v>
      </c>
      <c r="ET27">
        <v>100</v>
      </c>
      <c r="EV27" t="s">
        <v>397</v>
      </c>
      <c r="EW27">
        <v>101.888398628261</v>
      </c>
      <c r="EX27">
        <v>97.725423675668793</v>
      </c>
      <c r="EY27">
        <v>112.831279068616</v>
      </c>
      <c r="EZ27">
        <v>100.043783984461</v>
      </c>
      <c r="FA27">
        <v>96.986625411911405</v>
      </c>
      <c r="FB27">
        <v>97.705297261123405</v>
      </c>
      <c r="FC27">
        <v>141.85894580549299</v>
      </c>
      <c r="FD27">
        <v>98.849367899320995</v>
      </c>
      <c r="FE27">
        <v>97.994110347291297</v>
      </c>
      <c r="FF27">
        <v>110.746692175588</v>
      </c>
      <c r="FG27">
        <v>103.206783736133</v>
      </c>
      <c r="FH27">
        <v>99.583698709110706</v>
      </c>
      <c r="FI27">
        <v>86.639770305715899</v>
      </c>
      <c r="FJ27">
        <v>96.343266684447599</v>
      </c>
      <c r="FK27">
        <v>98.8861954818844</v>
      </c>
      <c r="FL27">
        <v>86.628735373730606</v>
      </c>
      <c r="FM27">
        <v>95.434408045710697</v>
      </c>
      <c r="FN27">
        <v>97.348156665460195</v>
      </c>
      <c r="FO27">
        <v>98.560849257201397</v>
      </c>
      <c r="FP27">
        <v>97.951781546574296</v>
      </c>
      <c r="FQ27">
        <v>99.932697558761504</v>
      </c>
      <c r="FR27">
        <v>99.682997573900806</v>
      </c>
      <c r="FS27">
        <v>86.242700518080696</v>
      </c>
      <c r="FT27">
        <v>95.418561248314404</v>
      </c>
      <c r="FU27">
        <v>86.403035270268305</v>
      </c>
      <c r="FV27">
        <v>98.798007686870505</v>
      </c>
      <c r="FW27">
        <v>95.451387857019697</v>
      </c>
      <c r="FX27">
        <v>98.821807269104397</v>
      </c>
      <c r="FY27">
        <v>98.845281343572907</v>
      </c>
      <c r="FZ27">
        <v>99.268961103868406</v>
      </c>
      <c r="GA27">
        <v>97.309838735659994</v>
      </c>
      <c r="GB27">
        <v>96.908581231636205</v>
      </c>
      <c r="GC27">
        <v>97.903875057781704</v>
      </c>
      <c r="GD27">
        <v>86.661819092676893</v>
      </c>
      <c r="GE27">
        <v>100.018145829399</v>
      </c>
      <c r="GF27">
        <v>99.314898876593503</v>
      </c>
      <c r="GG27">
        <v>107.02728321974899</v>
      </c>
      <c r="GH27">
        <v>98.0373621616572</v>
      </c>
      <c r="GI27">
        <v>98.511014991830706</v>
      </c>
      <c r="GJ27">
        <v>103.380480569412</v>
      </c>
      <c r="GK27">
        <v>99.473198389577206</v>
      </c>
      <c r="GL27">
        <v>97.897902450896694</v>
      </c>
      <c r="GM27">
        <v>92.605365023655906</v>
      </c>
      <c r="GN27">
        <v>98.741948679130999</v>
      </c>
      <c r="GO27">
        <v>103.67965570090399</v>
      </c>
      <c r="GP27">
        <v>104.248170602706</v>
      </c>
      <c r="GQ27">
        <v>103.247985855819</v>
      </c>
      <c r="GR27">
        <v>84.587460939996205</v>
      </c>
      <c r="GS27">
        <v>97.441969124829001</v>
      </c>
      <c r="GT27">
        <v>94.843542363146199</v>
      </c>
      <c r="GU27">
        <v>91.944603394331097</v>
      </c>
      <c r="GV27">
        <v>77.513631807525897</v>
      </c>
      <c r="GW27">
        <v>77.188298305259593</v>
      </c>
      <c r="GX27">
        <v>124.086152401242</v>
      </c>
      <c r="GY27">
        <v>111.864339304496</v>
      </c>
      <c r="GZ27">
        <v>98.9352893461364</v>
      </c>
      <c r="HA27">
        <v>98.444171312419897</v>
      </c>
      <c r="HB27">
        <v>99.392911334201301</v>
      </c>
      <c r="HC27">
        <v>97.041260355488802</v>
      </c>
      <c r="HD27">
        <v>93.197932675940294</v>
      </c>
      <c r="HE27">
        <v>99.195212986783105</v>
      </c>
      <c r="HF27">
        <v>70.049554113124998</v>
      </c>
      <c r="HG27">
        <v>92.521539746410198</v>
      </c>
      <c r="HH27">
        <v>84.610962327860506</v>
      </c>
      <c r="HI27">
        <v>117.4576054548</v>
      </c>
      <c r="HJ27">
        <v>99.2479551145221</v>
      </c>
      <c r="HL27" t="s">
        <v>575</v>
      </c>
      <c r="HM27">
        <v>1.4742404401493599E-2</v>
      </c>
      <c r="HN27">
        <v>1.82206336283838E-2</v>
      </c>
      <c r="HO27">
        <v>1.0100613480113801E-2</v>
      </c>
      <c r="HP27">
        <v>5.1284600648049397E-3</v>
      </c>
      <c r="HQ27">
        <v>6.4152321659727198E-3</v>
      </c>
      <c r="HR27">
        <v>-0.11166129850941101</v>
      </c>
      <c r="HS27">
        <v>-0.16358832471712401</v>
      </c>
      <c r="HT27">
        <v>3.3769851798768097E-2</v>
      </c>
      <c r="HU27">
        <v>1.6869087218308099E-2</v>
      </c>
      <c r="HV27">
        <v>0.18278849989069099</v>
      </c>
      <c r="HW27">
        <v>-2.5913196040467001E-2</v>
      </c>
      <c r="HX27">
        <v>-2.00943969584483E-2</v>
      </c>
      <c r="HY27">
        <v>-1.86835837015829E-2</v>
      </c>
      <c r="HZ27">
        <v>-2.7430545163114901E-2</v>
      </c>
      <c r="IA27">
        <v>-8.6802613007734203E-2</v>
      </c>
      <c r="IB27">
        <v>-1.6212037855942302E-2</v>
      </c>
      <c r="IC27">
        <v>3.8264964779719502E-3</v>
      </c>
      <c r="ID27">
        <v>0.155279500841493</v>
      </c>
      <c r="IE27">
        <v>-2.0265309635319601E-2</v>
      </c>
    </row>
    <row r="28" spans="1:239" x14ac:dyDescent="0.35">
      <c r="A28" t="s">
        <v>420</v>
      </c>
      <c r="B28" t="b">
        <v>0</v>
      </c>
      <c r="C28" t="b">
        <v>1</v>
      </c>
      <c r="D28">
        <v>1</v>
      </c>
      <c r="E28">
        <v>1</v>
      </c>
      <c r="F28" t="s">
        <v>79</v>
      </c>
      <c r="G28">
        <v>-6.9749438751003298E-3</v>
      </c>
      <c r="H28">
        <v>-6.9749438751003298E-3</v>
      </c>
      <c r="I28">
        <v>-6.9749438751003298E-3</v>
      </c>
      <c r="J28">
        <v>105.627573520628</v>
      </c>
      <c r="K28">
        <v>102.379490257722</v>
      </c>
      <c r="L28">
        <v>99.177289738816796</v>
      </c>
      <c r="M28">
        <v>0</v>
      </c>
      <c r="N28" t="b">
        <v>0</v>
      </c>
      <c r="P28" t="s">
        <v>408</v>
      </c>
      <c r="Q28">
        <v>112.694565195086</v>
      </c>
      <c r="R28">
        <v>104.47691203714101</v>
      </c>
      <c r="S28">
        <v>139.775470309578</v>
      </c>
      <c r="T28">
        <v>100.17307111493599</v>
      </c>
      <c r="U28">
        <v>105.30282422718</v>
      </c>
      <c r="V28">
        <v>104.58329301821</v>
      </c>
      <c r="W28">
        <v>78.516884774577093</v>
      </c>
      <c r="X28">
        <v>102.25263406467199</v>
      </c>
      <c r="Y28">
        <v>121.63083097740299</v>
      </c>
      <c r="Z28">
        <v>114.400533369907</v>
      </c>
      <c r="AA28">
        <v>120.592924396309</v>
      </c>
      <c r="AB28">
        <v>101.98171444498701</v>
      </c>
      <c r="AC28">
        <v>113.53732547747499</v>
      </c>
      <c r="AD28">
        <v>115.172667525828</v>
      </c>
      <c r="AE28">
        <v>115.808788872466</v>
      </c>
      <c r="AF28">
        <v>113.62468622583999</v>
      </c>
      <c r="AG28">
        <v>103.726666049496</v>
      </c>
      <c r="AH28">
        <v>102.758639411244</v>
      </c>
      <c r="AI28">
        <v>105.24036983701301</v>
      </c>
      <c r="AJ28">
        <v>113.142537040295</v>
      </c>
      <c r="AK28">
        <v>102.588306628936</v>
      </c>
      <c r="AL28">
        <v>117.143726667751</v>
      </c>
      <c r="AM28">
        <v>133.199679667379</v>
      </c>
      <c r="AN28">
        <v>126.01655420664601</v>
      </c>
      <c r="AO28">
        <v>139.632031180599</v>
      </c>
      <c r="AP28">
        <v>109.620033513641</v>
      </c>
      <c r="AQ28">
        <v>121.634752157305</v>
      </c>
      <c r="AR28">
        <v>105.641874170037</v>
      </c>
      <c r="AS28">
        <v>105.173594572442</v>
      </c>
      <c r="AT28">
        <v>101.454855642364</v>
      </c>
      <c r="AU28">
        <v>106.959394412888</v>
      </c>
      <c r="AV28">
        <v>103.09944368037699</v>
      </c>
      <c r="AW28">
        <v>104.444727900945</v>
      </c>
      <c r="AX28">
        <v>113.518262228767</v>
      </c>
      <c r="AY28">
        <v>100.572570460381</v>
      </c>
      <c r="AZ28">
        <v>101.31884581920301</v>
      </c>
      <c r="BA28">
        <v>125.137908364365</v>
      </c>
      <c r="BB28">
        <v>104.248340445822</v>
      </c>
      <c r="BC28">
        <v>106.73467119300901</v>
      </c>
      <c r="BD28">
        <v>118.684792975295</v>
      </c>
      <c r="BE28">
        <v>102.79789848829201</v>
      </c>
      <c r="BF28">
        <v>102.59477379643</v>
      </c>
      <c r="BG28">
        <v>105.938548336777</v>
      </c>
      <c r="BH28">
        <v>101.78919007718601</v>
      </c>
      <c r="BI28">
        <v>115.959014347577</v>
      </c>
      <c r="BJ28">
        <v>112.28073035702501</v>
      </c>
      <c r="BK28">
        <v>121.67851664095301</v>
      </c>
      <c r="BL28">
        <v>83.966039938162396</v>
      </c>
      <c r="BM28">
        <v>106.786560337471</v>
      </c>
      <c r="BN28">
        <v>103.926556364918</v>
      </c>
      <c r="BO28">
        <v>106.64882473044599</v>
      </c>
      <c r="BP28">
        <v>110.16340768521</v>
      </c>
      <c r="BQ28">
        <v>73.583895014668201</v>
      </c>
      <c r="BR28">
        <v>95.672543374004107</v>
      </c>
      <c r="BS28">
        <v>116.417655580933</v>
      </c>
      <c r="BT28">
        <v>107.279334050649</v>
      </c>
      <c r="BU28">
        <v>115.401294274549</v>
      </c>
      <c r="BV28">
        <v>103.917967721247</v>
      </c>
      <c r="BW28">
        <v>102.859187784122</v>
      </c>
      <c r="BX28">
        <v>105.441343356993</v>
      </c>
      <c r="BY28">
        <v>102.04680024357801</v>
      </c>
      <c r="BZ28">
        <v>88.582561915287997</v>
      </c>
      <c r="CA28">
        <v>105.046125090329</v>
      </c>
      <c r="CB28">
        <v>208.63468516318801</v>
      </c>
      <c r="CC28">
        <v>130.99955129360501</v>
      </c>
      <c r="CD28">
        <v>100.933733829701</v>
      </c>
      <c r="CF28" t="s">
        <v>408</v>
      </c>
      <c r="CG28">
        <v>113.33859350169701</v>
      </c>
      <c r="CH28">
        <v>100.938849349913</v>
      </c>
      <c r="CI28">
        <v>159.06875145307501</v>
      </c>
      <c r="CJ28">
        <v>100.063509476186</v>
      </c>
      <c r="CK28">
        <v>99.618548995619705</v>
      </c>
      <c r="CL28">
        <v>100.976576921221</v>
      </c>
      <c r="CM28">
        <v>92.918457212584201</v>
      </c>
      <c r="CN28">
        <v>100.377708091058</v>
      </c>
      <c r="CO28">
        <v>118.587942628687</v>
      </c>
      <c r="CP28">
        <v>96.130336063607103</v>
      </c>
      <c r="CQ28">
        <v>120.499290297484</v>
      </c>
      <c r="CR28">
        <v>101.61838963308099</v>
      </c>
      <c r="CS28">
        <v>97.170934110827801</v>
      </c>
      <c r="CT28">
        <v>106.15285350854199</v>
      </c>
      <c r="CU28">
        <v>113.35189527343201</v>
      </c>
      <c r="CV28">
        <v>97.111581115043407</v>
      </c>
      <c r="CW28">
        <v>96.063603047218805</v>
      </c>
      <c r="CX28">
        <v>98.310347738568595</v>
      </c>
      <c r="CY28">
        <v>101.968335600804</v>
      </c>
      <c r="CZ28">
        <v>104.652376153815</v>
      </c>
      <c r="DA28">
        <v>101.45152764564899</v>
      </c>
      <c r="DB28">
        <v>114.621432236876</v>
      </c>
      <c r="DC28">
        <v>125.113252175941</v>
      </c>
      <c r="DD28">
        <v>126.19702653552601</v>
      </c>
      <c r="DE28">
        <v>139.632031180599</v>
      </c>
      <c r="DF28">
        <v>103.79214835903301</v>
      </c>
      <c r="DG28">
        <v>115.77856417521301</v>
      </c>
      <c r="DH28">
        <v>102.210935509907</v>
      </c>
      <c r="DI28">
        <v>102.517722023484</v>
      </c>
      <c r="DJ28">
        <v>100.755077379943</v>
      </c>
      <c r="DK28">
        <v>101.81926711966</v>
      </c>
      <c r="DL28">
        <v>97.950229986615</v>
      </c>
      <c r="DM28">
        <v>101.019953849028</v>
      </c>
      <c r="DN28">
        <v>99.649266420606907</v>
      </c>
      <c r="DO28">
        <v>100.372276328444</v>
      </c>
      <c r="DP28">
        <v>100.318838757846</v>
      </c>
      <c r="DQ28">
        <v>130.72951982328601</v>
      </c>
      <c r="DR28">
        <v>100.877883121571</v>
      </c>
      <c r="DS28">
        <v>103.04258452487601</v>
      </c>
      <c r="DT28">
        <v>123.684961244243</v>
      </c>
      <c r="DU28">
        <v>101.392042490611</v>
      </c>
      <c r="DV28">
        <v>100.692956253407</v>
      </c>
      <c r="DW28">
        <v>90.433655906216501</v>
      </c>
      <c r="DX28">
        <v>98.785628892261798</v>
      </c>
      <c r="DY28">
        <v>115.50417709709301</v>
      </c>
      <c r="DZ28">
        <v>112.894324770916</v>
      </c>
      <c r="EA28">
        <v>123.001993906656</v>
      </c>
      <c r="EB28">
        <v>81.041514125194198</v>
      </c>
      <c r="EC28">
        <v>102.167362080256</v>
      </c>
      <c r="ED28">
        <v>95.131354552443497</v>
      </c>
      <c r="EE28">
        <v>96.386773495944297</v>
      </c>
      <c r="EF28">
        <v>69.030223457745706</v>
      </c>
      <c r="EG28">
        <v>71.877036590582804</v>
      </c>
      <c r="EH28">
        <v>85.311093778730694</v>
      </c>
      <c r="EI28">
        <v>95.734258545157999</v>
      </c>
      <c r="EJ28">
        <v>103.262158435817</v>
      </c>
      <c r="EK28">
        <v>106.881503251355</v>
      </c>
      <c r="EL28">
        <v>101.46010504498599</v>
      </c>
      <c r="EM28">
        <v>97.315676873708497</v>
      </c>
      <c r="EN28">
        <v>96.723961258607503</v>
      </c>
      <c r="EO28">
        <v>100.74918984697599</v>
      </c>
      <c r="EP28">
        <v>81.175864400426704</v>
      </c>
      <c r="EQ28">
        <v>98.854470612255994</v>
      </c>
      <c r="ER28">
        <v>142.92309612828399</v>
      </c>
      <c r="ES28">
        <v>107.88157351685</v>
      </c>
      <c r="ET28">
        <v>103.417881889379</v>
      </c>
      <c r="EV28" t="s">
        <v>408</v>
      </c>
      <c r="EW28">
        <v>113.919441288897</v>
      </c>
      <c r="EX28">
        <v>97.481214547103903</v>
      </c>
      <c r="EY28">
        <v>162.15882908782501</v>
      </c>
      <c r="EZ28">
        <v>99.954015005238205</v>
      </c>
      <c r="FA28">
        <v>94.164428301858294</v>
      </c>
      <c r="FB28">
        <v>97.453533658180604</v>
      </c>
      <c r="FC28">
        <v>72.785751848769706</v>
      </c>
      <c r="FD28">
        <v>98.525010587673805</v>
      </c>
      <c r="FE28">
        <v>115.54505427997</v>
      </c>
      <c r="FF28">
        <v>77.120942656616606</v>
      </c>
      <c r="FG28">
        <v>120.104738160609</v>
      </c>
      <c r="FH28">
        <v>101.255064821175</v>
      </c>
      <c r="FI28">
        <v>80.514612777350607</v>
      </c>
      <c r="FJ28">
        <v>97.500780986271096</v>
      </c>
      <c r="FK28">
        <v>110.876449082523</v>
      </c>
      <c r="FL28">
        <v>80.350555685712095</v>
      </c>
      <c r="FM28">
        <v>88.758610541911594</v>
      </c>
      <c r="FN28">
        <v>93.969701427795997</v>
      </c>
      <c r="FO28">
        <v>98.757827135548595</v>
      </c>
      <c r="FP28">
        <v>96.427204373291303</v>
      </c>
      <c r="FQ28">
        <v>100.32244647750601</v>
      </c>
      <c r="FR28">
        <v>112.065145231983</v>
      </c>
      <c r="FS28">
        <v>117.026824684502</v>
      </c>
      <c r="FT28">
        <v>126.37749886440599</v>
      </c>
      <c r="FU28">
        <v>139.632031180599</v>
      </c>
      <c r="FV28">
        <v>98.083645737490698</v>
      </c>
      <c r="FW28">
        <v>110.06471352363199</v>
      </c>
      <c r="FX28">
        <v>98.825440017640901</v>
      </c>
      <c r="FY28">
        <v>99.894316256711406</v>
      </c>
      <c r="FZ28">
        <v>100.05640759961599</v>
      </c>
      <c r="GA28">
        <v>96.846289090706307</v>
      </c>
      <c r="GB28">
        <v>92.949327284764394</v>
      </c>
      <c r="GC28">
        <v>97.670191090982698</v>
      </c>
      <c r="GD28">
        <v>84.508472334551001</v>
      </c>
      <c r="GE28">
        <v>100.172264233505</v>
      </c>
      <c r="GF28">
        <v>99.324171890371105</v>
      </c>
      <c r="GG28">
        <v>132.89561547125001</v>
      </c>
      <c r="GH28">
        <v>97.580074594189398</v>
      </c>
      <c r="GI28">
        <v>99.4225652177238</v>
      </c>
      <c r="GJ28">
        <v>128.69489027545799</v>
      </c>
      <c r="GK28">
        <v>99.998278315175895</v>
      </c>
      <c r="GL28">
        <v>98.738759593080502</v>
      </c>
      <c r="GM28">
        <v>76.641184548476502</v>
      </c>
      <c r="GN28">
        <v>95.844936305705602</v>
      </c>
      <c r="GO28">
        <v>114.810674217045</v>
      </c>
      <c r="GP28">
        <v>113.154479925704</v>
      </c>
      <c r="GQ28">
        <v>124.08875094354801</v>
      </c>
      <c r="GR28">
        <v>73.687431414960798</v>
      </c>
      <c r="GS28">
        <v>97.676681304028605</v>
      </c>
      <c r="GT28">
        <v>86.755367081715605</v>
      </c>
      <c r="GU28">
        <v>86.783141861082896</v>
      </c>
      <c r="GV28">
        <v>40.266593373965897</v>
      </c>
      <c r="GW28">
        <v>61.176623385135301</v>
      </c>
      <c r="GX28">
        <v>67.997010959696397</v>
      </c>
      <c r="GY28">
        <v>73.283941357241602</v>
      </c>
      <c r="GZ28">
        <v>99.315828611032401</v>
      </c>
      <c r="HA28">
        <v>98.549638660995598</v>
      </c>
      <c r="HB28">
        <v>99.038395155488004</v>
      </c>
      <c r="HC28">
        <v>91.967471026434396</v>
      </c>
      <c r="HD28">
        <v>88.490647530503097</v>
      </c>
      <c r="HE28">
        <v>99.462302392390001</v>
      </c>
      <c r="HF28">
        <v>73.299204690756497</v>
      </c>
      <c r="HG28">
        <v>92.547532246480301</v>
      </c>
      <c r="HH28">
        <v>88.529923646404299</v>
      </c>
      <c r="HI28">
        <v>80.470563037528905</v>
      </c>
      <c r="HJ28">
        <v>104.190627874936</v>
      </c>
      <c r="HL28" t="s">
        <v>576</v>
      </c>
      <c r="HM28">
        <v>3.6982621227354902E-4</v>
      </c>
      <c r="HN28">
        <v>7.0921166510939902E-3</v>
      </c>
      <c r="HO28">
        <v>6.18176495724465E-3</v>
      </c>
      <c r="HP28">
        <v>3.7354452132975997E-4</v>
      </c>
      <c r="HQ28">
        <v>2.7461149711321901E-2</v>
      </c>
      <c r="HR28">
        <v>1.01245107403862E-2</v>
      </c>
      <c r="HS28">
        <v>1.2413577226615799E-2</v>
      </c>
      <c r="HT28">
        <v>2.42399708848051E-3</v>
      </c>
      <c r="HU28">
        <v>4.9685883624235299E-3</v>
      </c>
      <c r="HV28">
        <v>-2.0174238591078902E-2</v>
      </c>
      <c r="HW28">
        <v>6.9586467455807294E-2</v>
      </c>
      <c r="HX28">
        <v>7.8130775348005096E-2</v>
      </c>
      <c r="HY28">
        <v>7.7944211983842701E-2</v>
      </c>
      <c r="HZ28">
        <v>7.2124827130820995E-2</v>
      </c>
      <c r="IA28">
        <v>0.10533115845999599</v>
      </c>
      <c r="IB28">
        <v>5.0241071164607902E-2</v>
      </c>
      <c r="IC28">
        <v>4.9300290015267201E-2</v>
      </c>
      <c r="ID28">
        <v>4.9362434771770901E-2</v>
      </c>
      <c r="IE28">
        <v>8.8225827636640303E-2</v>
      </c>
    </row>
    <row r="29" spans="1:239" x14ac:dyDescent="0.35">
      <c r="A29" t="s">
        <v>421</v>
      </c>
      <c r="B29" t="b">
        <v>0</v>
      </c>
      <c r="C29" t="b">
        <v>0</v>
      </c>
      <c r="D29">
        <v>0</v>
      </c>
      <c r="E29">
        <v>-1</v>
      </c>
      <c r="F29" t="s">
        <v>79</v>
      </c>
      <c r="G29">
        <v>5.81477524912688E-3</v>
      </c>
      <c r="H29">
        <v>0</v>
      </c>
      <c r="I29">
        <v>-5.81477524912688E-3</v>
      </c>
      <c r="J29">
        <v>106.24177412076099</v>
      </c>
      <c r="K29">
        <v>102.379490257722</v>
      </c>
      <c r="L29">
        <v>98.600596089167993</v>
      </c>
      <c r="M29">
        <v>1</v>
      </c>
      <c r="N29" t="b">
        <v>1</v>
      </c>
      <c r="P29" t="s">
        <v>420</v>
      </c>
      <c r="Q29">
        <v>123.700341398577</v>
      </c>
      <c r="R29">
        <v>105.627573520628</v>
      </c>
      <c r="S29">
        <v>107.596964691235</v>
      </c>
      <c r="T29">
        <v>100.91180070403099</v>
      </c>
      <c r="U29">
        <v>106.238712758734</v>
      </c>
      <c r="V29">
        <v>105.694110957737</v>
      </c>
      <c r="W29">
        <v>48.816662102615197</v>
      </c>
      <c r="X29">
        <v>102.59667568792599</v>
      </c>
      <c r="Y29">
        <v>126.984898244004</v>
      </c>
      <c r="Z29">
        <v>128.48200742594</v>
      </c>
      <c r="AA29">
        <v>142.30468433527699</v>
      </c>
      <c r="AB29">
        <v>103.831781160088</v>
      </c>
      <c r="AC29">
        <v>119.45284134022199</v>
      </c>
      <c r="AD29">
        <v>120.86367724165</v>
      </c>
      <c r="AE29">
        <v>118.277511908694</v>
      </c>
      <c r="AF29">
        <v>120.01738750109701</v>
      </c>
      <c r="AG29">
        <v>103.617654594115</v>
      </c>
      <c r="AH29">
        <v>102.293619716175</v>
      </c>
      <c r="AI29">
        <v>106.646667744681</v>
      </c>
      <c r="AJ29">
        <v>119.802434060167</v>
      </c>
      <c r="AK29">
        <v>103.262703180727</v>
      </c>
      <c r="AL29">
        <v>119.91212326813501</v>
      </c>
      <c r="AM29">
        <v>133.11259365942701</v>
      </c>
      <c r="AN29">
        <v>128.17098587177699</v>
      </c>
      <c r="AO29">
        <v>136.52622615895399</v>
      </c>
      <c r="AP29">
        <v>113.071517071926</v>
      </c>
      <c r="AQ29">
        <v>104.536047137019</v>
      </c>
      <c r="AR29">
        <v>108.856982201081</v>
      </c>
      <c r="AS29">
        <v>109.203042756362</v>
      </c>
      <c r="AT29">
        <v>101.32246601190801</v>
      </c>
      <c r="AU29">
        <v>107.742973396561</v>
      </c>
      <c r="AV29">
        <v>102.94933074894701</v>
      </c>
      <c r="AW29">
        <v>105.40794071421099</v>
      </c>
      <c r="AX29">
        <v>120.650257777212</v>
      </c>
      <c r="AY29">
        <v>101.407508819358</v>
      </c>
      <c r="AZ29">
        <v>101.175144408872</v>
      </c>
      <c r="BA29">
        <v>113.1971535023</v>
      </c>
      <c r="BB29">
        <v>105.534909311175</v>
      </c>
      <c r="BC29">
        <v>107.87281564876101</v>
      </c>
      <c r="BD29">
        <v>132.44721105551301</v>
      </c>
      <c r="BE29">
        <v>103.56274375196701</v>
      </c>
      <c r="BF29">
        <v>102.510467163398</v>
      </c>
      <c r="BG29">
        <v>108.998840761037</v>
      </c>
      <c r="BH29">
        <v>102.009620154218</v>
      </c>
      <c r="BI29">
        <v>130.80199070247599</v>
      </c>
      <c r="BJ29">
        <v>135.94776747954299</v>
      </c>
      <c r="BK29">
        <v>125.94311936564699</v>
      </c>
      <c r="BL29">
        <v>78.194413723321404</v>
      </c>
      <c r="BM29">
        <v>108.04356446269</v>
      </c>
      <c r="BN29">
        <v>103.99498801884199</v>
      </c>
      <c r="BO29">
        <v>109.731169385119</v>
      </c>
      <c r="BP29">
        <v>113.23211687316901</v>
      </c>
      <c r="BQ29">
        <v>64.772812857010194</v>
      </c>
      <c r="BR29">
        <v>83.859604911872395</v>
      </c>
      <c r="BS29">
        <v>127.118884616058</v>
      </c>
      <c r="BT29">
        <v>109.410170081071</v>
      </c>
      <c r="BU29">
        <v>122.268822218792</v>
      </c>
      <c r="BV29">
        <v>104.692190329466</v>
      </c>
      <c r="BW29">
        <v>103.71879208963701</v>
      </c>
      <c r="BX29">
        <v>108.157064504964</v>
      </c>
      <c r="BY29">
        <v>102.153237953117</v>
      </c>
      <c r="BZ29">
        <v>105.62555718253</v>
      </c>
      <c r="CA29">
        <v>114.95283001558801</v>
      </c>
      <c r="CB29">
        <v>211.190837011415</v>
      </c>
      <c r="CC29">
        <v>99.236227382727606</v>
      </c>
      <c r="CD29">
        <v>104.589026649107</v>
      </c>
      <c r="CF29" t="s">
        <v>420</v>
      </c>
      <c r="CG29">
        <v>117.59875690644</v>
      </c>
      <c r="CH29">
        <v>102.379490257722</v>
      </c>
      <c r="CI29">
        <v>172.33643232402301</v>
      </c>
      <c r="CJ29">
        <v>100.647224915397</v>
      </c>
      <c r="CK29">
        <v>102.82702141387701</v>
      </c>
      <c r="CL29">
        <v>103.011920619648</v>
      </c>
      <c r="CM29">
        <v>85.891010868775297</v>
      </c>
      <c r="CN29">
        <v>101.349850819881</v>
      </c>
      <c r="CO29">
        <v>119.250792706711</v>
      </c>
      <c r="CP29">
        <v>100.248780745009</v>
      </c>
      <c r="CQ29">
        <v>142.19419219037701</v>
      </c>
      <c r="CR29">
        <v>103.46186521422401</v>
      </c>
      <c r="CS29">
        <v>99.745349146243697</v>
      </c>
      <c r="CT29">
        <v>104.159390302388</v>
      </c>
      <c r="CU29">
        <v>116.774545462502</v>
      </c>
      <c r="CV29">
        <v>101.981914113597</v>
      </c>
      <c r="CW29">
        <v>98.000771804904005</v>
      </c>
      <c r="CX29">
        <v>97.169425494612994</v>
      </c>
      <c r="CY29">
        <v>103.556480573009</v>
      </c>
      <c r="CZ29">
        <v>109.554068910086</v>
      </c>
      <c r="DA29">
        <v>101.848884699379</v>
      </c>
      <c r="DB29">
        <v>118.39831234472901</v>
      </c>
      <c r="DC29">
        <v>116.210621416175</v>
      </c>
      <c r="DD29">
        <v>138.327832882054</v>
      </c>
      <c r="DE29">
        <v>132.66945693966599</v>
      </c>
      <c r="DF29">
        <v>107.060135806744</v>
      </c>
      <c r="DG29">
        <v>125.010568228751</v>
      </c>
      <c r="DH29">
        <v>105.948684317077</v>
      </c>
      <c r="DI29">
        <v>106.088049034243</v>
      </c>
      <c r="DJ29">
        <v>100.39188225781901</v>
      </c>
      <c r="DK29">
        <v>102.215155766961</v>
      </c>
      <c r="DL29">
        <v>96.541630769088897</v>
      </c>
      <c r="DM29">
        <v>102.533601632768</v>
      </c>
      <c r="DN29">
        <v>104.661496869423</v>
      </c>
      <c r="DO29">
        <v>100.86673907580099</v>
      </c>
      <c r="DP29">
        <v>100.078358961191</v>
      </c>
      <c r="DQ29">
        <v>137.58710572339399</v>
      </c>
      <c r="DR29">
        <v>103.220004214488</v>
      </c>
      <c r="DS29">
        <v>104.93556614035499</v>
      </c>
      <c r="DT29">
        <v>125.771486989569</v>
      </c>
      <c r="DU29">
        <v>102.14642779044399</v>
      </c>
      <c r="DV29">
        <v>100.712220422749</v>
      </c>
      <c r="DW29">
        <v>94.416306081662995</v>
      </c>
      <c r="DX29">
        <v>97.865536422717497</v>
      </c>
      <c r="DY29">
        <v>118.58314473757601</v>
      </c>
      <c r="DZ29">
        <v>123.465531769859</v>
      </c>
      <c r="EA29">
        <v>123.283334330855</v>
      </c>
      <c r="EB29">
        <v>85.919669802548398</v>
      </c>
      <c r="EC29">
        <v>102.882847473271</v>
      </c>
      <c r="ED29">
        <v>94.449774163534201</v>
      </c>
      <c r="EE29">
        <v>102.248264386011</v>
      </c>
      <c r="EF29">
        <v>74.896860353182802</v>
      </c>
      <c r="EG29">
        <v>77.6230900534444</v>
      </c>
      <c r="EH29">
        <v>81.465569271440501</v>
      </c>
      <c r="EI29">
        <v>90.326372016554004</v>
      </c>
      <c r="EJ29">
        <v>106.44533602731801</v>
      </c>
      <c r="EK29">
        <v>111.821963963832</v>
      </c>
      <c r="EL29">
        <v>102.727788593548</v>
      </c>
      <c r="EM29">
        <v>97.282690436625998</v>
      </c>
      <c r="EN29">
        <v>102.26628099846501</v>
      </c>
      <c r="EO29">
        <v>100.447573604833</v>
      </c>
      <c r="EP29">
        <v>79.8565944429605</v>
      </c>
      <c r="EQ29">
        <v>102.25466623155501</v>
      </c>
      <c r="ER29">
        <v>146.10153112627901</v>
      </c>
      <c r="ES29">
        <v>100.708047476155</v>
      </c>
      <c r="ET29">
        <v>104.676551466799</v>
      </c>
      <c r="EV29" t="s">
        <v>420</v>
      </c>
      <c r="EW29">
        <v>111.54737753484</v>
      </c>
      <c r="EX29">
        <v>99.177289738816796</v>
      </c>
      <c r="EY29">
        <v>234.68897237127001</v>
      </c>
      <c r="EZ29">
        <v>100.38316978266801</v>
      </c>
      <c r="FA29">
        <v>99.412100745261995</v>
      </c>
      <c r="FB29">
        <v>100.346639677257</v>
      </c>
      <c r="FC29">
        <v>87.047336392992904</v>
      </c>
      <c r="FD29">
        <v>100.102062620697</v>
      </c>
      <c r="FE29">
        <v>111.30382443866</v>
      </c>
      <c r="FF29">
        <v>73.454274295723906</v>
      </c>
      <c r="FG29">
        <v>141.728604200262</v>
      </c>
      <c r="FH29">
        <v>103.091949268359</v>
      </c>
      <c r="FI29">
        <v>80.354230830023596</v>
      </c>
      <c r="FJ29">
        <v>88.846041024628406</v>
      </c>
      <c r="FK29">
        <v>115.210814831612</v>
      </c>
      <c r="FL29">
        <v>83.646120812288402</v>
      </c>
      <c r="FM29">
        <v>92.456359977151493</v>
      </c>
      <c r="FN29">
        <v>92.208560214998698</v>
      </c>
      <c r="FO29">
        <v>100.50921295724901</v>
      </c>
      <c r="FP29">
        <v>99.7841069030748</v>
      </c>
      <c r="FQ29">
        <v>100.448333522628</v>
      </c>
      <c r="FR29">
        <v>116.80492986783</v>
      </c>
      <c r="FS29">
        <v>100.06575546449</v>
      </c>
      <c r="FT29">
        <v>148.753610883942</v>
      </c>
      <c r="FU29">
        <v>127.456081031922</v>
      </c>
      <c r="FV29">
        <v>101.171895939105</v>
      </c>
      <c r="FW29">
        <v>146.73775248551701</v>
      </c>
      <c r="FX29">
        <v>103.032540279429</v>
      </c>
      <c r="FY29">
        <v>102.971113156089</v>
      </c>
      <c r="FZ29">
        <v>99.465718121639995</v>
      </c>
      <c r="GA29">
        <v>96.879034483509002</v>
      </c>
      <c r="GB29">
        <v>90.412656946437494</v>
      </c>
      <c r="GC29">
        <v>99.682904995782295</v>
      </c>
      <c r="GD29">
        <v>87.366083989783206</v>
      </c>
      <c r="GE29">
        <v>100.32849766918901</v>
      </c>
      <c r="GF29">
        <v>98.988500228757502</v>
      </c>
      <c r="GG29">
        <v>160.62602436876301</v>
      </c>
      <c r="GH29">
        <v>100.90653671670501</v>
      </c>
      <c r="GI29">
        <v>102.01506201118499</v>
      </c>
      <c r="GJ29">
        <v>118.88691861415199</v>
      </c>
      <c r="GK29">
        <v>100.74229361772301</v>
      </c>
      <c r="GL29">
        <v>98.843613097396997</v>
      </c>
      <c r="GM29">
        <v>81.1776918011942</v>
      </c>
      <c r="GN29">
        <v>93.859945596232706</v>
      </c>
      <c r="GO29">
        <v>106.895983001852</v>
      </c>
      <c r="GP29">
        <v>111.192457714178</v>
      </c>
      <c r="GQ29">
        <v>119.768813436537</v>
      </c>
      <c r="GR29">
        <v>88.2791566471994</v>
      </c>
      <c r="GS29">
        <v>97.886130971043102</v>
      </c>
      <c r="GT29">
        <v>85.429624792462505</v>
      </c>
      <c r="GU29">
        <v>94.843672382127195</v>
      </c>
      <c r="GV29">
        <v>45.989161587926397</v>
      </c>
      <c r="GW29">
        <v>79.642642984441295</v>
      </c>
      <c r="GX29">
        <v>67.872635361278896</v>
      </c>
      <c r="GY29">
        <v>57.780961792162302</v>
      </c>
      <c r="GZ29">
        <v>103.46916874239599</v>
      </c>
      <c r="HA29">
        <v>101.795614160841</v>
      </c>
      <c r="HB29">
        <v>100.774161530139</v>
      </c>
      <c r="HC29">
        <v>91.127507978488595</v>
      </c>
      <c r="HD29">
        <v>96.368418886840502</v>
      </c>
      <c r="HE29">
        <v>98.763745511585697</v>
      </c>
      <c r="HF29">
        <v>58.308385594747001</v>
      </c>
      <c r="HG29">
        <v>90.142477450052297</v>
      </c>
      <c r="HH29">
        <v>91.065202439349605</v>
      </c>
      <c r="HI29">
        <v>89.1398198871548</v>
      </c>
      <c r="HJ29">
        <v>101.13807613398799</v>
      </c>
      <c r="HL29" t="s">
        <v>577</v>
      </c>
      <c r="HM29">
        <v>-4.0606518431326403E-3</v>
      </c>
      <c r="HN29">
        <v>-2.5819657409302801E-3</v>
      </c>
      <c r="HO29">
        <v>-2.9321599129392599E-3</v>
      </c>
      <c r="HP29">
        <v>-3.8565751017793901E-3</v>
      </c>
      <c r="HQ29">
        <v>1.69742626149838E-3</v>
      </c>
      <c r="HR29">
        <v>-6.1794617957188196E-3</v>
      </c>
      <c r="HS29">
        <v>-1.3007176435707E-2</v>
      </c>
      <c r="HT29">
        <v>3.4502276291679102E-3</v>
      </c>
      <c r="HU29">
        <v>-2.8989501636671401E-3</v>
      </c>
      <c r="HV29">
        <v>-7.4155479864568199E-4</v>
      </c>
      <c r="HW29">
        <v>1.54367494439133E-2</v>
      </c>
      <c r="HX29">
        <v>1.4068234505431E-3</v>
      </c>
      <c r="HY29">
        <v>1.1327274599843999E-2</v>
      </c>
      <c r="HZ29">
        <v>4.4171244133309001E-2</v>
      </c>
      <c r="IA29">
        <v>-1.0977940539762801E-2</v>
      </c>
      <c r="IB29">
        <v>-1.39674918092864E-2</v>
      </c>
      <c r="IC29">
        <v>-1.72875716705479E-2</v>
      </c>
      <c r="ID29">
        <v>-1.84887098066314E-2</v>
      </c>
      <c r="IE29">
        <v>3.6573599322599203E-2</v>
      </c>
    </row>
    <row r="30" spans="1:239" x14ac:dyDescent="0.35">
      <c r="A30" t="s">
        <v>422</v>
      </c>
      <c r="B30" t="b">
        <v>1</v>
      </c>
      <c r="C30" t="b">
        <v>0</v>
      </c>
      <c r="D30">
        <v>0</v>
      </c>
      <c r="E30">
        <v>-1</v>
      </c>
      <c r="F30" t="s">
        <v>79</v>
      </c>
      <c r="G30">
        <v>-8.4194502485122006E-3</v>
      </c>
      <c r="H30">
        <v>0</v>
      </c>
      <c r="I30">
        <v>8.4194502485122006E-3</v>
      </c>
      <c r="J30">
        <v>105.34727678923799</v>
      </c>
      <c r="K30">
        <v>102.379490257722</v>
      </c>
      <c r="L30">
        <v>99.430758902414397</v>
      </c>
      <c r="M30">
        <v>0</v>
      </c>
      <c r="N30" t="b">
        <v>0</v>
      </c>
      <c r="P30" t="s">
        <v>432</v>
      </c>
      <c r="Q30">
        <v>128.75225635945</v>
      </c>
      <c r="R30">
        <v>109.44507945103901</v>
      </c>
      <c r="S30">
        <v>92.328245769016803</v>
      </c>
      <c r="T30">
        <v>102.770405850896</v>
      </c>
      <c r="U30">
        <v>110.948172513777</v>
      </c>
      <c r="V30">
        <v>109.51009578491499</v>
      </c>
      <c r="W30">
        <v>56.1629754075324</v>
      </c>
      <c r="X30">
        <v>105.710937272251</v>
      </c>
      <c r="Y30">
        <v>126.13890067373499</v>
      </c>
      <c r="Z30">
        <v>128.04554856548199</v>
      </c>
      <c r="AA30">
        <v>151.31279931812699</v>
      </c>
      <c r="AB30">
        <v>106.258959617123</v>
      </c>
      <c r="AC30">
        <v>119.43917435312601</v>
      </c>
      <c r="AD30">
        <v>117.912133737717</v>
      </c>
      <c r="AE30">
        <v>123.519730979225</v>
      </c>
      <c r="AF30">
        <v>120.084596556402</v>
      </c>
      <c r="AG30">
        <v>108.95433251113801</v>
      </c>
      <c r="AH30">
        <v>106.18257408147799</v>
      </c>
      <c r="AI30">
        <v>111.126742548658</v>
      </c>
      <c r="AJ30">
        <v>123.504626230048</v>
      </c>
      <c r="AK30">
        <v>106.43711622898699</v>
      </c>
      <c r="AL30">
        <v>124.163255847145</v>
      </c>
      <c r="AM30">
        <v>118.560888310739</v>
      </c>
      <c r="AN30">
        <v>137.68420224795301</v>
      </c>
      <c r="AO30">
        <v>122.202197843818</v>
      </c>
      <c r="AP30">
        <v>116.843364374568</v>
      </c>
      <c r="AQ30">
        <v>116.36306510831599</v>
      </c>
      <c r="AR30">
        <v>111.922500987314</v>
      </c>
      <c r="AS30">
        <v>113.348405841277</v>
      </c>
      <c r="AT30">
        <v>103.752813762118</v>
      </c>
      <c r="AU30">
        <v>110.180395054063</v>
      </c>
      <c r="AV30">
        <v>107.081303746746</v>
      </c>
      <c r="AW30">
        <v>108.67819066109899</v>
      </c>
      <c r="AX30">
        <v>121.95033478640001</v>
      </c>
      <c r="AY30">
        <v>103.33767259884399</v>
      </c>
      <c r="AZ30">
        <v>103.544406211159</v>
      </c>
      <c r="BA30">
        <v>108.23983705199301</v>
      </c>
      <c r="BB30">
        <v>109.168060192212</v>
      </c>
      <c r="BC30">
        <v>112.009010205859</v>
      </c>
      <c r="BD30">
        <v>138.85122881383401</v>
      </c>
      <c r="BE30">
        <v>106.921922735547</v>
      </c>
      <c r="BF30">
        <v>107.19297560011501</v>
      </c>
      <c r="BG30">
        <v>115.29091910741001</v>
      </c>
      <c r="BH30">
        <v>104.323590396572</v>
      </c>
      <c r="BI30">
        <v>136.38782319327399</v>
      </c>
      <c r="BJ30">
        <v>142.50989389567201</v>
      </c>
      <c r="BK30">
        <v>130.717679684312</v>
      </c>
      <c r="BL30">
        <v>71.708818200319996</v>
      </c>
      <c r="BM30">
        <v>110.792203240985</v>
      </c>
      <c r="BN30">
        <v>109.98397321400699</v>
      </c>
      <c r="BO30">
        <v>115.670975091822</v>
      </c>
      <c r="BP30">
        <v>122.061501435472</v>
      </c>
      <c r="BQ30">
        <v>56.190989996222797</v>
      </c>
      <c r="BR30">
        <v>107.033707539193</v>
      </c>
      <c r="BS30">
        <v>122.53902684420601</v>
      </c>
      <c r="BT30">
        <v>114.227587605153</v>
      </c>
      <c r="BU30">
        <v>125.684829808397</v>
      </c>
      <c r="BV30">
        <v>108.178856142773</v>
      </c>
      <c r="BW30">
        <v>107.94349088119</v>
      </c>
      <c r="BX30">
        <v>114.173555320356</v>
      </c>
      <c r="BY30">
        <v>104.657874318987</v>
      </c>
      <c r="BZ30">
        <v>95.715159310898898</v>
      </c>
      <c r="CA30">
        <v>107.701253689745</v>
      </c>
      <c r="CB30">
        <v>174.94147562253201</v>
      </c>
      <c r="CC30">
        <v>88.514947543958897</v>
      </c>
      <c r="CD30">
        <v>108.714062709169</v>
      </c>
      <c r="CF30" t="s">
        <v>432</v>
      </c>
      <c r="CG30">
        <v>123.189124024601</v>
      </c>
      <c r="CH30">
        <v>104.23022936763699</v>
      </c>
      <c r="CI30">
        <v>132.936368958608</v>
      </c>
      <c r="CJ30">
        <v>102.50095707497</v>
      </c>
      <c r="CK30">
        <v>105.270399785393</v>
      </c>
      <c r="CL30">
        <v>105.687068389196</v>
      </c>
      <c r="CM30">
        <v>164.236426889287</v>
      </c>
      <c r="CN30">
        <v>102.595159463012</v>
      </c>
      <c r="CO30">
        <v>121.688270565908</v>
      </c>
      <c r="CP30">
        <v>86.702574838255501</v>
      </c>
      <c r="CQ30">
        <v>158.90039710729801</v>
      </c>
      <c r="CR30">
        <v>105.299724738188</v>
      </c>
      <c r="CS30">
        <v>97.614855842666501</v>
      </c>
      <c r="CT30">
        <v>93.788464449565694</v>
      </c>
      <c r="CU30">
        <v>115.75035067947201</v>
      </c>
      <c r="CV30">
        <v>99.583172437137193</v>
      </c>
      <c r="CW30">
        <v>100.766374649862</v>
      </c>
      <c r="CX30">
        <v>99.271379928074694</v>
      </c>
      <c r="CY30">
        <v>104.439593372575</v>
      </c>
      <c r="CZ30">
        <v>112.472081830975</v>
      </c>
      <c r="DA30">
        <v>103.18898953961499</v>
      </c>
      <c r="DB30">
        <v>118.39831234472901</v>
      </c>
      <c r="DC30">
        <v>97.017512132462699</v>
      </c>
      <c r="DD30">
        <v>145.53156511322101</v>
      </c>
      <c r="DE30">
        <v>112.075237340108</v>
      </c>
      <c r="DF30">
        <v>107.33307751512601</v>
      </c>
      <c r="DG30">
        <v>135.00356094282199</v>
      </c>
      <c r="DH30">
        <v>107.86403515916599</v>
      </c>
      <c r="DI30">
        <v>106.76642064667099</v>
      </c>
      <c r="DJ30">
        <v>101.79386415149099</v>
      </c>
      <c r="DK30">
        <v>104.402986911913</v>
      </c>
      <c r="DL30">
        <v>98.556116088236607</v>
      </c>
      <c r="DM30">
        <v>104.297126298275</v>
      </c>
      <c r="DN30">
        <v>108.227193478565</v>
      </c>
      <c r="DO30">
        <v>102.78660998660099</v>
      </c>
      <c r="DP30">
        <v>101.212259304523</v>
      </c>
      <c r="DQ30">
        <v>123.00744160767999</v>
      </c>
      <c r="DR30">
        <v>105.346219439481</v>
      </c>
      <c r="DS30">
        <v>105.65362645295799</v>
      </c>
      <c r="DT30">
        <v>145.14367514638599</v>
      </c>
      <c r="DU30">
        <v>103.096128052382</v>
      </c>
      <c r="DV30">
        <v>101.255740147371</v>
      </c>
      <c r="DW30">
        <v>98.0859778164766</v>
      </c>
      <c r="DX30">
        <v>99.098639441929507</v>
      </c>
      <c r="DY30">
        <v>123.390422784222</v>
      </c>
      <c r="DZ30">
        <v>137.923661677311</v>
      </c>
      <c r="EA30">
        <v>147.62568818629799</v>
      </c>
      <c r="EB30">
        <v>80.226643901697201</v>
      </c>
      <c r="EC30">
        <v>105.954932687812</v>
      </c>
      <c r="ED30">
        <v>95.986396874599095</v>
      </c>
      <c r="EE30">
        <v>103.909275802511</v>
      </c>
      <c r="EF30">
        <v>79.728089914967398</v>
      </c>
      <c r="EG30">
        <v>70.299779488596002</v>
      </c>
      <c r="EH30">
        <v>92.304347777263402</v>
      </c>
      <c r="EI30">
        <v>72.376953638437499</v>
      </c>
      <c r="EJ30">
        <v>108.19922658076899</v>
      </c>
      <c r="EK30">
        <v>112.985123571717</v>
      </c>
      <c r="EL30">
        <v>103.70175031529099</v>
      </c>
      <c r="EM30">
        <v>99.352269890028296</v>
      </c>
      <c r="EN30">
        <v>104.087838501981</v>
      </c>
      <c r="EO30">
        <v>101.729797062814</v>
      </c>
      <c r="EP30">
        <v>89.580104790476895</v>
      </c>
      <c r="EQ30">
        <v>95.087202765544504</v>
      </c>
      <c r="ER30">
        <v>136.891290584904</v>
      </c>
      <c r="ES30">
        <v>118.753777785339</v>
      </c>
      <c r="ET30">
        <v>120.835098989223</v>
      </c>
      <c r="EV30" t="s">
        <v>432</v>
      </c>
      <c r="EW30">
        <v>116.498775889854</v>
      </c>
      <c r="EX30">
        <v>99.166277394784103</v>
      </c>
      <c r="EY30">
        <v>156.313084572847</v>
      </c>
      <c r="EZ30">
        <v>102.232038544448</v>
      </c>
      <c r="FA30">
        <v>99.711565439040697</v>
      </c>
      <c r="FB30">
        <v>101.90818043699601</v>
      </c>
      <c r="FC30">
        <v>198.854675029671</v>
      </c>
      <c r="FD30">
        <v>99.540667254603804</v>
      </c>
      <c r="FE30">
        <v>114.798848074093</v>
      </c>
      <c r="FF30">
        <v>53.899432724008001</v>
      </c>
      <c r="FG30">
        <v>164.682866923886</v>
      </c>
      <c r="FH30">
        <v>104.34459645483</v>
      </c>
      <c r="FI30">
        <v>76.730662273562501</v>
      </c>
      <c r="FJ30">
        <v>72.394812164438306</v>
      </c>
      <c r="FK30">
        <v>107.91186535073901</v>
      </c>
      <c r="FL30">
        <v>79.461018180672298</v>
      </c>
      <c r="FM30">
        <v>92.847910089851794</v>
      </c>
      <c r="FN30">
        <v>92.672715972661805</v>
      </c>
      <c r="FO30">
        <v>98.025113168927803</v>
      </c>
      <c r="FP30">
        <v>101.843431171755</v>
      </c>
      <c r="FQ30">
        <v>100.01643335969101</v>
      </c>
      <c r="FR30">
        <v>112.22949807413001</v>
      </c>
      <c r="FS30">
        <v>76.816202851385896</v>
      </c>
      <c r="FT30">
        <v>153.026544108439</v>
      </c>
      <c r="FU30">
        <v>98.847363099493606</v>
      </c>
      <c r="FV30">
        <v>98.268000453638606</v>
      </c>
      <c r="FW30">
        <v>153.474706408972</v>
      </c>
      <c r="FX30">
        <v>103.742517140003</v>
      </c>
      <c r="FY30">
        <v>100.396391494431</v>
      </c>
      <c r="FZ30">
        <v>99.858324269952305</v>
      </c>
      <c r="GA30">
        <v>98.814718822476394</v>
      </c>
      <c r="GB30">
        <v>90.531551920433301</v>
      </c>
      <c r="GC30">
        <v>99.993975464094802</v>
      </c>
      <c r="GD30">
        <v>92.321906145625206</v>
      </c>
      <c r="GE30">
        <v>102.23812383500101</v>
      </c>
      <c r="GF30">
        <v>98.918201591169904</v>
      </c>
      <c r="GG30">
        <v>132.94867437953499</v>
      </c>
      <c r="GH30">
        <v>101.56922166940301</v>
      </c>
      <c r="GI30">
        <v>99.544883678091907</v>
      </c>
      <c r="GJ30">
        <v>148.17780428422</v>
      </c>
      <c r="GK30">
        <v>99.385458203460104</v>
      </c>
      <c r="GL30">
        <v>95.470689093624998</v>
      </c>
      <c r="GM30">
        <v>82.519950612052497</v>
      </c>
      <c r="GN30">
        <v>94.095813795805995</v>
      </c>
      <c r="GO30">
        <v>109.09317769015</v>
      </c>
      <c r="GP30">
        <v>130.874199149596</v>
      </c>
      <c r="GQ30">
        <v>163.092907527802</v>
      </c>
      <c r="GR30">
        <v>83.281063843791102</v>
      </c>
      <c r="GS30">
        <v>101.20114844510699</v>
      </c>
      <c r="GT30">
        <v>83.231633991177105</v>
      </c>
      <c r="GU30">
        <v>92.524588297092706</v>
      </c>
      <c r="GV30">
        <v>46.729491124035</v>
      </c>
      <c r="GW30">
        <v>73.956187990222105</v>
      </c>
      <c r="GX30">
        <v>67.728871958640596</v>
      </c>
      <c r="GY30">
        <v>37.330657746746702</v>
      </c>
      <c r="GZ30">
        <v>102.296227245677</v>
      </c>
      <c r="HA30">
        <v>100.890181877334</v>
      </c>
      <c r="HB30">
        <v>99.359702886888002</v>
      </c>
      <c r="HC30">
        <v>91.270326092183396</v>
      </c>
      <c r="HD30">
        <v>94.200136460684007</v>
      </c>
      <c r="HE30">
        <v>98.867963877376397</v>
      </c>
      <c r="HF30">
        <v>74.8526114501922</v>
      </c>
      <c r="HG30">
        <v>81.1367501271002</v>
      </c>
      <c r="HH30">
        <v>89.876551276999507</v>
      </c>
      <c r="HI30">
        <v>126.095093328777</v>
      </c>
      <c r="HJ30">
        <v>127.04000658653599</v>
      </c>
      <c r="HL30" t="s">
        <v>578</v>
      </c>
      <c r="HM30">
        <v>9.7637407683111004E-3</v>
      </c>
      <c r="HN30">
        <v>1.08550401554656E-2</v>
      </c>
      <c r="HO30">
        <v>6.7846845679035896E-3</v>
      </c>
      <c r="HP30">
        <v>2.3752730111154998E-3</v>
      </c>
      <c r="HQ30">
        <v>5.1054669942043303E-3</v>
      </c>
      <c r="HR30">
        <v>-5.9627711241240201E-2</v>
      </c>
      <c r="HS30">
        <v>-9.0146979548281797E-2</v>
      </c>
      <c r="HT30">
        <v>3.25382056016554E-2</v>
      </c>
      <c r="HU30">
        <v>1.5819466913700599E-2</v>
      </c>
      <c r="HV30">
        <v>8.9313419177217496E-2</v>
      </c>
      <c r="HW30">
        <v>3.1840072911548602E-4</v>
      </c>
      <c r="HX30">
        <v>-7.6854558992671598E-3</v>
      </c>
      <c r="HY30">
        <v>-8.3190048937110597E-3</v>
      </c>
      <c r="HZ30">
        <v>-7.0724443549663105E-2</v>
      </c>
      <c r="IA30">
        <v>-2.3157773723940001E-2</v>
      </c>
      <c r="IB30">
        <v>2.3643408206867E-2</v>
      </c>
      <c r="IC30">
        <v>2.52462963787261E-2</v>
      </c>
      <c r="ID30">
        <v>0.113674457513727</v>
      </c>
      <c r="IE30">
        <v>7.4335862890393595E-2</v>
      </c>
    </row>
    <row r="31" spans="1:239" x14ac:dyDescent="0.35">
      <c r="A31" t="s">
        <v>423</v>
      </c>
      <c r="B31" t="b">
        <v>0</v>
      </c>
      <c r="C31" t="b">
        <v>1</v>
      </c>
      <c r="D31">
        <v>1</v>
      </c>
      <c r="E31">
        <v>1</v>
      </c>
      <c r="F31" t="s">
        <v>79</v>
      </c>
      <c r="G31">
        <v>7.4760845191204003E-3</v>
      </c>
      <c r="H31">
        <v>7.4760845191204003E-3</v>
      </c>
      <c r="I31">
        <v>7.4760845191204003E-3</v>
      </c>
      <c r="J31">
        <v>106.134861934374</v>
      </c>
      <c r="K31">
        <v>103.14488797991299</v>
      </c>
      <c r="L31">
        <v>100.174111659769</v>
      </c>
      <c r="M31">
        <v>0</v>
      </c>
      <c r="N31" t="b">
        <v>1</v>
      </c>
      <c r="P31" t="s">
        <v>444</v>
      </c>
      <c r="Q31">
        <v>139.29704073546901</v>
      </c>
      <c r="R31">
        <v>121.019876978787</v>
      </c>
      <c r="S31">
        <v>95.130013388802396</v>
      </c>
      <c r="T31">
        <v>104.611436259355</v>
      </c>
      <c r="U31">
        <v>125.38537158013899</v>
      </c>
      <c r="V31">
        <v>122.114984634396</v>
      </c>
      <c r="W31">
        <v>12.706416946698999</v>
      </c>
      <c r="X31">
        <v>111.676861321156</v>
      </c>
      <c r="Y31">
        <v>114.179139562019</v>
      </c>
      <c r="Z31">
        <v>109.225284790125</v>
      </c>
      <c r="AA31">
        <v>151.877683172671</v>
      </c>
      <c r="AB31">
        <v>109.127927147802</v>
      </c>
      <c r="AC31">
        <v>141.33307547693499</v>
      </c>
      <c r="AD31">
        <v>104.96867630726</v>
      </c>
      <c r="AE31">
        <v>129.937056133185</v>
      </c>
      <c r="AF31">
        <v>142.51468276901301</v>
      </c>
      <c r="AG31">
        <v>124.308592601765</v>
      </c>
      <c r="AH31">
        <v>115.479266448705</v>
      </c>
      <c r="AI31">
        <v>126.637317177112</v>
      </c>
      <c r="AJ31">
        <v>155.00707400883701</v>
      </c>
      <c r="AK31">
        <v>113.479110745125</v>
      </c>
      <c r="AL31">
        <v>130.55072801361001</v>
      </c>
      <c r="AM31">
        <v>106.06315113738501</v>
      </c>
      <c r="AN31">
        <v>137.406347544178</v>
      </c>
      <c r="AO31">
        <v>107.12999050730799</v>
      </c>
      <c r="AP31">
        <v>136.93291135769999</v>
      </c>
      <c r="AQ31">
        <v>122.118441592292</v>
      </c>
      <c r="AR31">
        <v>116.68860360273899</v>
      </c>
      <c r="AS31">
        <v>118.38127848357</v>
      </c>
      <c r="AT31">
        <v>108.37677823861701</v>
      </c>
      <c r="AU31">
        <v>121.253582549852</v>
      </c>
      <c r="AV31">
        <v>117.571724826752</v>
      </c>
      <c r="AW31">
        <v>120.270493310218</v>
      </c>
      <c r="AX31">
        <v>145.473400917324</v>
      </c>
      <c r="AZ31">
        <v>107.952998854509</v>
      </c>
      <c r="BA31">
        <v>114.88043393156499</v>
      </c>
      <c r="BB31">
        <v>120.92335632510699</v>
      </c>
      <c r="BC31">
        <v>122.699749145383</v>
      </c>
      <c r="BD31">
        <v>149.65175181204</v>
      </c>
      <c r="BE31">
        <v>112.075870744311</v>
      </c>
      <c r="BF31">
        <v>118.046536049465</v>
      </c>
      <c r="BG31">
        <v>150.68365265075801</v>
      </c>
      <c r="BH31">
        <v>108.873075643607</v>
      </c>
      <c r="BI31">
        <v>146.591575028368</v>
      </c>
      <c r="BJ31">
        <v>158.469993509917</v>
      </c>
      <c r="BK31">
        <v>135.60167001045099</v>
      </c>
      <c r="BL31">
        <v>40.913531634271003</v>
      </c>
      <c r="BM31">
        <v>122.249689985007</v>
      </c>
      <c r="BN31">
        <v>134.082943824979</v>
      </c>
      <c r="BO31">
        <v>152.69287397471899</v>
      </c>
      <c r="BP31">
        <v>247.66006980714201</v>
      </c>
      <c r="BQ31">
        <v>24.545665658178901</v>
      </c>
      <c r="BR31">
        <v>58.107192654688703</v>
      </c>
      <c r="BS31">
        <v>105.649700611876</v>
      </c>
      <c r="BT31">
        <v>130.165326627816</v>
      </c>
      <c r="BU31">
        <v>156.20706939083101</v>
      </c>
      <c r="BV31">
        <v>115.31726893496599</v>
      </c>
      <c r="BW31">
        <v>118.71797320490199</v>
      </c>
      <c r="BX31">
        <v>150.92722731858299</v>
      </c>
      <c r="BY31">
        <v>109.36909773834201</v>
      </c>
      <c r="BZ31">
        <v>94.301939664322205</v>
      </c>
      <c r="CA31">
        <v>120.977608817545</v>
      </c>
      <c r="CB31">
        <v>127.334460036799</v>
      </c>
      <c r="CC31">
        <v>50.989917975098102</v>
      </c>
      <c r="CD31">
        <v>101.416841323705</v>
      </c>
      <c r="CF31" t="s">
        <v>444</v>
      </c>
      <c r="CG31">
        <v>124.76027018481101</v>
      </c>
      <c r="CH31">
        <v>115.253509786021</v>
      </c>
      <c r="CI31">
        <v>137.52483384504799</v>
      </c>
      <c r="CJ31">
        <v>104.22318075467101</v>
      </c>
      <c r="CK31">
        <v>116.30756272464799</v>
      </c>
      <c r="CL31">
        <v>117.851917121406</v>
      </c>
      <c r="CM31">
        <v>60.254845700207099</v>
      </c>
      <c r="CN31">
        <v>107.50565291752901</v>
      </c>
      <c r="CO31">
        <v>107.987917601023</v>
      </c>
      <c r="CP31">
        <v>92.648172011323396</v>
      </c>
      <c r="CQ31">
        <v>156.26396289439199</v>
      </c>
      <c r="CR31">
        <v>107.760440913979</v>
      </c>
      <c r="CS31">
        <v>108.78815970762</v>
      </c>
      <c r="CT31">
        <v>101.575902062143</v>
      </c>
      <c r="CU31">
        <v>121.76402664125099</v>
      </c>
      <c r="CV31">
        <v>111.276274121573</v>
      </c>
      <c r="CW31">
        <v>108.326452630891</v>
      </c>
      <c r="CX31">
        <v>106.14244083900201</v>
      </c>
      <c r="CY31">
        <v>119.016805572073</v>
      </c>
      <c r="CZ31">
        <v>139.871666077909</v>
      </c>
      <c r="DA31">
        <v>110.016084487401</v>
      </c>
      <c r="DB31">
        <v>124.489211938965</v>
      </c>
      <c r="DC31">
        <v>104.45807146812101</v>
      </c>
      <c r="DD31">
        <v>146.14374109977601</v>
      </c>
      <c r="DE31">
        <v>100.853462733283</v>
      </c>
      <c r="DF31">
        <v>125.78746656089</v>
      </c>
      <c r="DG31">
        <v>148.30438228472599</v>
      </c>
      <c r="DH31">
        <v>112.457312253113</v>
      </c>
      <c r="DI31">
        <v>110.475944159291</v>
      </c>
      <c r="DJ31">
        <v>106.09967534607701</v>
      </c>
      <c r="DK31">
        <v>114.25031334472099</v>
      </c>
      <c r="DL31">
        <v>106.10997180694299</v>
      </c>
      <c r="DM31">
        <v>115.422116934651</v>
      </c>
      <c r="DN31">
        <v>133.17575811575099</v>
      </c>
      <c r="DP31">
        <v>105.310424829095</v>
      </c>
      <c r="DQ31">
        <v>127.94752276273699</v>
      </c>
      <c r="DR31">
        <v>116.689976980026</v>
      </c>
      <c r="DS31">
        <v>115.737773579574</v>
      </c>
      <c r="DT31">
        <v>152.242334622909</v>
      </c>
      <c r="DU31">
        <v>108.065661617553</v>
      </c>
      <c r="DV31">
        <v>109.355593161191</v>
      </c>
      <c r="DW31">
        <v>109.03345831788</v>
      </c>
      <c r="DX31">
        <v>102.631706139936</v>
      </c>
      <c r="DY31">
        <v>132.621783938314</v>
      </c>
      <c r="DZ31">
        <v>153.37013573856299</v>
      </c>
      <c r="EA31">
        <v>143.58085496656699</v>
      </c>
      <c r="EB31">
        <v>73.452627743369305</v>
      </c>
      <c r="EC31">
        <v>116.912176981382</v>
      </c>
      <c r="ED31">
        <v>107.078573359454</v>
      </c>
      <c r="EE31">
        <v>123.40224955115301</v>
      </c>
      <c r="EF31">
        <v>95.418931369234897</v>
      </c>
      <c r="EG31">
        <v>54.311624667844299</v>
      </c>
      <c r="EH31">
        <v>70.852791143504902</v>
      </c>
      <c r="EI31">
        <v>82.350463845544297</v>
      </c>
      <c r="EJ31">
        <v>123.29585141416</v>
      </c>
      <c r="EK31">
        <v>138.83999733353099</v>
      </c>
      <c r="EL31">
        <v>110.544731720515</v>
      </c>
      <c r="EM31">
        <v>107.257511602078</v>
      </c>
      <c r="EN31">
        <v>123.479320409442</v>
      </c>
      <c r="EO31">
        <v>106.30921170779099</v>
      </c>
      <c r="EP31">
        <v>79.635248781950096</v>
      </c>
      <c r="EQ31">
        <v>108.38667311476399</v>
      </c>
      <c r="ER31">
        <v>94.085979704728004</v>
      </c>
      <c r="ES31">
        <v>92.679992455338606</v>
      </c>
      <c r="ET31">
        <v>117.63354740722301</v>
      </c>
      <c r="EV31" t="s">
        <v>444</v>
      </c>
      <c r="EW31">
        <v>110.27594855840501</v>
      </c>
      <c r="EX31">
        <v>109.65399953069399</v>
      </c>
      <c r="EY31">
        <v>139.334837490187</v>
      </c>
      <c r="EZ31">
        <v>103.836063062497</v>
      </c>
      <c r="FA31">
        <v>107.64522139115699</v>
      </c>
      <c r="FB31">
        <v>113.63806961346199</v>
      </c>
      <c r="FC31">
        <v>107.242312940578</v>
      </c>
      <c r="FD31">
        <v>103.451563523947</v>
      </c>
      <c r="FE31">
        <v>99.758817953151507</v>
      </c>
      <c r="FF31">
        <v>70.057668755361803</v>
      </c>
      <c r="FG31">
        <v>157.775338632103</v>
      </c>
      <c r="FH31">
        <v>106.404108456515</v>
      </c>
      <c r="FI31">
        <v>80.201118565090795</v>
      </c>
      <c r="FJ31">
        <v>93.881736201708193</v>
      </c>
      <c r="FK31">
        <v>113.518301848262</v>
      </c>
      <c r="FL31">
        <v>83.251569836513994</v>
      </c>
      <c r="FM31">
        <v>93.877380838551204</v>
      </c>
      <c r="FN31">
        <v>97.389346539361995</v>
      </c>
      <c r="FO31">
        <v>111.707020857381</v>
      </c>
      <c r="FP31">
        <v>125.486754053582</v>
      </c>
      <c r="FQ31">
        <v>106.63362856561299</v>
      </c>
      <c r="FR31">
        <v>118.003048310984</v>
      </c>
      <c r="FS31">
        <v>95.6628663001148</v>
      </c>
      <c r="FT31">
        <v>154.31861028006901</v>
      </c>
      <c r="FU31">
        <v>88.7962268678708</v>
      </c>
      <c r="FV31">
        <v>115.163779025395</v>
      </c>
      <c r="FW31">
        <v>176.125040449712</v>
      </c>
      <c r="FX31">
        <v>108.160283700883</v>
      </c>
      <c r="FY31">
        <v>102.91501427486899</v>
      </c>
      <c r="FZ31">
        <v>103.85580433709301</v>
      </c>
      <c r="GA31">
        <v>107.52426579323399</v>
      </c>
      <c r="GB31">
        <v>95.540080748606897</v>
      </c>
      <c r="GC31">
        <v>110.65996483709699</v>
      </c>
      <c r="GD31">
        <v>117.09448278425199</v>
      </c>
      <c r="GF31">
        <v>102.71713265533501</v>
      </c>
      <c r="GG31">
        <v>130.702584355792</v>
      </c>
      <c r="GH31">
        <v>112.50626934258899</v>
      </c>
      <c r="GI31">
        <v>109.045979725739</v>
      </c>
      <c r="GJ31">
        <v>151.14591912912201</v>
      </c>
      <c r="GK31">
        <v>104.176126677265</v>
      </c>
      <c r="GL31">
        <v>101.078206988956</v>
      </c>
      <c r="GM31">
        <v>77.046745399644195</v>
      </c>
      <c r="GN31">
        <v>96.703977751243301</v>
      </c>
      <c r="GO31">
        <v>117.25490126626801</v>
      </c>
      <c r="GP31">
        <v>145.53118329479</v>
      </c>
      <c r="GQ31">
        <v>148.38050346427201</v>
      </c>
      <c r="GR31">
        <v>113.96550839369399</v>
      </c>
      <c r="GS31">
        <v>111.666783957991</v>
      </c>
      <c r="GT31">
        <v>84.577533017101899</v>
      </c>
      <c r="GU31">
        <v>97.956560177642402</v>
      </c>
      <c r="GV31">
        <v>26.761797846630301</v>
      </c>
      <c r="GW31">
        <v>92.542709162041305</v>
      </c>
      <c r="GX31">
        <v>69.403712908265902</v>
      </c>
      <c r="GY31">
        <v>54.188024728691801</v>
      </c>
      <c r="GZ31">
        <v>116.569229127501</v>
      </c>
      <c r="HA31">
        <v>122.56353119476501</v>
      </c>
      <c r="HB31">
        <v>105.91616502196599</v>
      </c>
      <c r="HC31">
        <v>96.679691068800906</v>
      </c>
      <c r="HD31">
        <v>99.419718710442794</v>
      </c>
      <c r="HE31">
        <v>103.318551755965</v>
      </c>
      <c r="HF31">
        <v>58.289048583059497</v>
      </c>
      <c r="HG31">
        <v>92.405399753094301</v>
      </c>
      <c r="HH31">
        <v>57.755588480464603</v>
      </c>
      <c r="HI31">
        <v>118.498265368828</v>
      </c>
      <c r="HJ31">
        <v>128.279586452551</v>
      </c>
      <c r="HL31" t="s">
        <v>579</v>
      </c>
      <c r="HM31">
        <v>1.03180557410553E-2</v>
      </c>
      <c r="HN31">
        <v>1.1437602219224101E-2</v>
      </c>
      <c r="HO31">
        <v>8.2010638056986204E-3</v>
      </c>
      <c r="HP31">
        <v>3.61788969850085E-3</v>
      </c>
      <c r="HQ31">
        <v>8.4991731675438907E-3</v>
      </c>
      <c r="HR31">
        <v>-4.2442481181274597E-2</v>
      </c>
      <c r="HS31">
        <v>-6.4472298116307794E-2</v>
      </c>
      <c r="HT31">
        <v>1.18510066505344E-2</v>
      </c>
      <c r="HU31">
        <v>1.09046983779796E-2</v>
      </c>
      <c r="HV31">
        <v>5.7561562952288897E-2</v>
      </c>
      <c r="HW31">
        <v>2.3098181430180199E-2</v>
      </c>
      <c r="HX31">
        <v>3.2902443700125197E-2</v>
      </c>
      <c r="HY31">
        <v>2.2176703993851601E-2</v>
      </c>
      <c r="HZ31">
        <v>-3.1313611585836998E-4</v>
      </c>
      <c r="IA31">
        <v>2.6326610044544699E-3</v>
      </c>
      <c r="IB31">
        <v>-6.8675584091869501E-3</v>
      </c>
      <c r="IC31">
        <v>-3.0092830423906702E-3</v>
      </c>
      <c r="ID31">
        <v>-3.4852540258127097E-2</v>
      </c>
      <c r="IE31">
        <v>3.5167012264780599E-3</v>
      </c>
    </row>
    <row r="32" spans="1:239" x14ac:dyDescent="0.35">
      <c r="A32" t="s">
        <v>424</v>
      </c>
      <c r="B32" t="b">
        <v>1</v>
      </c>
      <c r="C32" t="b">
        <v>0</v>
      </c>
      <c r="D32">
        <v>0</v>
      </c>
      <c r="E32">
        <v>-1</v>
      </c>
      <c r="F32" t="s">
        <v>79</v>
      </c>
      <c r="G32">
        <v>2.2622634246625101E-3</v>
      </c>
      <c r="H32">
        <v>0</v>
      </c>
      <c r="I32">
        <v>-2.2622634246625101E-3</v>
      </c>
      <c r="J32">
        <v>106.37496695060899</v>
      </c>
      <c r="K32">
        <v>103.14488797991299</v>
      </c>
      <c r="L32">
        <v>99.947491430863195</v>
      </c>
      <c r="M32">
        <v>0</v>
      </c>
      <c r="N32" t="b">
        <v>1</v>
      </c>
      <c r="P32" t="s">
        <v>456</v>
      </c>
      <c r="Q32">
        <v>168.27315872553999</v>
      </c>
      <c r="R32">
        <v>122.85911577287899</v>
      </c>
      <c r="S32">
        <v>118.27214545032</v>
      </c>
      <c r="T32">
        <v>104.600026390216</v>
      </c>
      <c r="U32">
        <v>127.976176790401</v>
      </c>
      <c r="V32">
        <v>123.299831041367</v>
      </c>
      <c r="W32">
        <v>5.5252592059871697</v>
      </c>
      <c r="X32">
        <v>114.349183704412</v>
      </c>
      <c r="Y32">
        <v>137.231446456062</v>
      </c>
      <c r="Z32">
        <v>140.277942859842</v>
      </c>
      <c r="AA32">
        <v>185.413040592133</v>
      </c>
      <c r="AB32">
        <v>109.747964237047</v>
      </c>
      <c r="AC32">
        <v>140.264667993377</v>
      </c>
      <c r="AD32">
        <v>108.106275201763</v>
      </c>
      <c r="AE32">
        <v>138.93557440095199</v>
      </c>
      <c r="AF32">
        <v>141.74371057150901</v>
      </c>
      <c r="AG32">
        <v>123.463925291663</v>
      </c>
      <c r="AH32">
        <v>117.59653436315</v>
      </c>
      <c r="AI32">
        <v>131.73365788148101</v>
      </c>
      <c r="AJ32">
        <v>161.59350775493999</v>
      </c>
      <c r="AK32">
        <v>117.547379954306</v>
      </c>
      <c r="AL32">
        <v>140.43378548461001</v>
      </c>
      <c r="AM32">
        <v>145.23530623273001</v>
      </c>
      <c r="AN32">
        <v>154.124890539256</v>
      </c>
      <c r="AO32">
        <v>155.46184450902101</v>
      </c>
      <c r="AP32">
        <v>142.00405385929699</v>
      </c>
      <c r="AQ32">
        <v>147.004533148571</v>
      </c>
      <c r="AR32">
        <v>131.45292291816699</v>
      </c>
      <c r="AS32">
        <v>129.780818251683</v>
      </c>
      <c r="AT32">
        <v>110.20199421165501</v>
      </c>
      <c r="AU32">
        <v>127.501630271766</v>
      </c>
      <c r="AV32">
        <v>119.22829493080199</v>
      </c>
      <c r="AW32">
        <v>121.55142709199799</v>
      </c>
      <c r="AX32">
        <v>144.72941025623101</v>
      </c>
      <c r="AY32">
        <v>105.224701870678</v>
      </c>
      <c r="AZ32">
        <v>109.86195680498101</v>
      </c>
      <c r="BA32">
        <v>148.22589641790299</v>
      </c>
      <c r="BB32">
        <v>122.074533309781</v>
      </c>
      <c r="BC32">
        <v>127.261262087143</v>
      </c>
      <c r="BD32">
        <v>190.37672728743499</v>
      </c>
      <c r="BE32">
        <v>114.95072984601499</v>
      </c>
      <c r="BF32">
        <v>120.013833456608</v>
      </c>
      <c r="BG32">
        <v>139.99287762863599</v>
      </c>
      <c r="BH32">
        <v>110.67687115048</v>
      </c>
      <c r="BI32">
        <v>186.415160634183</v>
      </c>
      <c r="BJ32">
        <v>210.540839696452</v>
      </c>
      <c r="BK32">
        <v>162.837321313655</v>
      </c>
      <c r="BL32">
        <v>40.429890935704499</v>
      </c>
      <c r="BM32">
        <v>127.998673598845</v>
      </c>
      <c r="BN32">
        <v>125.94644407206199</v>
      </c>
      <c r="BO32">
        <v>141.74650186956799</v>
      </c>
      <c r="BP32">
        <v>167.72287459939</v>
      </c>
      <c r="BQ32">
        <v>23.432118290342501</v>
      </c>
      <c r="BR32">
        <v>43.388067736763503</v>
      </c>
      <c r="BS32">
        <v>51.459196893393603</v>
      </c>
      <c r="BT32">
        <v>135.056731101483</v>
      </c>
      <c r="BU32">
        <v>160.44284509908601</v>
      </c>
      <c r="BV32">
        <v>119.29286857949801</v>
      </c>
      <c r="BW32">
        <v>120.301760642454</v>
      </c>
      <c r="BX32">
        <v>141.14064990858901</v>
      </c>
      <c r="BY32">
        <v>111.241622098382</v>
      </c>
      <c r="BZ32">
        <v>150.53927145184301</v>
      </c>
      <c r="CA32">
        <v>178.42088222388301</v>
      </c>
      <c r="CB32">
        <v>181.11754985150901</v>
      </c>
      <c r="CC32">
        <v>76.585953347886303</v>
      </c>
      <c r="CD32">
        <v>209.947533077331</v>
      </c>
      <c r="CF32" t="s">
        <v>456</v>
      </c>
      <c r="CG32">
        <v>122.432111249108</v>
      </c>
      <c r="CH32">
        <v>117.901142978629</v>
      </c>
      <c r="CI32">
        <v>68.7954524803705</v>
      </c>
      <c r="CJ32">
        <v>104.21176823496501</v>
      </c>
      <c r="CK32">
        <v>119.217065307304</v>
      </c>
      <c r="CL32">
        <v>117.972837082905</v>
      </c>
      <c r="CM32">
        <v>74.623884837755199</v>
      </c>
      <c r="CN32">
        <v>109.730456243544</v>
      </c>
      <c r="CO32">
        <v>123.52389350036999</v>
      </c>
      <c r="CP32">
        <v>126.450700623632</v>
      </c>
      <c r="CQ32">
        <v>160.09047797165999</v>
      </c>
      <c r="CR32">
        <v>105.641704964566</v>
      </c>
      <c r="CS32">
        <v>113.921822592243</v>
      </c>
      <c r="CT32">
        <v>122.20321155496499</v>
      </c>
      <c r="CU32">
        <v>128.92483831982</v>
      </c>
      <c r="CV32">
        <v>110.049513632303</v>
      </c>
      <c r="CW32">
        <v>108.964214592624</v>
      </c>
      <c r="CX32">
        <v>108.51967079168899</v>
      </c>
      <c r="CY32">
        <v>120.590155097796</v>
      </c>
      <c r="CZ32">
        <v>144.990577505777</v>
      </c>
      <c r="DA32">
        <v>113.27817810607699</v>
      </c>
      <c r="DB32">
        <v>133.553742274521</v>
      </c>
      <c r="DC32">
        <v>152.46108088208399</v>
      </c>
      <c r="DD32">
        <v>151.83534164654</v>
      </c>
      <c r="DE32">
        <v>151.95412102400999</v>
      </c>
      <c r="DF32">
        <v>125.52994397654101</v>
      </c>
      <c r="DG32">
        <v>147.93021145953799</v>
      </c>
      <c r="DH32">
        <v>102.2172984269</v>
      </c>
      <c r="DI32">
        <v>99.929231563884898</v>
      </c>
      <c r="DJ32">
        <v>107.886541733168</v>
      </c>
      <c r="DK32">
        <v>120.217609775279</v>
      </c>
      <c r="DL32">
        <v>107.725643272257</v>
      </c>
      <c r="DM32">
        <v>117.950632754092</v>
      </c>
      <c r="DN32">
        <v>124.46709754526699</v>
      </c>
      <c r="DO32">
        <v>104.616289097275</v>
      </c>
      <c r="DP32">
        <v>107.17265352934599</v>
      </c>
      <c r="DQ32">
        <v>109.161964840827</v>
      </c>
      <c r="DR32">
        <v>116.820700887878</v>
      </c>
      <c r="DS32">
        <v>124.490783433188</v>
      </c>
      <c r="DT32">
        <v>169.20473840993699</v>
      </c>
      <c r="DU32">
        <v>110.44964880514399</v>
      </c>
      <c r="DV32">
        <v>111.61684032225099</v>
      </c>
      <c r="DW32">
        <v>99.261909826976606</v>
      </c>
      <c r="DX32">
        <v>104.15545603086601</v>
      </c>
      <c r="DY32">
        <v>130.04641203096</v>
      </c>
      <c r="DZ32">
        <v>193.06302886517599</v>
      </c>
      <c r="EA32">
        <v>163.48411248748801</v>
      </c>
      <c r="EB32">
        <v>64.639542328115894</v>
      </c>
      <c r="EC32">
        <v>119.802698484269</v>
      </c>
      <c r="ED32">
        <v>99.383351787594407</v>
      </c>
      <c r="EE32">
        <v>112.045113911523</v>
      </c>
      <c r="EF32">
        <v>75.618414425694795</v>
      </c>
      <c r="EG32">
        <v>45.090660137188301</v>
      </c>
      <c r="EH32">
        <v>70.600529591801603</v>
      </c>
      <c r="EI32">
        <v>96.820043371320196</v>
      </c>
      <c r="EJ32">
        <v>134.16551584500601</v>
      </c>
      <c r="EK32">
        <v>141.83518695556501</v>
      </c>
      <c r="EL32">
        <v>113.12108780812</v>
      </c>
      <c r="EM32">
        <v>108.654992297943</v>
      </c>
      <c r="EN32">
        <v>113.17529739342901</v>
      </c>
      <c r="EO32">
        <v>108.038899869056</v>
      </c>
      <c r="EP32">
        <v>104.27019920610999</v>
      </c>
      <c r="EQ32">
        <v>148.06372514600901</v>
      </c>
      <c r="ER32">
        <v>115.76835416214701</v>
      </c>
      <c r="ES32">
        <v>125.675250320514</v>
      </c>
      <c r="ET32">
        <v>126.219139867476</v>
      </c>
      <c r="EV32" t="s">
        <v>456</v>
      </c>
      <c r="EW32">
        <v>83.709470968250002</v>
      </c>
      <c r="EX32">
        <v>113.000152979834</v>
      </c>
      <c r="EY32">
        <v>7.2895904432074898</v>
      </c>
      <c r="EZ32">
        <v>103.824643132058</v>
      </c>
      <c r="FA32">
        <v>110.779874794471</v>
      </c>
      <c r="FB32">
        <v>112.756909868493</v>
      </c>
      <c r="FC32">
        <v>226.72088445612999</v>
      </c>
      <c r="FD32">
        <v>105.25726521219499</v>
      </c>
      <c r="FE32">
        <v>102.16326863733801</v>
      </c>
      <c r="FF32">
        <v>84.901887298835504</v>
      </c>
      <c r="FG32">
        <v>125.78886182223501</v>
      </c>
      <c r="FH32">
        <v>101.615410675478</v>
      </c>
      <c r="FI32">
        <v>87.777324994547499</v>
      </c>
      <c r="FJ32">
        <v>112.375602653088</v>
      </c>
      <c r="FK32">
        <v>116.785744259559</v>
      </c>
      <c r="FL32">
        <v>81.406362386753699</v>
      </c>
      <c r="FM32">
        <v>95.593577448785396</v>
      </c>
      <c r="FN32">
        <v>99.963903416025602</v>
      </c>
      <c r="FO32">
        <v>110.198207847981</v>
      </c>
      <c r="FP32">
        <v>129.33960141899999</v>
      </c>
      <c r="FQ32">
        <v>109.13437291629999</v>
      </c>
      <c r="FR32">
        <v>123.540194430322</v>
      </c>
      <c r="FS32">
        <v>122.043921040884</v>
      </c>
      <c r="FT32">
        <v>134.36848958338601</v>
      </c>
      <c r="FU32">
        <v>112.622881323078</v>
      </c>
      <c r="FV32">
        <v>110.468433689466</v>
      </c>
      <c r="FW32">
        <v>136.26466378673101</v>
      </c>
      <c r="FX32">
        <v>77.308663786522203</v>
      </c>
      <c r="FY32">
        <v>75.2204242733131</v>
      </c>
      <c r="FZ32">
        <v>105.604880809466</v>
      </c>
      <c r="GA32">
        <v>113.165785811416</v>
      </c>
      <c r="GB32">
        <v>97.092576407257994</v>
      </c>
      <c r="GC32">
        <v>114.329638045134</v>
      </c>
      <c r="GD32">
        <v>101.858029210182</v>
      </c>
      <c r="GE32">
        <v>104.011018098666</v>
      </c>
      <c r="GF32">
        <v>104.533503567794</v>
      </c>
      <c r="GG32">
        <v>67.856332766118996</v>
      </c>
      <c r="GH32">
        <v>111.674699651729</v>
      </c>
      <c r="GI32">
        <v>121.27578967889301</v>
      </c>
      <c r="GJ32">
        <v>136.23292739234199</v>
      </c>
      <c r="GK32">
        <v>106.100267845639</v>
      </c>
      <c r="GL32">
        <v>103.56357966140099</v>
      </c>
      <c r="GM32">
        <v>68.513642792308005</v>
      </c>
      <c r="GN32">
        <v>97.973282814685007</v>
      </c>
      <c r="GO32">
        <v>81.625271028591897</v>
      </c>
      <c r="GP32">
        <v>163.52070664116101</v>
      </c>
      <c r="GQ32">
        <v>148.47848924325501</v>
      </c>
      <c r="GR32">
        <v>82.543395153690696</v>
      </c>
      <c r="GS32">
        <v>111.962598588153</v>
      </c>
      <c r="GT32">
        <v>77.425598659718503</v>
      </c>
      <c r="GU32">
        <v>86.688059742300396</v>
      </c>
      <c r="GV32">
        <v>23.376110510245098</v>
      </c>
      <c r="GW32">
        <v>55.2504780160004</v>
      </c>
      <c r="GX32">
        <v>82.083119758716194</v>
      </c>
      <c r="GY32">
        <v>67.578940676213094</v>
      </c>
      <c r="GZ32">
        <v>132.30399069466699</v>
      </c>
      <c r="HA32">
        <v>124.528163786397</v>
      </c>
      <c r="HB32">
        <v>107.20794415614399</v>
      </c>
      <c r="HC32">
        <v>97.898326552533803</v>
      </c>
      <c r="HD32">
        <v>89.022637282224807</v>
      </c>
      <c r="HE32">
        <v>104.91166798724301</v>
      </c>
      <c r="HF32">
        <v>54.476525480578601</v>
      </c>
      <c r="HG32">
        <v>90.6198093564456</v>
      </c>
      <c r="HH32">
        <v>51.061222817646701</v>
      </c>
      <c r="HI32">
        <v>44.074796803306903</v>
      </c>
      <c r="HJ32">
        <v>47.636148523947</v>
      </c>
      <c r="HL32" t="s">
        <v>580</v>
      </c>
      <c r="HM32">
        <v>2.47375773348301E-3</v>
      </c>
      <c r="HN32">
        <v>5.1096112326343103E-3</v>
      </c>
      <c r="HO32">
        <v>4.9577421353561501E-3</v>
      </c>
      <c r="HP32">
        <v>4.9738373233720802E-4</v>
      </c>
      <c r="HQ32">
        <v>1.01666831136528E-2</v>
      </c>
      <c r="HR32">
        <v>-1.3164206254864599E-2</v>
      </c>
      <c r="HS32">
        <v>-2.1686004341103699E-2</v>
      </c>
      <c r="HT32">
        <v>5.7946568838103101E-3</v>
      </c>
      <c r="HU32">
        <v>5.6493078259103298E-3</v>
      </c>
      <c r="HV32">
        <v>1.21832481728985E-2</v>
      </c>
      <c r="HW32">
        <v>1.9480781726129898E-2</v>
      </c>
      <c r="HX32">
        <v>2.0071889965467399E-2</v>
      </c>
      <c r="HY32">
        <v>2.2377281069251E-2</v>
      </c>
      <c r="HZ32">
        <v>4.1230830182535198E-2</v>
      </c>
      <c r="IA32">
        <v>4.1618155181701803E-2</v>
      </c>
      <c r="IB32">
        <v>2.2307762926496E-2</v>
      </c>
      <c r="IC32">
        <v>2.8813979771577101E-2</v>
      </c>
      <c r="ID32">
        <v>-3.6050159082741701E-2</v>
      </c>
      <c r="IE32">
        <v>8.2334389215758405E-2</v>
      </c>
    </row>
    <row r="33" spans="1:239" x14ac:dyDescent="0.35">
      <c r="A33" t="s">
        <v>425</v>
      </c>
      <c r="B33" t="b">
        <v>1</v>
      </c>
      <c r="C33" t="b">
        <v>1</v>
      </c>
      <c r="D33">
        <v>1</v>
      </c>
      <c r="E33">
        <v>1</v>
      </c>
      <c r="F33" t="s">
        <v>79</v>
      </c>
      <c r="G33">
        <v>6.5998351445450899E-4</v>
      </c>
      <c r="H33">
        <v>6.5998351445450899E-4</v>
      </c>
      <c r="I33">
        <v>6.5998351445450899E-4</v>
      </c>
      <c r="J33">
        <v>106.44517267514701</v>
      </c>
      <c r="K33">
        <v>103.21296190558</v>
      </c>
      <c r="L33">
        <v>100.013455127518</v>
      </c>
      <c r="M33">
        <v>1</v>
      </c>
      <c r="N33" t="b">
        <v>1</v>
      </c>
      <c r="P33" t="s">
        <v>468</v>
      </c>
      <c r="Q33">
        <v>181.14267569805099</v>
      </c>
      <c r="R33">
        <v>119.577892582328</v>
      </c>
      <c r="S33">
        <v>83.301829574944506</v>
      </c>
      <c r="T33">
        <v>104.497152037004</v>
      </c>
      <c r="U33">
        <v>123.675045220831</v>
      </c>
      <c r="V33">
        <v>119.954024658956</v>
      </c>
      <c r="W33">
        <v>8.8512042540768299</v>
      </c>
      <c r="X33">
        <v>111.721929574423</v>
      </c>
      <c r="Y33">
        <v>187.19363533871299</v>
      </c>
      <c r="Z33">
        <v>200.173247424491</v>
      </c>
      <c r="AA33">
        <v>196.90098047703401</v>
      </c>
      <c r="AB33">
        <v>110.00101854797801</v>
      </c>
      <c r="AC33">
        <v>151.5602724524</v>
      </c>
      <c r="AD33">
        <v>153.17422932198701</v>
      </c>
      <c r="AE33">
        <v>136.95089108078199</v>
      </c>
      <c r="AF33">
        <v>153.02333695022401</v>
      </c>
      <c r="AG33">
        <v>120.124045405923</v>
      </c>
      <c r="AH33">
        <v>113.720505491651</v>
      </c>
      <c r="AI33">
        <v>126.57423826319101</v>
      </c>
      <c r="AJ33">
        <v>153.89731013415499</v>
      </c>
      <c r="AK33">
        <v>115.053204460562</v>
      </c>
      <c r="AL33">
        <v>138.277113364988</v>
      </c>
      <c r="AM33">
        <v>148.985643212486</v>
      </c>
      <c r="AN33">
        <v>167.345940407672</v>
      </c>
      <c r="AO33">
        <v>161.53008381115399</v>
      </c>
      <c r="AP33">
        <v>135.760708079902</v>
      </c>
      <c r="AQ33">
        <v>142.623848373632</v>
      </c>
      <c r="AR33">
        <v>132.17337120255499</v>
      </c>
      <c r="AS33">
        <v>126.3233271563</v>
      </c>
      <c r="AT33">
        <v>108.440823153899</v>
      </c>
      <c r="AU33">
        <v>136.43209760904099</v>
      </c>
      <c r="AV33">
        <v>115.519870428139</v>
      </c>
      <c r="AW33">
        <v>118.01224711633201</v>
      </c>
      <c r="AX33">
        <v>156.347500010723</v>
      </c>
      <c r="AY33">
        <v>105.005641716979</v>
      </c>
      <c r="AZ33">
        <v>108.046857372026</v>
      </c>
      <c r="BA33">
        <v>130.08017412064399</v>
      </c>
      <c r="BB33">
        <v>118.40884597797699</v>
      </c>
      <c r="BC33">
        <v>123.430001654045</v>
      </c>
      <c r="BD33">
        <v>209.490411867278</v>
      </c>
      <c r="BE33">
        <v>113.24707038655799</v>
      </c>
      <c r="BF33">
        <v>116.38222684693601</v>
      </c>
      <c r="BG33">
        <v>140.268423254467</v>
      </c>
      <c r="BH33">
        <v>108.855837731891</v>
      </c>
      <c r="BI33">
        <v>205.284553337359</v>
      </c>
      <c r="BJ33">
        <v>232.73028163930601</v>
      </c>
      <c r="BK33">
        <v>177.05412835628201</v>
      </c>
      <c r="BL33">
        <v>37.493411744583199</v>
      </c>
      <c r="BM33">
        <v>136.68152460139899</v>
      </c>
      <c r="BN33">
        <v>124.499321694679</v>
      </c>
      <c r="BO33">
        <v>141.89409391413901</v>
      </c>
      <c r="BP33">
        <v>156.642470845069</v>
      </c>
      <c r="BQ33">
        <v>20.271974715332</v>
      </c>
      <c r="BR33">
        <v>68.825949448160401</v>
      </c>
      <c r="BS33">
        <v>80.415314271963496</v>
      </c>
      <c r="BT33">
        <v>129.583284948309</v>
      </c>
      <c r="BU33">
        <v>152.58559459945499</v>
      </c>
      <c r="BV33">
        <v>116.676073362754</v>
      </c>
      <c r="BW33">
        <v>116.375260225189</v>
      </c>
      <c r="BX33">
        <v>140.87137274973199</v>
      </c>
      <c r="BY33">
        <v>109.46895239612</v>
      </c>
      <c r="BZ33">
        <v>82.344007869211396</v>
      </c>
      <c r="CA33">
        <v>188.26595054354701</v>
      </c>
      <c r="CB33">
        <v>221.41246716601299</v>
      </c>
      <c r="CC33">
        <v>86.102027978609996</v>
      </c>
      <c r="CD33">
        <v>182.32302353639699</v>
      </c>
      <c r="CF33" t="s">
        <v>468</v>
      </c>
      <c r="CG33">
        <v>138.867147083183</v>
      </c>
      <c r="CH33">
        <v>115.459214081163</v>
      </c>
      <c r="CI33">
        <v>72.643107759584893</v>
      </c>
      <c r="CJ33">
        <v>104.1889852077</v>
      </c>
      <c r="CK33">
        <v>115.798727723629</v>
      </c>
      <c r="CL33">
        <v>115.432214558412</v>
      </c>
      <c r="CM33">
        <v>93.274383889046007</v>
      </c>
      <c r="CN33">
        <v>109.50339833546001</v>
      </c>
      <c r="CO33">
        <v>156.771506318761</v>
      </c>
      <c r="CP33">
        <v>163.973183384891</v>
      </c>
      <c r="CQ33">
        <v>173.85863638591499</v>
      </c>
      <c r="CR33">
        <v>105.781099390059</v>
      </c>
      <c r="CS33">
        <v>114.45006039073</v>
      </c>
      <c r="CT33">
        <v>152.86249747561101</v>
      </c>
      <c r="CU33">
        <v>129.55326550171699</v>
      </c>
      <c r="CV33">
        <v>110.475898762412</v>
      </c>
      <c r="CW33">
        <v>108.30362899833401</v>
      </c>
      <c r="CX33">
        <v>107.19647594417199</v>
      </c>
      <c r="CY33">
        <v>118.46872068418701</v>
      </c>
      <c r="CZ33">
        <v>136.48503845522799</v>
      </c>
      <c r="DA33">
        <v>112.589573377034</v>
      </c>
      <c r="DB33">
        <v>135.62209379693201</v>
      </c>
      <c r="DC33">
        <v>141.853100121024</v>
      </c>
      <c r="DD33">
        <v>154.579590902603</v>
      </c>
      <c r="DE33">
        <v>140.72118191692701</v>
      </c>
      <c r="DF33">
        <v>119.049219611325</v>
      </c>
      <c r="DG33">
        <v>147.65273899608499</v>
      </c>
      <c r="DH33">
        <v>102.642807031861</v>
      </c>
      <c r="DI33">
        <v>100.478604929151</v>
      </c>
      <c r="DJ33">
        <v>106.573739042261</v>
      </c>
      <c r="DK33">
        <v>125.71719043084001</v>
      </c>
      <c r="DL33">
        <v>105.27752008505701</v>
      </c>
      <c r="DM33">
        <v>115.095648250647</v>
      </c>
      <c r="DN33">
        <v>124.75849316940899</v>
      </c>
      <c r="DO33">
        <v>104.578406949951</v>
      </c>
      <c r="DP33">
        <v>105.92183001326001</v>
      </c>
      <c r="DQ33">
        <v>100.281181822722</v>
      </c>
      <c r="DR33">
        <v>114.110124274651</v>
      </c>
      <c r="DS33">
        <v>122.544288178172</v>
      </c>
      <c r="DT33">
        <v>197.735255771699</v>
      </c>
      <c r="DU33">
        <v>109.733675417068</v>
      </c>
      <c r="DV33">
        <v>108.58478830134101</v>
      </c>
      <c r="DW33">
        <v>92.813157110416398</v>
      </c>
      <c r="DX33">
        <v>104.087463863727</v>
      </c>
      <c r="DY33">
        <v>152.058985411625</v>
      </c>
      <c r="DZ33">
        <v>213.41043926066899</v>
      </c>
      <c r="EA33">
        <v>178.26692030961999</v>
      </c>
      <c r="EB33">
        <v>63.9639945885393</v>
      </c>
      <c r="EC33">
        <v>124.90861160524101</v>
      </c>
      <c r="ED33">
        <v>97.050200056871404</v>
      </c>
      <c r="EE33">
        <v>104.36650161938201</v>
      </c>
      <c r="EF33">
        <v>70.581532664976706</v>
      </c>
      <c r="EG33">
        <v>39.450873579472898</v>
      </c>
      <c r="EH33">
        <v>80.391788581794401</v>
      </c>
      <c r="EI33">
        <v>128.56607431553601</v>
      </c>
      <c r="EJ33">
        <v>131.903535452879</v>
      </c>
      <c r="EK33">
        <v>132.89425314638001</v>
      </c>
      <c r="EL33">
        <v>112.383145986976</v>
      </c>
      <c r="EM33">
        <v>106.095796520349</v>
      </c>
      <c r="EN33">
        <v>105.7996069946</v>
      </c>
      <c r="EO33">
        <v>106.398456387184</v>
      </c>
      <c r="EP33">
        <v>113.23601420275</v>
      </c>
      <c r="EQ33">
        <v>138.41677122063501</v>
      </c>
      <c r="ER33">
        <v>163.17829236818301</v>
      </c>
      <c r="ES33">
        <v>108.59161490919401</v>
      </c>
      <c r="ET33">
        <v>126.880724804466</v>
      </c>
      <c r="EV33" t="s">
        <v>468</v>
      </c>
      <c r="EW33">
        <v>99.781353534123994</v>
      </c>
      <c r="EX33">
        <v>111.323287817036</v>
      </c>
      <c r="EY33">
        <v>10.315429267722401</v>
      </c>
      <c r="EZ33">
        <v>103.881400281816</v>
      </c>
      <c r="FA33">
        <v>108.112221370028</v>
      </c>
      <c r="FB33">
        <v>110.943277951148</v>
      </c>
      <c r="FC33">
        <v>144.39403731297901</v>
      </c>
      <c r="FD33">
        <v>107.269768217267</v>
      </c>
      <c r="FE33">
        <v>119.96483831883999</v>
      </c>
      <c r="FF33">
        <v>99.037728487936604</v>
      </c>
      <c r="FG33">
        <v>139.44106641265799</v>
      </c>
      <c r="FH33">
        <v>101.649271663392</v>
      </c>
      <c r="FI33">
        <v>81.615143059581499</v>
      </c>
      <c r="FJ33">
        <v>122.479440596214</v>
      </c>
      <c r="FK33">
        <v>119.476951609384</v>
      </c>
      <c r="FL33">
        <v>75.648390771752304</v>
      </c>
      <c r="FM33">
        <v>96.985963682992903</v>
      </c>
      <c r="FN33">
        <v>100.83942260452</v>
      </c>
      <c r="FO33">
        <v>110.610346070544</v>
      </c>
      <c r="FP33">
        <v>120.335638759575</v>
      </c>
      <c r="FQ33">
        <v>110.126917734456</v>
      </c>
      <c r="FR33">
        <v>129.28743267767001</v>
      </c>
      <c r="FS33">
        <v>102.467629805313</v>
      </c>
      <c r="FT33">
        <v>127.05030953110401</v>
      </c>
      <c r="FU33">
        <v>92.383576350523597</v>
      </c>
      <c r="FV33">
        <v>103.922429735701</v>
      </c>
      <c r="FW33">
        <v>137.542149884206</v>
      </c>
      <c r="FX33">
        <v>77.351729278110398</v>
      </c>
      <c r="FY33">
        <v>77.916313168767601</v>
      </c>
      <c r="FZ33">
        <v>104.72225806995699</v>
      </c>
      <c r="GA33">
        <v>115.62494616162</v>
      </c>
      <c r="GB33">
        <v>95.685806757196204</v>
      </c>
      <c r="GC33">
        <v>112.10851616790301</v>
      </c>
      <c r="GD33">
        <v>94.306099928430896</v>
      </c>
      <c r="GE33">
        <v>104.152445809745</v>
      </c>
      <c r="GF33">
        <v>103.82089601731499</v>
      </c>
      <c r="GG33">
        <v>63.043073044003798</v>
      </c>
      <c r="GH33">
        <v>109.832792539214</v>
      </c>
      <c r="GI33">
        <v>121.11734643037801</v>
      </c>
      <c r="GJ33">
        <v>168.49716819204099</v>
      </c>
      <c r="GK33">
        <v>106.29611741185801</v>
      </c>
      <c r="GL33">
        <v>101.04932871510201</v>
      </c>
      <c r="GM33">
        <v>59.426337393808701</v>
      </c>
      <c r="GN33">
        <v>99.475538043840899</v>
      </c>
      <c r="GO33">
        <v>100.99590272726699</v>
      </c>
      <c r="GP33">
        <v>180.75457552712101</v>
      </c>
      <c r="GQ33">
        <v>162.22710379976101</v>
      </c>
      <c r="GR33">
        <v>85.375560071268694</v>
      </c>
      <c r="GS33">
        <v>113.944750713414</v>
      </c>
      <c r="GT33">
        <v>74.465060621083396</v>
      </c>
      <c r="GU33">
        <v>74.624519479336698</v>
      </c>
      <c r="GV33">
        <v>20.958783561537999</v>
      </c>
      <c r="GW33">
        <v>45.979881989978097</v>
      </c>
      <c r="GX33">
        <v>55.064955676078903</v>
      </c>
      <c r="GY33">
        <v>74.688627469772598</v>
      </c>
      <c r="GZ33">
        <v>133.18538478667699</v>
      </c>
      <c r="HA33">
        <v>114.943178116971</v>
      </c>
      <c r="HB33">
        <v>108.165157447276</v>
      </c>
      <c r="HC33">
        <v>96.4683376152839</v>
      </c>
      <c r="HD33">
        <v>77.470105477413497</v>
      </c>
      <c r="HE33">
        <v>103.39704281248299</v>
      </c>
      <c r="HF33">
        <v>108.61936626959699</v>
      </c>
      <c r="HG33">
        <v>74.542619316949896</v>
      </c>
      <c r="HH33">
        <v>82.114257353090906</v>
      </c>
      <c r="HI33">
        <v>28.111705950221999</v>
      </c>
      <c r="HJ33">
        <v>54.501676431863999</v>
      </c>
      <c r="HL33" t="s">
        <v>581</v>
      </c>
      <c r="HM33">
        <v>-1.2838215134235401E-3</v>
      </c>
      <c r="HN33">
        <v>1.3948399723187001E-3</v>
      </c>
      <c r="HO33">
        <v>-3.7851904423938901E-3</v>
      </c>
      <c r="HP33">
        <v>-1.9941222911042901E-3</v>
      </c>
      <c r="HQ33">
        <v>-2.45363862079995E-2</v>
      </c>
      <c r="HR33">
        <v>-3.4332085650597401E-2</v>
      </c>
      <c r="HS33">
        <v>-5.2961590923396501E-2</v>
      </c>
      <c r="HT33">
        <v>5.2494292418867597E-3</v>
      </c>
      <c r="HU33">
        <v>6.7602491739937598E-4</v>
      </c>
      <c r="HV33">
        <v>4.3079207880427101E-2</v>
      </c>
      <c r="HW33">
        <v>-1.9996701158012799E-2</v>
      </c>
      <c r="HX33">
        <v>-2.16729987962666E-2</v>
      </c>
      <c r="HY33">
        <v>-2.36843441619983E-2</v>
      </c>
      <c r="HZ33">
        <v>-5.1913507074475701E-2</v>
      </c>
      <c r="IA33">
        <v>-4.1385469725897898E-2</v>
      </c>
      <c r="IB33">
        <v>-4.4528237389271599E-2</v>
      </c>
      <c r="IC33">
        <v>-5.4373526722551302E-2</v>
      </c>
      <c r="ID33">
        <v>-0.13771961693703799</v>
      </c>
      <c r="IE33">
        <v>-8.2724140777963306E-2</v>
      </c>
    </row>
    <row r="34" spans="1:239" x14ac:dyDescent="0.35">
      <c r="A34" t="s">
        <v>426</v>
      </c>
      <c r="B34" t="b">
        <v>1</v>
      </c>
      <c r="C34" t="b">
        <v>1</v>
      </c>
      <c r="D34">
        <v>1</v>
      </c>
      <c r="E34">
        <v>1</v>
      </c>
      <c r="F34" t="s">
        <v>79</v>
      </c>
      <c r="G34">
        <v>6.7168902682883599E-3</v>
      </c>
      <c r="H34">
        <v>6.7168902682883599E-3</v>
      </c>
      <c r="I34">
        <v>6.7168902682883599E-3</v>
      </c>
      <c r="J34">
        <v>107.160153219595</v>
      </c>
      <c r="K34">
        <v>103.90623204496499</v>
      </c>
      <c r="L34">
        <v>100.68523453096201</v>
      </c>
      <c r="M34">
        <v>1</v>
      </c>
      <c r="N34" t="b">
        <v>1</v>
      </c>
      <c r="P34" t="s">
        <v>480</v>
      </c>
      <c r="Q34">
        <v>162.37927575186001</v>
      </c>
      <c r="R34">
        <v>104.491480615309</v>
      </c>
      <c r="S34">
        <v>38.031354138677401</v>
      </c>
      <c r="T34">
        <v>106.573963593138</v>
      </c>
      <c r="U34">
        <v>107.33386975174901</v>
      </c>
      <c r="V34">
        <v>105.08714450818201</v>
      </c>
      <c r="W34">
        <v>2.3110998523184798</v>
      </c>
      <c r="X34">
        <v>106.008512203</v>
      </c>
      <c r="Y34">
        <v>184.18635899941901</v>
      </c>
      <c r="Z34">
        <v>180.51713401857501</v>
      </c>
      <c r="AA34">
        <v>190.87943830442799</v>
      </c>
      <c r="AB34">
        <v>112.389537447397</v>
      </c>
      <c r="AC34">
        <v>134.70522318311799</v>
      </c>
      <c r="AD34">
        <v>147.49436970182299</v>
      </c>
      <c r="AE34">
        <v>123.32334983187801</v>
      </c>
      <c r="AF34">
        <v>136.39321768506099</v>
      </c>
      <c r="AG34">
        <v>100.938949244196</v>
      </c>
      <c r="AH34">
        <v>102.68633254005</v>
      </c>
      <c r="AI34">
        <v>109.861246533301</v>
      </c>
      <c r="AJ34">
        <v>117.51287040310299</v>
      </c>
      <c r="AK34">
        <v>109.538376161231</v>
      </c>
      <c r="AL34">
        <v>124.10565718317</v>
      </c>
      <c r="AM34">
        <v>133.36249400813401</v>
      </c>
      <c r="AN34">
        <v>187.51553744688201</v>
      </c>
      <c r="AO34">
        <v>141.284411045464</v>
      </c>
      <c r="AP34">
        <v>112.263612221275</v>
      </c>
      <c r="AQ34">
        <v>130.40643005557001</v>
      </c>
      <c r="AR34">
        <v>123.67086293040499</v>
      </c>
      <c r="AS34">
        <v>117.708132420373</v>
      </c>
      <c r="AT34">
        <v>104.88731240394701</v>
      </c>
      <c r="AU34">
        <v>118.71889307996599</v>
      </c>
      <c r="AV34">
        <v>103.01162048412201</v>
      </c>
      <c r="AW34">
        <v>103.324562903401</v>
      </c>
      <c r="AX34">
        <v>139.314203120716</v>
      </c>
      <c r="AY34">
        <v>106.644229321315</v>
      </c>
      <c r="AZ34">
        <v>104.31215461152399</v>
      </c>
      <c r="BA34">
        <v>93.637003338569798</v>
      </c>
      <c r="BB34">
        <v>103.66128932442101</v>
      </c>
      <c r="BC34">
        <v>112.457450812415</v>
      </c>
      <c r="BD34">
        <v>188.72352522899001</v>
      </c>
      <c r="BE34">
        <v>110.273268776368</v>
      </c>
      <c r="BF34">
        <v>103.664309649491</v>
      </c>
      <c r="BG34">
        <v>97.231070554060693</v>
      </c>
      <c r="BH34">
        <v>105.02970911265599</v>
      </c>
      <c r="BI34">
        <v>184.95891778698501</v>
      </c>
      <c r="BJ34">
        <v>192.41520182503399</v>
      </c>
      <c r="BK34">
        <v>173.241620667375</v>
      </c>
      <c r="BL34">
        <v>76.535822543808806</v>
      </c>
      <c r="BM34">
        <v>119.19923743458899</v>
      </c>
      <c r="BN34">
        <v>91.357936919980503</v>
      </c>
      <c r="BO34">
        <v>95.714624911912793</v>
      </c>
      <c r="BP34">
        <v>39.731756386289</v>
      </c>
      <c r="BQ34">
        <v>55.6301843324269</v>
      </c>
      <c r="BR34">
        <v>47.444145088372998</v>
      </c>
      <c r="BS34">
        <v>77.924506439826004</v>
      </c>
      <c r="BT34">
        <v>112.605156904764</v>
      </c>
      <c r="BU34">
        <v>115.422505077696</v>
      </c>
      <c r="BV34">
        <v>111.06727422559899</v>
      </c>
      <c r="BW34">
        <v>103.97031367434001</v>
      </c>
      <c r="BX34">
        <v>98.182887857386902</v>
      </c>
      <c r="BY34">
        <v>105.794961318717</v>
      </c>
      <c r="BZ34">
        <v>69.965791256583998</v>
      </c>
      <c r="CA34">
        <v>161.475750940258</v>
      </c>
      <c r="CB34">
        <v>225.373691916984</v>
      </c>
      <c r="CC34">
        <v>99.769655275191099</v>
      </c>
      <c r="CD34">
        <v>152.34464664297801</v>
      </c>
      <c r="CF34" t="s">
        <v>480</v>
      </c>
      <c r="CG34">
        <v>141.962988031566</v>
      </c>
      <c r="CH34">
        <v>110.75953105545</v>
      </c>
      <c r="CI34">
        <v>54.801284291612298</v>
      </c>
      <c r="CJ34">
        <v>105.970061111866</v>
      </c>
      <c r="CK34">
        <v>110.165410713988</v>
      </c>
      <c r="CL34">
        <v>106.72624515456801</v>
      </c>
      <c r="CM34">
        <v>43.556434829059697</v>
      </c>
      <c r="CN34">
        <v>110.048252787463</v>
      </c>
      <c r="CO34">
        <v>159.76349075722499</v>
      </c>
      <c r="CP34">
        <v>171.51242959048901</v>
      </c>
      <c r="CQ34">
        <v>179.05457432859001</v>
      </c>
      <c r="CR34">
        <v>106.687212554022</v>
      </c>
      <c r="CS34">
        <v>104.367334217753</v>
      </c>
      <c r="CT34">
        <v>153.790694788698</v>
      </c>
      <c r="CU34">
        <v>127.39621554806099</v>
      </c>
      <c r="CV34">
        <v>100.747240551366</v>
      </c>
      <c r="CW34">
        <v>102.172808605238</v>
      </c>
      <c r="CX34">
        <v>108.820398986746</v>
      </c>
      <c r="CY34">
        <v>116.587605004008</v>
      </c>
      <c r="CZ34">
        <v>121.207608898744</v>
      </c>
      <c r="DA34">
        <v>113.779145701734</v>
      </c>
      <c r="DB34">
        <v>137.793665770719</v>
      </c>
      <c r="DC34">
        <v>112.64071654867</v>
      </c>
      <c r="DD34">
        <v>164.01888563882201</v>
      </c>
      <c r="DE34">
        <v>120.81364046036001</v>
      </c>
      <c r="DF34">
        <v>106.44713753632701</v>
      </c>
      <c r="DG34">
        <v>140.032633082308</v>
      </c>
      <c r="DH34">
        <v>104.18413300111401</v>
      </c>
      <c r="DI34">
        <v>112.64002274543</v>
      </c>
      <c r="DJ34">
        <v>107.943042486959</v>
      </c>
      <c r="DK34">
        <v>120.307790586255</v>
      </c>
      <c r="DL34">
        <v>106.82504526970401</v>
      </c>
      <c r="DM34">
        <v>110.862802880662</v>
      </c>
      <c r="DN34">
        <v>122.4546939351</v>
      </c>
      <c r="DO34">
        <v>106.200451697647</v>
      </c>
      <c r="DP34">
        <v>107.39214040083399</v>
      </c>
      <c r="DQ34">
        <v>101.047382661318</v>
      </c>
      <c r="DR34">
        <v>105.770860103432</v>
      </c>
      <c r="DS34">
        <v>120.93596156021199</v>
      </c>
      <c r="DT34">
        <v>202.847958351903</v>
      </c>
      <c r="DU34">
        <v>110.81506797350001</v>
      </c>
      <c r="DV34">
        <v>110.340751551865</v>
      </c>
      <c r="DW34">
        <v>85.572920447898696</v>
      </c>
      <c r="DX34">
        <v>105.54972246235801</v>
      </c>
      <c r="DY34">
        <v>155.97472267238601</v>
      </c>
      <c r="DZ34">
        <v>221.16328659326001</v>
      </c>
      <c r="EA34">
        <v>169.06121192190699</v>
      </c>
      <c r="EB34">
        <v>131.768378447278</v>
      </c>
      <c r="EC34">
        <v>119.572771672839</v>
      </c>
      <c r="ED34">
        <v>89.826961459869494</v>
      </c>
      <c r="EE34">
        <v>96.043371881248902</v>
      </c>
      <c r="EF34">
        <v>45.007020529693698</v>
      </c>
      <c r="EG34">
        <v>112.527728312048</v>
      </c>
      <c r="EH34">
        <v>58.078598040109597</v>
      </c>
      <c r="EI34">
        <v>135.11882170267799</v>
      </c>
      <c r="EJ34">
        <v>129.65986586638999</v>
      </c>
      <c r="EK34">
        <v>117.93896120040201</v>
      </c>
      <c r="EL34">
        <v>113.90021865504001</v>
      </c>
      <c r="EM34">
        <v>101.854352794419</v>
      </c>
      <c r="EN34">
        <v>97.603891568763999</v>
      </c>
      <c r="EO34">
        <v>107.850813365664</v>
      </c>
      <c r="EP34">
        <v>118.088014962758</v>
      </c>
      <c r="EQ34">
        <v>157.25575294221599</v>
      </c>
      <c r="ER34">
        <v>200.41432625454499</v>
      </c>
      <c r="ES34">
        <v>107.963245267142</v>
      </c>
      <c r="ET34">
        <v>136.32722206969501</v>
      </c>
      <c r="EV34" t="s">
        <v>480</v>
      </c>
      <c r="EW34">
        <v>112.54091257074199</v>
      </c>
      <c r="EX34">
        <v>116.546854964121</v>
      </c>
      <c r="EY34">
        <v>9.7917412002172597</v>
      </c>
      <c r="EZ34">
        <v>105.368462068399</v>
      </c>
      <c r="FA34">
        <v>112.070352367776</v>
      </c>
      <c r="FB34">
        <v>107.785092559636</v>
      </c>
      <c r="FC34">
        <v>23.9967396769065</v>
      </c>
      <c r="FD34">
        <v>114.043851778974</v>
      </c>
      <c r="FE34">
        <v>125.914370603748</v>
      </c>
      <c r="FF34">
        <v>118.22268056492899</v>
      </c>
      <c r="FG34">
        <v>146.492138205477</v>
      </c>
      <c r="FH34">
        <v>101.175805621937</v>
      </c>
      <c r="FI34">
        <v>75.708956778071695</v>
      </c>
      <c r="FJ34">
        <v>127.98814729028101</v>
      </c>
      <c r="FK34">
        <v>126.44588263185599</v>
      </c>
      <c r="FL34">
        <v>69.990802032222405</v>
      </c>
      <c r="FM34">
        <v>101.847053999251</v>
      </c>
      <c r="FN34">
        <v>114.65806177122199</v>
      </c>
      <c r="FO34">
        <v>122.097744016725</v>
      </c>
      <c r="FP34">
        <v>121.55132146294601</v>
      </c>
      <c r="FQ34">
        <v>117.864162501607</v>
      </c>
      <c r="FR34">
        <v>146.23466316933701</v>
      </c>
      <c r="FS34">
        <v>70.9274032908409</v>
      </c>
      <c r="FT34">
        <v>123.18898222029701</v>
      </c>
      <c r="FU34">
        <v>76.322552323642796</v>
      </c>
      <c r="FV34">
        <v>99.402758029718498</v>
      </c>
      <c r="FW34">
        <v>131.103817775165</v>
      </c>
      <c r="FX34">
        <v>83.002650194439198</v>
      </c>
      <c r="FY34">
        <v>102.061080831138</v>
      </c>
      <c r="FZ34">
        <v>111.002836474307</v>
      </c>
      <c r="GA34">
        <v>121.031984135926</v>
      </c>
      <c r="GB34">
        <v>110.009262150921</v>
      </c>
      <c r="GC34">
        <v>118.094933997515</v>
      </c>
      <c r="GD34">
        <v>100.920769173594</v>
      </c>
      <c r="GE34">
        <v>105.757738979442</v>
      </c>
      <c r="GF34">
        <v>110.475017885524</v>
      </c>
      <c r="GG34">
        <v>84.989597769252896</v>
      </c>
      <c r="GH34">
        <v>107.30557008936201</v>
      </c>
      <c r="GI34">
        <v>128.83641222416</v>
      </c>
      <c r="GJ34">
        <v>188.40032177531899</v>
      </c>
      <c r="GK34">
        <v>111.221192818734</v>
      </c>
      <c r="GL34">
        <v>116.616104753629</v>
      </c>
      <c r="GM34">
        <v>70.938353681307902</v>
      </c>
      <c r="GN34">
        <v>105.94646707094</v>
      </c>
      <c r="GO34">
        <v>112.916293834146</v>
      </c>
      <c r="GP34">
        <v>220.25150389721699</v>
      </c>
      <c r="GQ34">
        <v>145.03205463703699</v>
      </c>
      <c r="GR34">
        <v>166.227266994568</v>
      </c>
      <c r="GS34">
        <v>119.076379997724</v>
      </c>
      <c r="GT34">
        <v>85.082240925172101</v>
      </c>
      <c r="GU34">
        <v>90.8895479387471</v>
      </c>
      <c r="GV34">
        <v>25.0640816476933</v>
      </c>
      <c r="GW34">
        <v>117.73829957196899</v>
      </c>
      <c r="GX34">
        <v>27.684822175215899</v>
      </c>
      <c r="GY34">
        <v>84.099237336959405</v>
      </c>
      <c r="GZ34">
        <v>146.443916172261</v>
      </c>
      <c r="HA34">
        <v>116.940236296409</v>
      </c>
      <c r="HB34">
        <v>116.438375371555</v>
      </c>
      <c r="HC34">
        <v>99.103230773280103</v>
      </c>
      <c r="HD34">
        <v>92.125237876830198</v>
      </c>
      <c r="HE34">
        <v>109.861556301514</v>
      </c>
      <c r="HF34">
        <v>128.71088783722101</v>
      </c>
      <c r="HG34">
        <v>105.58836916249599</v>
      </c>
      <c r="HH34">
        <v>111.56108114270501</v>
      </c>
      <c r="HI34">
        <v>22.935639447708699</v>
      </c>
      <c r="HJ34">
        <v>71.010794829190303</v>
      </c>
      <c r="HL34" t="s">
        <v>582</v>
      </c>
      <c r="HM34">
        <v>7.6967404148135998E-3</v>
      </c>
      <c r="HN34">
        <v>1.0903940748859999E-2</v>
      </c>
      <c r="HO34">
        <v>2.3254750665135898E-3</v>
      </c>
      <c r="HP34">
        <v>1.24711947094402E-3</v>
      </c>
      <c r="HQ34">
        <v>2.73154800543828E-2</v>
      </c>
      <c r="HR34">
        <v>-7.6281160563732006E-2</v>
      </c>
      <c r="HS34">
        <v>-0.114922508514908</v>
      </c>
      <c r="HT34">
        <v>2.77502191044116E-2</v>
      </c>
      <c r="HU34">
        <v>1.48120351063436E-2</v>
      </c>
      <c r="HV34">
        <v>0.11932355670419501</v>
      </c>
      <c r="HW34">
        <v>4.2649894969863399E-2</v>
      </c>
      <c r="HX34">
        <v>4.51905900670799E-2</v>
      </c>
      <c r="HY34">
        <v>4.0405276011608399E-2</v>
      </c>
      <c r="HZ34">
        <v>3.6201756280408802E-2</v>
      </c>
      <c r="IA34">
        <v>6.2051387633593698E-2</v>
      </c>
      <c r="IB34">
        <v>-3.5828180133514699E-3</v>
      </c>
      <c r="IC34">
        <v>-4.7393244972577797E-3</v>
      </c>
      <c r="ID34">
        <v>6.4053544345172103E-2</v>
      </c>
      <c r="IE34">
        <v>7.1718729741014398E-2</v>
      </c>
    </row>
    <row r="35" spans="1:239" x14ac:dyDescent="0.35">
      <c r="A35" t="s">
        <v>427</v>
      </c>
      <c r="B35" t="b">
        <v>1</v>
      </c>
      <c r="C35" t="b">
        <v>1</v>
      </c>
      <c r="D35">
        <v>1</v>
      </c>
      <c r="E35">
        <v>1</v>
      </c>
      <c r="F35" t="s">
        <v>79</v>
      </c>
      <c r="G35">
        <v>-5.0915278593563996E-3</v>
      </c>
      <c r="H35">
        <v>-5.0915278593563996E-3</v>
      </c>
      <c r="I35">
        <v>-5.0915278593563996E-3</v>
      </c>
      <c r="J35">
        <v>106.614544314065</v>
      </c>
      <c r="K35">
        <v>103.377190569747</v>
      </c>
      <c r="L35">
        <v>100.172592854322</v>
      </c>
      <c r="M35">
        <v>1</v>
      </c>
      <c r="N35" t="b">
        <v>0</v>
      </c>
      <c r="P35" t="s">
        <v>396</v>
      </c>
      <c r="Q35">
        <v>97.827437659278999</v>
      </c>
      <c r="R35">
        <v>101.278186334026</v>
      </c>
      <c r="S35">
        <v>105.340702700967</v>
      </c>
      <c r="T35">
        <v>100</v>
      </c>
      <c r="U35">
        <v>101.634192750233</v>
      </c>
      <c r="V35">
        <v>101.251238338672</v>
      </c>
      <c r="W35">
        <v>97.550111358574597</v>
      </c>
      <c r="X35">
        <v>100.753826559331</v>
      </c>
      <c r="Y35">
        <v>96.380082755564899</v>
      </c>
      <c r="Z35">
        <v>88.202867884479303</v>
      </c>
      <c r="AA35">
        <v>96.010539248076498</v>
      </c>
      <c r="AB35">
        <v>99.841409291889306</v>
      </c>
      <c r="AC35">
        <v>103.945959357253</v>
      </c>
      <c r="AD35">
        <v>95.467419628116602</v>
      </c>
      <c r="AE35">
        <v>98.988793734733704</v>
      </c>
      <c r="AF35">
        <v>103.853560829674</v>
      </c>
      <c r="AG35">
        <v>102.89510217625499</v>
      </c>
      <c r="AH35">
        <v>101.937195194932</v>
      </c>
      <c r="AI35">
        <v>100.624992083783</v>
      </c>
      <c r="AJ35">
        <v>100.269228841705</v>
      </c>
      <c r="AK35">
        <v>100.18164939571599</v>
      </c>
      <c r="AL35">
        <v>98.429193024595705</v>
      </c>
      <c r="AM35">
        <v>89.440254146677404</v>
      </c>
      <c r="AN35">
        <v>96.019910688680099</v>
      </c>
      <c r="AO35">
        <v>89.655164814972196</v>
      </c>
      <c r="AP35">
        <v>100.175482579258</v>
      </c>
      <c r="AQ35">
        <v>98.206957864813404</v>
      </c>
      <c r="AR35">
        <v>98.565280622980495</v>
      </c>
      <c r="AS35">
        <v>99.081938916507596</v>
      </c>
      <c r="AT35">
        <v>100.51501018489</v>
      </c>
      <c r="AU35">
        <v>101.29531909886499</v>
      </c>
      <c r="AV35">
        <v>102.105814251884</v>
      </c>
      <c r="AW35">
        <v>101.20298760245601</v>
      </c>
      <c r="AX35">
        <v>103.97521283120101</v>
      </c>
      <c r="AY35">
        <v>100.07257022868799</v>
      </c>
      <c r="AZ35">
        <v>100.520962407695</v>
      </c>
      <c r="BA35">
        <v>103.032604889536</v>
      </c>
      <c r="BB35">
        <v>100.998246227881</v>
      </c>
      <c r="BC35">
        <v>100.387777249734</v>
      </c>
      <c r="BD35">
        <v>96.1163861838657</v>
      </c>
      <c r="BE35">
        <v>99.934205925462805</v>
      </c>
      <c r="BF35">
        <v>101.468416672294</v>
      </c>
      <c r="BG35">
        <v>104.59389073644699</v>
      </c>
      <c r="BH35">
        <v>101.029870728353</v>
      </c>
      <c r="BI35">
        <v>96.368511742523793</v>
      </c>
      <c r="BJ35">
        <v>96.770901234477705</v>
      </c>
      <c r="BK35">
        <v>96.021536194993899</v>
      </c>
      <c r="BL35">
        <v>90.766754498008694</v>
      </c>
      <c r="BM35">
        <v>101.17158107467</v>
      </c>
      <c r="BN35">
        <v>103.195711646322</v>
      </c>
      <c r="BO35">
        <v>104.816791458598</v>
      </c>
      <c r="BP35">
        <v>114.353013562776</v>
      </c>
      <c r="BQ35">
        <v>86.147659617020807</v>
      </c>
      <c r="BR35">
        <v>99.531067255507395</v>
      </c>
      <c r="BS35">
        <v>87.887067585112405</v>
      </c>
      <c r="BT35">
        <v>100.332427634081</v>
      </c>
      <c r="BU35">
        <v>99.785767952912906</v>
      </c>
      <c r="BV35">
        <v>100.26603616294901</v>
      </c>
      <c r="BW35">
        <v>102.09396158752</v>
      </c>
      <c r="BX35">
        <v>103.876166945343</v>
      </c>
      <c r="BY35">
        <v>100.625689938939</v>
      </c>
      <c r="BZ35">
        <v>74.524543527012099</v>
      </c>
      <c r="CA35">
        <v>91.022964381833802</v>
      </c>
      <c r="CB35">
        <v>92.857145419066001</v>
      </c>
      <c r="CC35">
        <v>93.809691027959502</v>
      </c>
      <c r="CD35">
        <v>95.508491895669195</v>
      </c>
      <c r="CF35" t="s">
        <v>396</v>
      </c>
      <c r="CG35">
        <v>100</v>
      </c>
      <c r="CH35">
        <v>100</v>
      </c>
      <c r="CI35">
        <v>105.340702700967</v>
      </c>
      <c r="CJ35">
        <v>100</v>
      </c>
      <c r="CK35">
        <v>100</v>
      </c>
      <c r="CL35">
        <v>100</v>
      </c>
      <c r="CM35">
        <v>100</v>
      </c>
      <c r="CN35">
        <v>100</v>
      </c>
      <c r="CO35">
        <v>96.380082755564899</v>
      </c>
      <c r="CP35">
        <v>100</v>
      </c>
      <c r="CQ35">
        <v>100</v>
      </c>
      <c r="CR35">
        <v>99.841409291889306</v>
      </c>
      <c r="CS35">
        <v>100</v>
      </c>
      <c r="CT35">
        <v>95.467419628116602</v>
      </c>
      <c r="CU35">
        <v>100</v>
      </c>
      <c r="CV35">
        <v>100</v>
      </c>
      <c r="CW35">
        <v>100</v>
      </c>
      <c r="CX35">
        <v>100</v>
      </c>
      <c r="CY35">
        <v>100</v>
      </c>
      <c r="CZ35">
        <v>100</v>
      </c>
      <c r="DA35">
        <v>100.18164939571599</v>
      </c>
      <c r="DB35">
        <v>100</v>
      </c>
      <c r="DC35">
        <v>89.440254146677404</v>
      </c>
      <c r="DD35">
        <v>96.019910688680099</v>
      </c>
      <c r="DE35">
        <v>89.655164814972196</v>
      </c>
      <c r="DF35">
        <v>100.175482579258</v>
      </c>
      <c r="DG35">
        <v>98.206957864813404</v>
      </c>
      <c r="DH35">
        <v>98.565280622980495</v>
      </c>
      <c r="DI35">
        <v>99.081938916507596</v>
      </c>
      <c r="DJ35">
        <v>100</v>
      </c>
      <c r="DK35">
        <v>100</v>
      </c>
      <c r="DL35">
        <v>100</v>
      </c>
      <c r="DM35">
        <v>100</v>
      </c>
      <c r="DN35">
        <v>100</v>
      </c>
      <c r="DO35">
        <v>100.07257022868799</v>
      </c>
      <c r="DP35">
        <v>100</v>
      </c>
      <c r="DQ35">
        <v>103.032604889536</v>
      </c>
      <c r="DR35">
        <v>100</v>
      </c>
      <c r="DS35">
        <v>100</v>
      </c>
      <c r="DT35">
        <v>100</v>
      </c>
      <c r="DU35">
        <v>99.934205925462805</v>
      </c>
      <c r="DV35">
        <v>100</v>
      </c>
      <c r="DW35">
        <v>100</v>
      </c>
      <c r="DX35">
        <v>100</v>
      </c>
      <c r="DY35">
        <v>100</v>
      </c>
      <c r="DZ35">
        <v>100</v>
      </c>
      <c r="EA35">
        <v>100</v>
      </c>
      <c r="EB35">
        <v>90.766754498008694</v>
      </c>
      <c r="EC35">
        <v>100</v>
      </c>
      <c r="ED35">
        <v>100</v>
      </c>
      <c r="EE35">
        <v>100</v>
      </c>
      <c r="EF35">
        <v>100</v>
      </c>
      <c r="EG35">
        <v>86.147659617020807</v>
      </c>
      <c r="EH35">
        <v>100</v>
      </c>
      <c r="EI35">
        <v>100</v>
      </c>
      <c r="EJ35">
        <v>100.332427634081</v>
      </c>
      <c r="EK35">
        <v>99.785767952912906</v>
      </c>
      <c r="EL35">
        <v>100</v>
      </c>
      <c r="EM35">
        <v>100</v>
      </c>
      <c r="EN35">
        <v>100</v>
      </c>
      <c r="EO35">
        <v>100</v>
      </c>
      <c r="EP35">
        <v>74.524543527012099</v>
      </c>
      <c r="EQ35">
        <v>91.022964381833802</v>
      </c>
      <c r="ER35">
        <v>100</v>
      </c>
      <c r="ES35">
        <v>100</v>
      </c>
      <c r="ET35">
        <v>100</v>
      </c>
      <c r="EV35" t="s">
        <v>396</v>
      </c>
      <c r="EW35">
        <v>102.17256234072001</v>
      </c>
      <c r="EX35">
        <v>98.721813665973897</v>
      </c>
      <c r="EY35">
        <v>105.340702700967</v>
      </c>
      <c r="EZ35">
        <v>100</v>
      </c>
      <c r="FA35">
        <v>98.365807249766505</v>
      </c>
      <c r="FB35">
        <v>98.748761661327194</v>
      </c>
      <c r="FC35">
        <v>102.44988864142501</v>
      </c>
      <c r="FD35">
        <v>99.246173440668599</v>
      </c>
      <c r="FE35">
        <v>96.380082755564899</v>
      </c>
      <c r="FF35">
        <v>111.79713211552</v>
      </c>
      <c r="FG35">
        <v>103.989460751923</v>
      </c>
      <c r="FH35">
        <v>99.841409291889306</v>
      </c>
      <c r="FI35">
        <v>96.054040642746301</v>
      </c>
      <c r="FJ35">
        <v>95.467419628116602</v>
      </c>
      <c r="FK35">
        <v>101.011206265266</v>
      </c>
      <c r="FL35">
        <v>96.146439170325095</v>
      </c>
      <c r="FM35">
        <v>97.104897823744693</v>
      </c>
      <c r="FN35">
        <v>98.062804805067799</v>
      </c>
      <c r="FO35">
        <v>99.375007916216603</v>
      </c>
      <c r="FP35">
        <v>99.7307711582948</v>
      </c>
      <c r="FQ35">
        <v>100.18164939571599</v>
      </c>
      <c r="FR35">
        <v>101.570806975404</v>
      </c>
      <c r="FS35">
        <v>89.440254146677404</v>
      </c>
      <c r="FT35">
        <v>96.019910688680099</v>
      </c>
      <c r="FU35">
        <v>89.655164814972196</v>
      </c>
      <c r="FV35">
        <v>100.175482579258</v>
      </c>
      <c r="FW35">
        <v>98.206957864813404</v>
      </c>
      <c r="FX35">
        <v>98.565280622980495</v>
      </c>
      <c r="FY35">
        <v>99.081938916507596</v>
      </c>
      <c r="FZ35">
        <v>99.484989815109898</v>
      </c>
      <c r="GA35">
        <v>98.704680901134296</v>
      </c>
      <c r="GB35">
        <v>97.894185748115504</v>
      </c>
      <c r="GC35">
        <v>98.797012397543099</v>
      </c>
      <c r="GD35">
        <v>96.024787168798497</v>
      </c>
      <c r="GE35">
        <v>100.07257022868799</v>
      </c>
      <c r="GF35">
        <v>99.479037592304394</v>
      </c>
      <c r="GG35">
        <v>103.032604889536</v>
      </c>
      <c r="GH35">
        <v>99.001753772118306</v>
      </c>
      <c r="GI35">
        <v>99.612222750265403</v>
      </c>
      <c r="GJ35">
        <v>103.883613816134</v>
      </c>
      <c r="GK35">
        <v>99.934205925462805</v>
      </c>
      <c r="GL35">
        <v>98.531583327705803</v>
      </c>
      <c r="GM35">
        <v>95.406109263552693</v>
      </c>
      <c r="GN35">
        <v>98.970129271646101</v>
      </c>
      <c r="GO35">
        <v>103.63148825747599</v>
      </c>
      <c r="GP35">
        <v>103.229098765522</v>
      </c>
      <c r="GQ35">
        <v>103.978463805006</v>
      </c>
      <c r="GR35">
        <v>90.766754498008694</v>
      </c>
      <c r="GS35">
        <v>98.828418925329402</v>
      </c>
      <c r="GT35">
        <v>96.804288353677606</v>
      </c>
      <c r="GU35">
        <v>95.183208541401896</v>
      </c>
      <c r="GV35">
        <v>85.646986437223205</v>
      </c>
      <c r="GW35">
        <v>86.147659617020807</v>
      </c>
      <c r="GX35">
        <v>100.46893274449199</v>
      </c>
      <c r="GY35">
        <v>112.112932414887</v>
      </c>
      <c r="GZ35">
        <v>100.332427634081</v>
      </c>
      <c r="HA35">
        <v>99.785767952912906</v>
      </c>
      <c r="HB35">
        <v>99.733963837050695</v>
      </c>
      <c r="HC35">
        <v>97.906038412479603</v>
      </c>
      <c r="HD35">
        <v>96.123833054656401</v>
      </c>
      <c r="HE35">
        <v>99.374310061060299</v>
      </c>
      <c r="HF35">
        <v>74.524543527012099</v>
      </c>
      <c r="HG35">
        <v>91.022964381833802</v>
      </c>
      <c r="HH35">
        <v>107.142854580933</v>
      </c>
      <c r="HI35">
        <v>106.19030897204</v>
      </c>
      <c r="HJ35">
        <v>104.49150810432999</v>
      </c>
      <c r="HL35" t="s">
        <v>583</v>
      </c>
      <c r="HM35">
        <v>-3.1063274369363902E-3</v>
      </c>
      <c r="HN35">
        <v>-8.5547395541709596E-3</v>
      </c>
      <c r="HO35">
        <v>-4.0850063802163597E-3</v>
      </c>
      <c r="HP35">
        <v>-4.9884652975296095E-4</v>
      </c>
      <c r="HQ35">
        <v>-2.5703449021316299E-2</v>
      </c>
      <c r="HR35">
        <v>3.7420316852554399E-3</v>
      </c>
      <c r="HS35">
        <v>3.28316008315998E-3</v>
      </c>
      <c r="HT35">
        <v>-1.9388485109923099E-2</v>
      </c>
      <c r="HU35">
        <v>-1.2117193661329399E-2</v>
      </c>
      <c r="HV35">
        <v>-1.46188718614878E-2</v>
      </c>
      <c r="HW35">
        <v>-1.3304745484741601E-2</v>
      </c>
      <c r="HX35">
        <v>-1.0066430484123401E-2</v>
      </c>
      <c r="HY35">
        <v>-1.07018370973006E-2</v>
      </c>
      <c r="HZ35">
        <v>-2.56417400349199E-2</v>
      </c>
      <c r="IA35">
        <v>-3.73616423922917E-2</v>
      </c>
      <c r="IB35">
        <v>-5.8775898535536199E-2</v>
      </c>
      <c r="IC35">
        <v>-4.1774580415716599E-2</v>
      </c>
      <c r="ID35">
        <v>3.7541115178710602E-2</v>
      </c>
      <c r="IE35">
        <v>-0.110763112807099</v>
      </c>
    </row>
    <row r="36" spans="1:239" x14ac:dyDescent="0.35">
      <c r="A36" t="s">
        <v>428</v>
      </c>
      <c r="B36" t="b">
        <v>0</v>
      </c>
      <c r="C36" t="b">
        <v>1</v>
      </c>
      <c r="D36">
        <v>1</v>
      </c>
      <c r="E36">
        <v>1</v>
      </c>
      <c r="F36" t="s">
        <v>79</v>
      </c>
      <c r="G36">
        <v>-6.1760788021325503E-3</v>
      </c>
      <c r="H36">
        <v>-6.1760788021325503E-3</v>
      </c>
      <c r="I36">
        <v>-6.1760788021325503E-3</v>
      </c>
      <c r="J36">
        <v>105.95608448692801</v>
      </c>
      <c r="K36">
        <v>102.73872489444599</v>
      </c>
      <c r="L36">
        <v>99.553919027040095</v>
      </c>
      <c r="M36">
        <v>0</v>
      </c>
      <c r="N36" t="b">
        <v>0</v>
      </c>
      <c r="P36" t="s">
        <v>407</v>
      </c>
      <c r="Q36">
        <v>109.366671032523</v>
      </c>
      <c r="R36">
        <v>103.660446673942</v>
      </c>
      <c r="S36">
        <v>128.48450308196701</v>
      </c>
      <c r="T36">
        <v>100.12917961033099</v>
      </c>
      <c r="U36">
        <v>104.334974402173</v>
      </c>
      <c r="V36">
        <v>103.759728438678</v>
      </c>
      <c r="W36">
        <v>106.344656185647</v>
      </c>
      <c r="X36">
        <v>102.02172972554</v>
      </c>
      <c r="Y36">
        <v>123.178293063475</v>
      </c>
      <c r="Z36">
        <v>116.48946641323001</v>
      </c>
      <c r="AA36">
        <v>114.85864804851001</v>
      </c>
      <c r="AB36">
        <v>101.80118361141299</v>
      </c>
      <c r="AC36">
        <v>109.69973312305601</v>
      </c>
      <c r="AD36">
        <v>116.43994018007299</v>
      </c>
      <c r="AE36">
        <v>114.483947143995</v>
      </c>
      <c r="AF36">
        <v>109.84978329478</v>
      </c>
      <c r="AG36">
        <v>102.78416949983</v>
      </c>
      <c r="AH36">
        <v>102.357814336153</v>
      </c>
      <c r="AI36">
        <v>104.430629871232</v>
      </c>
      <c r="AJ36">
        <v>110.649247131921</v>
      </c>
      <c r="AK36">
        <v>102.295916253542</v>
      </c>
      <c r="AL36">
        <v>115.884844832353</v>
      </c>
      <c r="AM36">
        <v>128.388757986624</v>
      </c>
      <c r="AN36">
        <v>120.375096469992</v>
      </c>
      <c r="AO36">
        <v>134.334507709089</v>
      </c>
      <c r="AP36">
        <v>108.05773402742</v>
      </c>
      <c r="AQ36">
        <v>117.563066793739</v>
      </c>
      <c r="AR36">
        <v>103.45807012293299</v>
      </c>
      <c r="AS36">
        <v>103.117432404124</v>
      </c>
      <c r="AT36">
        <v>101.354325985994</v>
      </c>
      <c r="AU36">
        <v>106.265872638465</v>
      </c>
      <c r="AV36">
        <v>102.599956054777</v>
      </c>
      <c r="AW36">
        <v>103.539138199429</v>
      </c>
      <c r="AX36">
        <v>109.672086994542</v>
      </c>
      <c r="AY36">
        <v>100.53611917233</v>
      </c>
      <c r="AZ36">
        <v>101.24695004164499</v>
      </c>
      <c r="BA36">
        <v>119.66267322310399</v>
      </c>
      <c r="BB36">
        <v>103.465474403903</v>
      </c>
      <c r="BC36">
        <v>105.861848412463</v>
      </c>
      <c r="BD36">
        <v>114.376561423414</v>
      </c>
      <c r="BE36">
        <v>102.529234498647</v>
      </c>
      <c r="BF36">
        <v>102.252021362343</v>
      </c>
      <c r="BG36">
        <v>103.695788422831</v>
      </c>
      <c r="BH36">
        <v>101.654046285487</v>
      </c>
      <c r="BI36">
        <v>111.61920114130599</v>
      </c>
      <c r="BJ36">
        <v>108.18856912417399</v>
      </c>
      <c r="BK36">
        <v>116.759918560974</v>
      </c>
      <c r="BL36">
        <v>87.955122106867805</v>
      </c>
      <c r="BM36">
        <v>106.125213575014</v>
      </c>
      <c r="BN36">
        <v>102.64671495573999</v>
      </c>
      <c r="BO36">
        <v>104.336079824522</v>
      </c>
      <c r="BP36">
        <v>103.899567332416</v>
      </c>
      <c r="BQ36">
        <v>79.013582168168298</v>
      </c>
      <c r="BR36">
        <v>112.97654638476899</v>
      </c>
      <c r="BS36">
        <v>116.72267729610699</v>
      </c>
      <c r="BT36">
        <v>106.02849121688401</v>
      </c>
      <c r="BU36">
        <v>112.74594135257701</v>
      </c>
      <c r="BV36">
        <v>103.54023874486001</v>
      </c>
      <c r="BW36">
        <v>102.347792289916</v>
      </c>
      <c r="BX36">
        <v>103.099418763624</v>
      </c>
      <c r="BY36">
        <v>101.996437564838</v>
      </c>
      <c r="BZ36">
        <v>81.958736138123399</v>
      </c>
      <c r="CA36">
        <v>100.613299977094</v>
      </c>
      <c r="CB36">
        <v>213.59914247008501</v>
      </c>
      <c r="CC36">
        <v>137.64297151999099</v>
      </c>
      <c r="CD36">
        <v>100.58105998898399</v>
      </c>
      <c r="CF36" t="s">
        <v>407</v>
      </c>
      <c r="CG36">
        <v>109.991681048071</v>
      </c>
      <c r="CH36">
        <v>100.150033211606</v>
      </c>
      <c r="CI36">
        <v>159.06875145307501</v>
      </c>
      <c r="CJ36">
        <v>100.063509476186</v>
      </c>
      <c r="CK36">
        <v>99.618548995619705</v>
      </c>
      <c r="CL36">
        <v>100.181414235912</v>
      </c>
      <c r="CM36">
        <v>92.918457212584201</v>
      </c>
      <c r="CN36">
        <v>100.15103766283499</v>
      </c>
      <c r="CO36">
        <v>120.096691221527</v>
      </c>
      <c r="CP36">
        <v>97.885658609347701</v>
      </c>
      <c r="CQ36">
        <v>114.76946631536801</v>
      </c>
      <c r="CR36">
        <v>101.438501967074</v>
      </c>
      <c r="CS36">
        <v>97.170934110827801</v>
      </c>
      <c r="CT36">
        <v>107.320878972495</v>
      </c>
      <c r="CU36">
        <v>112.055160178267</v>
      </c>
      <c r="CV36">
        <v>97.111581115043407</v>
      </c>
      <c r="CW36">
        <v>95.190735752155902</v>
      </c>
      <c r="CX36">
        <v>97.926873874567406</v>
      </c>
      <c r="CY36">
        <v>101.183771305676</v>
      </c>
      <c r="CZ36">
        <v>102.346181506096</v>
      </c>
      <c r="DA36">
        <v>101.16237724218399</v>
      </c>
      <c r="DB36">
        <v>113.389656169178</v>
      </c>
      <c r="DC36">
        <v>120.59439703344999</v>
      </c>
      <c r="DD36">
        <v>120.54748948721</v>
      </c>
      <c r="DE36">
        <v>134.334507709089</v>
      </c>
      <c r="DF36">
        <v>102.31290761391</v>
      </c>
      <c r="DG36">
        <v>111.90291287650101</v>
      </c>
      <c r="DH36">
        <v>100.098055022141</v>
      </c>
      <c r="DI36">
        <v>100.513482627999</v>
      </c>
      <c r="DJ36">
        <v>100.655241120334</v>
      </c>
      <c r="DK36">
        <v>101.15907378937101</v>
      </c>
      <c r="DL36">
        <v>97.475688844039098</v>
      </c>
      <c r="DM36">
        <v>100.144058706287</v>
      </c>
      <c r="DN36">
        <v>99.649266420606907</v>
      </c>
      <c r="DO36">
        <v>100.372276328444</v>
      </c>
      <c r="DP36">
        <v>100.247652584554</v>
      </c>
      <c r="DQ36">
        <v>130.72951982328601</v>
      </c>
      <c r="DR36">
        <v>100.12032795341401</v>
      </c>
      <c r="DS36">
        <v>102.199953783296</v>
      </c>
      <c r="DT36">
        <v>119.195224697822</v>
      </c>
      <c r="DU36">
        <v>101.392042490611</v>
      </c>
      <c r="DV36">
        <v>100.35655748206401</v>
      </c>
      <c r="DW36">
        <v>88.519140543089605</v>
      </c>
      <c r="DX36">
        <v>98.785628892261798</v>
      </c>
      <c r="DY36">
        <v>111.181386359643</v>
      </c>
      <c r="DZ36">
        <v>108.779800597735</v>
      </c>
      <c r="EA36">
        <v>118.02989704219399</v>
      </c>
      <c r="EB36">
        <v>81.041514125194198</v>
      </c>
      <c r="EC36">
        <v>101.53462277366999</v>
      </c>
      <c r="ED36">
        <v>93.959824857569998</v>
      </c>
      <c r="EE36">
        <v>94.296567439152795</v>
      </c>
      <c r="EF36">
        <v>65.105196914516497</v>
      </c>
      <c r="EG36">
        <v>71.877036590582804</v>
      </c>
      <c r="EH36">
        <v>100.741052798718</v>
      </c>
      <c r="EI36">
        <v>95.985088435148597</v>
      </c>
      <c r="EJ36">
        <v>102.058154589023</v>
      </c>
      <c r="EK36">
        <v>104.422188442563</v>
      </c>
      <c r="EL36">
        <v>101.09131009582499</v>
      </c>
      <c r="EM36">
        <v>97.315676873708497</v>
      </c>
      <c r="EN36">
        <v>94.575655703805495</v>
      </c>
      <c r="EO36">
        <v>100.69946757181</v>
      </c>
      <c r="EP36">
        <v>81.175864400426704</v>
      </c>
      <c r="EQ36">
        <v>94.682926164436196</v>
      </c>
      <c r="ER36">
        <v>146.32394775726101</v>
      </c>
      <c r="ES36">
        <v>113.352604680536</v>
      </c>
      <c r="ET36">
        <v>103.05652815539101</v>
      </c>
      <c r="EV36" t="s">
        <v>407</v>
      </c>
      <c r="EW36">
        <v>110.55537627820701</v>
      </c>
      <c r="EX36">
        <v>96.719419106480402</v>
      </c>
      <c r="EY36">
        <v>177.78196061594801</v>
      </c>
      <c r="EZ36">
        <v>99.997848941203998</v>
      </c>
      <c r="FA36">
        <v>95.046111195009203</v>
      </c>
      <c r="FB36">
        <v>96.686113966613306</v>
      </c>
      <c r="FC36">
        <v>57.689764538184697</v>
      </c>
      <c r="FD36">
        <v>98.302523874584494</v>
      </c>
      <c r="FE36">
        <v>117.015089379578</v>
      </c>
      <c r="FF36">
        <v>78.529157117703704</v>
      </c>
      <c r="FG36">
        <v>114.393675403481</v>
      </c>
      <c r="FH36">
        <v>101.075820322735</v>
      </c>
      <c r="FI36">
        <v>83.4333357520607</v>
      </c>
      <c r="FJ36">
        <v>98.5736056083433</v>
      </c>
      <c r="FK36">
        <v>109.608032860582</v>
      </c>
      <c r="FL36">
        <v>83.210003154615606</v>
      </c>
      <c r="FM36">
        <v>87.952118948428705</v>
      </c>
      <c r="FN36">
        <v>93.603158888435004</v>
      </c>
      <c r="FO36">
        <v>97.997965119772303</v>
      </c>
      <c r="FP36">
        <v>94.302265496668497</v>
      </c>
      <c r="FQ36">
        <v>100.036514106168</v>
      </c>
      <c r="FR36">
        <v>110.860840232247</v>
      </c>
      <c r="FS36">
        <v>112.800036080277</v>
      </c>
      <c r="FT36">
        <v>120.719882504428</v>
      </c>
      <c r="FU36">
        <v>134.334507709089</v>
      </c>
      <c r="FV36">
        <v>96.685762299302496</v>
      </c>
      <c r="FW36">
        <v>106.38033159206201</v>
      </c>
      <c r="FX36">
        <v>96.782543698705496</v>
      </c>
      <c r="FY36">
        <v>97.9413649027899</v>
      </c>
      <c r="FZ36">
        <v>99.957263638394906</v>
      </c>
      <c r="GA36">
        <v>96.218340413312504</v>
      </c>
      <c r="GB36">
        <v>92.499014100431793</v>
      </c>
      <c r="GC36">
        <v>96.8233401203819</v>
      </c>
      <c r="GD36">
        <v>87.579878835744594</v>
      </c>
      <c r="GE36">
        <v>100.208596772061</v>
      </c>
      <c r="GF36">
        <v>99.253691531947396</v>
      </c>
      <c r="GG36">
        <v>139.26789911444899</v>
      </c>
      <c r="GH36">
        <v>96.847284734504598</v>
      </c>
      <c r="GI36">
        <v>98.609537184260603</v>
      </c>
      <c r="GJ36">
        <v>124.023294421</v>
      </c>
      <c r="GK36">
        <v>100.26099869973901</v>
      </c>
      <c r="GL36">
        <v>98.408889474584797</v>
      </c>
      <c r="GM36">
        <v>75.018661121817004</v>
      </c>
      <c r="GN36">
        <v>95.972526811407505</v>
      </c>
      <c r="GO36">
        <v>110.513838106533</v>
      </c>
      <c r="GP36">
        <v>109.030474189342</v>
      </c>
      <c r="GQ36">
        <v>119.07272421190299</v>
      </c>
      <c r="GR36">
        <v>70.490435791026599</v>
      </c>
      <c r="GS36">
        <v>97.071753523380394</v>
      </c>
      <c r="GT36">
        <v>85.686986533535304</v>
      </c>
      <c r="GU36">
        <v>84.901196422240403</v>
      </c>
      <c r="GV36">
        <v>37.977053519079298</v>
      </c>
      <c r="GW36">
        <v>57.242977414804002</v>
      </c>
      <c r="GX36">
        <v>80.295424285764</v>
      </c>
      <c r="GY36">
        <v>73.475949978063994</v>
      </c>
      <c r="GZ36">
        <v>98.157837711882706</v>
      </c>
      <c r="HA36">
        <v>96.282037828416193</v>
      </c>
      <c r="HB36">
        <v>98.678402822637693</v>
      </c>
      <c r="HC36">
        <v>92.429307381375196</v>
      </c>
      <c r="HD36">
        <v>86.525209523580202</v>
      </c>
      <c r="HE36">
        <v>99.413215228753501</v>
      </c>
      <c r="HF36">
        <v>79.744040944625695</v>
      </c>
      <c r="HG36">
        <v>88.642133310942796</v>
      </c>
      <c r="HH36">
        <v>90.636491046650505</v>
      </c>
      <c r="HI36">
        <v>84.551491260816903</v>
      </c>
      <c r="HJ36">
        <v>103.826574079389</v>
      </c>
      <c r="HL36" t="s">
        <v>584</v>
      </c>
      <c r="HM36">
        <v>5.0216131428382198E-3</v>
      </c>
      <c r="HN36">
        <v>4.9947335336526502E-3</v>
      </c>
      <c r="HO36">
        <v>3.5085424835465898E-3</v>
      </c>
      <c r="HP36">
        <v>1.746635850147E-3</v>
      </c>
      <c r="HQ36">
        <v>6.9861278902647499E-3</v>
      </c>
      <c r="HR36">
        <v>-2.21648010812961E-2</v>
      </c>
      <c r="HS36">
        <v>-3.3704919561394098E-2</v>
      </c>
      <c r="HT36">
        <v>8.95635210909051E-3</v>
      </c>
      <c r="HU36">
        <v>6.23932868041965E-3</v>
      </c>
      <c r="HV36">
        <v>2.2111709863504098E-2</v>
      </c>
      <c r="HW36">
        <v>3.7612985029527903E-2</v>
      </c>
      <c r="HX36">
        <v>4.2447943312005E-2</v>
      </c>
      <c r="HY36">
        <v>3.5062255961672603E-2</v>
      </c>
      <c r="HZ36">
        <v>4.7528516684178498E-2</v>
      </c>
      <c r="IA36">
        <v>4.8855931378069803E-2</v>
      </c>
      <c r="IB36">
        <v>-3.5436507613170097E-2</v>
      </c>
      <c r="IC36">
        <v>-5.6610172077759202E-2</v>
      </c>
      <c r="ID36">
        <v>-5.9369147078081497E-2</v>
      </c>
      <c r="IE36">
        <v>-8.9317478256925806E-2</v>
      </c>
    </row>
    <row r="37" spans="1:239" x14ac:dyDescent="0.35">
      <c r="A37" t="s">
        <v>429</v>
      </c>
      <c r="B37" t="b">
        <v>0</v>
      </c>
      <c r="C37" t="b">
        <v>1</v>
      </c>
      <c r="D37">
        <v>1</v>
      </c>
      <c r="E37">
        <v>1</v>
      </c>
      <c r="F37" t="s">
        <v>79</v>
      </c>
      <c r="G37">
        <v>5.1753370872047403E-3</v>
      </c>
      <c r="H37">
        <v>5.1753370872047403E-3</v>
      </c>
      <c r="I37">
        <v>5.1753370872047403E-3</v>
      </c>
      <c r="J37">
        <v>106.50444294058801</v>
      </c>
      <c r="K37">
        <v>103.270432427684</v>
      </c>
      <c r="L37">
        <v>100.06914411635699</v>
      </c>
      <c r="M37">
        <v>0</v>
      </c>
      <c r="N37" t="b">
        <v>1</v>
      </c>
      <c r="P37" t="s">
        <v>419</v>
      </c>
      <c r="Q37">
        <v>127.35348430784001</v>
      </c>
      <c r="R37">
        <v>106.36949477671899</v>
      </c>
      <c r="S37">
        <v>119.510339945319</v>
      </c>
      <c r="T37">
        <v>100.823606044233</v>
      </c>
      <c r="U37">
        <v>106.94256753167301</v>
      </c>
      <c r="V37">
        <v>106.50448378216601</v>
      </c>
      <c r="W37">
        <v>57.361850627095301</v>
      </c>
      <c r="X37">
        <v>102.806151638854</v>
      </c>
      <c r="Y37">
        <v>132.11020965015101</v>
      </c>
      <c r="Z37">
        <v>136.68819592003101</v>
      </c>
      <c r="AA37">
        <v>148.41982166513699</v>
      </c>
      <c r="AB37">
        <v>103.709665635878</v>
      </c>
      <c r="AC37">
        <v>122.386610122728</v>
      </c>
      <c r="AD37">
        <v>127.029432623761</v>
      </c>
      <c r="AE37">
        <v>119.087237335358</v>
      </c>
      <c r="AF37">
        <v>122.956205900391</v>
      </c>
      <c r="AG37">
        <v>104.053754315418</v>
      </c>
      <c r="AH37">
        <v>102.68555151084399</v>
      </c>
      <c r="AI37">
        <v>107.292870046334</v>
      </c>
      <c r="AJ37">
        <v>123.523137737219</v>
      </c>
      <c r="AK37">
        <v>103.52122612458599</v>
      </c>
      <c r="AL37">
        <v>120.70687978835601</v>
      </c>
      <c r="AM37">
        <v>137.37779321222399</v>
      </c>
      <c r="AN37">
        <v>134.240282081712</v>
      </c>
      <c r="AO37">
        <v>140.298881537559</v>
      </c>
      <c r="AP37">
        <v>115.148101189576</v>
      </c>
      <c r="AQ37">
        <v>118.647721606462</v>
      </c>
      <c r="AR37">
        <v>107.98681379258799</v>
      </c>
      <c r="AS37">
        <v>107.26485589916599</v>
      </c>
      <c r="AT37">
        <v>101.220774667562</v>
      </c>
      <c r="AU37">
        <v>108.198248360324</v>
      </c>
      <c r="AV37">
        <v>103.12670402591699</v>
      </c>
      <c r="AW37">
        <v>106.175347331365</v>
      </c>
      <c r="AX37">
        <v>123.432307675682</v>
      </c>
      <c r="AY37">
        <v>101.352300866641</v>
      </c>
      <c r="AZ37">
        <v>101.235796158103</v>
      </c>
      <c r="BA37">
        <v>118.98148382106</v>
      </c>
      <c r="BB37">
        <v>106.287895839648</v>
      </c>
      <c r="BC37">
        <v>108.675938019752</v>
      </c>
      <c r="BD37">
        <v>137.406674002138</v>
      </c>
      <c r="BE37">
        <v>103.939927675866</v>
      </c>
      <c r="BF37">
        <v>102.6329435878</v>
      </c>
      <c r="BG37">
        <v>110.65469456755</v>
      </c>
      <c r="BH37">
        <v>102.07848961161299</v>
      </c>
      <c r="BI37">
        <v>135.58336401717199</v>
      </c>
      <c r="BJ37">
        <v>138.343134122018</v>
      </c>
      <c r="BK37">
        <v>133.41540968257101</v>
      </c>
      <c r="BL37">
        <v>75.769920509075305</v>
      </c>
      <c r="BM37">
        <v>108.61319148030201</v>
      </c>
      <c r="BN37">
        <v>104.82575797228201</v>
      </c>
      <c r="BO37">
        <v>111.533090652095</v>
      </c>
      <c r="BP37">
        <v>119.50885919484701</v>
      </c>
      <c r="BQ37">
        <v>61.781434971896999</v>
      </c>
      <c r="BR37">
        <v>91.733216109520598</v>
      </c>
      <c r="BS37">
        <v>136.059338625073</v>
      </c>
      <c r="BT37">
        <v>110.661149445023</v>
      </c>
      <c r="BU37">
        <v>125.877673601955</v>
      </c>
      <c r="BV37">
        <v>105.172585351032</v>
      </c>
      <c r="BW37">
        <v>103.851336269482</v>
      </c>
      <c r="BX37">
        <v>109.977363031298</v>
      </c>
      <c r="BY37">
        <v>102.170252059538</v>
      </c>
      <c r="BZ37">
        <v>109.424605466157</v>
      </c>
      <c r="CA37">
        <v>126.03979769915701</v>
      </c>
      <c r="CB37">
        <v>216.98894628823899</v>
      </c>
      <c r="CC37">
        <v>111.333057394645</v>
      </c>
      <c r="CD37">
        <v>107.93827615977</v>
      </c>
      <c r="CF37" t="s">
        <v>419</v>
      </c>
      <c r="CG37">
        <v>121.071706617603</v>
      </c>
      <c r="CH37">
        <v>103.098597186701</v>
      </c>
      <c r="CI37">
        <v>191.41790543172399</v>
      </c>
      <c r="CJ37">
        <v>100.559261488928</v>
      </c>
      <c r="CK37">
        <v>102.82702141387701</v>
      </c>
      <c r="CL37">
        <v>103.801728682803</v>
      </c>
      <c r="CM37">
        <v>85.891010868775297</v>
      </c>
      <c r="CN37">
        <v>101.349850819881</v>
      </c>
      <c r="CO37">
        <v>124.063943376623</v>
      </c>
      <c r="CP37">
        <v>106.65170367233399</v>
      </c>
      <c r="CQ37">
        <v>148.304581435919</v>
      </c>
      <c r="CR37">
        <v>103.340184744475</v>
      </c>
      <c r="CS37">
        <v>102.19510076572899</v>
      </c>
      <c r="CT37">
        <v>109.472991013628</v>
      </c>
      <c r="CU37">
        <v>116.774545462502</v>
      </c>
      <c r="CV37">
        <v>104.47910499429</v>
      </c>
      <c r="CW37">
        <v>98.000771804904005</v>
      </c>
      <c r="CX37">
        <v>97.169425494612994</v>
      </c>
      <c r="CY37">
        <v>104.183958557202</v>
      </c>
      <c r="CZ37">
        <v>112.956489154946</v>
      </c>
      <c r="DA37">
        <v>102.10386808341001</v>
      </c>
      <c r="DB37">
        <v>118.39831234472901</v>
      </c>
      <c r="DC37">
        <v>119.93424723450001</v>
      </c>
      <c r="DD37">
        <v>138.327832882054</v>
      </c>
      <c r="DE37">
        <v>132.66945693966599</v>
      </c>
      <c r="DF37">
        <v>109.026319540781</v>
      </c>
      <c r="DG37">
        <v>125.010568228751</v>
      </c>
      <c r="DH37">
        <v>105.948684317077</v>
      </c>
      <c r="DI37">
        <v>106.088049034243</v>
      </c>
      <c r="DJ37">
        <v>100.39188225781901</v>
      </c>
      <c r="DK37">
        <v>102.647072576669</v>
      </c>
      <c r="DL37">
        <v>96.541630769088897</v>
      </c>
      <c r="DM37">
        <v>103.28008205768199</v>
      </c>
      <c r="DN37">
        <v>107.074865163065</v>
      </c>
      <c r="DO37">
        <v>100.81182552722299</v>
      </c>
      <c r="DP37">
        <v>100.078358961191</v>
      </c>
      <c r="DQ37">
        <v>144.617753071696</v>
      </c>
      <c r="DR37">
        <v>103.95647400585599</v>
      </c>
      <c r="DS37">
        <v>105.71682043665901</v>
      </c>
      <c r="DT37">
        <v>130.48097860132799</v>
      </c>
      <c r="DU37">
        <v>102.51845337658</v>
      </c>
      <c r="DV37">
        <v>100.712220422749</v>
      </c>
      <c r="DW37">
        <v>95.850629591258397</v>
      </c>
      <c r="DX37">
        <v>97.865536422717497</v>
      </c>
      <c r="DY37">
        <v>122.91786686814901</v>
      </c>
      <c r="DZ37">
        <v>125.640964450955</v>
      </c>
      <c r="EA37">
        <v>123.283334330855</v>
      </c>
      <c r="EB37">
        <v>85.919669802548398</v>
      </c>
      <c r="EC37">
        <v>103.425266171331</v>
      </c>
      <c r="ED37">
        <v>94.449774163534201</v>
      </c>
      <c r="EE37">
        <v>103.927307115082</v>
      </c>
      <c r="EF37">
        <v>79.048582551101106</v>
      </c>
      <c r="EG37">
        <v>77.6230900534444</v>
      </c>
      <c r="EH37">
        <v>81.465569271440501</v>
      </c>
      <c r="EI37">
        <v>96.679155690311802</v>
      </c>
      <c r="EJ37">
        <v>107.662415926384</v>
      </c>
      <c r="EK37">
        <v>115.12246888401999</v>
      </c>
      <c r="EL37">
        <v>102.727788593548</v>
      </c>
      <c r="EM37">
        <v>97.282690436625998</v>
      </c>
      <c r="EN37">
        <v>103.987436814289</v>
      </c>
      <c r="EO37">
        <v>100.447573604833</v>
      </c>
      <c r="EP37">
        <v>82.728807060315802</v>
      </c>
      <c r="EQ37">
        <v>112.116921731047</v>
      </c>
      <c r="ER37">
        <v>150.11265516446699</v>
      </c>
      <c r="ES37">
        <v>100.708047476155</v>
      </c>
      <c r="ET37">
        <v>108.028603780607</v>
      </c>
      <c r="EV37" t="s">
        <v>419</v>
      </c>
      <c r="EW37">
        <v>114.841616715436</v>
      </c>
      <c r="EX37">
        <v>99.873904618115304</v>
      </c>
      <c r="EY37">
        <v>260.67425740117301</v>
      </c>
      <c r="EZ37">
        <v>100.29543713448599</v>
      </c>
      <c r="FA37">
        <v>98.762086744801607</v>
      </c>
      <c r="FB37">
        <v>101.116012626046</v>
      </c>
      <c r="FC37">
        <v>75.761198984798</v>
      </c>
      <c r="FD37">
        <v>99.898511225167098</v>
      </c>
      <c r="FE37">
        <v>115.796222895735</v>
      </c>
      <c r="FF37">
        <v>78.145823195400098</v>
      </c>
      <c r="FG37">
        <v>147.818986131836</v>
      </c>
      <c r="FH37">
        <v>102.970703853072</v>
      </c>
      <c r="FI37">
        <v>82.327735447464903</v>
      </c>
      <c r="FJ37">
        <v>93.378444540132605</v>
      </c>
      <c r="FK37">
        <v>114.43273735536199</v>
      </c>
      <c r="FL37">
        <v>85.694330359180199</v>
      </c>
      <c r="FM37">
        <v>92.070483346444703</v>
      </c>
      <c r="FN37">
        <v>91.857955356110907</v>
      </c>
      <c r="FO37">
        <v>101.11822668570299</v>
      </c>
      <c r="FP37">
        <v>102.883101480089</v>
      </c>
      <c r="FQ37">
        <v>100.69981056214</v>
      </c>
      <c r="FR37">
        <v>116.040895057873</v>
      </c>
      <c r="FS37">
        <v>103.27206678128</v>
      </c>
      <c r="FT37">
        <v>142.31905568290301</v>
      </c>
      <c r="FU37">
        <v>124.118517763469</v>
      </c>
      <c r="FV37">
        <v>103.029940809292</v>
      </c>
      <c r="FW37">
        <v>131.14024709863401</v>
      </c>
      <c r="FX37">
        <v>103.86953121838501</v>
      </c>
      <c r="FY37">
        <v>104.865953845587</v>
      </c>
      <c r="FZ37">
        <v>99.5657467439313</v>
      </c>
      <c r="GA37">
        <v>97.288403164578696</v>
      </c>
      <c r="GB37">
        <v>90.257418260213498</v>
      </c>
      <c r="GC37">
        <v>100.408631353708</v>
      </c>
      <c r="GD37">
        <v>89.380640854985501</v>
      </c>
      <c r="GE37">
        <v>100.273877148282</v>
      </c>
      <c r="GF37">
        <v>98.929230374614804</v>
      </c>
      <c r="GG37">
        <v>168.83395145872501</v>
      </c>
      <c r="GH37">
        <v>101.626500028168</v>
      </c>
      <c r="GI37">
        <v>102.774572903587</v>
      </c>
      <c r="GJ37">
        <v>123.33861875193899</v>
      </c>
      <c r="GK37">
        <v>101.109205233162</v>
      </c>
      <c r="GL37">
        <v>98.725799240904607</v>
      </c>
      <c r="GM37">
        <v>82.410901154930599</v>
      </c>
      <c r="GN37">
        <v>93.7966636515674</v>
      </c>
      <c r="GO37">
        <v>110.80348928542</v>
      </c>
      <c r="GP37">
        <v>113.151641811434</v>
      </c>
      <c r="GQ37">
        <v>113.41660990908601</v>
      </c>
      <c r="GR37">
        <v>91.1972965250973</v>
      </c>
      <c r="GS37">
        <v>98.402205992520507</v>
      </c>
      <c r="GT37">
        <v>84.757897575937406</v>
      </c>
      <c r="GU37">
        <v>96.401122569353802</v>
      </c>
      <c r="GV37">
        <v>48.5384570073589</v>
      </c>
      <c r="GW37">
        <v>83.695050019595996</v>
      </c>
      <c r="GX37">
        <v>62.507513750222401</v>
      </c>
      <c r="GY37">
        <v>61.844779949942399</v>
      </c>
      <c r="GZ37">
        <v>104.652219594123</v>
      </c>
      <c r="HA37">
        <v>104.800184224555</v>
      </c>
      <c r="HB37">
        <v>100.315950078546</v>
      </c>
      <c r="HC37">
        <v>91.011351313108193</v>
      </c>
      <c r="HD37">
        <v>97.990312858240003</v>
      </c>
      <c r="HE37">
        <v>98.747301418895105</v>
      </c>
      <c r="HF37">
        <v>60.405570955218003</v>
      </c>
      <c r="HG37">
        <v>98.836536867903106</v>
      </c>
      <c r="HH37">
        <v>93.565339294391705</v>
      </c>
      <c r="HI37">
        <v>80.403611249808606</v>
      </c>
      <c r="HJ37">
        <v>104.37681601764299</v>
      </c>
      <c r="HL37" t="s">
        <v>585</v>
      </c>
      <c r="HM37">
        <v>8.4795709104594705E-3</v>
      </c>
      <c r="HN37">
        <v>1.02280045728637E-2</v>
      </c>
      <c r="HO37">
        <v>4.6735552206675903E-3</v>
      </c>
      <c r="HP37">
        <v>3.3674507694061401E-3</v>
      </c>
      <c r="HQ37">
        <v>-1.6646346351980201E-2</v>
      </c>
      <c r="HR37">
        <v>-5.9312485432899201E-2</v>
      </c>
      <c r="HS37">
        <v>-8.9180225587156201E-2</v>
      </c>
      <c r="HT37">
        <v>6.4938970421475296E-3</v>
      </c>
      <c r="HU37">
        <v>1.1113533094530399E-2</v>
      </c>
      <c r="HV37">
        <v>8.9775584023250504E-2</v>
      </c>
      <c r="HW37">
        <v>2.6911946376280801E-2</v>
      </c>
      <c r="HX37">
        <v>2.9859772584088499E-2</v>
      </c>
      <c r="HY37">
        <v>2.8387818593603901E-2</v>
      </c>
      <c r="HZ37">
        <v>5.7645671653092602E-3</v>
      </c>
      <c r="IA37">
        <v>6.8062927221153896E-2</v>
      </c>
      <c r="IB37">
        <v>-7.6853609981375304E-2</v>
      </c>
      <c r="IC37">
        <v>-8.9519618830110698E-2</v>
      </c>
      <c r="ID37">
        <v>6.6287587161639704E-3</v>
      </c>
      <c r="IE37">
        <v>-0.14266546031418101</v>
      </c>
    </row>
    <row r="38" spans="1:239" x14ac:dyDescent="0.35">
      <c r="A38" t="s">
        <v>430</v>
      </c>
      <c r="B38" t="b">
        <v>1</v>
      </c>
      <c r="C38" t="b">
        <v>0</v>
      </c>
      <c r="D38">
        <v>0</v>
      </c>
      <c r="E38">
        <v>-1</v>
      </c>
      <c r="F38" t="s">
        <v>79</v>
      </c>
      <c r="G38">
        <v>1.8147777939837701E-2</v>
      </c>
      <c r="H38">
        <v>0</v>
      </c>
      <c r="I38">
        <v>-1.8147777939837701E-2</v>
      </c>
      <c r="J38">
        <v>108.43726192068</v>
      </c>
      <c r="K38">
        <v>103.270432427684</v>
      </c>
      <c r="L38">
        <v>98.253111510304095</v>
      </c>
      <c r="M38">
        <v>0</v>
      </c>
      <c r="N38" t="b">
        <v>1</v>
      </c>
      <c r="P38" t="s">
        <v>431</v>
      </c>
      <c r="Q38">
        <v>125.68012009149</v>
      </c>
      <c r="R38">
        <v>109.342863452712</v>
      </c>
      <c r="S38">
        <v>97.174685374922404</v>
      </c>
      <c r="T38">
        <v>102.59091673991099</v>
      </c>
      <c r="U38">
        <v>110.70558591384599</v>
      </c>
      <c r="V38">
        <v>109.30431427879</v>
      </c>
      <c r="W38">
        <v>55.744399966091002</v>
      </c>
      <c r="X38">
        <v>105.403025975676</v>
      </c>
      <c r="Y38">
        <v>123.767868858117</v>
      </c>
      <c r="Z38">
        <v>125.816525676052</v>
      </c>
      <c r="AA38">
        <v>145.77732877573999</v>
      </c>
      <c r="AB38">
        <v>105.903812379453</v>
      </c>
      <c r="AC38">
        <v>119.93045780436501</v>
      </c>
      <c r="AD38">
        <v>115.51188191704399</v>
      </c>
      <c r="AE38">
        <v>121.97849469374999</v>
      </c>
      <c r="AF38">
        <v>120.466423210657</v>
      </c>
      <c r="AG38">
        <v>108.943890560491</v>
      </c>
      <c r="AH38">
        <v>106.04280292382001</v>
      </c>
      <c r="AI38">
        <v>110.529367139893</v>
      </c>
      <c r="AJ38">
        <v>123.889165150018</v>
      </c>
      <c r="AK38">
        <v>105.92903052813401</v>
      </c>
      <c r="AL38">
        <v>122.35419019634701</v>
      </c>
      <c r="AM38">
        <v>112.562098273676</v>
      </c>
      <c r="AN38">
        <v>133.642342113815</v>
      </c>
      <c r="AO38">
        <v>115.31603161812301</v>
      </c>
      <c r="AP38">
        <v>116.803102574942</v>
      </c>
      <c r="AQ38">
        <v>105.432116497389</v>
      </c>
      <c r="AR38">
        <v>110.840346394455</v>
      </c>
      <c r="AS38">
        <v>111.712914005812</v>
      </c>
      <c r="AT38">
        <v>103.52436374643</v>
      </c>
      <c r="AU38">
        <v>110.01707892647801</v>
      </c>
      <c r="AV38">
        <v>106.959962214618</v>
      </c>
      <c r="AW38">
        <v>108.486323358718</v>
      </c>
      <c r="AX38">
        <v>122.461156148928</v>
      </c>
      <c r="AY38">
        <v>103.178757154186</v>
      </c>
      <c r="AZ38">
        <v>103.33420449070999</v>
      </c>
      <c r="BA38">
        <v>110.385397432753</v>
      </c>
      <c r="BB38">
        <v>109.012276218869</v>
      </c>
      <c r="BC38">
        <v>111.64315415244801</v>
      </c>
      <c r="BD38">
        <v>134.36530626902501</v>
      </c>
      <c r="BE38">
        <v>106.57042396641999</v>
      </c>
      <c r="BF38">
        <v>107.030719535899</v>
      </c>
      <c r="BG38">
        <v>116.12415590226099</v>
      </c>
      <c r="BH38">
        <v>104.112407114826</v>
      </c>
      <c r="BI38">
        <v>132.16919072838101</v>
      </c>
      <c r="BJ38">
        <v>136.941214979817</v>
      </c>
      <c r="BK38">
        <v>128.15714658192999</v>
      </c>
      <c r="BL38">
        <v>70.511680795884502</v>
      </c>
      <c r="BM38">
        <v>110.592384069731</v>
      </c>
      <c r="BN38">
        <v>110.232558121933</v>
      </c>
      <c r="BO38">
        <v>116.576910903757</v>
      </c>
      <c r="BP38">
        <v>125.742400605219</v>
      </c>
      <c r="BQ38">
        <v>54.7921628300329</v>
      </c>
      <c r="BR38">
        <v>105.735283309678</v>
      </c>
      <c r="BS38">
        <v>119.25765012286099</v>
      </c>
      <c r="BT38">
        <v>113.650012683715</v>
      </c>
      <c r="BU38">
        <v>125.95660159657901</v>
      </c>
      <c r="BV38">
        <v>107.78183321907601</v>
      </c>
      <c r="BW38">
        <v>107.807455954905</v>
      </c>
      <c r="BX38">
        <v>114.930150534348</v>
      </c>
      <c r="BY38">
        <v>104.518720000587</v>
      </c>
      <c r="BZ38">
        <v>90.185276390523597</v>
      </c>
      <c r="CA38">
        <v>102.704935480541</v>
      </c>
      <c r="CB38">
        <v>172.45442155372601</v>
      </c>
      <c r="CC38">
        <v>91.249461229615903</v>
      </c>
      <c r="CD38">
        <v>103.880211135775</v>
      </c>
      <c r="CF38" t="s">
        <v>431</v>
      </c>
      <c r="CG38">
        <v>120.249728736043</v>
      </c>
      <c r="CH38">
        <v>104.13288376741301</v>
      </c>
      <c r="CI38">
        <v>139.91438612139501</v>
      </c>
      <c r="CJ38">
        <v>102.321938557837</v>
      </c>
      <c r="CK38">
        <v>105.040227554713</v>
      </c>
      <c r="CL38">
        <v>105.488470771732</v>
      </c>
      <c r="CM38">
        <v>163.01239389624999</v>
      </c>
      <c r="CN38">
        <v>102.296323700245</v>
      </c>
      <c r="CO38">
        <v>119.400897205603</v>
      </c>
      <c r="CP38">
        <v>85.193252366274294</v>
      </c>
      <c r="CQ38">
        <v>153.08734975555501</v>
      </c>
      <c r="CR38">
        <v>105.299724738188</v>
      </c>
      <c r="CS38">
        <v>97.614855842666501</v>
      </c>
      <c r="CT38">
        <v>93.788464449565694</v>
      </c>
      <c r="CU38">
        <v>115.75035067947201</v>
      </c>
      <c r="CV38">
        <v>99.583172437137193</v>
      </c>
      <c r="CW38">
        <v>100.75671741561899</v>
      </c>
      <c r="CX38">
        <v>99.140706172848596</v>
      </c>
      <c r="CY38">
        <v>103.87816555285001</v>
      </c>
      <c r="CZ38">
        <v>112.822270274876</v>
      </c>
      <c r="DA38">
        <v>102.69640901951</v>
      </c>
      <c r="DB38">
        <v>118.39831234472901</v>
      </c>
      <c r="DC38">
        <v>92.1087458985632</v>
      </c>
      <c r="DD38">
        <v>145.53156511322101</v>
      </c>
      <c r="DE38">
        <v>112.075237340108</v>
      </c>
      <c r="DF38">
        <v>107.29609276307499</v>
      </c>
      <c r="DG38">
        <v>122.321555827328</v>
      </c>
      <c r="DH38">
        <v>107.86403515916599</v>
      </c>
      <c r="DI38">
        <v>106.76642064667099</v>
      </c>
      <c r="DJ38">
        <v>101.56972748455</v>
      </c>
      <c r="DK38">
        <v>104.24823441241099</v>
      </c>
      <c r="DL38">
        <v>98.444435059819</v>
      </c>
      <c r="DM38">
        <v>104.112993602035</v>
      </c>
      <c r="DN38">
        <v>108.227193478565</v>
      </c>
      <c r="DO38">
        <v>102.628541980808</v>
      </c>
      <c r="DP38">
        <v>101.006791990403</v>
      </c>
      <c r="DQ38">
        <v>125.445729584087</v>
      </c>
      <c r="DR38">
        <v>105.195889273204</v>
      </c>
      <c r="DS38">
        <v>105.308529047565</v>
      </c>
      <c r="DT38">
        <v>145.14367514638599</v>
      </c>
      <c r="DU38">
        <v>102.757206330952</v>
      </c>
      <c r="DV38">
        <v>101.102471168843</v>
      </c>
      <c r="DW38">
        <v>98.794870124807801</v>
      </c>
      <c r="DX38">
        <v>98.898033080373907</v>
      </c>
      <c r="DY38">
        <v>123.390422784222</v>
      </c>
      <c r="DZ38">
        <v>137.923661677311</v>
      </c>
      <c r="EA38">
        <v>144.73395646128699</v>
      </c>
      <c r="EB38">
        <v>80.226643901697201</v>
      </c>
      <c r="EC38">
        <v>105.763837771197</v>
      </c>
      <c r="ED38">
        <v>96.203344570994801</v>
      </c>
      <c r="EE38">
        <v>104.72309391087499</v>
      </c>
      <c r="EF38">
        <v>82.132378380390406</v>
      </c>
      <c r="EG38">
        <v>70.299779488596002</v>
      </c>
      <c r="EH38">
        <v>91.184605180291101</v>
      </c>
      <c r="EI38">
        <v>72.376953638437499</v>
      </c>
      <c r="EJ38">
        <v>107.652133176257</v>
      </c>
      <c r="EK38">
        <v>113.229434433401</v>
      </c>
      <c r="EL38">
        <v>103.321158639887</v>
      </c>
      <c r="EM38">
        <v>99.227061981701297</v>
      </c>
      <c r="EN38">
        <v>104.777598580175</v>
      </c>
      <c r="EO38">
        <v>101.59453594975</v>
      </c>
      <c r="EP38">
        <v>89.580104790476895</v>
      </c>
      <c r="EQ38">
        <v>90.676057060515404</v>
      </c>
      <c r="ER38">
        <v>136.891290584904</v>
      </c>
      <c r="ES38">
        <v>118.753777785339</v>
      </c>
      <c r="ET38">
        <v>115.46229883058299</v>
      </c>
      <c r="EV38" t="s">
        <v>431</v>
      </c>
      <c r="EW38">
        <v>113.71901789023499</v>
      </c>
      <c r="EX38">
        <v>99.073661261695804</v>
      </c>
      <c r="EY38">
        <v>164.51817844943099</v>
      </c>
      <c r="EZ38">
        <v>102.053489695091</v>
      </c>
      <c r="FA38">
        <v>99.493547520532601</v>
      </c>
      <c r="FB38">
        <v>101.71668376532899</v>
      </c>
      <c r="FC38">
        <v>197.37263668004201</v>
      </c>
      <c r="FD38">
        <v>99.250728514988495</v>
      </c>
      <c r="FE38">
        <v>112.640975128268</v>
      </c>
      <c r="FF38">
        <v>52.961148881928899</v>
      </c>
      <c r="FG38">
        <v>158.65827969266101</v>
      </c>
      <c r="FH38">
        <v>104.695692275388</v>
      </c>
      <c r="FI38">
        <v>76.417624908510504</v>
      </c>
      <c r="FJ38">
        <v>73.931044818471307</v>
      </c>
      <c r="FK38">
        <v>109.292814109536</v>
      </c>
      <c r="FL38">
        <v>79.209956748259899</v>
      </c>
      <c r="FM38">
        <v>92.839011744348198</v>
      </c>
      <c r="FN38">
        <v>92.550728227433197</v>
      </c>
      <c r="FO38">
        <v>97.498167172801999</v>
      </c>
      <c r="FP38">
        <v>102.16052668650801</v>
      </c>
      <c r="FQ38">
        <v>99.538997278737796</v>
      </c>
      <c r="FR38">
        <v>113.91376801650701</v>
      </c>
      <c r="FS38">
        <v>72.929556260629994</v>
      </c>
      <c r="FT38">
        <v>157.79899463214699</v>
      </c>
      <c r="FU38">
        <v>105.12496356327</v>
      </c>
      <c r="FV38">
        <v>98.234139339101702</v>
      </c>
      <c r="FW38">
        <v>139.05755327475299</v>
      </c>
      <c r="FX38">
        <v>104.76536053378599</v>
      </c>
      <c r="FY38">
        <v>101.888045962367</v>
      </c>
      <c r="FZ38">
        <v>99.6384494066222</v>
      </c>
      <c r="GA38">
        <v>98.668249596090604</v>
      </c>
      <c r="GB38">
        <v>90.428964103217993</v>
      </c>
      <c r="GC38">
        <v>99.817439820559002</v>
      </c>
      <c r="GD38">
        <v>91.9384041247353</v>
      </c>
      <c r="GE38">
        <v>102.08089930592401</v>
      </c>
      <c r="GF38">
        <v>98.717391359897604</v>
      </c>
      <c r="GG38">
        <v>135.584020257654</v>
      </c>
      <c r="GH38">
        <v>101.424281318781</v>
      </c>
      <c r="GI38">
        <v>99.2197393150377</v>
      </c>
      <c r="GJ38">
        <v>153.29573858463499</v>
      </c>
      <c r="GK38">
        <v>99.058735064426799</v>
      </c>
      <c r="GL38">
        <v>95.326176842018597</v>
      </c>
      <c r="GM38">
        <v>83.116343282798994</v>
      </c>
      <c r="GN38">
        <v>93.905334703968904</v>
      </c>
      <c r="GO38">
        <v>112.690067202381</v>
      </c>
      <c r="GP38">
        <v>136.42175433326801</v>
      </c>
      <c r="GQ38">
        <v>159.89819974613701</v>
      </c>
      <c r="GR38">
        <v>84.719418216920801</v>
      </c>
      <c r="GS38">
        <v>101.01862721147501</v>
      </c>
      <c r="GT38">
        <v>83.419753473203599</v>
      </c>
      <c r="GU38">
        <v>93.249241460571</v>
      </c>
      <c r="GV38">
        <v>48.138670456243098</v>
      </c>
      <c r="GW38">
        <v>75.893731760101701</v>
      </c>
      <c r="GX38">
        <v>66.907254073858198</v>
      </c>
      <c r="GY38">
        <v>38.386873365079197</v>
      </c>
      <c r="GZ38">
        <v>101.77898148523001</v>
      </c>
      <c r="HA38">
        <v>101.108339511637</v>
      </c>
      <c r="HB38">
        <v>98.995046787309704</v>
      </c>
      <c r="HC38">
        <v>91.155303389280107</v>
      </c>
      <c r="HD38">
        <v>94.8243735898822</v>
      </c>
      <c r="HE38">
        <v>98.736507890767399</v>
      </c>
      <c r="HF38">
        <v>79.742154344465902</v>
      </c>
      <c r="HG38">
        <v>77.372773309676504</v>
      </c>
      <c r="HH38">
        <v>91.191673384562407</v>
      </c>
      <c r="HI38">
        <v>122.426289591623</v>
      </c>
      <c r="HJ38">
        <v>121.391312016404</v>
      </c>
      <c r="HL38" t="s">
        <v>586</v>
      </c>
      <c r="HM38">
        <v>3.7323600994352201E-3</v>
      </c>
      <c r="HN38">
        <v>1.48242699420397E-3</v>
      </c>
      <c r="HO38">
        <v>-1.33593989447999E-3</v>
      </c>
      <c r="HP38">
        <v>-3.0700090668030998E-3</v>
      </c>
      <c r="HQ38">
        <v>-7.5652034728573804E-3</v>
      </c>
      <c r="HR38">
        <v>-7.8832334750787603E-2</v>
      </c>
      <c r="HS38">
        <v>-0.11958924281142699</v>
      </c>
      <c r="HT38">
        <v>2.2610696138342701E-2</v>
      </c>
      <c r="HU38">
        <v>3.30434121744915E-3</v>
      </c>
      <c r="HV38">
        <v>0.114074738031698</v>
      </c>
      <c r="HW38">
        <v>4.4440035658614898E-3</v>
      </c>
      <c r="HX38">
        <v>1.9357673879882801E-3</v>
      </c>
      <c r="HY38">
        <v>6.3699242118784296E-3</v>
      </c>
      <c r="HZ38">
        <v>3.5234287288677897E-2</v>
      </c>
      <c r="IA38">
        <v>4.2745728069431797E-2</v>
      </c>
      <c r="IB38">
        <v>-0.114683247242948</v>
      </c>
      <c r="IC38">
        <v>-0.15039369103129199</v>
      </c>
      <c r="ID38">
        <v>-0.27810356213687099</v>
      </c>
      <c r="IE38">
        <v>-4.0713839447514298E-2</v>
      </c>
    </row>
    <row r="39" spans="1:239" x14ac:dyDescent="0.35">
      <c r="A39" t="s">
        <v>431</v>
      </c>
      <c r="B39" t="b">
        <v>1</v>
      </c>
      <c r="C39" t="b">
        <v>1</v>
      </c>
      <c r="D39">
        <v>1</v>
      </c>
      <c r="E39">
        <v>1</v>
      </c>
      <c r="F39" t="s">
        <v>79</v>
      </c>
      <c r="G39">
        <v>8.3513869309437203E-3</v>
      </c>
      <c r="H39">
        <v>8.3513869309437203E-3</v>
      </c>
      <c r="I39">
        <v>8.3513869309437203E-3</v>
      </c>
      <c r="J39">
        <v>109.342863452712</v>
      </c>
      <c r="K39">
        <v>104.13288376741301</v>
      </c>
      <c r="L39">
        <v>99.073661261695804</v>
      </c>
      <c r="M39">
        <v>1</v>
      </c>
      <c r="N39" t="b">
        <v>1</v>
      </c>
      <c r="P39" t="s">
        <v>443</v>
      </c>
      <c r="Q39">
        <v>148.705317777376</v>
      </c>
      <c r="R39">
        <v>119.093500640239</v>
      </c>
      <c r="S39">
        <v>109.30135577848201</v>
      </c>
      <c r="T39">
        <v>104.497174599685</v>
      </c>
      <c r="U39">
        <v>122.875500448197</v>
      </c>
      <c r="V39">
        <v>120.003751687472</v>
      </c>
      <c r="W39">
        <v>15.573910626181799</v>
      </c>
      <c r="X39">
        <v>110.600312471278</v>
      </c>
      <c r="Y39">
        <v>120.05169286634499</v>
      </c>
      <c r="Z39">
        <v>118.23770687271799</v>
      </c>
      <c r="AA39">
        <v>168.965201755679</v>
      </c>
      <c r="AB39">
        <v>109.235042735485</v>
      </c>
      <c r="AC39">
        <v>141.314021256308</v>
      </c>
      <c r="AD39">
        <v>111.254227446854</v>
      </c>
      <c r="AE39">
        <v>131.61339390067701</v>
      </c>
      <c r="AF39">
        <v>142.420121152359</v>
      </c>
      <c r="AG39">
        <v>120.629995685572</v>
      </c>
      <c r="AH39">
        <v>113.218986517611</v>
      </c>
      <c r="AI39">
        <v>125.17565038270099</v>
      </c>
      <c r="AJ39">
        <v>152.248544874804</v>
      </c>
      <c r="AK39">
        <v>112.623672481047</v>
      </c>
      <c r="AL39">
        <v>132.564454037909</v>
      </c>
      <c r="AM39">
        <v>122.294248262018</v>
      </c>
      <c r="AN39">
        <v>155.106875498081</v>
      </c>
      <c r="AO39">
        <v>123.81619169235999</v>
      </c>
      <c r="AP39">
        <v>135.34786890199501</v>
      </c>
      <c r="AQ39">
        <v>127.82738744909901</v>
      </c>
      <c r="AR39">
        <v>122.153337138162</v>
      </c>
      <c r="AS39">
        <v>123.456922922693</v>
      </c>
      <c r="AT39">
        <v>107.401717231193</v>
      </c>
      <c r="AU39">
        <v>119.82022352041901</v>
      </c>
      <c r="AV39">
        <v>114.982323629137</v>
      </c>
      <c r="AW39">
        <v>118.43996602832701</v>
      </c>
      <c r="AX39">
        <v>145.473400917324</v>
      </c>
      <c r="AZ39">
        <v>106.983401222251</v>
      </c>
      <c r="BA39">
        <v>122.055839823776</v>
      </c>
      <c r="BB39">
        <v>119.169668385666</v>
      </c>
      <c r="BC39">
        <v>121.84745456237</v>
      </c>
      <c r="BD39">
        <v>163.92477782623499</v>
      </c>
      <c r="BE39">
        <v>111.534938268095</v>
      </c>
      <c r="BF39">
        <v>115.483533295426</v>
      </c>
      <c r="BG39">
        <v>141.59042088396899</v>
      </c>
      <c r="BH39">
        <v>107.79759266891701</v>
      </c>
      <c r="BI39">
        <v>160.37691913627299</v>
      </c>
      <c r="BJ39">
        <v>172.17229187789599</v>
      </c>
      <c r="BK39">
        <v>150.13043254621701</v>
      </c>
      <c r="BL39">
        <v>46.708758543427201</v>
      </c>
      <c r="BM39">
        <v>120.84417029603701</v>
      </c>
      <c r="BN39">
        <v>127.896991430502</v>
      </c>
      <c r="BO39">
        <v>143.08755725130499</v>
      </c>
      <c r="BP39">
        <v>209.64431608434501</v>
      </c>
      <c r="BQ39">
        <v>30.102574042566399</v>
      </c>
      <c r="BR39">
        <v>63.0307775416344</v>
      </c>
      <c r="BS39">
        <v>117.276757418629</v>
      </c>
      <c r="BT39">
        <v>128.575600176417</v>
      </c>
      <c r="BU39">
        <v>153.98916347465899</v>
      </c>
      <c r="BV39">
        <v>114.530788019152</v>
      </c>
      <c r="BW39">
        <v>116.17553918499399</v>
      </c>
      <c r="BX39">
        <v>141.607385601457</v>
      </c>
      <c r="BY39">
        <v>108.35728040204501</v>
      </c>
      <c r="BZ39">
        <v>96.353359512351204</v>
      </c>
      <c r="CA39">
        <v>134.079282457848</v>
      </c>
      <c r="CB39">
        <v>144.42362928994001</v>
      </c>
      <c r="CC39">
        <v>62.4278293399286</v>
      </c>
      <c r="CD39">
        <v>109.498955941036</v>
      </c>
      <c r="CF39" t="s">
        <v>443</v>
      </c>
      <c r="CG39">
        <v>133.186717577552</v>
      </c>
      <c r="CH39">
        <v>113.41892161977</v>
      </c>
      <c r="CI39">
        <v>158.01165433499</v>
      </c>
      <c r="CJ39">
        <v>104.109343166402</v>
      </c>
      <c r="CK39">
        <v>113.979404420132</v>
      </c>
      <c r="CL39">
        <v>115.814387894097</v>
      </c>
      <c r="CM39">
        <v>73.852730133587201</v>
      </c>
      <c r="CN39">
        <v>106.46931391556799</v>
      </c>
      <c r="CO39">
        <v>113.542038999797</v>
      </c>
      <c r="CP39">
        <v>92.648172011323396</v>
      </c>
      <c r="CQ39">
        <v>173.84497489058299</v>
      </c>
      <c r="CR39">
        <v>107.866214232131</v>
      </c>
      <c r="CS39">
        <v>108.773493122395</v>
      </c>
      <c r="CT39">
        <v>101.575902062143</v>
      </c>
      <c r="CU39">
        <v>123.334922909451</v>
      </c>
      <c r="CV39">
        <v>111.20243987396</v>
      </c>
      <c r="CW39">
        <v>108.326452630891</v>
      </c>
      <c r="CX39">
        <v>104.06491093910201</v>
      </c>
      <c r="CY39">
        <v>117.643095858701</v>
      </c>
      <c r="CZ39">
        <v>137.38248893313099</v>
      </c>
      <c r="DA39">
        <v>109.18675151398701</v>
      </c>
      <c r="DB39">
        <v>126.409439957914</v>
      </c>
      <c r="DC39">
        <v>104.45807146812101</v>
      </c>
      <c r="DD39">
        <v>164.96981006134899</v>
      </c>
      <c r="DE39">
        <v>116.56205340343701</v>
      </c>
      <c r="DF39">
        <v>124.33143621057</v>
      </c>
      <c r="DG39">
        <v>148.30438228472599</v>
      </c>
      <c r="DH39">
        <v>117.723886936494</v>
      </c>
      <c r="DI39">
        <v>115.212644242378</v>
      </c>
      <c r="DJ39">
        <v>105.14510133112999</v>
      </c>
      <c r="DK39">
        <v>112.899741140548</v>
      </c>
      <c r="DL39">
        <v>103.773004406995</v>
      </c>
      <c r="DM39">
        <v>113.665382359384</v>
      </c>
      <c r="DN39">
        <v>133.17575811575099</v>
      </c>
      <c r="DP39">
        <v>104.364561910511</v>
      </c>
      <c r="DQ39">
        <v>135.939096064702</v>
      </c>
      <c r="DR39">
        <v>114.997683518263</v>
      </c>
      <c r="DS39">
        <v>114.933838134238</v>
      </c>
      <c r="DT39">
        <v>166.76243730278799</v>
      </c>
      <c r="DU39">
        <v>107.544084354361</v>
      </c>
      <c r="DV39">
        <v>106.98128641894</v>
      </c>
      <c r="DW39">
        <v>109.03345831788</v>
      </c>
      <c r="DX39">
        <v>101.617877404371</v>
      </c>
      <c r="DY39">
        <v>145.09342105279401</v>
      </c>
      <c r="DZ39">
        <v>166.63146877758899</v>
      </c>
      <c r="EA39">
        <v>158.96453089276</v>
      </c>
      <c r="EB39">
        <v>83.856878558276804</v>
      </c>
      <c r="EC39">
        <v>115.56802333446601</v>
      </c>
      <c r="ED39">
        <v>102.13847480273699</v>
      </c>
      <c r="EE39">
        <v>123.40224955115301</v>
      </c>
      <c r="EF39">
        <v>95.418931369234897</v>
      </c>
      <c r="EG39">
        <v>66.607266867545107</v>
      </c>
      <c r="EH39">
        <v>70.852791143504902</v>
      </c>
      <c r="EI39">
        <v>82.350463845544297</v>
      </c>
      <c r="EJ39">
        <v>121.790022777465</v>
      </c>
      <c r="EK39">
        <v>136.868677772334</v>
      </c>
      <c r="EL39">
        <v>109.790800217932</v>
      </c>
      <c r="EM39">
        <v>104.960511922702</v>
      </c>
      <c r="EN39">
        <v>123.479320409442</v>
      </c>
      <c r="EO39">
        <v>105.32570260294899</v>
      </c>
      <c r="EP39">
        <v>81.367613254362197</v>
      </c>
      <c r="EQ39">
        <v>108.38667311476399</v>
      </c>
      <c r="ER39">
        <v>106.71297188781</v>
      </c>
      <c r="ES39">
        <v>92.679992455338606</v>
      </c>
      <c r="ET39">
        <v>117.63354740722301</v>
      </c>
      <c r="EV39" t="s">
        <v>443</v>
      </c>
      <c r="EW39">
        <v>117.72410876065</v>
      </c>
      <c r="EX39">
        <v>107.908543532915</v>
      </c>
      <c r="EY39">
        <v>160.09129088007401</v>
      </c>
      <c r="EZ39">
        <v>103.722648302856</v>
      </c>
      <c r="FA39">
        <v>105.49045939415301</v>
      </c>
      <c r="FB39">
        <v>111.673393146351</v>
      </c>
      <c r="FC39">
        <v>131.443994328825</v>
      </c>
      <c r="FD39">
        <v>102.454305359523</v>
      </c>
      <c r="FE39">
        <v>104.88969368276</v>
      </c>
      <c r="FF39">
        <v>65.095871968754594</v>
      </c>
      <c r="FG39">
        <v>175.52639312871</v>
      </c>
      <c r="FH39">
        <v>106.508550453235</v>
      </c>
      <c r="FI39">
        <v>80.190306023139996</v>
      </c>
      <c r="FJ39">
        <v>88.861321316923707</v>
      </c>
      <c r="FK39">
        <v>114.982818764011</v>
      </c>
      <c r="FL39">
        <v>83.196330594635498</v>
      </c>
      <c r="FM39">
        <v>96.830206091492499</v>
      </c>
      <c r="FN39">
        <v>95.483141276245703</v>
      </c>
      <c r="FO39">
        <v>110.417681768956</v>
      </c>
      <c r="FP39">
        <v>123.253572960361</v>
      </c>
      <c r="FQ39">
        <v>105.829793520436</v>
      </c>
      <c r="FR39">
        <v>119.82322819773</v>
      </c>
      <c r="FS39">
        <v>84.453991347996507</v>
      </c>
      <c r="FT39">
        <v>174.197756505039</v>
      </c>
      <c r="FU39">
        <v>102.62682368743999</v>
      </c>
      <c r="FV39">
        <v>113.830721272479</v>
      </c>
      <c r="FW39">
        <v>168.595342014365</v>
      </c>
      <c r="FX39">
        <v>113.225620942841</v>
      </c>
      <c r="FY39">
        <v>107.327536479375</v>
      </c>
      <c r="FZ39">
        <v>102.921418328858</v>
      </c>
      <c r="GA39">
        <v>106.253203330445</v>
      </c>
      <c r="GB39">
        <v>93.435904766879901</v>
      </c>
      <c r="GC39">
        <v>108.97571062750499</v>
      </c>
      <c r="GD39">
        <v>117.09448278425199</v>
      </c>
      <c r="GF39">
        <v>101.79456181736199</v>
      </c>
      <c r="GG39">
        <v>138.866238181059</v>
      </c>
      <c r="GH39">
        <v>110.87464999580899</v>
      </c>
      <c r="GI39">
        <v>108.288526687188</v>
      </c>
      <c r="GJ39">
        <v>165.56145125318901</v>
      </c>
      <c r="GK39">
        <v>103.673322194981</v>
      </c>
      <c r="GL39">
        <v>98.883617197881193</v>
      </c>
      <c r="GM39">
        <v>82.334434274131496</v>
      </c>
      <c r="GN39">
        <v>95.748705007808894</v>
      </c>
      <c r="GO39">
        <v>128.281450111119</v>
      </c>
      <c r="GP39">
        <v>158.11471189337999</v>
      </c>
      <c r="GQ39">
        <v>164.278427874816</v>
      </c>
      <c r="GR39">
        <v>130.10823561809201</v>
      </c>
      <c r="GS39">
        <v>110.382937238411</v>
      </c>
      <c r="GT39">
        <v>80.675525961163302</v>
      </c>
      <c r="GU39">
        <v>105.005466323668</v>
      </c>
      <c r="GV39">
        <v>32.689540304634697</v>
      </c>
      <c r="GW39">
        <v>113.4935101555</v>
      </c>
      <c r="GX39">
        <v>64.375116365517201</v>
      </c>
      <c r="GY39">
        <v>49.300293162699099</v>
      </c>
      <c r="GZ39">
        <v>115.145553623708</v>
      </c>
      <c r="HA39">
        <v>120.823313021516</v>
      </c>
      <c r="HB39">
        <v>105.193801032294</v>
      </c>
      <c r="HC39">
        <v>94.6092233125555</v>
      </c>
      <c r="HD39">
        <v>106.42397636566599</v>
      </c>
      <c r="HE39">
        <v>102.36271044439199</v>
      </c>
      <c r="HF39">
        <v>59.557053372904399</v>
      </c>
      <c r="HG39">
        <v>84.179706550235693</v>
      </c>
      <c r="HH39">
        <v>65.506789738726994</v>
      </c>
      <c r="HI39">
        <v>100.149127551443</v>
      </c>
      <c r="HJ39">
        <v>119.462092991657</v>
      </c>
      <c r="HL39" t="s">
        <v>587</v>
      </c>
      <c r="HM39">
        <v>1.7657901668425201E-2</v>
      </c>
      <c r="HN39">
        <v>2.6739325865489501E-2</v>
      </c>
      <c r="HO39">
        <v>1.57577817878078E-2</v>
      </c>
      <c r="HP39">
        <v>9.5059007644948592E-3</v>
      </c>
      <c r="HQ39">
        <v>6.7218202893299904E-3</v>
      </c>
      <c r="HR39">
        <v>-0.158566342441508</v>
      </c>
      <c r="HS39">
        <v>-0.23404944008950301</v>
      </c>
      <c r="HT39">
        <v>4.8094718805760897E-2</v>
      </c>
      <c r="HU39">
        <v>3.3880941015420801E-2</v>
      </c>
      <c r="HV39">
        <v>0.27094352738025701</v>
      </c>
      <c r="HW39">
        <v>-2.9109460797349201E-2</v>
      </c>
      <c r="HX39">
        <v>-1.6564781399559799E-2</v>
      </c>
      <c r="HY39">
        <v>-2.6280184807068799E-2</v>
      </c>
      <c r="HZ39">
        <v>-8.8915798552810593E-2</v>
      </c>
      <c r="IA39">
        <v>-2.5593096216226002E-2</v>
      </c>
      <c r="IB39">
        <v>-4.5529357891068399E-2</v>
      </c>
      <c r="IC39">
        <v>-7.1630471234671395E-2</v>
      </c>
      <c r="ID39">
        <v>-8.62299437542519E-2</v>
      </c>
      <c r="IE39">
        <v>-4.4880974476956097E-2</v>
      </c>
    </row>
    <row r="40" spans="1:239" x14ac:dyDescent="0.35">
      <c r="A40" t="s">
        <v>432</v>
      </c>
      <c r="B40" t="b">
        <v>1</v>
      </c>
      <c r="C40" t="b">
        <v>1</v>
      </c>
      <c r="D40">
        <v>1</v>
      </c>
      <c r="E40">
        <v>1</v>
      </c>
      <c r="F40" t="s">
        <v>79</v>
      </c>
      <c r="G40">
        <v>9.3482093937846602E-4</v>
      </c>
      <c r="H40">
        <v>9.3482093937846602E-4</v>
      </c>
      <c r="I40">
        <v>9.3482093937846602E-4</v>
      </c>
      <c r="J40">
        <v>109.44507945103901</v>
      </c>
      <c r="K40">
        <v>104.23022936763699</v>
      </c>
      <c r="L40">
        <v>99.166277394784103</v>
      </c>
      <c r="M40">
        <v>1</v>
      </c>
      <c r="N40" t="b">
        <v>1</v>
      </c>
      <c r="P40" t="s">
        <v>455</v>
      </c>
      <c r="Q40">
        <v>167.35137534256</v>
      </c>
      <c r="R40">
        <v>124.872365320349</v>
      </c>
      <c r="S40">
        <v>143.96558385111899</v>
      </c>
      <c r="T40">
        <v>104.611455702526</v>
      </c>
      <c r="U40">
        <v>130.48411358938401</v>
      </c>
      <c r="V40">
        <v>125.279759717408</v>
      </c>
      <c r="W40">
        <v>5.6499227259609004</v>
      </c>
      <c r="X40">
        <v>114.806975021894</v>
      </c>
      <c r="Y40">
        <v>126.978054369228</v>
      </c>
      <c r="Z40">
        <v>123.688789986438</v>
      </c>
      <c r="AA40">
        <v>180.616543124732</v>
      </c>
      <c r="AB40">
        <v>109.683235901529</v>
      </c>
      <c r="AC40">
        <v>151.030918199979</v>
      </c>
      <c r="AD40">
        <v>99.679454254617198</v>
      </c>
      <c r="AE40">
        <v>139.72316717804401</v>
      </c>
      <c r="AF40">
        <v>152.69348557810599</v>
      </c>
      <c r="AG40">
        <v>126.610245509747</v>
      </c>
      <c r="AH40">
        <v>118.987194242055</v>
      </c>
      <c r="AI40">
        <v>134.074338328061</v>
      </c>
      <c r="AJ40">
        <v>167.51469854578701</v>
      </c>
      <c r="AK40">
        <v>117.97585943979399</v>
      </c>
      <c r="AL40">
        <v>140.810321709183</v>
      </c>
      <c r="AM40">
        <v>127.011532017036</v>
      </c>
      <c r="AN40">
        <v>143.553313433347</v>
      </c>
      <c r="AO40">
        <v>133.93041030372299</v>
      </c>
      <c r="AP40">
        <v>145.57912621650101</v>
      </c>
      <c r="AQ40">
        <v>139.948890045751</v>
      </c>
      <c r="AR40">
        <v>133.35242233492599</v>
      </c>
      <c r="AS40">
        <v>132.07687430120399</v>
      </c>
      <c r="AT40">
        <v>110.26639305051501</v>
      </c>
      <c r="AU40">
        <v>129.41645432496199</v>
      </c>
      <c r="AV40">
        <v>120.960462433616</v>
      </c>
      <c r="AW40">
        <v>123.5294936449</v>
      </c>
      <c r="AX40">
        <v>155.62770897086401</v>
      </c>
      <c r="AY40">
        <v>105.215173041893</v>
      </c>
      <c r="AZ40">
        <v>109.93829549197</v>
      </c>
      <c r="BA40">
        <v>160.848542036205</v>
      </c>
      <c r="BB40">
        <v>124.106413084251</v>
      </c>
      <c r="BC40">
        <v>128.582930554575</v>
      </c>
      <c r="BD40">
        <v>188.24914105719401</v>
      </c>
      <c r="BE40">
        <v>115.0240577376</v>
      </c>
      <c r="BF40">
        <v>121.751584280599</v>
      </c>
      <c r="BG40">
        <v>148.414300996652</v>
      </c>
      <c r="BH40">
        <v>110.749088341611</v>
      </c>
      <c r="BI40">
        <v>184.39105612805201</v>
      </c>
      <c r="BJ40">
        <v>215.20933460400201</v>
      </c>
      <c r="BK40">
        <v>154.985877370303</v>
      </c>
      <c r="BL40">
        <v>36.166526363327598</v>
      </c>
      <c r="BM40">
        <v>129.91109967570901</v>
      </c>
      <c r="BN40">
        <v>133.026731157114</v>
      </c>
      <c r="BO40">
        <v>150.541321384773</v>
      </c>
      <c r="BP40">
        <v>201.949387875176</v>
      </c>
      <c r="BQ40">
        <v>19.925316294835699</v>
      </c>
      <c r="BR40">
        <v>43.388067736763396</v>
      </c>
      <c r="BS40">
        <v>44.994095256234303</v>
      </c>
      <c r="BT40">
        <v>137.48422588378099</v>
      </c>
      <c r="BU40">
        <v>166.36350628579001</v>
      </c>
      <c r="BV40">
        <v>119.768533516727</v>
      </c>
      <c r="BW40">
        <v>122.068557061527</v>
      </c>
      <c r="BX40">
        <v>149.686781639385</v>
      </c>
      <c r="BY40">
        <v>111.277750487224</v>
      </c>
      <c r="BZ40">
        <v>162.358639460804</v>
      </c>
      <c r="CA40">
        <v>176.120128894723</v>
      </c>
      <c r="CB40">
        <v>170.51111319965301</v>
      </c>
      <c r="CC40">
        <v>62.402659456695801</v>
      </c>
      <c r="CD40">
        <v>219.72183718847401</v>
      </c>
      <c r="CF40" t="s">
        <v>455</v>
      </c>
      <c r="CG40">
        <v>121.761440498363</v>
      </c>
      <c r="CH40">
        <v>119.833147952414</v>
      </c>
      <c r="CI40">
        <v>83.740575136506806</v>
      </c>
      <c r="CJ40">
        <v>104.22315512354101</v>
      </c>
      <c r="CK40">
        <v>121.55335064297699</v>
      </c>
      <c r="CL40">
        <v>119.8672257545</v>
      </c>
      <c r="CM40">
        <v>74.623884837755199</v>
      </c>
      <c r="CN40">
        <v>110.16975671342399</v>
      </c>
      <c r="CO40">
        <v>114.294675672682</v>
      </c>
      <c r="CP40">
        <v>111.496745918933</v>
      </c>
      <c r="CQ40">
        <v>155.94905636671999</v>
      </c>
      <c r="CR40">
        <v>105.579398462836</v>
      </c>
      <c r="CS40">
        <v>122.666083449711</v>
      </c>
      <c r="CT40">
        <v>112.677542660925</v>
      </c>
      <c r="CU40">
        <v>129.65568261140101</v>
      </c>
      <c r="CV40">
        <v>118.55089552078699</v>
      </c>
      <c r="CW40">
        <v>111.741028229568</v>
      </c>
      <c r="CX40">
        <v>109.802990517558</v>
      </c>
      <c r="CY40">
        <v>122.73283467283299</v>
      </c>
      <c r="CZ40">
        <v>150.30339535480101</v>
      </c>
      <c r="DA40">
        <v>113.69109565039599</v>
      </c>
      <c r="DB40">
        <v>133.91183147449601</v>
      </c>
      <c r="DC40">
        <v>133.33063397667601</v>
      </c>
      <c r="DD40">
        <v>141.42080694028701</v>
      </c>
      <c r="DE40">
        <v>130.90850581607799</v>
      </c>
      <c r="DF40">
        <v>128.69026666110801</v>
      </c>
      <c r="DG40">
        <v>140.830139415308</v>
      </c>
      <c r="DH40">
        <v>103.69434202878</v>
      </c>
      <c r="DI40">
        <v>101.69715936513499</v>
      </c>
      <c r="DJ40">
        <v>107.949587488972</v>
      </c>
      <c r="DK40">
        <v>122.02304214759199</v>
      </c>
      <c r="DL40">
        <v>109.290698434744</v>
      </c>
      <c r="DM40">
        <v>119.870101797988</v>
      </c>
      <c r="DN40">
        <v>133.83961973540301</v>
      </c>
      <c r="DO40">
        <v>104.606815364499</v>
      </c>
      <c r="DP40">
        <v>107.247123526873</v>
      </c>
      <c r="DQ40">
        <v>118.457997656163</v>
      </c>
      <c r="DR40">
        <v>118.765132809408</v>
      </c>
      <c r="DS40">
        <v>125.783679167923</v>
      </c>
      <c r="DT40">
        <v>167.31376320166601</v>
      </c>
      <c r="DU40">
        <v>110.520105424985</v>
      </c>
      <c r="DV40">
        <v>113.233006147929</v>
      </c>
      <c r="DW40">
        <v>105.233117656479</v>
      </c>
      <c r="DX40">
        <v>104.22341796724299</v>
      </c>
      <c r="DY40">
        <v>128.63436202546399</v>
      </c>
      <c r="DZ40">
        <v>197.34397392264199</v>
      </c>
      <c r="EA40">
        <v>155.601482544493</v>
      </c>
      <c r="EB40">
        <v>64.639542328115894</v>
      </c>
      <c r="EC40">
        <v>121.59266863175699</v>
      </c>
      <c r="ED40">
        <v>104.97035082766401</v>
      </c>
      <c r="EE40">
        <v>118.99707774424699</v>
      </c>
      <c r="EF40">
        <v>75.618414425694795</v>
      </c>
      <c r="EG40">
        <v>45.090660137188301</v>
      </c>
      <c r="EH40">
        <v>70.600529591801603</v>
      </c>
      <c r="EI40">
        <v>84.656009365765897</v>
      </c>
      <c r="EJ40">
        <v>136.57699202262401</v>
      </c>
      <c r="EK40">
        <v>147.069188420686</v>
      </c>
      <c r="EL40">
        <v>113.572143565033</v>
      </c>
      <c r="EM40">
        <v>110.25073994354</v>
      </c>
      <c r="EN40">
        <v>120.028114075389</v>
      </c>
      <c r="EO40">
        <v>108.073988096923</v>
      </c>
      <c r="EP40">
        <v>104.27019920610999</v>
      </c>
      <c r="EQ40">
        <v>146.154430088662</v>
      </c>
      <c r="ER40">
        <v>108.988836022038</v>
      </c>
      <c r="ES40">
        <v>102.40089082997</v>
      </c>
      <c r="ET40">
        <v>132.09539018405999</v>
      </c>
      <c r="EV40" t="s">
        <v>455</v>
      </c>
      <c r="EW40">
        <v>83.250918933445405</v>
      </c>
      <c r="EX40">
        <v>114.851847137159</v>
      </c>
      <c r="EY40">
        <v>8.8731809184328707</v>
      </c>
      <c r="EZ40">
        <v>103.83598772070501</v>
      </c>
      <c r="FA40">
        <v>112.950817321054</v>
      </c>
      <c r="FB40">
        <v>114.567542027393</v>
      </c>
      <c r="FC40">
        <v>221.82636521195801</v>
      </c>
      <c r="FD40">
        <v>105.678657482389</v>
      </c>
      <c r="FE40">
        <v>94.530032398393203</v>
      </c>
      <c r="FF40">
        <v>74.861460707691805</v>
      </c>
      <c r="FG40">
        <v>122.534797516776</v>
      </c>
      <c r="FH40">
        <v>101.555478844926</v>
      </c>
      <c r="FI40">
        <v>94.514821021716003</v>
      </c>
      <c r="FJ40">
        <v>103.61599012719201</v>
      </c>
      <c r="FK40">
        <v>117.447774909684</v>
      </c>
      <c r="FL40">
        <v>87.695046016146605</v>
      </c>
      <c r="FM40">
        <v>98.029657499987394</v>
      </c>
      <c r="FN40">
        <v>101.14604530968199</v>
      </c>
      <c r="FO40">
        <v>112.15624040022399</v>
      </c>
      <c r="FP40">
        <v>134.07892831062</v>
      </c>
      <c r="FQ40">
        <v>109.532185610844</v>
      </c>
      <c r="FR40">
        <v>123.871434937963</v>
      </c>
      <c r="FS40">
        <v>106.73014562953099</v>
      </c>
      <c r="FT40">
        <v>125.152023357423</v>
      </c>
      <c r="FU40">
        <v>97.024634905268499</v>
      </c>
      <c r="FV40">
        <v>113.249570092925</v>
      </c>
      <c r="FW40">
        <v>129.72449244226399</v>
      </c>
      <c r="FX40">
        <v>78.425776730936306</v>
      </c>
      <c r="FY40">
        <v>76.551208841686602</v>
      </c>
      <c r="FZ40">
        <v>105.666593229017</v>
      </c>
      <c r="GA40">
        <v>114.865313638697</v>
      </c>
      <c r="GB40">
        <v>98.503152694662703</v>
      </c>
      <c r="GC40">
        <v>116.19018084938401</v>
      </c>
      <c r="GD40">
        <v>109.528061353968</v>
      </c>
      <c r="GE40">
        <v>104.00159917739001</v>
      </c>
      <c r="GF40">
        <v>104.606139725394</v>
      </c>
      <c r="GG40">
        <v>73.634853673487896</v>
      </c>
      <c r="GH40">
        <v>113.533478525505</v>
      </c>
      <c r="GI40">
        <v>122.535296181128</v>
      </c>
      <c r="GJ40">
        <v>134.71043404688299</v>
      </c>
      <c r="GK40">
        <v>106.167949964302</v>
      </c>
      <c r="GL40">
        <v>105.06313759325499</v>
      </c>
      <c r="GM40">
        <v>72.635155273604596</v>
      </c>
      <c r="GN40">
        <v>98.037210853282303</v>
      </c>
      <c r="GO40">
        <v>80.738980029828397</v>
      </c>
      <c r="GP40">
        <v>167.146585531612</v>
      </c>
      <c r="GQ40">
        <v>141.319377771251</v>
      </c>
      <c r="GR40">
        <v>93.574044369210696</v>
      </c>
      <c r="GS40">
        <v>113.63542993205</v>
      </c>
      <c r="GT40">
        <v>81.778206391375903</v>
      </c>
      <c r="GU40">
        <v>92.066716919028494</v>
      </c>
      <c r="GV40">
        <v>19.988454306474601</v>
      </c>
      <c r="GW40">
        <v>67.051331797705402</v>
      </c>
      <c r="GX40">
        <v>82.083119758716293</v>
      </c>
      <c r="GY40">
        <v>59.088627061167799</v>
      </c>
      <c r="GZ40">
        <v>134.682008024639</v>
      </c>
      <c r="HA40">
        <v>129.12350155621999</v>
      </c>
      <c r="HB40">
        <v>107.635422014919</v>
      </c>
      <c r="HC40">
        <v>99.336097802618198</v>
      </c>
      <c r="HD40">
        <v>94.412999206514399</v>
      </c>
      <c r="HE40">
        <v>104.94574057144</v>
      </c>
      <c r="HF40">
        <v>50.779858422217302</v>
      </c>
      <c r="HG40">
        <v>89.451258761548999</v>
      </c>
      <c r="HH40">
        <v>48.0710232173005</v>
      </c>
      <c r="HI40">
        <v>35.912388829925497</v>
      </c>
      <c r="HJ40">
        <v>49.853894050802602</v>
      </c>
      <c r="HL40" t="s">
        <v>588</v>
      </c>
      <c r="HM40">
        <v>-8.9125688001783204E-3</v>
      </c>
      <c r="HN40">
        <v>-1.0838291755121901E-2</v>
      </c>
      <c r="HO40">
        <v>-7.7739838598774799E-3</v>
      </c>
      <c r="HP40">
        <v>-3.9724834693565204E-3</v>
      </c>
      <c r="HQ40">
        <v>2.42016245809408E-2</v>
      </c>
      <c r="HR40">
        <v>0.11874494042369201</v>
      </c>
      <c r="HS40">
        <v>0.17956241294452899</v>
      </c>
      <c r="HT40">
        <v>-3.1250084611533099E-2</v>
      </c>
      <c r="HU40">
        <v>-1.51206386818152E-2</v>
      </c>
      <c r="HV40">
        <v>-0.17087587580740801</v>
      </c>
      <c r="HW40">
        <v>4.3284167816786998E-2</v>
      </c>
      <c r="HX40">
        <v>4.9634811840162801E-2</v>
      </c>
      <c r="HY40">
        <v>5.6457352437232003E-2</v>
      </c>
      <c r="HZ40">
        <v>6.2620395658300895E-2</v>
      </c>
      <c r="IA40">
        <v>5.6745014584635899E-2</v>
      </c>
      <c r="IB40">
        <v>3.0045286285552902E-2</v>
      </c>
      <c r="IC40">
        <v>3.7792153446807697E-2</v>
      </c>
      <c r="ID40">
        <v>5.1206799146708004E-3</v>
      </c>
      <c r="IE40">
        <v>3.9484361092798598E-2</v>
      </c>
    </row>
    <row r="41" spans="1:239" x14ac:dyDescent="0.35">
      <c r="A41" t="s">
        <v>433</v>
      </c>
      <c r="B41" t="b">
        <v>1</v>
      </c>
      <c r="C41" t="b">
        <v>1</v>
      </c>
      <c r="D41">
        <v>1</v>
      </c>
      <c r="E41">
        <v>1</v>
      </c>
      <c r="F41" t="s">
        <v>79</v>
      </c>
      <c r="G41">
        <v>2.2882506660891699E-2</v>
      </c>
      <c r="H41">
        <v>2.2882506660891699E-2</v>
      </c>
      <c r="I41">
        <v>2.2882506660891699E-2</v>
      </c>
      <c r="J41">
        <v>111.949457210579</v>
      </c>
      <c r="K41">
        <v>106.615278285408</v>
      </c>
      <c r="L41">
        <v>101.43545039780599</v>
      </c>
      <c r="M41">
        <v>1</v>
      </c>
      <c r="N41" t="b">
        <v>1</v>
      </c>
      <c r="P41" t="s">
        <v>467</v>
      </c>
      <c r="Q41">
        <v>187.10459827964101</v>
      </c>
      <c r="R41">
        <v>120.92145098715</v>
      </c>
      <c r="S41">
        <v>71.426792156892105</v>
      </c>
      <c r="T41">
        <v>104.508573312781</v>
      </c>
      <c r="U41">
        <v>124.724006201686</v>
      </c>
      <c r="V41">
        <v>121.286538708303</v>
      </c>
      <c r="W41">
        <v>11.613282177334799</v>
      </c>
      <c r="X41">
        <v>112.31210246653301</v>
      </c>
      <c r="Y41">
        <v>176.52821399819501</v>
      </c>
      <c r="Z41">
        <v>191.448089736387</v>
      </c>
      <c r="AA41">
        <v>205.06251558537099</v>
      </c>
      <c r="AB41">
        <v>110.087838842905</v>
      </c>
      <c r="AC41">
        <v>142.936334169753</v>
      </c>
      <c r="AD41">
        <v>141.76529396977801</v>
      </c>
      <c r="AE41">
        <v>138.68593468979699</v>
      </c>
      <c r="AF41">
        <v>144.42604321106401</v>
      </c>
      <c r="AG41">
        <v>120.32761924290899</v>
      </c>
      <c r="AH41">
        <v>114.171226263466</v>
      </c>
      <c r="AI41">
        <v>128.62329459155399</v>
      </c>
      <c r="AJ41">
        <v>159.251552920611</v>
      </c>
      <c r="AK41">
        <v>115.94660339338</v>
      </c>
      <c r="AL41">
        <v>140.19950270778699</v>
      </c>
      <c r="AM41">
        <v>147.01215281840899</v>
      </c>
      <c r="AN41">
        <v>168.47692746036699</v>
      </c>
      <c r="AO41">
        <v>158.050680696364</v>
      </c>
      <c r="AP41">
        <v>138.94803899061299</v>
      </c>
      <c r="AQ41">
        <v>143.12705778693601</v>
      </c>
      <c r="AR41">
        <v>136.385470448722</v>
      </c>
      <c r="AS41">
        <v>131.67242417990499</v>
      </c>
      <c r="AT41">
        <v>108.89400652218301</v>
      </c>
      <c r="AU41">
        <v>134.495949590431</v>
      </c>
      <c r="AV41">
        <v>115.961651325283</v>
      </c>
      <c r="AW41">
        <v>119.371842171832</v>
      </c>
      <c r="AX41">
        <v>147.39143037565</v>
      </c>
      <c r="AY41">
        <v>105.053254949929</v>
      </c>
      <c r="AZ41">
        <v>108.506855797841</v>
      </c>
      <c r="BA41">
        <v>120.419045733727</v>
      </c>
      <c r="BB41">
        <v>119.68962402059699</v>
      </c>
      <c r="BC41">
        <v>124.837831788269</v>
      </c>
      <c r="BD41">
        <v>217.528909455101</v>
      </c>
      <c r="BE41">
        <v>113.840580778915</v>
      </c>
      <c r="BF41">
        <v>116.79043778894</v>
      </c>
      <c r="BG41">
        <v>141.813665317729</v>
      </c>
      <c r="BH41">
        <v>109.253662884025</v>
      </c>
      <c r="BI41">
        <v>212.95752498957901</v>
      </c>
      <c r="BJ41">
        <v>245.23991843080901</v>
      </c>
      <c r="BK41">
        <v>180.92679683744001</v>
      </c>
      <c r="BL41">
        <v>36.808048827408697</v>
      </c>
      <c r="BM41">
        <v>134.63960462137101</v>
      </c>
      <c r="BN41">
        <v>125.33223207887301</v>
      </c>
      <c r="BO41">
        <v>143.770914334949</v>
      </c>
      <c r="BP41">
        <v>164.05393931073399</v>
      </c>
      <c r="BQ41">
        <v>19.786302341388399</v>
      </c>
      <c r="BR41">
        <v>76.127021922027097</v>
      </c>
      <c r="BS41">
        <v>74.516438250087702</v>
      </c>
      <c r="BT41">
        <v>131.59318509538599</v>
      </c>
      <c r="BU41">
        <v>158.05418658676999</v>
      </c>
      <c r="BV41">
        <v>117.555232472976</v>
      </c>
      <c r="BW41">
        <v>116.840334659245</v>
      </c>
      <c r="BX41">
        <v>142.88760997600599</v>
      </c>
      <c r="BY41">
        <v>109.887678575057</v>
      </c>
      <c r="BZ41">
        <v>87.028168170443493</v>
      </c>
      <c r="CA41">
        <v>200.06446444150899</v>
      </c>
      <c r="CB41">
        <v>183.58468192574</v>
      </c>
      <c r="CC41">
        <v>81.823077040559198</v>
      </c>
      <c r="CD41">
        <v>195.25843459307001</v>
      </c>
      <c r="CF41" t="s">
        <v>467</v>
      </c>
      <c r="CG41">
        <v>143.43766133028501</v>
      </c>
      <c r="CH41">
        <v>116.756495661754</v>
      </c>
      <c r="CI41">
        <v>62.287517405682898</v>
      </c>
      <c r="CJ41">
        <v>104.1889852077</v>
      </c>
      <c r="CK41">
        <v>116.78088501168899</v>
      </c>
      <c r="CL41">
        <v>116.71449790058</v>
      </c>
      <c r="CM41">
        <v>93.274383889046007</v>
      </c>
      <c r="CN41">
        <v>109.50339833546001</v>
      </c>
      <c r="CO41">
        <v>147.839396174889</v>
      </c>
      <c r="CP41">
        <v>156.82591520564401</v>
      </c>
      <c r="CQ41">
        <v>181.065067564234</v>
      </c>
      <c r="CR41">
        <v>105.86458903741</v>
      </c>
      <c r="CS41">
        <v>107.937732052413</v>
      </c>
      <c r="CT41">
        <v>141.47678096705701</v>
      </c>
      <c r="CU41">
        <v>131.19458790248299</v>
      </c>
      <c r="CV41">
        <v>104.269043182814</v>
      </c>
      <c r="CW41">
        <v>108.30362899833401</v>
      </c>
      <c r="CX41">
        <v>107.62133932448</v>
      </c>
      <c r="CY41">
        <v>120.38656024745001</v>
      </c>
      <c r="CZ41">
        <v>141.233490731431</v>
      </c>
      <c r="DA41">
        <v>113.463841983224</v>
      </c>
      <c r="DB41">
        <v>137.50757188812599</v>
      </c>
      <c r="DC41">
        <v>139.97408866446699</v>
      </c>
      <c r="DD41">
        <v>155.62429814495201</v>
      </c>
      <c r="DE41">
        <v>137.69000836011099</v>
      </c>
      <c r="DF41">
        <v>121.84420545759799</v>
      </c>
      <c r="DG41">
        <v>147.65273899608499</v>
      </c>
      <c r="DH41">
        <v>105.91382664942699</v>
      </c>
      <c r="DI41">
        <v>104.73332033810701</v>
      </c>
      <c r="DJ41">
        <v>107.01911970818701</v>
      </c>
      <c r="DK41">
        <v>123.933100810996</v>
      </c>
      <c r="DL41">
        <v>105.27752008505701</v>
      </c>
      <c r="DM41">
        <v>116.421641764836</v>
      </c>
      <c r="DN41">
        <v>117.611939803891</v>
      </c>
      <c r="DO41">
        <v>104.578406949951</v>
      </c>
      <c r="DP41">
        <v>106.37278135280501</v>
      </c>
      <c r="DQ41">
        <v>100.281181822722</v>
      </c>
      <c r="DR41">
        <v>115.34440487593901</v>
      </c>
      <c r="DS41">
        <v>123.94201595393299</v>
      </c>
      <c r="DT41">
        <v>205.32268835336501</v>
      </c>
      <c r="DU41">
        <v>110.308772649422</v>
      </c>
      <c r="DV41">
        <v>108.965649708797</v>
      </c>
      <c r="DW41">
        <v>92.813157110416398</v>
      </c>
      <c r="DX41">
        <v>104.087463863727</v>
      </c>
      <c r="DY41">
        <v>157.742531813732</v>
      </c>
      <c r="DZ41">
        <v>224.881602634259</v>
      </c>
      <c r="EA41">
        <v>182.16611593937</v>
      </c>
      <c r="EB41">
        <v>62.794761171639898</v>
      </c>
      <c r="EC41">
        <v>123.042570159932</v>
      </c>
      <c r="ED41">
        <v>97.050200056871404</v>
      </c>
      <c r="EE41">
        <v>104.36650161938201</v>
      </c>
      <c r="EF41">
        <v>70.581532664976706</v>
      </c>
      <c r="EG41">
        <v>38.505716548914698</v>
      </c>
      <c r="EH41">
        <v>80.391788581794401</v>
      </c>
      <c r="EI41">
        <v>119.135092917618</v>
      </c>
      <c r="EJ41">
        <v>133.949423820444</v>
      </c>
      <c r="EK41">
        <v>137.65711722817099</v>
      </c>
      <c r="EL41">
        <v>113.229957709228</v>
      </c>
      <c r="EM41">
        <v>106.095796520349</v>
      </c>
      <c r="EN41">
        <v>105.7996069946</v>
      </c>
      <c r="EO41">
        <v>106.805437710313</v>
      </c>
      <c r="EP41">
        <v>119.677474317744</v>
      </c>
      <c r="EQ41">
        <v>147.091267029584</v>
      </c>
      <c r="ER41">
        <v>135.299675239772</v>
      </c>
      <c r="ES41">
        <v>103.19501504518701</v>
      </c>
      <c r="ET41">
        <v>135.882628670911</v>
      </c>
      <c r="EV41" t="s">
        <v>467</v>
      </c>
      <c r="EW41">
        <v>103.06544273377899</v>
      </c>
      <c r="EX41">
        <v>112.574098780242</v>
      </c>
      <c r="EY41">
        <v>8.8449200464661004</v>
      </c>
      <c r="EZ41">
        <v>103.87004878753601</v>
      </c>
      <c r="FA41">
        <v>109.02918486551999</v>
      </c>
      <c r="FB41">
        <v>112.17569576264501</v>
      </c>
      <c r="FC41">
        <v>116.650204816162</v>
      </c>
      <c r="FD41">
        <v>106.70903807127399</v>
      </c>
      <c r="FE41">
        <v>113.129800661698</v>
      </c>
      <c r="FF41">
        <v>94.720868921301303</v>
      </c>
      <c r="FG41">
        <v>145.220891156617</v>
      </c>
      <c r="FH41">
        <v>101.729500190922</v>
      </c>
      <c r="FI41">
        <v>76.971155916471105</v>
      </c>
      <c r="FJ41">
        <v>113.35675706177</v>
      </c>
      <c r="FK41">
        <v>120.99061624988801</v>
      </c>
      <c r="FL41">
        <v>71.398245340855695</v>
      </c>
      <c r="FM41">
        <v>96.822157084416801</v>
      </c>
      <c r="FN41">
        <v>101.239090388173</v>
      </c>
      <c r="FO41">
        <v>112.400969760706</v>
      </c>
      <c r="FP41">
        <v>124.52223711675499</v>
      </c>
      <c r="FQ41">
        <v>110.98206358840901</v>
      </c>
      <c r="FR41">
        <v>131.084843519488</v>
      </c>
      <c r="FS41">
        <v>101.110325310972</v>
      </c>
      <c r="FT41">
        <v>127.908963495284</v>
      </c>
      <c r="FU41">
        <v>90.393608316549006</v>
      </c>
      <c r="FV41">
        <v>106.36227538248301</v>
      </c>
      <c r="FW41">
        <v>137.060270222649</v>
      </c>
      <c r="FX41">
        <v>79.816773164164601</v>
      </c>
      <c r="FY41">
        <v>81.215639811309501</v>
      </c>
      <c r="FZ41">
        <v>105.159901240363</v>
      </c>
      <c r="GA41">
        <v>113.984078548089</v>
      </c>
      <c r="GB41">
        <v>95.322654565323404</v>
      </c>
      <c r="GC41">
        <v>113.400095541958</v>
      </c>
      <c r="GD41">
        <v>88.903954080795103</v>
      </c>
      <c r="GE41">
        <v>104.105262235048</v>
      </c>
      <c r="GF41">
        <v>104.26290284561399</v>
      </c>
      <c r="GG41">
        <v>68.542158230634499</v>
      </c>
      <c r="GH41">
        <v>111.020807065341</v>
      </c>
      <c r="GI41">
        <v>122.498798652665</v>
      </c>
      <c r="GJ41">
        <v>174.96268643697499</v>
      </c>
      <c r="GK41">
        <v>106.853198934018</v>
      </c>
      <c r="GL41">
        <v>101.403759479843</v>
      </c>
      <c r="GM41">
        <v>58.785790685661198</v>
      </c>
      <c r="GN41">
        <v>99.114632124872799</v>
      </c>
      <c r="GO41">
        <v>104.770851626335</v>
      </c>
      <c r="GP41">
        <v>190.470432322031</v>
      </c>
      <c r="GQ41">
        <v>165.77546382676101</v>
      </c>
      <c r="GR41">
        <v>83.814932745474493</v>
      </c>
      <c r="GS41">
        <v>112.242501168133</v>
      </c>
      <c r="GT41">
        <v>73.973461110789898</v>
      </c>
      <c r="GU41">
        <v>73.662906020076306</v>
      </c>
      <c r="GV41">
        <v>20.0528552727977</v>
      </c>
      <c r="GW41">
        <v>44.878304134179402</v>
      </c>
      <c r="GX41">
        <v>50.2460366408013</v>
      </c>
      <c r="GY41">
        <v>69.2098333162334</v>
      </c>
      <c r="GZ41">
        <v>135.251155264544</v>
      </c>
      <c r="HA41">
        <v>119.06268457822701</v>
      </c>
      <c r="HB41">
        <v>108.980186448832</v>
      </c>
      <c r="HC41">
        <v>96.085874795644898</v>
      </c>
      <c r="HD41">
        <v>76.392162319914604</v>
      </c>
      <c r="HE41">
        <v>103.79254352480901</v>
      </c>
      <c r="HF41">
        <v>114.798207166353</v>
      </c>
      <c r="HG41">
        <v>79.214160439826003</v>
      </c>
      <c r="HH41">
        <v>68.085234813956902</v>
      </c>
      <c r="HI41">
        <v>26.714658594080799</v>
      </c>
      <c r="HJ41">
        <v>58.368448572044002</v>
      </c>
      <c r="HL41" t="s">
        <v>589</v>
      </c>
      <c r="HM41">
        <v>8.87266136090736E-3</v>
      </c>
      <c r="HN41">
        <v>8.2786144341333492E-3</v>
      </c>
      <c r="HO41">
        <v>6.9964922892693498E-3</v>
      </c>
      <c r="HP41">
        <v>5.4952564447416901E-3</v>
      </c>
      <c r="HQ41">
        <v>-9.0956836086745207E-3</v>
      </c>
      <c r="HR41">
        <v>-6.4775509984177596E-2</v>
      </c>
      <c r="HS41">
        <v>-9.7362868546085599E-2</v>
      </c>
      <c r="HT41">
        <v>1.6527742050292001E-2</v>
      </c>
      <c r="HU41">
        <v>1.0712629686490701E-2</v>
      </c>
      <c r="HV41">
        <v>8.6001866441670793E-2</v>
      </c>
      <c r="HW41">
        <v>-2.1881130272143098E-2</v>
      </c>
      <c r="HX41">
        <v>-2.51972778865426E-2</v>
      </c>
      <c r="HY41">
        <v>-1.16781415797425E-2</v>
      </c>
      <c r="HZ41">
        <v>7.3982544971724603E-3</v>
      </c>
      <c r="IA41">
        <v>2.2679225224482201E-2</v>
      </c>
      <c r="IB41">
        <v>-4.6901094919390797E-2</v>
      </c>
      <c r="IC41">
        <v>-5.4316236355451401E-2</v>
      </c>
      <c r="ID41">
        <v>-3.14557646507597E-2</v>
      </c>
      <c r="IE41">
        <v>3.7816091122901699E-2</v>
      </c>
    </row>
    <row r="42" spans="1:239" x14ac:dyDescent="0.35">
      <c r="A42" t="s">
        <v>434</v>
      </c>
      <c r="B42" t="b">
        <v>1</v>
      </c>
      <c r="C42" t="b">
        <v>1</v>
      </c>
      <c r="D42">
        <v>1</v>
      </c>
      <c r="E42">
        <v>1</v>
      </c>
      <c r="F42" t="s">
        <v>79</v>
      </c>
      <c r="G42">
        <v>2.58531136743611E-3</v>
      </c>
      <c r="H42">
        <v>2.58531136743611E-3</v>
      </c>
      <c r="I42">
        <v>2.58531136743611E-3</v>
      </c>
      <c r="J42">
        <v>112.23888141488401</v>
      </c>
      <c r="K42">
        <v>106.89091197630199</v>
      </c>
      <c r="L42">
        <v>101.69769262078</v>
      </c>
      <c r="M42">
        <v>1</v>
      </c>
      <c r="N42" t="b">
        <v>1</v>
      </c>
      <c r="P42" t="s">
        <v>479</v>
      </c>
      <c r="Q42">
        <v>168.28128758118899</v>
      </c>
      <c r="R42">
        <v>108.11017262727501</v>
      </c>
      <c r="S42">
        <v>50.927134035336401</v>
      </c>
      <c r="T42">
        <v>106.213749125921</v>
      </c>
      <c r="U42">
        <v>111.460977902414</v>
      </c>
      <c r="V42">
        <v>108.65953295403</v>
      </c>
      <c r="W42">
        <v>2.1759681499685102</v>
      </c>
      <c r="X42">
        <v>107.630292670565</v>
      </c>
      <c r="Y42">
        <v>189.14761002478701</v>
      </c>
      <c r="Z42">
        <v>181.37733530222999</v>
      </c>
      <c r="AA42">
        <v>198.911786372036</v>
      </c>
      <c r="AB42">
        <v>111.681575119784</v>
      </c>
      <c r="AC42">
        <v>144.13887280583799</v>
      </c>
      <c r="AD42">
        <v>150.25399646211201</v>
      </c>
      <c r="AE42">
        <v>127.01329506320999</v>
      </c>
      <c r="AF42">
        <v>146.04554286408899</v>
      </c>
      <c r="AG42">
        <v>105.102589762074</v>
      </c>
      <c r="AH42">
        <v>105.58307213887601</v>
      </c>
      <c r="AI42">
        <v>114.35527265538499</v>
      </c>
      <c r="AJ42">
        <v>126.28842329994001</v>
      </c>
      <c r="AK42">
        <v>111.249936357591</v>
      </c>
      <c r="AL42">
        <v>127.677173212507</v>
      </c>
      <c r="AM42">
        <v>136.48515321642401</v>
      </c>
      <c r="AN42">
        <v>187.55883573097199</v>
      </c>
      <c r="AO42">
        <v>144.589299480356</v>
      </c>
      <c r="AP42">
        <v>118.33679709153201</v>
      </c>
      <c r="AQ42">
        <v>137.502710308166</v>
      </c>
      <c r="AR42">
        <v>127.074650963069</v>
      </c>
      <c r="AS42">
        <v>121.75907663585301</v>
      </c>
      <c r="AT42">
        <v>105.867953132232</v>
      </c>
      <c r="AU42">
        <v>121.247249720206</v>
      </c>
      <c r="AV42">
        <v>106.183480093236</v>
      </c>
      <c r="AW42">
        <v>106.818301640888</v>
      </c>
      <c r="AX42">
        <v>149.03194093501</v>
      </c>
      <c r="AY42">
        <v>106.363646873577</v>
      </c>
      <c r="AZ42">
        <v>105.3425299692</v>
      </c>
      <c r="BA42">
        <v>107.570504705228</v>
      </c>
      <c r="BB42">
        <v>107.11665807787899</v>
      </c>
      <c r="BC42">
        <v>115.379787489748</v>
      </c>
      <c r="BD42">
        <v>195.64881033014399</v>
      </c>
      <c r="BE42">
        <v>111.24814726184501</v>
      </c>
      <c r="BF42">
        <v>106.83246590415401</v>
      </c>
      <c r="BG42">
        <v>103.28949819018599</v>
      </c>
      <c r="BH42">
        <v>106.08694904114201</v>
      </c>
      <c r="BI42">
        <v>191.74561892443401</v>
      </c>
      <c r="BJ42">
        <v>198.46599576076801</v>
      </c>
      <c r="BK42">
        <v>180.36700755291</v>
      </c>
      <c r="BL42">
        <v>67.362334385955293</v>
      </c>
      <c r="BM42">
        <v>121.645945096121</v>
      </c>
      <c r="BN42">
        <v>96.8529463645351</v>
      </c>
      <c r="BO42">
        <v>101.80324404699699</v>
      </c>
      <c r="BP42">
        <v>48.482804822831199</v>
      </c>
      <c r="BQ42">
        <v>46.169569517718202</v>
      </c>
      <c r="BR42">
        <v>44.218776130658703</v>
      </c>
      <c r="BS42">
        <v>78.098420961899507</v>
      </c>
      <c r="BT42">
        <v>117.31389477140399</v>
      </c>
      <c r="BU42">
        <v>124.294182846778</v>
      </c>
      <c r="BV42">
        <v>112.881998284467</v>
      </c>
      <c r="BW42">
        <v>107.145260922383</v>
      </c>
      <c r="BX42">
        <v>104.207810211275</v>
      </c>
      <c r="BY42">
        <v>106.803587319662</v>
      </c>
      <c r="BZ42">
        <v>75.7843123492719</v>
      </c>
      <c r="CA42">
        <v>169.53519340104401</v>
      </c>
      <c r="CB42">
        <v>233.23228418059</v>
      </c>
      <c r="CC42">
        <v>103.31863465674699</v>
      </c>
      <c r="CD42">
        <v>165.73355721328701</v>
      </c>
      <c r="CF42" t="s">
        <v>479</v>
      </c>
      <c r="CG42">
        <v>147.12292750542801</v>
      </c>
      <c r="CH42">
        <v>114.59529477436</v>
      </c>
      <c r="CI42">
        <v>54.801284291612298</v>
      </c>
      <c r="CJ42">
        <v>105.61188780370099</v>
      </c>
      <c r="CK42">
        <v>114.401394802986</v>
      </c>
      <c r="CL42">
        <v>110.35435406211499</v>
      </c>
      <c r="CM42">
        <v>43.556434829059697</v>
      </c>
      <c r="CN42">
        <v>110.048252787463</v>
      </c>
      <c r="CO42">
        <v>159.76349075722499</v>
      </c>
      <c r="CP42">
        <v>171.51242959048901</v>
      </c>
      <c r="CQ42">
        <v>179.05457432859001</v>
      </c>
      <c r="CR42">
        <v>106.687212554022</v>
      </c>
      <c r="CS42">
        <v>111.676366783842</v>
      </c>
      <c r="CT42">
        <v>153.790694788698</v>
      </c>
      <c r="CU42">
        <v>131.20802457443099</v>
      </c>
      <c r="CV42">
        <v>107.876958166335</v>
      </c>
      <c r="CW42">
        <v>102.172808605238</v>
      </c>
      <c r="CX42">
        <v>108.820398986746</v>
      </c>
      <c r="CY42">
        <v>116.587605004008</v>
      </c>
      <c r="CZ42">
        <v>130.25907517423599</v>
      </c>
      <c r="DA42">
        <v>113.779145701734</v>
      </c>
      <c r="DB42">
        <v>137.793665770719</v>
      </c>
      <c r="DC42">
        <v>115.278179002976</v>
      </c>
      <c r="DD42">
        <v>164.05675842740999</v>
      </c>
      <c r="DE42">
        <v>123.63968191942899</v>
      </c>
      <c r="DF42">
        <v>112.20566545446999</v>
      </c>
      <c r="DG42">
        <v>147.65273899608499</v>
      </c>
      <c r="DH42">
        <v>104.18413300111401</v>
      </c>
      <c r="DI42">
        <v>112.64002274543</v>
      </c>
      <c r="DJ42">
        <v>107.943042486959</v>
      </c>
      <c r="DK42">
        <v>122.869985981696</v>
      </c>
      <c r="DL42">
        <v>106.82504526970401</v>
      </c>
      <c r="DM42">
        <v>114.611433971729</v>
      </c>
      <c r="DN42">
        <v>130.996411743728</v>
      </c>
      <c r="DO42">
        <v>105.921036834997</v>
      </c>
      <c r="DP42">
        <v>107.39214040083399</v>
      </c>
      <c r="DQ42">
        <v>101.047382661318</v>
      </c>
      <c r="DR42">
        <v>109.296547729061</v>
      </c>
      <c r="DS42">
        <v>120.93596156021199</v>
      </c>
      <c r="DT42">
        <v>210.29154516530801</v>
      </c>
      <c r="DU42">
        <v>110.81506797350001</v>
      </c>
      <c r="DV42">
        <v>110.340751551865</v>
      </c>
      <c r="DW42">
        <v>85.572920447898696</v>
      </c>
      <c r="DX42">
        <v>105.54972246235801</v>
      </c>
      <c r="DY42">
        <v>161.69790617951099</v>
      </c>
      <c r="DZ42">
        <v>228.118108564875</v>
      </c>
      <c r="EA42">
        <v>169.06121192190699</v>
      </c>
      <c r="EB42">
        <v>115.97478508027901</v>
      </c>
      <c r="EC42">
        <v>122.02714657371099</v>
      </c>
      <c r="ED42">
        <v>89.826961459869494</v>
      </c>
      <c r="EE42">
        <v>96.043371881248902</v>
      </c>
      <c r="EF42">
        <v>45.007020529693698</v>
      </c>
      <c r="EG42">
        <v>93.390968182459403</v>
      </c>
      <c r="EH42">
        <v>58.078598040109597</v>
      </c>
      <c r="EI42">
        <v>135.11882170267799</v>
      </c>
      <c r="EJ42">
        <v>129.65986586638999</v>
      </c>
      <c r="EK42">
        <v>127.00406041555</v>
      </c>
      <c r="EL42">
        <v>113.90021865504001</v>
      </c>
      <c r="EM42">
        <v>101.854352794419</v>
      </c>
      <c r="EN42">
        <v>97.603891568763999</v>
      </c>
      <c r="EO42">
        <v>107.850813365664</v>
      </c>
      <c r="EP42">
        <v>127.908494278638</v>
      </c>
      <c r="EQ42">
        <v>157.25575294221599</v>
      </c>
      <c r="ER42">
        <v>207.40260629922699</v>
      </c>
      <c r="ES42">
        <v>107.963245267142</v>
      </c>
      <c r="ET42">
        <v>136.32722206969501</v>
      </c>
      <c r="EV42" t="s">
        <v>479</v>
      </c>
      <c r="EW42">
        <v>116.631445640313</v>
      </c>
      <c r="EX42">
        <v>120.58304213072</v>
      </c>
      <c r="EY42">
        <v>7.8132646383731004</v>
      </c>
      <c r="EZ42">
        <v>105.01232213378699</v>
      </c>
      <c r="FA42">
        <v>116.37958360834099</v>
      </c>
      <c r="FB42">
        <v>111.44919649068</v>
      </c>
      <c r="FC42">
        <v>25.585656950102699</v>
      </c>
      <c r="FD42">
        <v>112.350940276717</v>
      </c>
      <c r="FE42">
        <v>122.696110515637</v>
      </c>
      <c r="FF42">
        <v>117.664643491533</v>
      </c>
      <c r="FG42">
        <v>140.80617930444001</v>
      </c>
      <c r="FH42">
        <v>101.82126229441999</v>
      </c>
      <c r="FI42">
        <v>81.010991507453099</v>
      </c>
      <c r="FJ42">
        <v>125.679859251452</v>
      </c>
      <c r="FK42">
        <v>130.22925684505299</v>
      </c>
      <c r="FL42">
        <v>74.943936742453602</v>
      </c>
      <c r="FM42">
        <v>97.966124643755194</v>
      </c>
      <c r="FN42">
        <v>111.596344180299</v>
      </c>
      <c r="FO42">
        <v>117.480885047401</v>
      </c>
      <c r="FP42">
        <v>130.628455291092</v>
      </c>
      <c r="FQ42">
        <v>116.078318516981</v>
      </c>
      <c r="FR42">
        <v>142.25535147814401</v>
      </c>
      <c r="FS42">
        <v>72.588155893388404</v>
      </c>
      <c r="FT42">
        <v>123.217427178094</v>
      </c>
      <c r="FU42">
        <v>78.107869745638595</v>
      </c>
      <c r="FV42">
        <v>104.780202369723</v>
      </c>
      <c r="FW42">
        <v>138.23804752688301</v>
      </c>
      <c r="FX42">
        <v>80.837361970685393</v>
      </c>
      <c r="FY42">
        <v>98.774826348221893</v>
      </c>
      <c r="FZ42">
        <v>109.984068716408</v>
      </c>
      <c r="GA42">
        <v>123.60960268367801</v>
      </c>
      <c r="GB42">
        <v>106.818435473462</v>
      </c>
      <c r="GC42">
        <v>122.088106908333</v>
      </c>
      <c r="GD42">
        <v>107.960407292876</v>
      </c>
      <c r="GE42">
        <v>105.479488900098</v>
      </c>
      <c r="GF42">
        <v>109.40490763782201</v>
      </c>
      <c r="GG42">
        <v>75.243395031138803</v>
      </c>
      <c r="GH42">
        <v>110.882414602635</v>
      </c>
      <c r="GI42">
        <v>125.653854214577</v>
      </c>
      <c r="GJ42">
        <v>195.31374679671001</v>
      </c>
      <c r="GK42">
        <v>110.25501722966899</v>
      </c>
      <c r="GL42">
        <v>113.25741428062101</v>
      </c>
      <c r="GM42">
        <v>67.008010429194002</v>
      </c>
      <c r="GN42">
        <v>104.901045603415</v>
      </c>
      <c r="GO42">
        <v>117.05953358149</v>
      </c>
      <c r="GP42">
        <v>227.177653450252</v>
      </c>
      <c r="GQ42">
        <v>139.52031373048899</v>
      </c>
      <c r="GR42">
        <v>146.30347425798101</v>
      </c>
      <c r="GS42">
        <v>121.520565862653</v>
      </c>
      <c r="GT42">
        <v>80.514218889443598</v>
      </c>
      <c r="GU42">
        <v>85.760413781288406</v>
      </c>
      <c r="GV42">
        <v>21.231786947519701</v>
      </c>
      <c r="GW42">
        <v>97.715416050084102</v>
      </c>
      <c r="GX42">
        <v>29.863069171545401</v>
      </c>
      <c r="GY42">
        <v>83.912375930847404</v>
      </c>
      <c r="GZ42">
        <v>140.79278409527299</v>
      </c>
      <c r="HA42">
        <v>125.928570884743</v>
      </c>
      <c r="HB42">
        <v>114.596094992088</v>
      </c>
      <c r="HC42">
        <v>96.251101185835907</v>
      </c>
      <c r="HD42">
        <v>87.090005671974296</v>
      </c>
      <c r="HE42">
        <v>108.83375788446</v>
      </c>
      <c r="HF42">
        <v>139.41479044861299</v>
      </c>
      <c r="HG42">
        <v>100.79665131773299</v>
      </c>
      <c r="HH42">
        <v>115.451122796326</v>
      </c>
      <c r="HI42">
        <v>22.173967052987201</v>
      </c>
      <c r="HJ42">
        <v>65.702933714618894</v>
      </c>
      <c r="HL42" t="s">
        <v>590</v>
      </c>
      <c r="HM42">
        <v>-6.4526637364269402E-3</v>
      </c>
      <c r="HN42">
        <v>-4.8904287749663702E-3</v>
      </c>
      <c r="HO42">
        <v>-2.02379264634244E-3</v>
      </c>
      <c r="HP42">
        <v>-1.1185444174242E-3</v>
      </c>
      <c r="HQ42">
        <v>7.92233452186486E-3</v>
      </c>
      <c r="HR42">
        <v>9.4432182951781296E-2</v>
      </c>
      <c r="HS42">
        <v>0.140405670049252</v>
      </c>
      <c r="HT42">
        <v>-3.0504490664403E-2</v>
      </c>
      <c r="HU42">
        <v>-1.47042051101692E-2</v>
      </c>
      <c r="HV42">
        <v>-0.137592488600942</v>
      </c>
      <c r="HW42">
        <v>1.34177810398314E-2</v>
      </c>
      <c r="HX42">
        <v>8.8702591131879505E-3</v>
      </c>
      <c r="HY42">
        <v>1.13027566619934E-2</v>
      </c>
      <c r="HZ42">
        <v>1.4054837454629999E-2</v>
      </c>
      <c r="IA42">
        <v>-3.7416603097603598E-2</v>
      </c>
      <c r="IB42">
        <v>5.23589819949195E-2</v>
      </c>
      <c r="IC42">
        <v>8.47541916472105E-2</v>
      </c>
      <c r="ID42">
        <v>2.7480889022452E-2</v>
      </c>
      <c r="IE42">
        <v>9.8066276444694206E-2</v>
      </c>
    </row>
    <row r="43" spans="1:239" x14ac:dyDescent="0.35">
      <c r="A43" t="s">
        <v>435</v>
      </c>
      <c r="B43" t="b">
        <v>1</v>
      </c>
      <c r="C43" t="b">
        <v>1</v>
      </c>
      <c r="D43">
        <v>1</v>
      </c>
      <c r="E43">
        <v>1</v>
      </c>
      <c r="F43" t="s">
        <v>79</v>
      </c>
      <c r="G43">
        <v>1.8449760569769501E-2</v>
      </c>
      <c r="H43">
        <v>1.8449760569769501E-2</v>
      </c>
      <c r="I43">
        <v>1.8449760569769501E-2</v>
      </c>
      <c r="J43">
        <v>114.30966190360699</v>
      </c>
      <c r="K43">
        <v>108.86302370934899</v>
      </c>
      <c r="L43">
        <v>103.57399070013101</v>
      </c>
      <c r="M43">
        <v>1</v>
      </c>
      <c r="N43" t="b">
        <v>1</v>
      </c>
      <c r="P43" t="s">
        <v>401</v>
      </c>
      <c r="Q43">
        <v>105.20746363876999</v>
      </c>
      <c r="R43">
        <v>106.364787879305</v>
      </c>
      <c r="S43">
        <v>200.690426279147</v>
      </c>
      <c r="T43">
        <v>100.087549317599</v>
      </c>
      <c r="U43">
        <v>108.451854236861</v>
      </c>
      <c r="V43">
        <v>106.45218347212899</v>
      </c>
      <c r="W43">
        <v>96.703861246147397</v>
      </c>
      <c r="X43">
        <v>102.839848727015</v>
      </c>
      <c r="Y43">
        <v>110.63925154930899</v>
      </c>
      <c r="Z43">
        <v>98.272235230946293</v>
      </c>
      <c r="AA43">
        <v>105.125231017403</v>
      </c>
      <c r="AB43">
        <v>100.87567888991001</v>
      </c>
      <c r="AC43">
        <v>124.397336799375</v>
      </c>
      <c r="AD43">
        <v>103.141130105804</v>
      </c>
      <c r="AE43">
        <v>108.190200681419</v>
      </c>
      <c r="AF43">
        <v>124.407326240327</v>
      </c>
      <c r="AG43">
        <v>108.762404221976</v>
      </c>
      <c r="AH43">
        <v>105.087995500578</v>
      </c>
      <c r="AI43">
        <v>105.712794468949</v>
      </c>
      <c r="AJ43">
        <v>116.82772974238701</v>
      </c>
      <c r="AK43">
        <v>102.159414735403</v>
      </c>
      <c r="AL43">
        <v>109.17662350531</v>
      </c>
      <c r="AM43">
        <v>93.517520492648799</v>
      </c>
      <c r="AN43">
        <v>101.34831309428699</v>
      </c>
      <c r="AO43">
        <v>95.491398373333695</v>
      </c>
      <c r="AP43">
        <v>110.752050965734</v>
      </c>
      <c r="AQ43">
        <v>109.021810634826</v>
      </c>
      <c r="AR43">
        <v>106.050639778486</v>
      </c>
      <c r="AS43">
        <v>104.984733195624</v>
      </c>
      <c r="AT43">
        <v>101.750396720818</v>
      </c>
      <c r="AU43">
        <v>107.34535894910501</v>
      </c>
      <c r="AV43">
        <v>106.105638553904</v>
      </c>
      <c r="AW43">
        <v>106.56626555401201</v>
      </c>
      <c r="AX43">
        <v>124.30112516737699</v>
      </c>
      <c r="AY43">
        <v>100.35412279789</v>
      </c>
      <c r="AZ43">
        <v>101.567437620411</v>
      </c>
      <c r="BA43">
        <v>145.697121173657</v>
      </c>
      <c r="BB43">
        <v>106.240199154303</v>
      </c>
      <c r="BC43">
        <v>106.924440125296</v>
      </c>
      <c r="BD43">
        <v>105.089414607394</v>
      </c>
      <c r="BE43">
        <v>102.18694525964899</v>
      </c>
      <c r="BF43">
        <v>104.096652228021</v>
      </c>
      <c r="BG43">
        <v>118.13868186725701</v>
      </c>
      <c r="BH43">
        <v>102.71534054555499</v>
      </c>
      <c r="BI43">
        <v>104.67101119726701</v>
      </c>
      <c r="BJ43">
        <v>103.101514986971</v>
      </c>
      <c r="BK43">
        <v>106.88229648946501</v>
      </c>
      <c r="BL43">
        <v>68.640300663701794</v>
      </c>
      <c r="BM43">
        <v>106.76089553886401</v>
      </c>
      <c r="BN43">
        <v>111.158079075827</v>
      </c>
      <c r="BO43">
        <v>119.183022513203</v>
      </c>
      <c r="BP43">
        <v>161.56029112316401</v>
      </c>
      <c r="BQ43">
        <v>55.878278226111597</v>
      </c>
      <c r="BR43">
        <v>103.948874557172</v>
      </c>
      <c r="BS43">
        <v>97.183884394433505</v>
      </c>
      <c r="BT43">
        <v>108.445939752114</v>
      </c>
      <c r="BU43">
        <v>116.55144180135601</v>
      </c>
      <c r="BV43">
        <v>103.558317449806</v>
      </c>
      <c r="BW43">
        <v>105.79542963047599</v>
      </c>
      <c r="BX43">
        <v>116.896453696973</v>
      </c>
      <c r="BY43">
        <v>101.783896413606</v>
      </c>
      <c r="BZ43">
        <v>79.955103825222295</v>
      </c>
      <c r="CA43">
        <v>102.604420942332</v>
      </c>
      <c r="CB43">
        <v>188.19268429230999</v>
      </c>
      <c r="CC43">
        <v>114.129447375539</v>
      </c>
      <c r="CD43">
        <v>101.409532303566</v>
      </c>
      <c r="CF43" t="s">
        <v>401</v>
      </c>
      <c r="CG43">
        <v>106.621130064677</v>
      </c>
      <c r="CH43">
        <v>102.762793142928</v>
      </c>
      <c r="CI43">
        <v>188.27722322760999</v>
      </c>
      <c r="CJ43">
        <v>100.043783984461</v>
      </c>
      <c r="CK43">
        <v>103.549326741729</v>
      </c>
      <c r="CL43">
        <v>102.78101580654599</v>
      </c>
      <c r="CM43">
        <v>90.399137001078799</v>
      </c>
      <c r="CN43">
        <v>101.033537204167</v>
      </c>
      <c r="CO43">
        <v>110.63925154930899</v>
      </c>
      <c r="CP43">
        <v>85.859605202175501</v>
      </c>
      <c r="CQ43">
        <v>105.043606773531</v>
      </c>
      <c r="CR43">
        <v>100.516294491854</v>
      </c>
      <c r="CS43">
        <v>99.586174614654695</v>
      </c>
      <c r="CT43">
        <v>99.027450527289304</v>
      </c>
      <c r="CU43">
        <v>105.89493609813201</v>
      </c>
      <c r="CV43">
        <v>99.477058113177506</v>
      </c>
      <c r="CW43">
        <v>99.982333528732795</v>
      </c>
      <c r="CX43">
        <v>100</v>
      </c>
      <c r="CY43">
        <v>102.426072052034</v>
      </c>
      <c r="CZ43">
        <v>108.06103378999001</v>
      </c>
      <c r="DA43">
        <v>101.306800612513</v>
      </c>
      <c r="DB43">
        <v>106.82587372738701</v>
      </c>
      <c r="DC43">
        <v>87.840159627132493</v>
      </c>
      <c r="DD43">
        <v>101.493457247826</v>
      </c>
      <c r="DE43">
        <v>95.491398373333695</v>
      </c>
      <c r="DF43">
        <v>104.863982763444</v>
      </c>
      <c r="DG43">
        <v>103.77288131239099</v>
      </c>
      <c r="DH43">
        <v>102.606425608621</v>
      </c>
      <c r="DI43">
        <v>102.33362982611899</v>
      </c>
      <c r="DJ43">
        <v>101.049581231768</v>
      </c>
      <c r="DK43">
        <v>102.31308629932199</v>
      </c>
      <c r="DL43">
        <v>100</v>
      </c>
      <c r="DM43">
        <v>103.071925644148</v>
      </c>
      <c r="DN43">
        <v>105.695352329546</v>
      </c>
      <c r="DO43">
        <v>100.29957494224099</v>
      </c>
      <c r="DP43">
        <v>100.60174823497501</v>
      </c>
      <c r="DQ43">
        <v>140.63543427983601</v>
      </c>
      <c r="DR43">
        <v>102.80534296534</v>
      </c>
      <c r="DS43">
        <v>103.225789110853</v>
      </c>
      <c r="DT43">
        <v>109.51681211257799</v>
      </c>
      <c r="DU43">
        <v>101.053549715996</v>
      </c>
      <c r="DV43">
        <v>99.887174775168802</v>
      </c>
      <c r="DW43">
        <v>101.637777576944</v>
      </c>
      <c r="DX43">
        <v>99.934733479416394</v>
      </c>
      <c r="DY43">
        <v>107.851919049793</v>
      </c>
      <c r="DZ43">
        <v>108.699857979377</v>
      </c>
      <c r="EA43">
        <v>108.04483769571</v>
      </c>
      <c r="EB43">
        <v>81.748686517015102</v>
      </c>
      <c r="EC43">
        <v>102.39869137818501</v>
      </c>
      <c r="ED43">
        <v>100</v>
      </c>
      <c r="EE43">
        <v>108.12908964065301</v>
      </c>
      <c r="EF43">
        <v>103.218571365047</v>
      </c>
      <c r="EG43">
        <v>73.174921203281201</v>
      </c>
      <c r="EH43">
        <v>96.610167482444396</v>
      </c>
      <c r="EI43">
        <v>82.668583672978102</v>
      </c>
      <c r="EJ43">
        <v>104.385079488999</v>
      </c>
      <c r="EK43">
        <v>107.946738241991</v>
      </c>
      <c r="EL43">
        <v>101.555372542535</v>
      </c>
      <c r="EM43">
        <v>100</v>
      </c>
      <c r="EN43">
        <v>107.580395384176</v>
      </c>
      <c r="EO43">
        <v>100.721529373499</v>
      </c>
      <c r="EP43">
        <v>72.489820375826994</v>
      </c>
      <c r="EQ43">
        <v>96.556685989220497</v>
      </c>
      <c r="ER43">
        <v>138.45679442840799</v>
      </c>
      <c r="ES43">
        <v>93.988599547843293</v>
      </c>
      <c r="ET43">
        <v>100</v>
      </c>
      <c r="EV43" t="s">
        <v>401</v>
      </c>
      <c r="EW43">
        <v>107.99677766196901</v>
      </c>
      <c r="EX43">
        <v>99.242679605937695</v>
      </c>
      <c r="EY43">
        <v>175.86402017607301</v>
      </c>
      <c r="EZ43">
        <v>100.00000910118</v>
      </c>
      <c r="FA43">
        <v>98.796468357469493</v>
      </c>
      <c r="FB43">
        <v>99.195016198061197</v>
      </c>
      <c r="FC43">
        <v>60.814559868659501</v>
      </c>
      <c r="FD43">
        <v>99.247861166101302</v>
      </c>
      <c r="FE43">
        <v>110.63925154930899</v>
      </c>
      <c r="FF43">
        <v>71.731990205155</v>
      </c>
      <c r="FG43">
        <v>104.69966134932901</v>
      </c>
      <c r="FH43">
        <v>100.156910093798</v>
      </c>
      <c r="FI43">
        <v>78.182927575365099</v>
      </c>
      <c r="FJ43">
        <v>94.913770948774399</v>
      </c>
      <c r="FK43">
        <v>103.582339422369</v>
      </c>
      <c r="FL43">
        <v>77.986138443498405</v>
      </c>
      <c r="FM43">
        <v>91.712077999877593</v>
      </c>
      <c r="FN43">
        <v>95.079367484559896</v>
      </c>
      <c r="FO43">
        <v>99.201151595615798</v>
      </c>
      <c r="FP43">
        <v>99.567957967256007</v>
      </c>
      <c r="FQ43">
        <v>100.457165397693</v>
      </c>
      <c r="FR43">
        <v>104.443443256346</v>
      </c>
      <c r="FS43">
        <v>82.162798761616202</v>
      </c>
      <c r="FT43">
        <v>101.638601401364</v>
      </c>
      <c r="FU43">
        <v>95.491398373333695</v>
      </c>
      <c r="FV43">
        <v>99.096529926455204</v>
      </c>
      <c r="FW43">
        <v>98.651529620674296</v>
      </c>
      <c r="FX43">
        <v>99.207830442237096</v>
      </c>
      <c r="FY43">
        <v>99.714934937842997</v>
      </c>
      <c r="FZ43">
        <v>100.35044214161</v>
      </c>
      <c r="GA43">
        <v>97.436516542397101</v>
      </c>
      <c r="GB43">
        <v>94.144559388977001</v>
      </c>
      <c r="GC43">
        <v>99.654120698021202</v>
      </c>
      <c r="GD43">
        <v>87.835946512060005</v>
      </c>
      <c r="GE43">
        <v>100.245027086593</v>
      </c>
      <c r="GF43">
        <v>99.641531806313395</v>
      </c>
      <c r="GG43">
        <v>135.57374738601399</v>
      </c>
      <c r="GH43">
        <v>99.444523663819794</v>
      </c>
      <c r="GI43">
        <v>99.599333589571998</v>
      </c>
      <c r="GJ43">
        <v>113.952852281807</v>
      </c>
      <c r="GK43">
        <v>99.926281863962004</v>
      </c>
      <c r="GL43">
        <v>95.7983155402638</v>
      </c>
      <c r="GM43">
        <v>86.813563300345393</v>
      </c>
      <c r="GN43">
        <v>97.2062186830386</v>
      </c>
      <c r="GO43">
        <v>110.972815171589</v>
      </c>
      <c r="GP43">
        <v>114.37443875015801</v>
      </c>
      <c r="GQ43">
        <v>108.999444071886</v>
      </c>
      <c r="GR43">
        <v>95.627926125200304</v>
      </c>
      <c r="GS43">
        <v>98.143708269595393</v>
      </c>
      <c r="GT43">
        <v>89.664561652129507</v>
      </c>
      <c r="GU43">
        <v>97.731300369691198</v>
      </c>
      <c r="GV43">
        <v>61.402725250537003</v>
      </c>
      <c r="GW43">
        <v>92.172329197153601</v>
      </c>
      <c r="GX43">
        <v>80.607221616317801</v>
      </c>
      <c r="GY43">
        <v>65.538204497733005</v>
      </c>
      <c r="GZ43">
        <v>100.39583542621899</v>
      </c>
      <c r="HA43">
        <v>99.531834085112806</v>
      </c>
      <c r="HB43">
        <v>99.571009802598496</v>
      </c>
      <c r="HC43">
        <v>94.427157456402497</v>
      </c>
      <c r="HD43">
        <v>98.743763207706493</v>
      </c>
      <c r="HE43">
        <v>99.665423247514397</v>
      </c>
      <c r="HF43">
        <v>65.446310784746103</v>
      </c>
      <c r="HG43">
        <v>90.396346820279902</v>
      </c>
      <c r="HH43">
        <v>92.614913797773099</v>
      </c>
      <c r="HI43">
        <v>70.107575169381406</v>
      </c>
      <c r="HJ43">
        <v>97.044774465052797</v>
      </c>
      <c r="HL43" t="s">
        <v>591</v>
      </c>
      <c r="HM43">
        <v>-1.54100400979861E-3</v>
      </c>
      <c r="HN43">
        <v>-3.4517419235524601E-3</v>
      </c>
      <c r="HO43">
        <v>-1.1643614086490599E-3</v>
      </c>
      <c r="HP43">
        <v>2.1192100075786398E-3</v>
      </c>
      <c r="HQ43">
        <v>2.0340298235324E-3</v>
      </c>
      <c r="HR43">
        <v>1.30803359867721E-2</v>
      </c>
      <c r="HS43">
        <v>1.31320210176053E-2</v>
      </c>
      <c r="HT43">
        <v>-1.6592628023867999E-2</v>
      </c>
      <c r="HU43">
        <v>-5.7166915166795198E-3</v>
      </c>
      <c r="HV43">
        <v>-4.0489238391074503E-2</v>
      </c>
      <c r="HW43">
        <v>1.9931212493933198E-3</v>
      </c>
      <c r="HX43">
        <v>5.5844130842075401E-3</v>
      </c>
      <c r="HY43">
        <v>3.7231817226897001E-3</v>
      </c>
      <c r="HZ43">
        <v>3.1942963148175303E-2</v>
      </c>
      <c r="IA43">
        <v>-4.1749804912229998E-3</v>
      </c>
      <c r="IB43">
        <v>-3.0651284074605899E-2</v>
      </c>
      <c r="IC43">
        <v>-2.21811254979014E-2</v>
      </c>
      <c r="ID43">
        <v>-6.1269157567517198E-2</v>
      </c>
      <c r="IE43">
        <v>-9.5342321309236505E-2</v>
      </c>
    </row>
    <row r="44" spans="1:239" x14ac:dyDescent="0.35">
      <c r="A44" t="s">
        <v>436</v>
      </c>
      <c r="B44" t="b">
        <v>1</v>
      </c>
      <c r="C44" t="b">
        <v>1</v>
      </c>
      <c r="D44">
        <v>1</v>
      </c>
      <c r="E44">
        <v>1</v>
      </c>
      <c r="F44" t="s">
        <v>79</v>
      </c>
      <c r="G44">
        <v>8.6045843171789205E-3</v>
      </c>
      <c r="H44">
        <v>8.6045843171789205E-3</v>
      </c>
      <c r="I44">
        <v>8.6045843171789205E-3</v>
      </c>
      <c r="J44">
        <v>115.293249027725</v>
      </c>
      <c r="K44">
        <v>109.79974477587901</v>
      </c>
      <c r="L44">
        <v>104.465201836177</v>
      </c>
      <c r="M44">
        <v>1</v>
      </c>
      <c r="N44" t="b">
        <v>1</v>
      </c>
      <c r="P44" t="s">
        <v>413</v>
      </c>
      <c r="Q44">
        <v>115.746044133689</v>
      </c>
      <c r="R44">
        <v>107.0471633632</v>
      </c>
      <c r="S44">
        <v>124.86441611824399</v>
      </c>
      <c r="T44">
        <v>100.370426205526</v>
      </c>
      <c r="U44">
        <v>108.45057637003799</v>
      </c>
      <c r="V44">
        <v>107.037354788264</v>
      </c>
      <c r="W44">
        <v>72.042348198743994</v>
      </c>
      <c r="X44">
        <v>103.503059742714</v>
      </c>
      <c r="Y44">
        <v>115.677375073245</v>
      </c>
      <c r="Z44">
        <v>105.73352575431301</v>
      </c>
      <c r="AA44">
        <v>124.660730982563</v>
      </c>
      <c r="AB44">
        <v>102.78703114710601</v>
      </c>
      <c r="AC44">
        <v>117.418378191993</v>
      </c>
      <c r="AD44">
        <v>109.18942283718501</v>
      </c>
      <c r="AE44">
        <v>118.425466874931</v>
      </c>
      <c r="AF44">
        <v>117.86721370532599</v>
      </c>
      <c r="AG44">
        <v>106.58087896476501</v>
      </c>
      <c r="AH44">
        <v>104.549288157351</v>
      </c>
      <c r="AI44">
        <v>107.749154177441</v>
      </c>
      <c r="AJ44">
        <v>119.799426532738</v>
      </c>
      <c r="AK44">
        <v>103.675889026232</v>
      </c>
      <c r="AL44">
        <v>120.018813033009</v>
      </c>
      <c r="AM44">
        <v>120.30064574005701</v>
      </c>
      <c r="AN44">
        <v>128.547590746027</v>
      </c>
      <c r="AO44">
        <v>124.0208612006</v>
      </c>
      <c r="AP44">
        <v>114.2107684012</v>
      </c>
      <c r="AQ44">
        <v>118.08681861271</v>
      </c>
      <c r="AR44">
        <v>109.29731840905499</v>
      </c>
      <c r="AS44">
        <v>108.989854865233</v>
      </c>
      <c r="AT44">
        <v>101.959004231356</v>
      </c>
      <c r="AU44">
        <v>107.424854142743</v>
      </c>
      <c r="AV44">
        <v>105.34675494494</v>
      </c>
      <c r="AW44">
        <v>106.860685499336</v>
      </c>
      <c r="AX44">
        <v>117.632849261711</v>
      </c>
      <c r="AY44">
        <v>100.87383034104801</v>
      </c>
      <c r="AZ44">
        <v>101.90811832911101</v>
      </c>
      <c r="BA44">
        <v>119.55845492790399</v>
      </c>
      <c r="BB44">
        <v>106.914954719069</v>
      </c>
      <c r="BC44">
        <v>109.282728604375</v>
      </c>
      <c r="BD44">
        <v>121.88396007223599</v>
      </c>
      <c r="BE44">
        <v>104.081784108543</v>
      </c>
      <c r="BF44">
        <v>104.076648142897</v>
      </c>
      <c r="BG44">
        <v>110.90840835397201</v>
      </c>
      <c r="BH44">
        <v>102.91022279406199</v>
      </c>
      <c r="BI44">
        <v>119.19805694580801</v>
      </c>
      <c r="BJ44">
        <v>119.12185247478</v>
      </c>
      <c r="BK44">
        <v>120.566283404195</v>
      </c>
      <c r="BL44">
        <v>75.589838986757002</v>
      </c>
      <c r="BM44">
        <v>107.782809469496</v>
      </c>
      <c r="BN44">
        <v>107.17092168813799</v>
      </c>
      <c r="BO44">
        <v>111.820386365494</v>
      </c>
      <c r="BP44">
        <v>124.034675197962</v>
      </c>
      <c r="BQ44">
        <v>62.414287028619498</v>
      </c>
      <c r="BR44">
        <v>94.431926498612</v>
      </c>
      <c r="BS44">
        <v>106.014298020174</v>
      </c>
      <c r="BT44">
        <v>110.984686863234</v>
      </c>
      <c r="BU44">
        <v>122.043880895778</v>
      </c>
      <c r="BV44">
        <v>105.489860928868</v>
      </c>
      <c r="BW44">
        <v>105.68950675398899</v>
      </c>
      <c r="BX44">
        <v>110.310100930258</v>
      </c>
      <c r="BY44">
        <v>102.73762669760001</v>
      </c>
      <c r="BZ44">
        <v>94.071772302257799</v>
      </c>
      <c r="CA44">
        <v>109.85585264997501</v>
      </c>
      <c r="CB44">
        <v>195.57882514371599</v>
      </c>
      <c r="CC44">
        <v>106.871131554549</v>
      </c>
      <c r="CD44">
        <v>96.307629315705498</v>
      </c>
      <c r="CF44" t="s">
        <v>413</v>
      </c>
      <c r="CG44">
        <v>116.53347598084299</v>
      </c>
      <c r="CH44">
        <v>103.422060294167</v>
      </c>
      <c r="CI44">
        <v>179.284770549201</v>
      </c>
      <c r="CJ44">
        <v>100.194873750531</v>
      </c>
      <c r="CK44">
        <v>102.82702141387701</v>
      </c>
      <c r="CL44">
        <v>103.32074512414199</v>
      </c>
      <c r="CM44">
        <v>92.918457212584201</v>
      </c>
      <c r="CN44">
        <v>101.605205698804</v>
      </c>
      <c r="CO44">
        <v>116.66878497726501</v>
      </c>
      <c r="CP44">
        <v>96.130336063607103</v>
      </c>
      <c r="CQ44">
        <v>124.563938444668</v>
      </c>
      <c r="CR44">
        <v>102.420837276361</v>
      </c>
      <c r="CS44">
        <v>100.49253355856</v>
      </c>
      <c r="CT44">
        <v>103.43048390608099</v>
      </c>
      <c r="CU44">
        <v>115.91306022289299</v>
      </c>
      <c r="CV44">
        <v>100.737540975896</v>
      </c>
      <c r="CW44">
        <v>98.706953951544193</v>
      </c>
      <c r="CX44">
        <v>99.361005505264501</v>
      </c>
      <c r="CY44">
        <v>104.389578251792</v>
      </c>
      <c r="CZ44">
        <v>109.551318658225</v>
      </c>
      <c r="DA44">
        <v>102.30320833999301</v>
      </c>
      <c r="DB44">
        <v>117.43461332958</v>
      </c>
      <c r="DC44">
        <v>115.776958811928</v>
      </c>
      <c r="DD44">
        <v>127.43034051590899</v>
      </c>
      <c r="DE44">
        <v>128.852350214322</v>
      </c>
      <c r="DF44">
        <v>108.13881950347501</v>
      </c>
      <c r="DG44">
        <v>113.305484836258</v>
      </c>
      <c r="DH44">
        <v>105.747661626417</v>
      </c>
      <c r="DI44">
        <v>106.23761306130601</v>
      </c>
      <c r="DJ44">
        <v>101.17550367306799</v>
      </c>
      <c r="DK44">
        <v>102.26235833972299</v>
      </c>
      <c r="DL44">
        <v>99.012602394119497</v>
      </c>
      <c r="DM44">
        <v>103.37644447628</v>
      </c>
      <c r="DN44">
        <v>103.261157330549</v>
      </c>
      <c r="DO44">
        <v>100.372276328444</v>
      </c>
      <c r="DP44">
        <v>100.866551315938</v>
      </c>
      <c r="DQ44">
        <v>139.254687661741</v>
      </c>
      <c r="DR44">
        <v>103.44035442883199</v>
      </c>
      <c r="DS44">
        <v>105.502501422077</v>
      </c>
      <c r="DT44">
        <v>126.67750479944</v>
      </c>
      <c r="DU44">
        <v>102.65836979180899</v>
      </c>
      <c r="DV44">
        <v>101.333841097834</v>
      </c>
      <c r="DW44">
        <v>94.6761400420976</v>
      </c>
      <c r="DX44">
        <v>98.916512348772699</v>
      </c>
      <c r="DY44">
        <v>118.916600108903</v>
      </c>
      <c r="DZ44">
        <v>121.075429695343</v>
      </c>
      <c r="EA44">
        <v>119.662063616444</v>
      </c>
      <c r="EB44">
        <v>81.041514125194198</v>
      </c>
      <c r="EC44">
        <v>103.12051709781601</v>
      </c>
      <c r="ED44">
        <v>98.101152442957201</v>
      </c>
      <c r="EE44">
        <v>101.060712859059</v>
      </c>
      <c r="EF44">
        <v>77.722190383674004</v>
      </c>
      <c r="EG44">
        <v>71.877036590582804</v>
      </c>
      <c r="EH44">
        <v>84.193485204360201</v>
      </c>
      <c r="EI44">
        <v>93.942192571216594</v>
      </c>
      <c r="EJ44">
        <v>106.828760825548</v>
      </c>
      <c r="EK44">
        <v>111.616242013955</v>
      </c>
      <c r="EL44">
        <v>102.994819911549</v>
      </c>
      <c r="EM44">
        <v>99.311362146930094</v>
      </c>
      <c r="EN44">
        <v>101.19019342049801</v>
      </c>
      <c r="EO44">
        <v>101.09794842623</v>
      </c>
      <c r="EP44">
        <v>77.339716185809294</v>
      </c>
      <c r="EQ44">
        <v>101.969665997974</v>
      </c>
      <c r="ER44">
        <v>128.141164445692</v>
      </c>
      <c r="ES44">
        <v>100.708047476155</v>
      </c>
      <c r="ET44">
        <v>105.325987127232</v>
      </c>
      <c r="EV44" t="s">
        <v>413</v>
      </c>
      <c r="EW44">
        <v>117.25730765517901</v>
      </c>
      <c r="EX44">
        <v>99.879363727340504</v>
      </c>
      <c r="EY44">
        <v>226.000134954869</v>
      </c>
      <c r="EZ44">
        <v>100.01953254414499</v>
      </c>
      <c r="FA44">
        <v>97.415246109665802</v>
      </c>
      <c r="FB44">
        <v>99.691534419021394</v>
      </c>
      <c r="FC44">
        <v>73.462017019149201</v>
      </c>
      <c r="FD44">
        <v>99.729851952350003</v>
      </c>
      <c r="FE44">
        <v>117.26239052383001</v>
      </c>
      <c r="FF44">
        <v>82.866394209970295</v>
      </c>
      <c r="FG44">
        <v>124.156077386155</v>
      </c>
      <c r="FH44">
        <v>102.054643405615</v>
      </c>
      <c r="FI44">
        <v>83.266848266109506</v>
      </c>
      <c r="FJ44">
        <v>97.324952103490403</v>
      </c>
      <c r="FK44">
        <v>113.381681786624</v>
      </c>
      <c r="FL44">
        <v>83.350691059560504</v>
      </c>
      <c r="FM44">
        <v>91.200952344636804</v>
      </c>
      <c r="FN44">
        <v>94.339558856316202</v>
      </c>
      <c r="FO44">
        <v>101.093595585377</v>
      </c>
      <c r="FP44">
        <v>99.781601916921403</v>
      </c>
      <c r="FQ44">
        <v>100.94328965467299</v>
      </c>
      <c r="FR44">
        <v>114.815586764299</v>
      </c>
      <c r="FS44">
        <v>110.460608882118</v>
      </c>
      <c r="FT44">
        <v>126.309368214184</v>
      </c>
      <c r="FU44">
        <v>133.13012417918</v>
      </c>
      <c r="FV44">
        <v>102.191252713637</v>
      </c>
      <c r="FW44">
        <v>108.57310539534799</v>
      </c>
      <c r="FX44">
        <v>102.245020446509</v>
      </c>
      <c r="FY44">
        <v>103.519016107997</v>
      </c>
      <c r="FZ44">
        <v>100.39422999656701</v>
      </c>
      <c r="GA44">
        <v>97.267739191513897</v>
      </c>
      <c r="GB44">
        <v>92.941218381920706</v>
      </c>
      <c r="GC44">
        <v>99.967639870521694</v>
      </c>
      <c r="GD44">
        <v>87.571569475175494</v>
      </c>
      <c r="GE44">
        <v>99.872875431830707</v>
      </c>
      <c r="GF44">
        <v>99.830952499105805</v>
      </c>
      <c r="GG44">
        <v>157.07958671662499</v>
      </c>
      <c r="GH44">
        <v>100.041433459076</v>
      </c>
      <c r="GI44">
        <v>101.79606205177301</v>
      </c>
      <c r="GJ44">
        <v>131.45341588068101</v>
      </c>
      <c r="GK44">
        <v>101.247198317109</v>
      </c>
      <c r="GL44">
        <v>98.572465423031403</v>
      </c>
      <c r="GM44">
        <v>80.236627045451698</v>
      </c>
      <c r="GN44">
        <v>95.049287900133095</v>
      </c>
      <c r="GO44">
        <v>118.38757651658899</v>
      </c>
      <c r="GP44">
        <v>122.660036496527</v>
      </c>
      <c r="GQ44">
        <v>118.50316451193601</v>
      </c>
      <c r="GR44">
        <v>81.540725155982898</v>
      </c>
      <c r="GS44">
        <v>98.587941191608806</v>
      </c>
      <c r="GT44">
        <v>89.463684516720605</v>
      </c>
      <c r="GU44">
        <v>90.9913867072122</v>
      </c>
      <c r="GV44">
        <v>45.3367768428134</v>
      </c>
      <c r="GW44">
        <v>71.473801003859705</v>
      </c>
      <c r="GX44">
        <v>65.610058624672504</v>
      </c>
      <c r="GY44">
        <v>76.585613337482798</v>
      </c>
      <c r="GZ44">
        <v>102.74612754171299</v>
      </c>
      <c r="HA44">
        <v>101.60833796310899</v>
      </c>
      <c r="HB44">
        <v>100.536478538491</v>
      </c>
      <c r="HC44">
        <v>93.203463806620505</v>
      </c>
      <c r="HD44">
        <v>92.576706154287194</v>
      </c>
      <c r="HE44">
        <v>99.478072418620798</v>
      </c>
      <c r="HF44">
        <v>61.880927581472903</v>
      </c>
      <c r="HG44">
        <v>94.126377591148795</v>
      </c>
      <c r="HH44">
        <v>75.757363150513399</v>
      </c>
      <c r="HI44">
        <v>85.430001022533304</v>
      </c>
      <c r="HJ44">
        <v>112.94489379606399</v>
      </c>
      <c r="HL44" t="s">
        <v>592</v>
      </c>
      <c r="HM44">
        <v>-8.0243679496346792E-3</v>
      </c>
      <c r="HN44">
        <v>-8.3696146810968708E-3</v>
      </c>
      <c r="HO44">
        <v>-4.9788266113288604E-3</v>
      </c>
      <c r="HP44">
        <v>-2.4885006738872801E-4</v>
      </c>
      <c r="HQ44">
        <v>-2.0142321035108199E-2</v>
      </c>
      <c r="HR44">
        <v>5.0865396194763803E-2</v>
      </c>
      <c r="HS44">
        <v>7.1921930106837603E-2</v>
      </c>
      <c r="HT44">
        <v>-2.8691524508460998E-2</v>
      </c>
      <c r="HU44">
        <v>-1.3301571087402901E-2</v>
      </c>
      <c r="HV44">
        <v>-9.56523582349951E-2</v>
      </c>
      <c r="HW44">
        <v>-2.23032097400357E-2</v>
      </c>
      <c r="HX44">
        <v>-2.0463133166697001E-2</v>
      </c>
      <c r="HY44">
        <v>-2.3082349111684601E-2</v>
      </c>
      <c r="HZ44">
        <v>4.7416748369182901E-2</v>
      </c>
      <c r="IA44">
        <v>1.1838053935504699E-2</v>
      </c>
      <c r="IB44">
        <v>1.8675922037901301E-2</v>
      </c>
      <c r="IC44">
        <v>-3.3049902651366399E-3</v>
      </c>
      <c r="ID44">
        <v>5.1978282269093498E-2</v>
      </c>
      <c r="IE44">
        <v>-4.7632011119923497E-2</v>
      </c>
    </row>
    <row r="45" spans="1:239" x14ac:dyDescent="0.35">
      <c r="A45" t="s">
        <v>437</v>
      </c>
      <c r="B45" t="b">
        <v>1</v>
      </c>
      <c r="C45" t="b">
        <v>1</v>
      </c>
      <c r="D45">
        <v>1</v>
      </c>
      <c r="E45">
        <v>1</v>
      </c>
      <c r="F45" t="s">
        <v>79</v>
      </c>
      <c r="G45">
        <v>1.07960483881996E-3</v>
      </c>
      <c r="H45">
        <v>1.07960483881996E-3</v>
      </c>
      <c r="I45">
        <v>1.07960483881996E-3</v>
      </c>
      <c r="J45">
        <v>115.417720177259</v>
      </c>
      <c r="K45">
        <v>109.91828511164</v>
      </c>
      <c r="L45">
        <v>104.577982973568</v>
      </c>
      <c r="M45">
        <v>1</v>
      </c>
      <c r="N45" t="b">
        <v>1</v>
      </c>
      <c r="P45" t="s">
        <v>425</v>
      </c>
      <c r="Q45">
        <v>130.34135784494001</v>
      </c>
      <c r="R45">
        <v>106.44517267514701</v>
      </c>
      <c r="S45">
        <v>95.245949284278396</v>
      </c>
      <c r="T45">
        <v>101.586777429127</v>
      </c>
      <c r="U45">
        <v>106.847907742692</v>
      </c>
      <c r="V45">
        <v>106.390441952863</v>
      </c>
      <c r="W45">
        <v>50.5267166662344</v>
      </c>
      <c r="X45">
        <v>103.149754445985</v>
      </c>
      <c r="Y45">
        <v>138.08215778493101</v>
      </c>
      <c r="Z45">
        <v>160.52995214120099</v>
      </c>
      <c r="AA45">
        <v>150.65589064104199</v>
      </c>
      <c r="AB45">
        <v>104.773206947273</v>
      </c>
      <c r="AC45">
        <v>112.266105541907</v>
      </c>
      <c r="AD45">
        <v>134.05428031832599</v>
      </c>
      <c r="AE45">
        <v>121.53375042488599</v>
      </c>
      <c r="AF45">
        <v>112.62646651770299</v>
      </c>
      <c r="AG45">
        <v>104.218070176189</v>
      </c>
      <c r="AH45">
        <v>102.695929573477</v>
      </c>
      <c r="AI45">
        <v>107.372271043937</v>
      </c>
      <c r="AJ45">
        <v>121.108657201353</v>
      </c>
      <c r="AK45">
        <v>103.912091087902</v>
      </c>
      <c r="AL45">
        <v>122.426955001484</v>
      </c>
      <c r="AM45">
        <v>130.26270190883801</v>
      </c>
      <c r="AN45">
        <v>137.396073206322</v>
      </c>
      <c r="AO45">
        <v>136.47064630228601</v>
      </c>
      <c r="AP45">
        <v>114.150948014159</v>
      </c>
      <c r="AQ45">
        <v>112.41850415182699</v>
      </c>
      <c r="AR45">
        <v>111.107347436974</v>
      </c>
      <c r="AS45">
        <v>110.345774731066</v>
      </c>
      <c r="AT45">
        <v>101.75141857999201</v>
      </c>
      <c r="AU45">
        <v>108.872708291672</v>
      </c>
      <c r="AV45">
        <v>103.34461763268099</v>
      </c>
      <c r="AW45">
        <v>105.700811160039</v>
      </c>
      <c r="AX45">
        <v>114.55567990543101</v>
      </c>
      <c r="AY45">
        <v>102.08991947867101</v>
      </c>
      <c r="AZ45">
        <v>101.491265306142</v>
      </c>
      <c r="BA45">
        <v>107.594870970394</v>
      </c>
      <c r="BB45">
        <v>106.104487286356</v>
      </c>
      <c r="BC45">
        <v>108.72098623495199</v>
      </c>
      <c r="BD45">
        <v>141.66271701640699</v>
      </c>
      <c r="BE45">
        <v>104.529011877809</v>
      </c>
      <c r="BF45">
        <v>103.247999418744</v>
      </c>
      <c r="BG45">
        <v>111.22727558996</v>
      </c>
      <c r="BH45">
        <v>102.286553886619</v>
      </c>
      <c r="BI45">
        <v>139.76502718013401</v>
      </c>
      <c r="BJ45">
        <v>145.69862442744801</v>
      </c>
      <c r="BK45">
        <v>134.00167019396201</v>
      </c>
      <c r="BL45">
        <v>75.516917806046493</v>
      </c>
      <c r="BM45">
        <v>109.464998942126</v>
      </c>
      <c r="BN45">
        <v>104.993581501333</v>
      </c>
      <c r="BO45">
        <v>111.92740289922899</v>
      </c>
      <c r="BP45">
        <v>116.234461169642</v>
      </c>
      <c r="BQ45">
        <v>60.674237342408901</v>
      </c>
      <c r="BR45">
        <v>87.375835079818103</v>
      </c>
      <c r="BS45">
        <v>157.64468164778</v>
      </c>
      <c r="BT45">
        <v>110.20278085723599</v>
      </c>
      <c r="BU45">
        <v>123.462803594479</v>
      </c>
      <c r="BV45">
        <v>105.445491264689</v>
      </c>
      <c r="BW45">
        <v>104.151154503501</v>
      </c>
      <c r="BX45">
        <v>110.37509622257799</v>
      </c>
      <c r="BY45">
        <v>102.580513989192</v>
      </c>
      <c r="BZ45">
        <v>112.84284259815399</v>
      </c>
      <c r="CA45">
        <v>115.91842414416701</v>
      </c>
      <c r="CB45">
        <v>211.33161351856299</v>
      </c>
      <c r="CC45">
        <v>136.28880228520899</v>
      </c>
      <c r="CD45">
        <v>119.514654651013</v>
      </c>
      <c r="CF45" t="s">
        <v>425</v>
      </c>
      <c r="CG45">
        <v>122.709669662911</v>
      </c>
      <c r="CH45">
        <v>103.21296190558</v>
      </c>
      <c r="CI45">
        <v>158.632424909619</v>
      </c>
      <c r="CJ45">
        <v>101.320431951535</v>
      </c>
      <c r="CK45">
        <v>104.00508011917999</v>
      </c>
      <c r="CL45">
        <v>104.437386654861</v>
      </c>
      <c r="CM45">
        <v>83.246022785730204</v>
      </c>
      <c r="CN45">
        <v>101.440697310365</v>
      </c>
      <c r="CO45">
        <v>123.690701415701</v>
      </c>
      <c r="CP45">
        <v>124.94660886922701</v>
      </c>
      <c r="CQ45">
        <v>147.10080631445601</v>
      </c>
      <c r="CR45">
        <v>103.909253680275</v>
      </c>
      <c r="CS45">
        <v>94.938762630291706</v>
      </c>
      <c r="CT45">
        <v>106.41154594720101</v>
      </c>
      <c r="CU45">
        <v>116.747235985201</v>
      </c>
      <c r="CV45">
        <v>96.904510023832799</v>
      </c>
      <c r="CW45">
        <v>99.122427368848605</v>
      </c>
      <c r="CX45">
        <v>97.820806959686394</v>
      </c>
      <c r="CY45">
        <v>104.850123133815</v>
      </c>
      <c r="CZ45">
        <v>114.04074729761901</v>
      </c>
      <c r="DA45">
        <v>102.440044109696</v>
      </c>
      <c r="DB45">
        <v>118.39831234472901</v>
      </c>
      <c r="DC45">
        <v>112.905940565001</v>
      </c>
      <c r="DD45">
        <v>151.82116952792501</v>
      </c>
      <c r="DE45">
        <v>130.34849398489899</v>
      </c>
      <c r="DF45">
        <v>110.068173598854</v>
      </c>
      <c r="DG45">
        <v>133.62210791385601</v>
      </c>
      <c r="DH45">
        <v>105.522363324802</v>
      </c>
      <c r="DI45">
        <v>106.139663784893</v>
      </c>
      <c r="DJ45">
        <v>100.898173058138</v>
      </c>
      <c r="DK45">
        <v>102.77702508066599</v>
      </c>
      <c r="DL45">
        <v>97.136232358548298</v>
      </c>
      <c r="DM45">
        <v>103.14401670447501</v>
      </c>
      <c r="DN45">
        <v>101.055464490961</v>
      </c>
      <c r="DO45">
        <v>101.545510684696</v>
      </c>
      <c r="DP45">
        <v>100.427292111547</v>
      </c>
      <c r="DQ45">
        <v>133.07356466788301</v>
      </c>
      <c r="DR45">
        <v>104.07592302015</v>
      </c>
      <c r="DS45">
        <v>105.504835084295</v>
      </c>
      <c r="DT45">
        <v>132.74980084579801</v>
      </c>
      <c r="DU45">
        <v>102.45173647562</v>
      </c>
      <c r="DV45">
        <v>100.712220422749</v>
      </c>
      <c r="DW45">
        <v>97.327756714244501</v>
      </c>
      <c r="DX45">
        <v>98.230725565005898</v>
      </c>
      <c r="DY45">
        <v>126.70890066996</v>
      </c>
      <c r="DZ45">
        <v>132.321100056158</v>
      </c>
      <c r="EA45">
        <v>128.96597714320001</v>
      </c>
      <c r="EB45">
        <v>84.318773402427198</v>
      </c>
      <c r="EC45">
        <v>103.51785341041401</v>
      </c>
      <c r="ED45">
        <v>95.119681647563894</v>
      </c>
      <c r="EE45">
        <v>103.251428196159</v>
      </c>
      <c r="EF45">
        <v>80.776953245678897</v>
      </c>
      <c r="EG45">
        <v>75.023780857534504</v>
      </c>
      <c r="EH45">
        <v>84.077328155576097</v>
      </c>
      <c r="EI45">
        <v>117.35111290424</v>
      </c>
      <c r="EJ45">
        <v>108.13940433066</v>
      </c>
      <c r="EK45">
        <v>115.281814759808</v>
      </c>
      <c r="EL45">
        <v>103.453745058184</v>
      </c>
      <c r="EM45">
        <v>97.939289639856398</v>
      </c>
      <c r="EN45">
        <v>103.250115123816</v>
      </c>
      <c r="EO45">
        <v>100.884674618666</v>
      </c>
      <c r="EP45">
        <v>85.313113204027303</v>
      </c>
      <c r="EQ45">
        <v>102.173951831778</v>
      </c>
      <c r="ER45">
        <v>140.17673807179</v>
      </c>
      <c r="ES45">
        <v>128.53906437076799</v>
      </c>
      <c r="ET45">
        <v>119.614669907823</v>
      </c>
      <c r="EV45" t="s">
        <v>425</v>
      </c>
      <c r="EW45">
        <v>115.218006419923</v>
      </c>
      <c r="EX45">
        <v>100.013455127518</v>
      </c>
      <c r="EY45">
        <v>224.30440345729301</v>
      </c>
      <c r="EZ45">
        <v>101.05461061240101</v>
      </c>
      <c r="FA45">
        <v>101.11004382322599</v>
      </c>
      <c r="FB45">
        <v>102.4605448211</v>
      </c>
      <c r="FC45">
        <v>78.241773479251904</v>
      </c>
      <c r="FD45">
        <v>99.740826301577897</v>
      </c>
      <c r="FE45">
        <v>109.86499930177899</v>
      </c>
      <c r="FF45">
        <v>91.3253664367613</v>
      </c>
      <c r="FG45">
        <v>143.19230207170801</v>
      </c>
      <c r="FH45">
        <v>103.049760686222</v>
      </c>
      <c r="FI45">
        <v>77.4168005359316</v>
      </c>
      <c r="FJ45">
        <v>83.232087948413394</v>
      </c>
      <c r="FK45">
        <v>112.032754212813</v>
      </c>
      <c r="FL45">
        <v>80.439171574610796</v>
      </c>
      <c r="FM45">
        <v>94.012182243877504</v>
      </c>
      <c r="FN45">
        <v>93.074835196910698</v>
      </c>
      <c r="FO45">
        <v>102.336140882436</v>
      </c>
      <c r="FP45">
        <v>106.899145547126</v>
      </c>
      <c r="FQ45">
        <v>100.982712246533</v>
      </c>
      <c r="FR45">
        <v>114.36226727266001</v>
      </c>
      <c r="FS45">
        <v>96.516987784146806</v>
      </c>
      <c r="FT45">
        <v>167.067752885212</v>
      </c>
      <c r="FU45">
        <v>123.048451534034</v>
      </c>
      <c r="FV45">
        <v>105.90057175852201</v>
      </c>
      <c r="FW45">
        <v>155.86555392682001</v>
      </c>
      <c r="FX45">
        <v>100.104401505661</v>
      </c>
      <c r="FY45">
        <v>101.988246167786</v>
      </c>
      <c r="FZ45">
        <v>100.047245025107</v>
      </c>
      <c r="GA45">
        <v>96.917947984554203</v>
      </c>
      <c r="GB45">
        <v>91.168089494155197</v>
      </c>
      <c r="GC45">
        <v>100.584309958891</v>
      </c>
      <c r="GD45">
        <v>85.759066977157204</v>
      </c>
      <c r="GE45">
        <v>101.003647241832</v>
      </c>
      <c r="GF45">
        <v>99.368541941153595</v>
      </c>
      <c r="GG45">
        <v>158.03696259231799</v>
      </c>
      <c r="GH45">
        <v>102.024476663979</v>
      </c>
      <c r="GI45">
        <v>102.314481989976</v>
      </c>
      <c r="GJ45">
        <v>123.708474573034</v>
      </c>
      <c r="GK45">
        <v>100.40650437028199</v>
      </c>
      <c r="GL45">
        <v>98.122189357782702</v>
      </c>
      <c r="GM45">
        <v>84.479910700051306</v>
      </c>
      <c r="GN45">
        <v>94.303366554569806</v>
      </c>
      <c r="GO45">
        <v>114.220891360013</v>
      </c>
      <c r="GP45">
        <v>119.16773946361999</v>
      </c>
      <c r="GQ45">
        <v>123.083514432572</v>
      </c>
      <c r="GR45">
        <v>87.783744933821296</v>
      </c>
      <c r="GS45">
        <v>97.796664349453195</v>
      </c>
      <c r="GT45">
        <v>85.779096951796902</v>
      </c>
      <c r="GU45">
        <v>94.709289117306895</v>
      </c>
      <c r="GV45">
        <v>51.809584236879701</v>
      </c>
      <c r="GW45">
        <v>78.881596445614406</v>
      </c>
      <c r="GX45">
        <v>69.322365353745496</v>
      </c>
      <c r="GY45">
        <v>78.480647193249894</v>
      </c>
      <c r="GZ45">
        <v>106.00864221048499</v>
      </c>
      <c r="HA45">
        <v>107.059162565707</v>
      </c>
      <c r="HB45">
        <v>101.473207288479</v>
      </c>
      <c r="HC45">
        <v>91.968080211706607</v>
      </c>
      <c r="HD45">
        <v>96.156137864587294</v>
      </c>
      <c r="HE45">
        <v>99.2094220359144</v>
      </c>
      <c r="HF45">
        <v>62.292537462787301</v>
      </c>
      <c r="HG45">
        <v>89.246011839945695</v>
      </c>
      <c r="HH45">
        <v>82.497173511168398</v>
      </c>
      <c r="HI45">
        <v>105.36264631229101</v>
      </c>
      <c r="HJ45">
        <v>115.57122796232299</v>
      </c>
      <c r="HL45" t="s">
        <v>593</v>
      </c>
      <c r="HM45">
        <v>1.1173280108759599E-2</v>
      </c>
      <c r="HN45">
        <v>5.0701950588130096E-3</v>
      </c>
      <c r="HO45">
        <v>4.4300633124543199E-3</v>
      </c>
      <c r="HP45">
        <v>3.3766151132637E-3</v>
      </c>
      <c r="HQ45">
        <v>-8.6163993048648992E-3</v>
      </c>
      <c r="HR45">
        <v>-0.116256493629961</v>
      </c>
      <c r="HS45">
        <v>-0.17210353128188</v>
      </c>
      <c r="HT45">
        <v>3.0564003802856E-2</v>
      </c>
      <c r="HU45">
        <v>1.15636201659528E-2</v>
      </c>
      <c r="HV45">
        <v>0.18315806901749199</v>
      </c>
      <c r="HW45">
        <v>1.4457481425571701E-2</v>
      </c>
      <c r="HX45">
        <v>3.1521463905549801E-2</v>
      </c>
      <c r="HY45">
        <v>1.4280337297766E-2</v>
      </c>
      <c r="HZ45">
        <v>-1.5531170288473201E-2</v>
      </c>
      <c r="IA45">
        <v>-9.3675643674555591E-3</v>
      </c>
      <c r="IB45">
        <v>-0.11529808885325001</v>
      </c>
      <c r="IC45">
        <v>-0.12758784593766101</v>
      </c>
      <c r="ID45">
        <v>-2.2488769662919902E-2</v>
      </c>
      <c r="IE45">
        <v>-0.15117285185040899</v>
      </c>
    </row>
    <row r="46" spans="1:239" x14ac:dyDescent="0.35">
      <c r="A46" t="s">
        <v>438</v>
      </c>
      <c r="B46" t="b">
        <v>1</v>
      </c>
      <c r="C46" t="b">
        <v>1</v>
      </c>
      <c r="D46">
        <v>1</v>
      </c>
      <c r="E46">
        <v>1</v>
      </c>
      <c r="F46" t="s">
        <v>79</v>
      </c>
      <c r="G46">
        <v>1.9837266879250502E-2</v>
      </c>
      <c r="H46">
        <v>1.9837266879250502E-2</v>
      </c>
      <c r="I46">
        <v>1.9837266879250502E-2</v>
      </c>
      <c r="J46">
        <v>117.70729229501001</v>
      </c>
      <c r="K46">
        <v>112.09876346831</v>
      </c>
      <c r="L46">
        <v>106.652524331509</v>
      </c>
      <c r="M46">
        <v>1</v>
      </c>
      <c r="N46" t="b">
        <v>1</v>
      </c>
      <c r="P46" t="s">
        <v>437</v>
      </c>
      <c r="Q46">
        <v>136.22411248591001</v>
      </c>
      <c r="R46">
        <v>115.417720177259</v>
      </c>
      <c r="S46">
        <v>107.294031615755</v>
      </c>
      <c r="T46">
        <v>103.71784919814699</v>
      </c>
      <c r="U46">
        <v>118.333779649199</v>
      </c>
      <c r="V46">
        <v>115.721435086101</v>
      </c>
      <c r="W46">
        <v>32.873016145011697</v>
      </c>
      <c r="X46">
        <v>108.78271929560201</v>
      </c>
      <c r="Y46">
        <v>124.010932352034</v>
      </c>
      <c r="Z46">
        <v>124.723491689452</v>
      </c>
      <c r="AA46">
        <v>155.51411548770801</v>
      </c>
      <c r="AB46">
        <v>107.71014945676301</v>
      </c>
      <c r="AC46">
        <v>132.62045943398601</v>
      </c>
      <c r="AD46">
        <v>116.801498940529</v>
      </c>
      <c r="AE46">
        <v>127.859268542094</v>
      </c>
      <c r="AF46">
        <v>133.55115941637899</v>
      </c>
      <c r="AG46">
        <v>116.926402655191</v>
      </c>
      <c r="AH46">
        <v>111.003898700205</v>
      </c>
      <c r="AI46">
        <v>119.54686794805301</v>
      </c>
      <c r="AJ46">
        <v>139.493902549192</v>
      </c>
      <c r="AK46">
        <v>110.14798110911001</v>
      </c>
      <c r="AL46">
        <v>128.88146084693801</v>
      </c>
      <c r="AM46">
        <v>114.23847873291901</v>
      </c>
      <c r="AN46">
        <v>145.295553054599</v>
      </c>
      <c r="AO46">
        <v>115.881413465055</v>
      </c>
      <c r="AP46">
        <v>127.198218861086</v>
      </c>
      <c r="AQ46">
        <v>130.724060949267</v>
      </c>
      <c r="AR46">
        <v>116.339798438865</v>
      </c>
      <c r="AS46">
        <v>118.918528688555</v>
      </c>
      <c r="AT46">
        <v>105.967815831363</v>
      </c>
      <c r="AU46">
        <v>116.531131427856</v>
      </c>
      <c r="AV46">
        <v>112.471213862524</v>
      </c>
      <c r="AW46">
        <v>114.509819403503</v>
      </c>
      <c r="AX46">
        <v>135.437010968908</v>
      </c>
      <c r="AY46">
        <v>104.352692080468</v>
      </c>
      <c r="AZ46">
        <v>105.695983536648</v>
      </c>
      <c r="BA46">
        <v>117.820070347815</v>
      </c>
      <c r="BB46">
        <v>115.137362193822</v>
      </c>
      <c r="BC46">
        <v>117.712614203206</v>
      </c>
      <c r="BD46">
        <v>147.480134358887</v>
      </c>
      <c r="BE46">
        <v>109.50784292002299</v>
      </c>
      <c r="BF46">
        <v>112.724691636819</v>
      </c>
      <c r="BG46">
        <v>130.67864153526801</v>
      </c>
      <c r="BH46">
        <v>106.449134875482</v>
      </c>
      <c r="BI46">
        <v>144.44569768003399</v>
      </c>
      <c r="BJ46">
        <v>153.940584811516</v>
      </c>
      <c r="BK46">
        <v>135.74225119432401</v>
      </c>
      <c r="BL46">
        <v>56.154954459901099</v>
      </c>
      <c r="BM46">
        <v>117.29125143672501</v>
      </c>
      <c r="BN46">
        <v>121.038030999033</v>
      </c>
      <c r="BO46">
        <v>131.39138187377901</v>
      </c>
      <c r="BP46">
        <v>172.92422111443099</v>
      </c>
      <c r="BQ46">
        <v>39.492141265003902</v>
      </c>
      <c r="BR46">
        <v>84.543946886144994</v>
      </c>
      <c r="BS46">
        <v>122.82062987075599</v>
      </c>
      <c r="BT46">
        <v>122.782965457519</v>
      </c>
      <c r="BU46">
        <v>141.88258954488799</v>
      </c>
      <c r="BV46">
        <v>111.793453153165</v>
      </c>
      <c r="BW46">
        <v>113.522813571703</v>
      </c>
      <c r="BX46">
        <v>129.868943539143</v>
      </c>
      <c r="BY46">
        <v>106.968953650443</v>
      </c>
      <c r="BZ46">
        <v>89.507118751826695</v>
      </c>
      <c r="CA46">
        <v>113.17424672376799</v>
      </c>
      <c r="CB46">
        <v>158.52364644424401</v>
      </c>
      <c r="CC46">
        <v>74.129509726261801</v>
      </c>
      <c r="CD46">
        <v>100.897926850066</v>
      </c>
      <c r="CF46" t="s">
        <v>437</v>
      </c>
      <c r="CG46">
        <v>127.461163059654</v>
      </c>
      <c r="CH46">
        <v>109.91828511164</v>
      </c>
      <c r="CI46">
        <v>131.59249136641901</v>
      </c>
      <c r="CJ46">
        <v>103.445916366153</v>
      </c>
      <c r="CK46">
        <v>112.27804847566</v>
      </c>
      <c r="CL46">
        <v>111.68156813652701</v>
      </c>
      <c r="CM46">
        <v>123.766722948264</v>
      </c>
      <c r="CN46">
        <v>105.5764022242</v>
      </c>
      <c r="CO46">
        <v>119.63538455292</v>
      </c>
      <c r="CP46">
        <v>84.453134009286202</v>
      </c>
      <c r="CQ46">
        <v>173.36149843884201</v>
      </c>
      <c r="CR46">
        <v>106.360429449476</v>
      </c>
      <c r="CS46">
        <v>102.081806914029</v>
      </c>
      <c r="CT46">
        <v>92.905054668989806</v>
      </c>
      <c r="CU46">
        <v>119.816931708323</v>
      </c>
      <c r="CV46">
        <v>104.277504154135</v>
      </c>
      <c r="CW46">
        <v>108.13934081243799</v>
      </c>
      <c r="CX46">
        <v>103.778894952291</v>
      </c>
      <c r="CY46">
        <v>112.353030342743</v>
      </c>
      <c r="CZ46">
        <v>125.873252443643</v>
      </c>
      <c r="DA46">
        <v>106.78661047171801</v>
      </c>
      <c r="DB46">
        <v>122.89744943210999</v>
      </c>
      <c r="DC46">
        <v>108.51400993714</v>
      </c>
      <c r="DD46">
        <v>154.53460533716</v>
      </c>
      <c r="DE46">
        <v>118.37585845269101</v>
      </c>
      <c r="DF46">
        <v>116.845114464836</v>
      </c>
      <c r="DG46">
        <v>151.66508129215799</v>
      </c>
      <c r="DH46">
        <v>112.121155250474</v>
      </c>
      <c r="DI46">
        <v>110.97731755554</v>
      </c>
      <c r="DJ46">
        <v>103.967044921786</v>
      </c>
      <c r="DK46">
        <v>110.42071671029299</v>
      </c>
      <c r="DL46">
        <v>103.516913057351</v>
      </c>
      <c r="DM46">
        <v>109.893668859126</v>
      </c>
      <c r="DN46">
        <v>120.50704701578501</v>
      </c>
      <c r="DO46">
        <v>103.796216734678</v>
      </c>
      <c r="DP46">
        <v>103.31537631633999</v>
      </c>
      <c r="DQ46">
        <v>122.83419598342</v>
      </c>
      <c r="DR46">
        <v>111.106543452338</v>
      </c>
      <c r="DS46">
        <v>111.033608340698</v>
      </c>
      <c r="DT46">
        <v>154.16362458435</v>
      </c>
      <c r="DU46">
        <v>105.58952091000501</v>
      </c>
      <c r="DV46">
        <v>106.48106390059</v>
      </c>
      <c r="DW46">
        <v>104.829914454518</v>
      </c>
      <c r="DX46">
        <v>101.117727983002</v>
      </c>
      <c r="DY46">
        <v>130.68040305067601</v>
      </c>
      <c r="DZ46">
        <v>148.98649179750601</v>
      </c>
      <c r="EA46">
        <v>153.30017559150701</v>
      </c>
      <c r="EB46">
        <v>80.978129210546001</v>
      </c>
      <c r="EC46">
        <v>112.17022757292899</v>
      </c>
      <c r="ED46">
        <v>100.64406716837399</v>
      </c>
      <c r="EE46">
        <v>118.38774862975301</v>
      </c>
      <c r="EF46">
        <v>96.513029297650505</v>
      </c>
      <c r="EG46">
        <v>72.209449387594404</v>
      </c>
      <c r="EH46">
        <v>75.475445907658596</v>
      </c>
      <c r="EI46">
        <v>72.543280805560499</v>
      </c>
      <c r="EJ46">
        <v>116.30309436034599</v>
      </c>
      <c r="EK46">
        <v>126.10811041336299</v>
      </c>
      <c r="EL46">
        <v>107.166753089653</v>
      </c>
      <c r="EM46">
        <v>104.487534362449</v>
      </c>
      <c r="EN46">
        <v>118.47322569548599</v>
      </c>
      <c r="EO46">
        <v>103.97621791661901</v>
      </c>
      <c r="EP46">
        <v>79.052300426189504</v>
      </c>
      <c r="EQ46">
        <v>100.80680569436301</v>
      </c>
      <c r="ER46">
        <v>125.020101339005</v>
      </c>
      <c r="ES46">
        <v>102.89688065393</v>
      </c>
      <c r="ET46">
        <v>110.875102203694</v>
      </c>
      <c r="EV46" t="s">
        <v>437</v>
      </c>
      <c r="EW46">
        <v>117.81807663191699</v>
      </c>
      <c r="EX46">
        <v>104.577982973568</v>
      </c>
      <c r="EY46">
        <v>128.300511484673</v>
      </c>
      <c r="EZ46">
        <v>103.174518667912</v>
      </c>
      <c r="FA46">
        <v>106.34917318421699</v>
      </c>
      <c r="FB46">
        <v>107.688344190153</v>
      </c>
      <c r="FC46">
        <v>187.23746952159101</v>
      </c>
      <c r="FD46">
        <v>102.433151610102</v>
      </c>
      <c r="FE46">
        <v>112.862186895308</v>
      </c>
      <c r="FF46">
        <v>52.501047671962503</v>
      </c>
      <c r="FG46">
        <v>190.08501752503801</v>
      </c>
      <c r="FH46">
        <v>105.021718309946</v>
      </c>
      <c r="FI46">
        <v>75.257041958007505</v>
      </c>
      <c r="FJ46">
        <v>71.712912897781607</v>
      </c>
      <c r="FK46">
        <v>111.70306202398601</v>
      </c>
      <c r="FL46">
        <v>78.015425911733303</v>
      </c>
      <c r="FM46">
        <v>99.641490803031303</v>
      </c>
      <c r="FN46">
        <v>96.880612144593997</v>
      </c>
      <c r="FO46">
        <v>105.452521965787</v>
      </c>
      <c r="FP46">
        <v>112.927988306952</v>
      </c>
      <c r="FQ46">
        <v>103.50344506330801</v>
      </c>
      <c r="FR46">
        <v>116.49422015575399</v>
      </c>
      <c r="FS46">
        <v>98.300497096827101</v>
      </c>
      <c r="FT46">
        <v>163.17883582525801</v>
      </c>
      <c r="FU46">
        <v>113.918177936806</v>
      </c>
      <c r="FV46">
        <v>106.976675103886</v>
      </c>
      <c r="FW46">
        <v>172.41585082089301</v>
      </c>
      <c r="FX46">
        <v>107.836971360893</v>
      </c>
      <c r="FY46">
        <v>103.382073874355</v>
      </c>
      <c r="FZ46">
        <v>101.990183511826</v>
      </c>
      <c r="GA46">
        <v>104.510343972341</v>
      </c>
      <c r="GB46">
        <v>95.088434498619407</v>
      </c>
      <c r="GC46">
        <v>105.35961265253501</v>
      </c>
      <c r="GD46">
        <v>103.06224655238501</v>
      </c>
      <c r="GE46">
        <v>103.242343156449</v>
      </c>
      <c r="GF46">
        <v>100.97364975500101</v>
      </c>
      <c r="GG46">
        <v>121.00201132540499</v>
      </c>
      <c r="GH46">
        <v>107.12301970470401</v>
      </c>
      <c r="GI46">
        <v>104.61380264647001</v>
      </c>
      <c r="GJ46">
        <v>157.386309588529</v>
      </c>
      <c r="GK46">
        <v>101.789108042861</v>
      </c>
      <c r="GL46">
        <v>100.39747407125699</v>
      </c>
      <c r="GM46">
        <v>82.822141709197595</v>
      </c>
      <c r="GN46">
        <v>96.012972098563296</v>
      </c>
      <c r="GO46">
        <v>115.53846813182901</v>
      </c>
      <c r="GP46">
        <v>141.37159324935499</v>
      </c>
      <c r="GQ46">
        <v>169.36192927473201</v>
      </c>
      <c r="GR46">
        <v>105.469717529752</v>
      </c>
      <c r="GS46">
        <v>107.13758730965699</v>
      </c>
      <c r="GT46">
        <v>82.9792576395688</v>
      </c>
      <c r="GU46">
        <v>105.73082448672599</v>
      </c>
      <c r="GV46">
        <v>46.416382852572497</v>
      </c>
      <c r="GW46">
        <v>104.83487667822</v>
      </c>
      <c r="GX46">
        <v>57.263343523356099</v>
      </c>
      <c r="GY46">
        <v>37.416446139843103</v>
      </c>
      <c r="GZ46">
        <v>109.957974248366</v>
      </c>
      <c r="HA46">
        <v>111.32422660187</v>
      </c>
      <c r="HB46">
        <v>102.679624152595</v>
      </c>
      <c r="HC46">
        <v>95.9878555808031</v>
      </c>
      <c r="HD46">
        <v>107.284798737397</v>
      </c>
      <c r="HE46">
        <v>101.051189070387</v>
      </c>
      <c r="HF46">
        <v>61.761684427117999</v>
      </c>
      <c r="HG46">
        <v>86.774605091788203</v>
      </c>
      <c r="HH46">
        <v>82.723087339684497</v>
      </c>
      <c r="HI46">
        <v>111.939971976568</v>
      </c>
      <c r="HJ46">
        <v>115.23680776995</v>
      </c>
      <c r="HL46" t="s">
        <v>594</v>
      </c>
      <c r="HM46">
        <v>-4.38733939204083E-3</v>
      </c>
      <c r="HN46">
        <v>-1.06896938284613E-2</v>
      </c>
      <c r="HO46">
        <v>-4.12605953833977E-3</v>
      </c>
      <c r="HP46">
        <v>-1.7449293217801599E-3</v>
      </c>
      <c r="HQ46">
        <v>-1.75206851803331E-2</v>
      </c>
      <c r="HR46">
        <v>2.8009770122556701E-2</v>
      </c>
      <c r="HS46">
        <v>3.9257064419043697E-2</v>
      </c>
      <c r="HT46">
        <v>-2.6520443774014399E-2</v>
      </c>
      <c r="HU46">
        <v>-1.05773949310579E-2</v>
      </c>
      <c r="HV46">
        <v>-5.763739988114E-2</v>
      </c>
      <c r="HW46">
        <v>-5.7771993323883997E-2</v>
      </c>
      <c r="HX46">
        <v>-5.7586479154422998E-2</v>
      </c>
      <c r="HY46">
        <v>-5.0040535368976E-2</v>
      </c>
      <c r="HZ46">
        <v>-6.3711811812955293E-2</v>
      </c>
      <c r="IA46">
        <v>-3.7749526504587003E-2</v>
      </c>
      <c r="IB46">
        <v>1.42210906197912E-2</v>
      </c>
      <c r="IC46">
        <v>2.5395077899368301E-2</v>
      </c>
      <c r="ID46">
        <v>-3.78787884261211E-2</v>
      </c>
      <c r="IE46">
        <v>2.93562930105726E-2</v>
      </c>
    </row>
    <row r="47" spans="1:239" x14ac:dyDescent="0.35">
      <c r="A47" t="s">
        <v>439</v>
      </c>
      <c r="B47" t="b">
        <v>1</v>
      </c>
      <c r="C47" t="b">
        <v>1</v>
      </c>
      <c r="D47">
        <v>1</v>
      </c>
      <c r="E47">
        <v>1</v>
      </c>
      <c r="F47" t="s">
        <v>79</v>
      </c>
      <c r="G47">
        <v>-5.88552636374539E-3</v>
      </c>
      <c r="H47">
        <v>-5.88552636374539E-3</v>
      </c>
      <c r="I47">
        <v>-5.88552636374539E-3</v>
      </c>
      <c r="J47">
        <v>117.014522923002</v>
      </c>
      <c r="K47">
        <v>111.439003240574</v>
      </c>
      <c r="L47">
        <v>106.024818087795</v>
      </c>
      <c r="M47">
        <v>1</v>
      </c>
      <c r="N47" t="b">
        <v>0</v>
      </c>
      <c r="P47" t="s">
        <v>449</v>
      </c>
      <c r="Q47">
        <v>154.76783521839201</v>
      </c>
      <c r="R47">
        <v>126.21234110504901</v>
      </c>
      <c r="S47">
        <v>179.62165908119701</v>
      </c>
      <c r="T47">
        <v>104.611436259355</v>
      </c>
      <c r="U47">
        <v>131.405018164876</v>
      </c>
      <c r="V47">
        <v>126.73023586369</v>
      </c>
      <c r="W47">
        <v>8.8270549700605407</v>
      </c>
      <c r="X47">
        <v>114.513231192822</v>
      </c>
      <c r="Y47">
        <v>109.129340117981</v>
      </c>
      <c r="Z47">
        <v>99.398557163666695</v>
      </c>
      <c r="AA47">
        <v>162.582535202153</v>
      </c>
      <c r="AB47">
        <v>109.047123590041</v>
      </c>
      <c r="AC47">
        <v>172.92240317093399</v>
      </c>
      <c r="AD47">
        <v>82.678136121138294</v>
      </c>
      <c r="AE47">
        <v>135.45546808139801</v>
      </c>
      <c r="AF47">
        <v>174.61182634940499</v>
      </c>
      <c r="AG47">
        <v>130.51167856233701</v>
      </c>
      <c r="AH47">
        <v>119.686923955775</v>
      </c>
      <c r="AI47">
        <v>133.48498986505501</v>
      </c>
      <c r="AJ47">
        <v>171.54891509835801</v>
      </c>
      <c r="AK47">
        <v>116.77262582715601</v>
      </c>
      <c r="AL47">
        <v>136.06307735935999</v>
      </c>
      <c r="AM47">
        <v>95.174239963509194</v>
      </c>
      <c r="AN47">
        <v>130.937203194707</v>
      </c>
      <c r="AO47">
        <v>95.932693033888</v>
      </c>
      <c r="AP47">
        <v>147.46549116372</v>
      </c>
      <c r="AQ47">
        <v>129.364190897333</v>
      </c>
      <c r="AR47">
        <v>125.049122682826</v>
      </c>
      <c r="AS47">
        <v>127.75056646193499</v>
      </c>
      <c r="AT47">
        <v>110.182733284639</v>
      </c>
      <c r="AU47">
        <v>126.789053524685</v>
      </c>
      <c r="AV47">
        <v>122.296773280103</v>
      </c>
      <c r="AW47">
        <v>125.061471920527</v>
      </c>
      <c r="AX47">
        <v>177.79521008556</v>
      </c>
      <c r="AY47">
        <v>105.205644734724</v>
      </c>
      <c r="AZ47">
        <v>109.821286573538</v>
      </c>
      <c r="BA47">
        <v>165.855282717347</v>
      </c>
      <c r="BB47">
        <v>125.36787499069401</v>
      </c>
      <c r="BC47">
        <v>127.842851001233</v>
      </c>
      <c r="BD47">
        <v>169.65651041087801</v>
      </c>
      <c r="BE47">
        <v>114.300376598971</v>
      </c>
      <c r="BF47">
        <v>122.96952079270601</v>
      </c>
      <c r="BG47">
        <v>165.13308319749501</v>
      </c>
      <c r="BH47">
        <v>110.70571064999901</v>
      </c>
      <c r="BI47">
        <v>166.43886614365201</v>
      </c>
      <c r="BJ47">
        <v>194.412016317124</v>
      </c>
      <c r="BK47">
        <v>138.32847773271601</v>
      </c>
      <c r="BL47">
        <v>29.9244386573517</v>
      </c>
      <c r="BM47">
        <v>127.381990059193</v>
      </c>
      <c r="BN47">
        <v>145.237203491158</v>
      </c>
      <c r="BO47">
        <v>168.17157116610699</v>
      </c>
      <c r="BP47">
        <v>291.64612109149198</v>
      </c>
      <c r="BQ47">
        <v>14.855945919061501</v>
      </c>
      <c r="BR47">
        <v>50.5276939455959</v>
      </c>
      <c r="BS47">
        <v>36.841049128248997</v>
      </c>
      <c r="BT47">
        <v>136.91015774549101</v>
      </c>
      <c r="BU47">
        <v>171.59975364795</v>
      </c>
      <c r="BV47">
        <v>118.732371086878</v>
      </c>
      <c r="BW47">
        <v>123.38664799348</v>
      </c>
      <c r="BX47">
        <v>166.69472419214301</v>
      </c>
      <c r="BY47">
        <v>111.25628027302101</v>
      </c>
      <c r="BZ47">
        <v>119.70287465377</v>
      </c>
      <c r="CA47">
        <v>153.79903887395801</v>
      </c>
      <c r="CB47">
        <v>135.15763504448199</v>
      </c>
      <c r="CC47">
        <v>49.978235338068401</v>
      </c>
      <c r="CD47">
        <v>127.804060397862</v>
      </c>
      <c r="CF47" t="s">
        <v>449</v>
      </c>
      <c r="CG47">
        <v>126.26961642628299</v>
      </c>
      <c r="CH47">
        <v>120.198562862671</v>
      </c>
      <c r="CI47">
        <v>129.69785584267399</v>
      </c>
      <c r="CJ47">
        <v>104.22318075467101</v>
      </c>
      <c r="CK47">
        <v>121.891391315745</v>
      </c>
      <c r="CL47">
        <v>122.306048667978</v>
      </c>
      <c r="CM47">
        <v>60.254845700207099</v>
      </c>
      <c r="CN47">
        <v>110.23608240275701</v>
      </c>
      <c r="CO47">
        <v>112.179850817523</v>
      </c>
      <c r="CP47">
        <v>97.974385067622507</v>
      </c>
      <c r="CQ47">
        <v>169.99215799729399</v>
      </c>
      <c r="CR47">
        <v>104.96708652063499</v>
      </c>
      <c r="CS47">
        <v>130.54605225105601</v>
      </c>
      <c r="CT47">
        <v>106.829830571714</v>
      </c>
      <c r="CU47">
        <v>131.814357840025</v>
      </c>
      <c r="CV47">
        <v>134.491227801268</v>
      </c>
      <c r="CW47">
        <v>112.592833983782</v>
      </c>
      <c r="CX47">
        <v>110.00989732491</v>
      </c>
      <c r="CY47">
        <v>125.45241355153</v>
      </c>
      <c r="CZ47">
        <v>154.79830660694299</v>
      </c>
      <c r="DA47">
        <v>113.20909182722001</v>
      </c>
      <c r="DB47">
        <v>136.25381017584201</v>
      </c>
      <c r="DC47">
        <v>106.63053571757401</v>
      </c>
      <c r="DD47">
        <v>146.790586506496</v>
      </c>
      <c r="DE47">
        <v>101.334406191943</v>
      </c>
      <c r="DF47">
        <v>135.46276314966099</v>
      </c>
      <c r="DG47">
        <v>146.542442148909</v>
      </c>
      <c r="DH47">
        <v>104.689532035471</v>
      </c>
      <c r="DI47">
        <v>102.044591933574</v>
      </c>
      <c r="DJ47">
        <v>107.867685497206</v>
      </c>
      <c r="DK47">
        <v>121.294121827544</v>
      </c>
      <c r="DL47">
        <v>109.73790460335501</v>
      </c>
      <c r="DM47">
        <v>120.019960330572</v>
      </c>
      <c r="DN47">
        <v>151.69195733695801</v>
      </c>
      <c r="DO47">
        <v>104.616272546871</v>
      </c>
      <c r="DP47">
        <v>107.13297886169801</v>
      </c>
      <c r="DQ47">
        <v>143.74184344831801</v>
      </c>
      <c r="DR47">
        <v>120.97889846331999</v>
      </c>
      <c r="DS47">
        <v>127.36131745633099</v>
      </c>
      <c r="DT47">
        <v>174.67269375484</v>
      </c>
      <c r="DU47">
        <v>110.210571983713</v>
      </c>
      <c r="DV47">
        <v>113.233006147929</v>
      </c>
      <c r="DW47">
        <v>113.402180575828</v>
      </c>
      <c r="DX47">
        <v>104.359281633931</v>
      </c>
      <c r="DY47">
        <v>134.43040789186199</v>
      </c>
      <c r="DZ47">
        <v>183.10518893657601</v>
      </c>
      <c r="EA47">
        <v>155.877181698404</v>
      </c>
      <c r="EB47">
        <v>65.151307096155705</v>
      </c>
      <c r="EC47">
        <v>121.82039699133399</v>
      </c>
      <c r="ED47">
        <v>112.01269632840101</v>
      </c>
      <c r="EE47">
        <v>128.579783155114</v>
      </c>
      <c r="EF47">
        <v>96.596905914694105</v>
      </c>
      <c r="EG47">
        <v>45.090660137188301</v>
      </c>
      <c r="EH47">
        <v>70.852791143504902</v>
      </c>
      <c r="EI47">
        <v>88.129444395109402</v>
      </c>
      <c r="EJ47">
        <v>139.616938257502</v>
      </c>
      <c r="EK47">
        <v>152.52132590302801</v>
      </c>
      <c r="EL47">
        <v>113.81849595954</v>
      </c>
      <c r="EM47">
        <v>110.720190897926</v>
      </c>
      <c r="EN47">
        <v>129.351361622653</v>
      </c>
      <c r="EO47">
        <v>108.143595384343</v>
      </c>
      <c r="EP47">
        <v>83.254445289382801</v>
      </c>
      <c r="EQ47">
        <v>129.52556952331599</v>
      </c>
      <c r="ER47">
        <v>103.714703292178</v>
      </c>
      <c r="ES47">
        <v>93.978921291455606</v>
      </c>
      <c r="ET47">
        <v>135.19633331324599</v>
      </c>
      <c r="EV47" t="s">
        <v>449</v>
      </c>
      <c r="EW47">
        <v>97.707675224438105</v>
      </c>
      <c r="EX47">
        <v>114.3588007012</v>
      </c>
      <c r="EY47">
        <v>19.576835321469002</v>
      </c>
      <c r="EZ47">
        <v>103.836060572148</v>
      </c>
      <c r="FA47">
        <v>112.813178236078</v>
      </c>
      <c r="FB47">
        <v>117.93294171329801</v>
      </c>
      <c r="FC47">
        <v>122.33747159769599</v>
      </c>
      <c r="FD47">
        <v>106.079027212349</v>
      </c>
      <c r="FE47">
        <v>107.319823099187</v>
      </c>
      <c r="FF47">
        <v>75.811423377602196</v>
      </c>
      <c r="FG47">
        <v>164.40513292151101</v>
      </c>
      <c r="FH47">
        <v>100.966503785417</v>
      </c>
      <c r="FI47">
        <v>94.356214116268703</v>
      </c>
      <c r="FJ47">
        <v>114.44854975744801</v>
      </c>
      <c r="FK47">
        <v>125.37280124854399</v>
      </c>
      <c r="FL47">
        <v>99.217978548609196</v>
      </c>
      <c r="FM47">
        <v>96.587457944831499</v>
      </c>
      <c r="FN47">
        <v>100.937871115909</v>
      </c>
      <c r="FO47">
        <v>117.747366095481</v>
      </c>
      <c r="FP47">
        <v>138.878284457387</v>
      </c>
      <c r="FQ47">
        <v>109.728466563784</v>
      </c>
      <c r="FR47">
        <v>132.89894663244999</v>
      </c>
      <c r="FS47">
        <v>92.839567109312</v>
      </c>
      <c r="FT47">
        <v>149.917694204707</v>
      </c>
      <c r="FU47">
        <v>82.936509313057101</v>
      </c>
      <c r="FV47">
        <v>124.02192482337099</v>
      </c>
      <c r="FW47">
        <v>160.93902657761001</v>
      </c>
      <c r="FX47">
        <v>85.468860824859803</v>
      </c>
      <c r="FY47">
        <v>79.789355133065001</v>
      </c>
      <c r="FZ47">
        <v>105.586423358524</v>
      </c>
      <c r="GA47">
        <v>115.873828588828</v>
      </c>
      <c r="GB47">
        <v>98.233544140182701</v>
      </c>
      <c r="GC47">
        <v>115.068107765259</v>
      </c>
      <c r="GD47">
        <v>123.780400566621</v>
      </c>
      <c r="GE47">
        <v>104.02982933008801</v>
      </c>
      <c r="GF47">
        <v>104.49480589748801</v>
      </c>
      <c r="GG47">
        <v>109.23817573839899</v>
      </c>
      <c r="GH47">
        <v>116.64141931927701</v>
      </c>
      <c r="GI47">
        <v>126.378165525889</v>
      </c>
      <c r="GJ47">
        <v>165.33940543029701</v>
      </c>
      <c r="GK47">
        <v>106.24383672198999</v>
      </c>
      <c r="GL47">
        <v>104.03071008053099</v>
      </c>
      <c r="GM47">
        <v>75.896772643795799</v>
      </c>
      <c r="GN47">
        <v>98.331773180339397</v>
      </c>
      <c r="GO47">
        <v>99.155763156368806</v>
      </c>
      <c r="GP47">
        <v>159.407318416485</v>
      </c>
      <c r="GQ47">
        <v>161.183724212687</v>
      </c>
      <c r="GR47">
        <v>117.051102948965</v>
      </c>
      <c r="GS47">
        <v>116.35479129495801</v>
      </c>
      <c r="GT47">
        <v>85.3660664021494</v>
      </c>
      <c r="GU47">
        <v>96.342672444119003</v>
      </c>
      <c r="GV47">
        <v>22.841251581560702</v>
      </c>
      <c r="GW47">
        <v>94.345352465355603</v>
      </c>
      <c r="GX47">
        <v>76.509639316627798</v>
      </c>
      <c r="GY47">
        <v>81.303423951642102</v>
      </c>
      <c r="GZ47">
        <v>141.39023509625699</v>
      </c>
      <c r="HA47">
        <v>134.64097266060801</v>
      </c>
      <c r="HB47">
        <v>109.0528550115</v>
      </c>
      <c r="HC47">
        <v>99.121349414330894</v>
      </c>
      <c r="HD47">
        <v>98.579671417496996</v>
      </c>
      <c r="HE47">
        <v>105.101331082249</v>
      </c>
      <c r="HF47">
        <v>44.2554462716774</v>
      </c>
      <c r="HG47">
        <v>80.468253645688606</v>
      </c>
      <c r="HH47">
        <v>57.102348418522602</v>
      </c>
      <c r="HI47">
        <v>42.683423585834902</v>
      </c>
      <c r="HJ47">
        <v>110.592637076435</v>
      </c>
      <c r="HL47" t="s">
        <v>595</v>
      </c>
      <c r="HM47">
        <v>5.1367513613336203E-3</v>
      </c>
      <c r="HN47">
        <v>1.23238294152796E-2</v>
      </c>
      <c r="HO47">
        <v>5.3300416432129297E-3</v>
      </c>
      <c r="HP47">
        <v>3.49547093041135E-3</v>
      </c>
      <c r="HQ47">
        <v>-2.72772686787475E-2</v>
      </c>
      <c r="HR47">
        <v>-3.4505887799945303E-2</v>
      </c>
      <c r="HS47">
        <v>-5.3682025495821697E-2</v>
      </c>
      <c r="HT47">
        <v>8.0853852574502803E-3</v>
      </c>
      <c r="HU47">
        <v>5.80486802694601E-3</v>
      </c>
      <c r="HV47">
        <v>3.1104160456699701E-2</v>
      </c>
      <c r="HW47">
        <v>4.4647402341790798E-3</v>
      </c>
      <c r="HX47">
        <v>3.1932925625295298E-3</v>
      </c>
      <c r="HY47">
        <v>-2.5886352430924899E-3</v>
      </c>
      <c r="HZ47">
        <v>3.0595639750118801E-2</v>
      </c>
      <c r="IA47">
        <v>-2.8146797824993401E-2</v>
      </c>
      <c r="IB47">
        <v>-1.3183062987431799E-3</v>
      </c>
      <c r="IC47">
        <v>-1.38567999622899E-2</v>
      </c>
      <c r="ID47">
        <v>-8.65460565041897E-2</v>
      </c>
      <c r="IE47">
        <v>-8.8021090235000404E-2</v>
      </c>
    </row>
    <row r="48" spans="1:239" x14ac:dyDescent="0.35">
      <c r="A48" t="s">
        <v>440</v>
      </c>
      <c r="B48" t="b">
        <v>0</v>
      </c>
      <c r="C48" t="b">
        <v>1</v>
      </c>
      <c r="D48">
        <v>1</v>
      </c>
      <c r="E48">
        <v>1</v>
      </c>
      <c r="F48" t="s">
        <v>79</v>
      </c>
      <c r="G48">
        <v>2.6491993440691498E-4</v>
      </c>
      <c r="H48">
        <v>2.6491993440691498E-4</v>
      </c>
      <c r="I48">
        <v>2.6491993440691498E-4</v>
      </c>
      <c r="J48">
        <v>117.04552240274</v>
      </c>
      <c r="K48">
        <v>111.46852565400199</v>
      </c>
      <c r="L48">
        <v>106.052906175649</v>
      </c>
      <c r="M48">
        <v>0</v>
      </c>
      <c r="N48" t="b">
        <v>1</v>
      </c>
      <c r="P48" t="s">
        <v>461</v>
      </c>
      <c r="Q48">
        <v>184.141416635811</v>
      </c>
      <c r="R48">
        <v>124.67794449966399</v>
      </c>
      <c r="S48">
        <v>94.448328709696199</v>
      </c>
      <c r="T48">
        <v>104.54289714578999</v>
      </c>
      <c r="U48">
        <v>129.96555663814999</v>
      </c>
      <c r="V48">
        <v>125.277803145636</v>
      </c>
      <c r="W48">
        <v>8.5016273914006497</v>
      </c>
      <c r="X48">
        <v>114.795269410926</v>
      </c>
      <c r="Y48">
        <v>153.583622294485</v>
      </c>
      <c r="Z48">
        <v>162.50941006667799</v>
      </c>
      <c r="AA48">
        <v>203.588427046731</v>
      </c>
      <c r="AB48">
        <v>109.856144544255</v>
      </c>
      <c r="AC48">
        <v>143.65212710093601</v>
      </c>
      <c r="AD48">
        <v>119.89247259660701</v>
      </c>
      <c r="AE48">
        <v>140.951936473568</v>
      </c>
      <c r="AF48">
        <v>145.26610525759301</v>
      </c>
      <c r="AG48">
        <v>125.435483425019</v>
      </c>
      <c r="AH48">
        <v>118.351053638108</v>
      </c>
      <c r="AI48">
        <v>134.28154142000099</v>
      </c>
      <c r="AJ48">
        <v>169.3367495679</v>
      </c>
      <c r="AK48">
        <v>118.45202541041201</v>
      </c>
      <c r="AL48">
        <v>142.767475389108</v>
      </c>
      <c r="AM48">
        <v>136.58211103046099</v>
      </c>
      <c r="AN48">
        <v>160.004550148541</v>
      </c>
      <c r="AO48">
        <v>142.89036564557301</v>
      </c>
      <c r="AP48">
        <v>146.14868227331999</v>
      </c>
      <c r="AQ48">
        <v>155.585126983176</v>
      </c>
      <c r="AR48">
        <v>139.59032670381501</v>
      </c>
      <c r="AS48">
        <v>137.258309838386</v>
      </c>
      <c r="AT48">
        <v>110.33107744905</v>
      </c>
      <c r="AU48">
        <v>134.09406687993399</v>
      </c>
      <c r="AV48">
        <v>120.273775800446</v>
      </c>
      <c r="AW48">
        <v>123.27431718704899</v>
      </c>
      <c r="AX48">
        <v>147.941139901453</v>
      </c>
      <c r="AY48">
        <v>105.205635628146</v>
      </c>
      <c r="AZ48">
        <v>109.98937917096499</v>
      </c>
      <c r="BA48">
        <v>135.22572279989001</v>
      </c>
      <c r="BB48">
        <v>123.707505606602</v>
      </c>
      <c r="BC48">
        <v>128.79474935990601</v>
      </c>
      <c r="BD48">
        <v>212.13816741154901</v>
      </c>
      <c r="BE48">
        <v>115.24500576145699</v>
      </c>
      <c r="BF48">
        <v>121.121794979765</v>
      </c>
      <c r="BG48">
        <v>146.70082617106399</v>
      </c>
      <c r="BH48">
        <v>110.785124348395</v>
      </c>
      <c r="BI48">
        <v>207.53288115838899</v>
      </c>
      <c r="BJ48">
        <v>241.64860167900201</v>
      </c>
      <c r="BK48">
        <v>175.02875843362199</v>
      </c>
      <c r="BL48">
        <v>35.942075317240899</v>
      </c>
      <c r="BM48">
        <v>134.49226751587099</v>
      </c>
      <c r="BN48">
        <v>130.726715539438</v>
      </c>
      <c r="BO48">
        <v>148.55671641115799</v>
      </c>
      <c r="BP48">
        <v>187.89105650137901</v>
      </c>
      <c r="BQ48">
        <v>19.356124430333502</v>
      </c>
      <c r="BR48">
        <v>55.386452665431001</v>
      </c>
      <c r="BS48">
        <v>59.116386639425301</v>
      </c>
      <c r="BT48">
        <v>137.45679210531699</v>
      </c>
      <c r="BU48">
        <v>168.16171546452199</v>
      </c>
      <c r="BV48">
        <v>120.190928638115</v>
      </c>
      <c r="BW48">
        <v>121.345488242907</v>
      </c>
      <c r="BX48">
        <v>147.778724840091</v>
      </c>
      <c r="BY48">
        <v>111.368375212508</v>
      </c>
      <c r="BZ48">
        <v>121.63767101808</v>
      </c>
      <c r="CA48">
        <v>201.76079587395199</v>
      </c>
      <c r="CB48">
        <v>198.49516876233099</v>
      </c>
      <c r="CC48">
        <v>65.141462535560095</v>
      </c>
      <c r="CD48">
        <v>229.04625759116499</v>
      </c>
      <c r="CF48" t="s">
        <v>461</v>
      </c>
      <c r="CG48">
        <v>133.97753140116299</v>
      </c>
      <c r="CH48">
        <v>120.327187253365</v>
      </c>
      <c r="CI48">
        <v>56.836910013900102</v>
      </c>
      <c r="CJ48">
        <v>104.1889852077</v>
      </c>
      <c r="CK48">
        <v>121.87711767990901</v>
      </c>
      <c r="CL48">
        <v>120.442107022483</v>
      </c>
      <c r="CM48">
        <v>122.29301310809799</v>
      </c>
      <c r="CN48">
        <v>109.984379114902</v>
      </c>
      <c r="CO48">
        <v>138.242709623987</v>
      </c>
      <c r="CP48">
        <v>146.49080491147799</v>
      </c>
      <c r="CQ48">
        <v>175.78358292017899</v>
      </c>
      <c r="CR48">
        <v>105.64178312200001</v>
      </c>
      <c r="CS48">
        <v>108.374685391718</v>
      </c>
      <c r="CT48">
        <v>133.159422703698</v>
      </c>
      <c r="CU48">
        <v>130.79591529436101</v>
      </c>
      <c r="CV48">
        <v>104.75309207279599</v>
      </c>
      <c r="CW48">
        <v>112.37070898463401</v>
      </c>
      <c r="CX48">
        <v>109.643222873569</v>
      </c>
      <c r="CY48">
        <v>123.476349966028</v>
      </c>
      <c r="CZ48">
        <v>150.90689846476999</v>
      </c>
      <c r="DA48">
        <v>113.671495566633</v>
      </c>
      <c r="DB48">
        <v>135.77310151901099</v>
      </c>
      <c r="DC48">
        <v>143.377370262108</v>
      </c>
      <c r="DD48">
        <v>157.62765801035101</v>
      </c>
      <c r="DE48">
        <v>139.66629550193301</v>
      </c>
      <c r="DF48">
        <v>128.17341360642399</v>
      </c>
      <c r="DG48">
        <v>156.56483675451901</v>
      </c>
      <c r="DH48">
        <v>104.27592123388401</v>
      </c>
      <c r="DI48">
        <v>102.650629706148</v>
      </c>
      <c r="DJ48">
        <v>107.84458203687301</v>
      </c>
      <c r="DK48">
        <v>125.024324718155</v>
      </c>
      <c r="DL48">
        <v>109.110625654617</v>
      </c>
      <c r="DM48">
        <v>120.240276077771</v>
      </c>
      <c r="DN48">
        <v>118.25412420818699</v>
      </c>
      <c r="DO48">
        <v>104.59733309640001</v>
      </c>
      <c r="DP48">
        <v>107.160237439573</v>
      </c>
      <c r="DQ48">
        <v>100.281181822722</v>
      </c>
      <c r="DR48">
        <v>119.099353595807</v>
      </c>
      <c r="DS48">
        <v>126.163671967597</v>
      </c>
      <c r="DT48">
        <v>188.54606671245099</v>
      </c>
      <c r="DU48">
        <v>110.379360667969</v>
      </c>
      <c r="DV48">
        <v>113.031465849753</v>
      </c>
      <c r="DW48">
        <v>99.261909826976606</v>
      </c>
      <c r="DX48">
        <v>104.223402655654</v>
      </c>
      <c r="DY48">
        <v>144.77849591889401</v>
      </c>
      <c r="DZ48">
        <v>221.58841500036499</v>
      </c>
      <c r="EA48">
        <v>175.72397409553901</v>
      </c>
      <c r="EB48">
        <v>67.918499101795504</v>
      </c>
      <c r="EC48">
        <v>124.46300664021101</v>
      </c>
      <c r="ED48">
        <v>102.72478815202</v>
      </c>
      <c r="EE48">
        <v>112.045113911523</v>
      </c>
      <c r="EF48">
        <v>85.470860047122798</v>
      </c>
      <c r="EG48">
        <v>43.518817563242202</v>
      </c>
      <c r="EH48">
        <v>97.556103567633301</v>
      </c>
      <c r="EI48">
        <v>107.70063349727199</v>
      </c>
      <c r="EJ48">
        <v>137.39335793440199</v>
      </c>
      <c r="EK48">
        <v>147.51938145634699</v>
      </c>
      <c r="EL48">
        <v>113.49097519232301</v>
      </c>
      <c r="EM48">
        <v>110.035442883173</v>
      </c>
      <c r="EN48">
        <v>113.17529739342901</v>
      </c>
      <c r="EO48">
        <v>108.003881256827</v>
      </c>
      <c r="EP48">
        <v>111.650331848102</v>
      </c>
      <c r="EQ48">
        <v>164.989543705919</v>
      </c>
      <c r="ER48">
        <v>126.875937840329</v>
      </c>
      <c r="ES48">
        <v>97.250322456085598</v>
      </c>
      <c r="ET48">
        <v>137.70117323728101</v>
      </c>
      <c r="EV48" t="s">
        <v>461</v>
      </c>
      <c r="EW48">
        <v>91.603323350394206</v>
      </c>
      <c r="EX48">
        <v>115.96544923459101</v>
      </c>
      <c r="EY48">
        <v>6.0111987858267604</v>
      </c>
      <c r="EZ48">
        <v>103.83595704887701</v>
      </c>
      <c r="FA48">
        <v>113.96550645176799</v>
      </c>
      <c r="FB48">
        <v>115.652190492824</v>
      </c>
      <c r="FC48">
        <v>379.88933169238697</v>
      </c>
      <c r="FD48">
        <v>105.33234179933901</v>
      </c>
      <c r="FE48">
        <v>114.336803028529</v>
      </c>
      <c r="FF48">
        <v>98.357270838131299</v>
      </c>
      <c r="FG48">
        <v>138.11950031455399</v>
      </c>
      <c r="FH48">
        <v>101.51539711244899</v>
      </c>
      <c r="FI48">
        <v>77.209135381071206</v>
      </c>
      <c r="FJ48">
        <v>120.274165879366</v>
      </c>
      <c r="FK48">
        <v>118.480647428618</v>
      </c>
      <c r="FL48">
        <v>71.646054160171701</v>
      </c>
      <c r="FM48">
        <v>100.010505413475</v>
      </c>
      <c r="FN48">
        <v>101.384177049287</v>
      </c>
      <c r="FO48">
        <v>113.302087293444</v>
      </c>
      <c r="FP48">
        <v>133.70030951016801</v>
      </c>
      <c r="FQ48">
        <v>109.051009075133</v>
      </c>
      <c r="FR48">
        <v>125.593151299261</v>
      </c>
      <c r="FS48">
        <v>114.772480649352</v>
      </c>
      <c r="FT48">
        <v>139.494468769485</v>
      </c>
      <c r="FU48">
        <v>103.515590871423</v>
      </c>
      <c r="FV48">
        <v>111.90037385106</v>
      </c>
      <c r="FW48">
        <v>144.218375886079</v>
      </c>
      <c r="FX48">
        <v>75.700638124024593</v>
      </c>
      <c r="FY48">
        <v>74.983494982409198</v>
      </c>
      <c r="FZ48">
        <v>105.399158204095</v>
      </c>
      <c r="GA48">
        <v>116.364097451018</v>
      </c>
      <c r="GB48">
        <v>98.723317512151695</v>
      </c>
      <c r="GC48">
        <v>117.133878579471</v>
      </c>
      <c r="GD48">
        <v>89.543776575650597</v>
      </c>
      <c r="GE48">
        <v>103.992171770173</v>
      </c>
      <c r="GF48">
        <v>104.38812499410901</v>
      </c>
      <c r="GG48">
        <v>62.220961384870897</v>
      </c>
      <c r="GH48">
        <v>114.52588166807099</v>
      </c>
      <c r="GI48">
        <v>123.056523870617</v>
      </c>
      <c r="GJ48">
        <v>151.805338656168</v>
      </c>
      <c r="GK48">
        <v>105.694150220325</v>
      </c>
      <c r="GL48">
        <v>105.215364335508</v>
      </c>
      <c r="GM48">
        <v>65.083917073032197</v>
      </c>
      <c r="GN48">
        <v>98.005157253324597</v>
      </c>
      <c r="GO48">
        <v>90.872049324038599</v>
      </c>
      <c r="GP48">
        <v>187.68116514766999</v>
      </c>
      <c r="GQ48">
        <v>159.59489763583801</v>
      </c>
      <c r="GR48">
        <v>101.193445863462</v>
      </c>
      <c r="GS48">
        <v>114.99320121050501</v>
      </c>
      <c r="GT48">
        <v>79.512710958375195</v>
      </c>
      <c r="GU48">
        <v>82.301168115638006</v>
      </c>
      <c r="GV48">
        <v>25.968633935510098</v>
      </c>
      <c r="GW48">
        <v>59.602373868559802</v>
      </c>
      <c r="GX48">
        <v>122.063488813021</v>
      </c>
      <c r="GY48">
        <v>72.712091874893403</v>
      </c>
      <c r="GZ48">
        <v>136.27429489110901</v>
      </c>
      <c r="HA48">
        <v>128.52217951649899</v>
      </c>
      <c r="HB48">
        <v>107.10019024096</v>
      </c>
      <c r="HC48">
        <v>99.521845571165599</v>
      </c>
      <c r="HD48">
        <v>84.635678390643506</v>
      </c>
      <c r="HE48">
        <v>104.72421735456901</v>
      </c>
      <c r="HF48">
        <v>75.346394920642794</v>
      </c>
      <c r="HG48">
        <v>99.4837892384312</v>
      </c>
      <c r="HH48">
        <v>55.960375174627799</v>
      </c>
      <c r="HI48">
        <v>30.842189010932099</v>
      </c>
      <c r="HJ48">
        <v>51.9695629929031</v>
      </c>
      <c r="HL48" t="s">
        <v>596</v>
      </c>
      <c r="HM48" s="129">
        <v>-9.1559372487281994E-5</v>
      </c>
      <c r="HN48">
        <v>3.5241364200688701E-3</v>
      </c>
      <c r="HO48">
        <v>2.3617092951457798E-3</v>
      </c>
      <c r="HP48">
        <v>-7.4722121247128195E-4</v>
      </c>
      <c r="HQ48">
        <v>3.1099996100825499E-2</v>
      </c>
      <c r="HR48">
        <v>1.32558676862044E-2</v>
      </c>
      <c r="HS48">
        <v>1.6182270461225699E-2</v>
      </c>
      <c r="HT48">
        <v>7.0999152464543596E-3</v>
      </c>
      <c r="HU48">
        <v>5.9625210748956896E-3</v>
      </c>
      <c r="HV48">
        <v>-2.9302073601259599E-2</v>
      </c>
      <c r="HW48">
        <v>8.2235749128584695E-2</v>
      </c>
      <c r="HX48">
        <v>9.4533689082321598E-2</v>
      </c>
      <c r="HY48">
        <v>8.9043904949484401E-2</v>
      </c>
      <c r="HZ48">
        <v>3.6981578974712902E-2</v>
      </c>
      <c r="IA48">
        <v>3.9175953537621898E-2</v>
      </c>
      <c r="IB48">
        <v>9.9667520237864907E-3</v>
      </c>
      <c r="IC48">
        <v>5.8927746326429198E-3</v>
      </c>
      <c r="ID48">
        <v>-0.121754668521764</v>
      </c>
      <c r="IE48">
        <v>0.113513523523286</v>
      </c>
    </row>
    <row r="49" spans="1:239" x14ac:dyDescent="0.35">
      <c r="A49" t="s">
        <v>441</v>
      </c>
      <c r="B49" t="b">
        <v>1</v>
      </c>
      <c r="C49" t="b">
        <v>1</v>
      </c>
      <c r="D49">
        <v>1</v>
      </c>
      <c r="E49">
        <v>1</v>
      </c>
      <c r="F49" t="s">
        <v>79</v>
      </c>
      <c r="G49">
        <v>-6.1992414292444398E-4</v>
      </c>
      <c r="H49">
        <v>-6.1992414292444398E-4</v>
      </c>
      <c r="I49">
        <v>-6.1992414292444398E-4</v>
      </c>
      <c r="J49">
        <v>116.972963057581</v>
      </c>
      <c r="K49">
        <v>111.399423623773</v>
      </c>
      <c r="L49">
        <v>105.987161418683</v>
      </c>
      <c r="M49">
        <v>1</v>
      </c>
      <c r="N49" t="b">
        <v>0</v>
      </c>
      <c r="P49" t="s">
        <v>473</v>
      </c>
      <c r="Q49">
        <v>172.70093345441001</v>
      </c>
      <c r="R49">
        <v>113.41571968602599</v>
      </c>
      <c r="S49">
        <v>51.439266849453197</v>
      </c>
      <c r="T49">
        <v>104.657210773158</v>
      </c>
      <c r="U49">
        <v>117.22691078649299</v>
      </c>
      <c r="V49">
        <v>113.557314082061</v>
      </c>
      <c r="W49">
        <v>15.854220920615999</v>
      </c>
      <c r="X49">
        <v>109.311889572447</v>
      </c>
      <c r="Y49">
        <v>190.76622615616699</v>
      </c>
      <c r="Z49">
        <v>209.37691942105701</v>
      </c>
      <c r="AA49">
        <v>193.64576911976201</v>
      </c>
      <c r="AB49">
        <v>108.894902061526</v>
      </c>
      <c r="AC49">
        <v>139.64816545337101</v>
      </c>
      <c r="AD49">
        <v>154.104319503939</v>
      </c>
      <c r="AE49">
        <v>130.176204378043</v>
      </c>
      <c r="AF49">
        <v>141.26922788503299</v>
      </c>
      <c r="AG49">
        <v>113.27801090783301</v>
      </c>
      <c r="AH49">
        <v>109.56892689508101</v>
      </c>
      <c r="AI49">
        <v>118.26653615140999</v>
      </c>
      <c r="AJ49">
        <v>136.478245626958</v>
      </c>
      <c r="AK49">
        <v>112.35187511335999</v>
      </c>
      <c r="AL49">
        <v>130.430405635716</v>
      </c>
      <c r="AM49">
        <v>135.119538803062</v>
      </c>
      <c r="AN49">
        <v>163.26563565347001</v>
      </c>
      <c r="AO49">
        <v>147.16529735671301</v>
      </c>
      <c r="AP49">
        <v>125.174645954239</v>
      </c>
      <c r="AQ49">
        <v>130.10155248586099</v>
      </c>
      <c r="AR49">
        <v>131.258835462099</v>
      </c>
      <c r="AS49">
        <v>125.42405305764601</v>
      </c>
      <c r="AT49">
        <v>106.846772469309</v>
      </c>
      <c r="AU49">
        <v>130.968084997841</v>
      </c>
      <c r="AV49">
        <v>111.245515886985</v>
      </c>
      <c r="AW49">
        <v>112.051887288538</v>
      </c>
      <c r="AX49">
        <v>144.411417626923</v>
      </c>
      <c r="AY49">
        <v>105.043914740085</v>
      </c>
      <c r="AZ49">
        <v>106.299032693019</v>
      </c>
      <c r="BA49">
        <v>105.16968449095999</v>
      </c>
      <c r="BB49">
        <v>112.35429582422</v>
      </c>
      <c r="BC49">
        <v>118.224872738223</v>
      </c>
      <c r="BD49">
        <v>199.86903902877901</v>
      </c>
      <c r="BE49">
        <v>111.577154956315</v>
      </c>
      <c r="BF49">
        <v>111.744760648965</v>
      </c>
      <c r="BG49">
        <v>119.464697872363</v>
      </c>
      <c r="BH49">
        <v>107.158358294385</v>
      </c>
      <c r="BI49">
        <v>195.945919831445</v>
      </c>
      <c r="BJ49">
        <v>217.728401551746</v>
      </c>
      <c r="BK49">
        <v>172.56399456298601</v>
      </c>
      <c r="BL49">
        <v>50.181947976494598</v>
      </c>
      <c r="BM49">
        <v>131.41522695330201</v>
      </c>
      <c r="BN49">
        <v>108.73465837382901</v>
      </c>
      <c r="BO49">
        <v>119.29996492656799</v>
      </c>
      <c r="BP49">
        <v>87.661838277332706</v>
      </c>
      <c r="BQ49">
        <v>30.837255610488501</v>
      </c>
      <c r="BR49">
        <v>107.349418130873</v>
      </c>
      <c r="BS49">
        <v>84.513916825453293</v>
      </c>
      <c r="BT49">
        <v>121.691098201611</v>
      </c>
      <c r="BU49">
        <v>134.74815978617801</v>
      </c>
      <c r="BV49">
        <v>113.920351762603</v>
      </c>
      <c r="BW49">
        <v>111.979911391046</v>
      </c>
      <c r="BX49">
        <v>120.23611523770001</v>
      </c>
      <c r="BY49">
        <v>107.759928110034</v>
      </c>
      <c r="BZ49">
        <v>68.679526499948096</v>
      </c>
      <c r="CA49">
        <v>166.05839390409699</v>
      </c>
      <c r="CB49">
        <v>197.45185316811401</v>
      </c>
      <c r="CC49">
        <v>92.739673375897695</v>
      </c>
      <c r="CD49">
        <v>152.304867880899</v>
      </c>
      <c r="CF49" t="s">
        <v>473</v>
      </c>
      <c r="CG49">
        <v>138.73984059959</v>
      </c>
      <c r="CH49">
        <v>113.469716267972</v>
      </c>
      <c r="CI49">
        <v>51.506299381769701</v>
      </c>
      <c r="CJ49">
        <v>104.3485719234</v>
      </c>
      <c r="CK49">
        <v>113.27601539960401</v>
      </c>
      <c r="CL49">
        <v>109.155422106084</v>
      </c>
      <c r="CM49">
        <v>188.93105808969199</v>
      </c>
      <c r="CN49">
        <v>109.50339833546001</v>
      </c>
      <c r="CO49">
        <v>159.76349075722499</v>
      </c>
      <c r="CP49">
        <v>171.51242959048901</v>
      </c>
      <c r="CQ49">
        <v>173.85863638591499</v>
      </c>
      <c r="CR49">
        <v>105.781099390059</v>
      </c>
      <c r="CS49">
        <v>110.32958576015599</v>
      </c>
      <c r="CT49">
        <v>153.790694788698</v>
      </c>
      <c r="CU49">
        <v>129.55326550171699</v>
      </c>
      <c r="CV49">
        <v>106.54207435639699</v>
      </c>
      <c r="CW49">
        <v>108.30362899833401</v>
      </c>
      <c r="CX49">
        <v>107.19647594417199</v>
      </c>
      <c r="CY49">
        <v>114.101792386852</v>
      </c>
      <c r="CZ49">
        <v>122.66123344079899</v>
      </c>
      <c r="DA49">
        <v>112.589573377034</v>
      </c>
      <c r="DB49">
        <v>135.62209379693201</v>
      </c>
      <c r="DC49">
        <v>114.680151173101</v>
      </c>
      <c r="DD49">
        <v>154.579590902603</v>
      </c>
      <c r="DE49">
        <v>125.727838106281</v>
      </c>
      <c r="DF49">
        <v>110.497157863213</v>
      </c>
      <c r="DG49">
        <v>147.65273899608499</v>
      </c>
      <c r="DH49">
        <v>104.18413300111401</v>
      </c>
      <c r="DI49">
        <v>100.478604929151</v>
      </c>
      <c r="DJ49">
        <v>106.573739042261</v>
      </c>
      <c r="DK49">
        <v>123.56548036064299</v>
      </c>
      <c r="DL49">
        <v>105.27752008505701</v>
      </c>
      <c r="DM49">
        <v>113.36676832268699</v>
      </c>
      <c r="DN49">
        <v>124.75849316940899</v>
      </c>
      <c r="DO49">
        <v>104.75898402876</v>
      </c>
      <c r="DP49">
        <v>105.92183001326001</v>
      </c>
      <c r="DQ49">
        <v>85.916559777675303</v>
      </c>
      <c r="DR49">
        <v>108.11980255944</v>
      </c>
      <c r="DS49">
        <v>119.0918449009</v>
      </c>
      <c r="DT49">
        <v>197.005326661944</v>
      </c>
      <c r="DU49">
        <v>109.733675417068</v>
      </c>
      <c r="DV49">
        <v>108.58478830134101</v>
      </c>
      <c r="DW49">
        <v>92.813157110416398</v>
      </c>
      <c r="DX49">
        <v>104.087463863727</v>
      </c>
      <c r="DY49">
        <v>151.490333234601</v>
      </c>
      <c r="DZ49">
        <v>213.41043926066899</v>
      </c>
      <c r="EA49">
        <v>165.073622722767</v>
      </c>
      <c r="EB49">
        <v>88.793019173163003</v>
      </c>
      <c r="EC49">
        <v>122.877755168121</v>
      </c>
      <c r="ED49">
        <v>97.050200056871404</v>
      </c>
      <c r="EE49">
        <v>104.36650161938201</v>
      </c>
      <c r="EF49">
        <v>70.581532664976706</v>
      </c>
      <c r="EG49">
        <v>63.258931680249198</v>
      </c>
      <c r="EH49">
        <v>119.15137857649501</v>
      </c>
      <c r="EI49">
        <v>135.11882170267799</v>
      </c>
      <c r="EJ49">
        <v>127.24496138247</v>
      </c>
      <c r="EK49">
        <v>119.262024484202</v>
      </c>
      <c r="EL49">
        <v>112.383145986976</v>
      </c>
      <c r="EM49">
        <v>106.095796520349</v>
      </c>
      <c r="EN49">
        <v>105.7996069946</v>
      </c>
      <c r="EO49">
        <v>106.398456387184</v>
      </c>
      <c r="EP49">
        <v>113.23601420275</v>
      </c>
      <c r="EQ49">
        <v>138.41677122063501</v>
      </c>
      <c r="ER49">
        <v>163.17829236818301</v>
      </c>
      <c r="ES49">
        <v>103.21970721415001</v>
      </c>
      <c r="ET49">
        <v>126.880724804466</v>
      </c>
      <c r="EV49" t="s">
        <v>473</v>
      </c>
      <c r="EW49">
        <v>102.696044472861</v>
      </c>
      <c r="EX49">
        <v>113.17757021388201</v>
      </c>
      <c r="EY49">
        <v>8.2680013555674794</v>
      </c>
      <c r="EZ49">
        <v>104.04051586836501</v>
      </c>
      <c r="FA49">
        <v>108.97853999905701</v>
      </c>
      <c r="FB49">
        <v>104.759550910863</v>
      </c>
      <c r="FC49">
        <v>108.210073454075</v>
      </c>
      <c r="FD49">
        <v>109.556159456156</v>
      </c>
      <c r="FE49">
        <v>122.254367442092</v>
      </c>
      <c r="FF49">
        <v>103.591337823928</v>
      </c>
      <c r="FG49">
        <v>140.14799856979201</v>
      </c>
      <c r="FH49">
        <v>102.67049866933201</v>
      </c>
      <c r="FI49">
        <v>82.242826313223105</v>
      </c>
      <c r="FJ49">
        <v>123.22314876235799</v>
      </c>
      <c r="FK49">
        <v>124.461821403165</v>
      </c>
      <c r="FL49">
        <v>76.147437193170305</v>
      </c>
      <c r="FM49">
        <v>102.402599197375</v>
      </c>
      <c r="FN49">
        <v>104.462377292485</v>
      </c>
      <c r="FO49">
        <v>109.408158702698</v>
      </c>
      <c r="FP49">
        <v>109.35196774156</v>
      </c>
      <c r="FQ49">
        <v>112.673490236273</v>
      </c>
      <c r="FR49">
        <v>135.55596021545199</v>
      </c>
      <c r="FS49">
        <v>73.200098554034994</v>
      </c>
      <c r="FT49">
        <v>127.953205628311</v>
      </c>
      <c r="FU49">
        <v>79.880229005865402</v>
      </c>
      <c r="FV49">
        <v>96.949299501475394</v>
      </c>
      <c r="FW49">
        <v>147.94703798812699</v>
      </c>
      <c r="FX49">
        <v>79.788105205442506</v>
      </c>
      <c r="FY49">
        <v>77.487039798799003</v>
      </c>
      <c r="FZ49">
        <v>106.249991430462</v>
      </c>
      <c r="GA49">
        <v>116.275587287523</v>
      </c>
      <c r="GB49">
        <v>99.164168211911104</v>
      </c>
      <c r="GC49">
        <v>114.360076934901</v>
      </c>
      <c r="GD49">
        <v>101.949035213448</v>
      </c>
      <c r="GE49">
        <v>104.474275026656</v>
      </c>
      <c r="GF49">
        <v>105.493370650611</v>
      </c>
      <c r="GG49">
        <v>57.026281891899799</v>
      </c>
      <c r="GH49">
        <v>103.883305114019</v>
      </c>
      <c r="GI49">
        <v>119.251941489125</v>
      </c>
      <c r="GJ49">
        <v>171.22450987619899</v>
      </c>
      <c r="GK49">
        <v>107.846666327858</v>
      </c>
      <c r="GL49">
        <v>105.00660948557299</v>
      </c>
      <c r="GM49">
        <v>68.902355011253604</v>
      </c>
      <c r="GN49">
        <v>101.016996757082</v>
      </c>
      <c r="GO49">
        <v>102.60669397300499</v>
      </c>
      <c r="GP49">
        <v>185.48942017479601</v>
      </c>
      <c r="GQ49">
        <v>141.68391363219101</v>
      </c>
      <c r="GR49">
        <v>122.76351178106199</v>
      </c>
      <c r="GS49">
        <v>114.601527126919</v>
      </c>
      <c r="GT49">
        <v>84.387333736257702</v>
      </c>
      <c r="GU49">
        <v>87.5053751407699</v>
      </c>
      <c r="GV49">
        <v>33.253588992184497</v>
      </c>
      <c r="GW49">
        <v>77.512688061684599</v>
      </c>
      <c r="GX49">
        <v>59.5277858959561</v>
      </c>
      <c r="GY49">
        <v>78.495352619524098</v>
      </c>
      <c r="GZ49">
        <v>131.46487621390199</v>
      </c>
      <c r="HA49">
        <v>104.539911706769</v>
      </c>
      <c r="HB49">
        <v>110.681286342695</v>
      </c>
      <c r="HC49">
        <v>100.038916818969</v>
      </c>
      <c r="HD49">
        <v>89.648706399097804</v>
      </c>
      <c r="HE49">
        <v>105.00305773078701</v>
      </c>
      <c r="HF49">
        <v>121.54918680056301</v>
      </c>
      <c r="HG49">
        <v>81.306960692950398</v>
      </c>
      <c r="HH49">
        <v>85.292989504628807</v>
      </c>
      <c r="HI49">
        <v>23.163251140758302</v>
      </c>
      <c r="HJ49">
        <v>63.386958602678902</v>
      </c>
      <c r="HL49" t="s">
        <v>597</v>
      </c>
      <c r="HM49">
        <v>-1.9268858627962101E-3</v>
      </c>
      <c r="HN49">
        <v>1.88206292720849E-3</v>
      </c>
      <c r="HO49">
        <v>-2.95665659889921E-4</v>
      </c>
      <c r="HP49">
        <v>-1.62378405618734E-3</v>
      </c>
      <c r="HQ49">
        <v>-2.8571237903829001E-2</v>
      </c>
      <c r="HR49">
        <v>5.9199247794592402E-3</v>
      </c>
      <c r="HS49">
        <v>6.7882453897913902E-3</v>
      </c>
      <c r="HT49">
        <v>9.3141890038306297E-4</v>
      </c>
      <c r="HU49">
        <v>2.7682019887387199E-3</v>
      </c>
      <c r="HV49">
        <v>-1.4256242567308199E-2</v>
      </c>
      <c r="HW49">
        <v>-8.0800550873483205E-3</v>
      </c>
      <c r="HX49">
        <v>-1.0354472018473801E-2</v>
      </c>
      <c r="HY49">
        <v>-5.1619717159539997E-3</v>
      </c>
      <c r="HZ49">
        <v>3.8538202504799703E-2</v>
      </c>
      <c r="IA49">
        <v>-3.8403347417531902E-2</v>
      </c>
      <c r="IB49">
        <v>-6.1507927943225002E-2</v>
      </c>
      <c r="IC49">
        <v>-8.4955779896258396E-2</v>
      </c>
      <c r="ID49">
        <v>-8.1137989742928004E-2</v>
      </c>
      <c r="IE49">
        <v>-2.26372038088067E-2</v>
      </c>
    </row>
    <row r="50" spans="1:239" x14ac:dyDescent="0.35">
      <c r="A50" t="s">
        <v>442</v>
      </c>
      <c r="B50" t="b">
        <v>0</v>
      </c>
      <c r="C50" t="b">
        <v>1</v>
      </c>
      <c r="D50">
        <v>1</v>
      </c>
      <c r="E50">
        <v>1</v>
      </c>
      <c r="F50" t="s">
        <v>79</v>
      </c>
      <c r="G50">
        <v>6.3420191681906601E-4</v>
      </c>
      <c r="H50">
        <v>6.3420191681906601E-4</v>
      </c>
      <c r="I50">
        <v>6.3420191681906601E-4</v>
      </c>
      <c r="J50">
        <v>117.047147534968</v>
      </c>
      <c r="K50">
        <v>111.47007335176799</v>
      </c>
      <c r="L50">
        <v>106.054378679613</v>
      </c>
      <c r="M50">
        <v>0</v>
      </c>
      <c r="N50" t="b">
        <v>1</v>
      </c>
      <c r="P50" t="s">
        <v>485</v>
      </c>
      <c r="Q50">
        <v>183.81206798797101</v>
      </c>
      <c r="R50">
        <v>107.276842567049</v>
      </c>
      <c r="S50">
        <v>49.246273743965602</v>
      </c>
      <c r="T50">
        <v>108.58158510817501</v>
      </c>
      <c r="U50">
        <v>110.90366931175799</v>
      </c>
      <c r="V50">
        <v>108.21370989141801</v>
      </c>
      <c r="W50">
        <v>1.3506289470209101</v>
      </c>
      <c r="X50">
        <v>108.06177372579999</v>
      </c>
      <c r="Y50">
        <v>183.61941114881401</v>
      </c>
      <c r="Z50">
        <v>184.95063693792599</v>
      </c>
      <c r="AA50">
        <v>206.63778853730699</v>
      </c>
      <c r="AB50">
        <v>114.88235809897</v>
      </c>
      <c r="AC50">
        <v>142.179780212227</v>
      </c>
      <c r="AD50">
        <v>149.277009348185</v>
      </c>
      <c r="AE50">
        <v>128.587763544739</v>
      </c>
      <c r="AF50">
        <v>144.07817868649599</v>
      </c>
      <c r="AG50">
        <v>103.77707261993299</v>
      </c>
      <c r="AH50">
        <v>104.98863060516599</v>
      </c>
      <c r="AI50">
        <v>114.334292758534</v>
      </c>
      <c r="AJ50">
        <v>124.82829772780001</v>
      </c>
      <c r="AK50">
        <v>112.10251116661701</v>
      </c>
      <c r="AL50">
        <v>129.66893753223499</v>
      </c>
      <c r="AM50">
        <v>117.315878604828</v>
      </c>
      <c r="AN50">
        <v>182.26135277015399</v>
      </c>
      <c r="AO50">
        <v>114.001187627408</v>
      </c>
      <c r="AP50">
        <v>118.112509152336</v>
      </c>
      <c r="AQ50">
        <v>162.51928660735101</v>
      </c>
      <c r="AR50">
        <v>120.619981324431</v>
      </c>
      <c r="AS50">
        <v>111.943158446426</v>
      </c>
      <c r="AT50">
        <v>106.638384029101</v>
      </c>
      <c r="AU50">
        <v>121.384984145877</v>
      </c>
      <c r="AV50">
        <v>105.45369676426699</v>
      </c>
      <c r="AW50">
        <v>106.18302909257299</v>
      </c>
      <c r="AX50">
        <v>147.08021438813699</v>
      </c>
      <c r="AY50">
        <v>108.734743498939</v>
      </c>
      <c r="AZ50">
        <v>105.940524695127</v>
      </c>
      <c r="BA50">
        <v>108.62857199943799</v>
      </c>
      <c r="BB50">
        <v>106.559778901774</v>
      </c>
      <c r="BC50">
        <v>115.583143782619</v>
      </c>
      <c r="BD50">
        <v>217.44944993927299</v>
      </c>
      <c r="BE50">
        <v>112.390489751842</v>
      </c>
      <c r="BF50">
        <v>106.098072167947</v>
      </c>
      <c r="BG50">
        <v>100.52765711275801</v>
      </c>
      <c r="BH50">
        <v>106.675271686408</v>
      </c>
      <c r="BI50">
        <v>213.24355633546301</v>
      </c>
      <c r="BJ50">
        <v>228.67908584058799</v>
      </c>
      <c r="BK50">
        <v>192.807983002166</v>
      </c>
      <c r="BL50">
        <v>72.765035287530395</v>
      </c>
      <c r="BM50">
        <v>122.046521400104</v>
      </c>
      <c r="BN50">
        <v>94.782144907313096</v>
      </c>
      <c r="BO50">
        <v>98.9806602531728</v>
      </c>
      <c r="BP50">
        <v>40.114397661205601</v>
      </c>
      <c r="BQ50">
        <v>54.319508224638902</v>
      </c>
      <c r="BR50">
        <v>41.614830869626097</v>
      </c>
      <c r="BS50">
        <v>78.0587918105672</v>
      </c>
      <c r="BT50">
        <v>117.21549237184099</v>
      </c>
      <c r="BU50">
        <v>122.712015099564</v>
      </c>
      <c r="BV50">
        <v>113.548290842342</v>
      </c>
      <c r="BW50">
        <v>106.473150615902</v>
      </c>
      <c r="BX50">
        <v>101.604669107603</v>
      </c>
      <c r="BY50">
        <v>107.468892530948</v>
      </c>
      <c r="BZ50">
        <v>67.864994915777999</v>
      </c>
      <c r="CA50">
        <v>203.37049504538101</v>
      </c>
      <c r="CB50">
        <v>207.34119956008499</v>
      </c>
      <c r="CC50">
        <v>101.301042064695</v>
      </c>
      <c r="CD50">
        <v>157.53778722934601</v>
      </c>
      <c r="CF50" t="s">
        <v>485</v>
      </c>
      <c r="CG50">
        <v>159.05718650955899</v>
      </c>
      <c r="CH50">
        <v>109.997049414678</v>
      </c>
      <c r="CI50">
        <v>48.110145693552198</v>
      </c>
      <c r="CJ50">
        <v>107.966306418553</v>
      </c>
      <c r="CK50">
        <v>109.096504623122</v>
      </c>
      <c r="CL50">
        <v>106.23107895859999</v>
      </c>
      <c r="CM50">
        <v>41.227781838324397</v>
      </c>
      <c r="CN50">
        <v>110.37127870188699</v>
      </c>
      <c r="CO50">
        <v>166.57847717997501</v>
      </c>
      <c r="CP50">
        <v>192.74845559940499</v>
      </c>
      <c r="CQ50">
        <v>187.10048814203299</v>
      </c>
      <c r="CR50">
        <v>109.053554588643</v>
      </c>
      <c r="CS50">
        <v>105.67991728371901</v>
      </c>
      <c r="CT50">
        <v>160.59496862160199</v>
      </c>
      <c r="CU50">
        <v>129.51872629985601</v>
      </c>
      <c r="CV50">
        <v>102.055295651595</v>
      </c>
      <c r="CW50">
        <v>100.344471221985</v>
      </c>
      <c r="CX50">
        <v>107.263815966195</v>
      </c>
      <c r="CY50">
        <v>117.074446737599</v>
      </c>
      <c r="CZ50">
        <v>122.13147023069</v>
      </c>
      <c r="DA50">
        <v>114.166868117882</v>
      </c>
      <c r="DB50">
        <v>140.25425204205101</v>
      </c>
      <c r="DC50">
        <v>122.52642736793401</v>
      </c>
      <c r="DD50">
        <v>163.93967757583999</v>
      </c>
      <c r="DE50">
        <v>137.20421762492899</v>
      </c>
      <c r="DF50">
        <v>107.170385912071</v>
      </c>
      <c r="DG50">
        <v>140.18102696062101</v>
      </c>
      <c r="DH50">
        <v>102.501583147186</v>
      </c>
      <c r="DI50">
        <v>110.696231979307</v>
      </c>
      <c r="DJ50">
        <v>108.28270825061399</v>
      </c>
      <c r="DK50">
        <v>119.355036937552</v>
      </c>
      <c r="DL50">
        <v>105.20750096662999</v>
      </c>
      <c r="DM50">
        <v>110.2197479081</v>
      </c>
      <c r="DN50">
        <v>124.060356342261</v>
      </c>
      <c r="DO50">
        <v>108.282266638379</v>
      </c>
      <c r="DP50">
        <v>106.97354339272199</v>
      </c>
      <c r="DQ50">
        <v>95.396857108394499</v>
      </c>
      <c r="DR50">
        <v>105.233350120092</v>
      </c>
      <c r="DS50">
        <v>121.579949195005</v>
      </c>
      <c r="DT50">
        <v>230.999378485649</v>
      </c>
      <c r="DU50">
        <v>111.38245706187</v>
      </c>
      <c r="DV50">
        <v>108.654080002909</v>
      </c>
      <c r="DW50">
        <v>90.682629595043295</v>
      </c>
      <c r="DX50">
        <v>105.881979955386</v>
      </c>
      <c r="DY50">
        <v>177.67390039188399</v>
      </c>
      <c r="DZ50">
        <v>245.57807099578699</v>
      </c>
      <c r="EA50">
        <v>166.23943956843601</v>
      </c>
      <c r="EB50">
        <v>124.43190899179901</v>
      </c>
      <c r="EC50">
        <v>118.726331466377</v>
      </c>
      <c r="ED50">
        <v>94.800491509954398</v>
      </c>
      <c r="EE50">
        <v>101.784728373034</v>
      </c>
      <c r="EF50">
        <v>52.127739088874598</v>
      </c>
      <c r="EG50">
        <v>108.82245111602499</v>
      </c>
      <c r="EH50">
        <v>57.035753159386303</v>
      </c>
      <c r="EI50">
        <v>146.22979697812599</v>
      </c>
      <c r="EJ50">
        <v>130.23756347981401</v>
      </c>
      <c r="EK50">
        <v>117.42307433107101</v>
      </c>
      <c r="EL50">
        <v>114.26321151261099</v>
      </c>
      <c r="EM50">
        <v>100.28568550313599</v>
      </c>
      <c r="EN50">
        <v>103.396355331302</v>
      </c>
      <c r="EO50">
        <v>108.096289582032</v>
      </c>
      <c r="EP50">
        <v>120.007821770585</v>
      </c>
      <c r="EQ50">
        <v>186.69553764643601</v>
      </c>
      <c r="ER50">
        <v>182.79954662364599</v>
      </c>
      <c r="ES50">
        <v>107.963245267142</v>
      </c>
      <c r="ET50">
        <v>130.240125980127</v>
      </c>
      <c r="EV50" t="s">
        <v>485</v>
      </c>
      <c r="EW50">
        <v>124.789186212617</v>
      </c>
      <c r="EX50">
        <v>111.845992046736</v>
      </c>
      <c r="EY50">
        <v>5.0488331617064999</v>
      </c>
      <c r="EZ50">
        <v>107.353374558493</v>
      </c>
      <c r="FA50">
        <v>106.192807973329</v>
      </c>
      <c r="FB50">
        <v>103.589545119508</v>
      </c>
      <c r="FC50">
        <v>20.815896243869702</v>
      </c>
      <c r="FD50">
        <v>112.473514876043</v>
      </c>
      <c r="FE50">
        <v>136.85359019345501</v>
      </c>
      <c r="FF50">
        <v>144.59300507946099</v>
      </c>
      <c r="FG50">
        <v>147.65985765286001</v>
      </c>
      <c r="FH50">
        <v>103.41990363517</v>
      </c>
      <c r="FI50">
        <v>73.087386650029003</v>
      </c>
      <c r="FJ50">
        <v>137.386346160964</v>
      </c>
      <c r="FK50">
        <v>125.2778685554</v>
      </c>
      <c r="FL50">
        <v>67.572334091171697</v>
      </c>
      <c r="FM50">
        <v>95.348115700815299</v>
      </c>
      <c r="FN50">
        <v>108.83191326669601</v>
      </c>
      <c r="FO50">
        <v>118.13442621095901</v>
      </c>
      <c r="FP50">
        <v>115.866878720079</v>
      </c>
      <c r="FQ50">
        <v>115.91753056680599</v>
      </c>
      <c r="FR50">
        <v>144.91770263509699</v>
      </c>
      <c r="FS50">
        <v>90.517545731008198</v>
      </c>
      <c r="FT50">
        <v>125.42741090843499</v>
      </c>
      <c r="FU50">
        <v>112.58946380295301</v>
      </c>
      <c r="FV50">
        <v>95.574678898084002</v>
      </c>
      <c r="FW50">
        <v>103.210470222388</v>
      </c>
      <c r="FX50">
        <v>82.247762574380403</v>
      </c>
      <c r="FY50">
        <v>103.38028534478499</v>
      </c>
      <c r="FZ50">
        <v>109.82677391865801</v>
      </c>
      <c r="GA50">
        <v>116.38393408732399</v>
      </c>
      <c r="GB50">
        <v>104.09461113075599</v>
      </c>
      <c r="GC50">
        <v>113.469074060219</v>
      </c>
      <c r="GD50">
        <v>97.515616055558795</v>
      </c>
      <c r="GE50">
        <v>107.830875558298</v>
      </c>
      <c r="GF50">
        <v>107.894133979098</v>
      </c>
      <c r="GG50">
        <v>63.219155411480301</v>
      </c>
      <c r="GH50">
        <v>103.222503998996</v>
      </c>
      <c r="GI50">
        <v>126.612168891762</v>
      </c>
      <c r="GJ50">
        <v>212.01632095669001</v>
      </c>
      <c r="GK50">
        <v>110.22935056196199</v>
      </c>
      <c r="GL50">
        <v>110.341438893678</v>
      </c>
      <c r="GM50">
        <v>77.026643784263698</v>
      </c>
      <c r="GN50">
        <v>104.92900142242399</v>
      </c>
      <c r="GO50">
        <v>127.066486500111</v>
      </c>
      <c r="GP50">
        <v>227.599339793779</v>
      </c>
      <c r="GQ50">
        <v>125.348365682798</v>
      </c>
      <c r="GR50">
        <v>155.90692144143301</v>
      </c>
      <c r="GS50">
        <v>114.53642542930599</v>
      </c>
      <c r="GT50">
        <v>91.322681217313601</v>
      </c>
      <c r="GU50">
        <v>98.672853657509606</v>
      </c>
      <c r="GV50">
        <v>33.086347777742901</v>
      </c>
      <c r="GW50">
        <v>112.75857675893199</v>
      </c>
      <c r="GX50">
        <v>26.475045700732199</v>
      </c>
      <c r="GY50">
        <v>97.526590119950399</v>
      </c>
      <c r="GZ50">
        <v>141.732271619312</v>
      </c>
      <c r="HA50">
        <v>108.697444524782</v>
      </c>
      <c r="HB50">
        <v>114.58497718246601</v>
      </c>
      <c r="HC50">
        <v>93.690912746306395</v>
      </c>
      <c r="HD50">
        <v>99.872011409752801</v>
      </c>
      <c r="HE50">
        <v>108.600671338181</v>
      </c>
      <c r="HF50">
        <v>135.87675392560399</v>
      </c>
      <c r="HG50">
        <v>117.896059975431</v>
      </c>
      <c r="HH50">
        <v>98.157568184360102</v>
      </c>
      <c r="HI50">
        <v>21.928811192037202</v>
      </c>
      <c r="HJ50">
        <v>61.622937340294399</v>
      </c>
      <c r="HL50" t="s">
        <v>598</v>
      </c>
      <c r="HM50">
        <v>-5.4020915425938504E-3</v>
      </c>
      <c r="HN50">
        <v>-1.12486253133493E-2</v>
      </c>
      <c r="HO50">
        <v>-1.2120042723283E-2</v>
      </c>
      <c r="HP50">
        <v>-2.9519345664660301E-3</v>
      </c>
      <c r="HQ50">
        <v>-3.48051260093237E-2</v>
      </c>
      <c r="HR50">
        <v>2.3455612448454798E-2</v>
      </c>
      <c r="HS50">
        <v>3.4380599939961502E-2</v>
      </c>
      <c r="HT50">
        <v>-2.2454675578788101E-2</v>
      </c>
      <c r="HU50">
        <v>-1.81924394734365E-2</v>
      </c>
      <c r="HV50">
        <v>-6.21601662641008E-2</v>
      </c>
      <c r="HW50">
        <v>-2.6565014724740699E-2</v>
      </c>
      <c r="HX50">
        <v>-2.60772216626593E-2</v>
      </c>
      <c r="HY50">
        <v>-2.1148458037423001E-2</v>
      </c>
      <c r="HZ50">
        <v>-7.0455530451880105E-2</v>
      </c>
      <c r="IA50">
        <v>-3.0201955286146501E-2</v>
      </c>
      <c r="IB50">
        <v>-6.8989560420673099E-2</v>
      </c>
      <c r="IC50">
        <v>-8.6649575614931904E-2</v>
      </c>
      <c r="ID50">
        <v>-5.7339666518022503E-3</v>
      </c>
      <c r="IE50">
        <v>-0.18870162393356399</v>
      </c>
    </row>
    <row r="51" spans="1:239" x14ac:dyDescent="0.35">
      <c r="A51" t="s">
        <v>443</v>
      </c>
      <c r="B51" t="b">
        <v>1</v>
      </c>
      <c r="C51" t="b">
        <v>1</v>
      </c>
      <c r="D51">
        <v>1</v>
      </c>
      <c r="E51">
        <v>1</v>
      </c>
      <c r="F51" t="s">
        <v>79</v>
      </c>
      <c r="G51">
        <v>1.7483152288347101E-2</v>
      </c>
      <c r="H51">
        <v>1.7483152288347101E-2</v>
      </c>
      <c r="I51">
        <v>1.7483152288347101E-2</v>
      </c>
      <c r="J51">
        <v>119.093500640239</v>
      </c>
      <c r="K51">
        <v>113.41892161977</v>
      </c>
      <c r="L51">
        <v>107.908543532915</v>
      </c>
      <c r="M51">
        <v>1</v>
      </c>
      <c r="N51" t="b">
        <v>1</v>
      </c>
      <c r="P51" t="s">
        <v>400</v>
      </c>
      <c r="Q51">
        <v>102.633524605297</v>
      </c>
      <c r="R51">
        <v>106.016574564138</v>
      </c>
      <c r="S51">
        <v>189.930718112157</v>
      </c>
      <c r="T51">
        <v>100.087549317599</v>
      </c>
      <c r="U51">
        <v>108.169526005968</v>
      </c>
      <c r="V51">
        <v>106.112601125371</v>
      </c>
      <c r="W51">
        <v>106.974319063458</v>
      </c>
      <c r="X51">
        <v>102.763767922398</v>
      </c>
      <c r="Y51">
        <v>120.401540811506</v>
      </c>
      <c r="Z51">
        <v>113.87875377194401</v>
      </c>
      <c r="AA51">
        <v>102.298605298178</v>
      </c>
      <c r="AB51">
        <v>100.795961858035</v>
      </c>
      <c r="AC51">
        <v>123.84759655061499</v>
      </c>
      <c r="AD51">
        <v>116.07071299920899</v>
      </c>
      <c r="AE51">
        <v>106.99943917725101</v>
      </c>
      <c r="AF51">
        <v>123.92956972557</v>
      </c>
      <c r="AG51">
        <v>108.781622095988</v>
      </c>
      <c r="AH51">
        <v>105.187077452908</v>
      </c>
      <c r="AI51">
        <v>105.22129848153899</v>
      </c>
      <c r="AJ51">
        <v>115.40567254259</v>
      </c>
      <c r="AK51">
        <v>102.082382833661</v>
      </c>
      <c r="AL51">
        <v>107.57198994606399</v>
      </c>
      <c r="AM51">
        <v>88.669765847271805</v>
      </c>
      <c r="AN51">
        <v>99.980815330153902</v>
      </c>
      <c r="AO51">
        <v>90.466834996314205</v>
      </c>
      <c r="AP51">
        <v>109.912443210616</v>
      </c>
      <c r="AQ51">
        <v>107.297371432971</v>
      </c>
      <c r="AR51">
        <v>104.381863705245</v>
      </c>
      <c r="AS51">
        <v>103.620817709935</v>
      </c>
      <c r="AT51">
        <v>101.790333923603</v>
      </c>
      <c r="AU51">
        <v>107.175592623615</v>
      </c>
      <c r="AV51">
        <v>106.16257597217</v>
      </c>
      <c r="AW51">
        <v>106.072192776861</v>
      </c>
      <c r="AX51">
        <v>123.677777989547</v>
      </c>
      <c r="AY51">
        <v>100.372305430102</v>
      </c>
      <c r="AZ51">
        <v>101.65082169412599</v>
      </c>
      <c r="BA51">
        <v>141.104080807234</v>
      </c>
      <c r="BB51">
        <v>105.777507648</v>
      </c>
      <c r="BC51">
        <v>106.466480113253</v>
      </c>
      <c r="BD51">
        <v>101.477743339738</v>
      </c>
      <c r="BE51">
        <v>101.955006256486</v>
      </c>
      <c r="BF51">
        <v>104.248612619905</v>
      </c>
      <c r="BG51">
        <v>117.528161217243</v>
      </c>
      <c r="BH51">
        <v>102.782423056856</v>
      </c>
      <c r="BI51">
        <v>101.199983700809</v>
      </c>
      <c r="BJ51">
        <v>98.949717827110604</v>
      </c>
      <c r="BK51">
        <v>104.210731766279</v>
      </c>
      <c r="BL51">
        <v>69.842932614042695</v>
      </c>
      <c r="BM51">
        <v>106.906990473934</v>
      </c>
      <c r="BN51">
        <v>111.210891047801</v>
      </c>
      <c r="BO51">
        <v>118.34955945357</v>
      </c>
      <c r="BP51">
        <v>158.93631213426499</v>
      </c>
      <c r="BQ51">
        <v>57.530195354133099</v>
      </c>
      <c r="BR51">
        <v>107.596205726546</v>
      </c>
      <c r="BS51">
        <v>117.297756697561</v>
      </c>
      <c r="BT51">
        <v>107.59094235049299</v>
      </c>
      <c r="BU51">
        <v>114.850621144272</v>
      </c>
      <c r="BV51">
        <v>103.46871441846901</v>
      </c>
      <c r="BW51">
        <v>105.85839268947301</v>
      </c>
      <c r="BX51">
        <v>116.128191046312</v>
      </c>
      <c r="BY51">
        <v>101.866899911115</v>
      </c>
      <c r="BZ51">
        <v>71.891325152707594</v>
      </c>
      <c r="CA51">
        <v>95.978374367757198</v>
      </c>
      <c r="CB51">
        <v>162.12323864933899</v>
      </c>
      <c r="CC51">
        <v>117.96159162077301</v>
      </c>
      <c r="CD51">
        <v>95.2246574882913</v>
      </c>
      <c r="CF51" t="s">
        <v>400</v>
      </c>
      <c r="CG51">
        <v>104.012605165639</v>
      </c>
      <c r="CH51">
        <v>102.426371911903</v>
      </c>
      <c r="CI51">
        <v>178.18302982745999</v>
      </c>
      <c r="CJ51">
        <v>100.043783984461</v>
      </c>
      <c r="CK51">
        <v>103.279761058091</v>
      </c>
      <c r="CL51">
        <v>102.453144480554</v>
      </c>
      <c r="CM51">
        <v>100</v>
      </c>
      <c r="CN51">
        <v>100.958792706786</v>
      </c>
      <c r="CO51">
        <v>120.401540811506</v>
      </c>
      <c r="CP51">
        <v>99.494885984804796</v>
      </c>
      <c r="CQ51">
        <v>105.043606773531</v>
      </c>
      <c r="CR51">
        <v>100.43686146359499</v>
      </c>
      <c r="CS51">
        <v>99.586174614654695</v>
      </c>
      <c r="CT51">
        <v>111.441350093851</v>
      </c>
      <c r="CU51">
        <v>104.729436703567</v>
      </c>
      <c r="CV51">
        <v>99.477058113177506</v>
      </c>
      <c r="CW51">
        <v>100</v>
      </c>
      <c r="CX51">
        <v>100</v>
      </c>
      <c r="CY51">
        <v>101.949857193911</v>
      </c>
      <c r="CZ51">
        <v>106.74568707001799</v>
      </c>
      <c r="DA51">
        <v>101.23041161272501</v>
      </c>
      <c r="DB51">
        <v>105.25579053123199</v>
      </c>
      <c r="DC51">
        <v>83.286707614719802</v>
      </c>
      <c r="DD51">
        <v>100.124001046503</v>
      </c>
      <c r="DE51">
        <v>90.466834996314205</v>
      </c>
      <c r="DF51">
        <v>104.06901226499301</v>
      </c>
      <c r="DG51">
        <v>102.13146641034101</v>
      </c>
      <c r="DH51">
        <v>100.991846494585</v>
      </c>
      <c r="DI51">
        <v>101.00415630956</v>
      </c>
      <c r="DJ51">
        <v>101.08924336328801</v>
      </c>
      <c r="DK51">
        <v>102.15127849616501</v>
      </c>
      <c r="DL51">
        <v>100</v>
      </c>
      <c r="DM51">
        <v>102.59405366201</v>
      </c>
      <c r="DN51">
        <v>105.695352329546</v>
      </c>
      <c r="DO51">
        <v>100.31774769121699</v>
      </c>
      <c r="DP51">
        <v>100.68433950425499</v>
      </c>
      <c r="DQ51">
        <v>136.20196146037799</v>
      </c>
      <c r="DR51">
        <v>102.357610756898</v>
      </c>
      <c r="DS51">
        <v>102.783670512253</v>
      </c>
      <c r="DT51">
        <v>105.752981805692</v>
      </c>
      <c r="DU51">
        <v>100.824183239411</v>
      </c>
      <c r="DV51">
        <v>100.03299016786499</v>
      </c>
      <c r="DW51">
        <v>101.11253079873801</v>
      </c>
      <c r="DX51">
        <v>100</v>
      </c>
      <c r="DY51">
        <v>104.27540849271099</v>
      </c>
      <c r="DZ51">
        <v>104.32262102322601</v>
      </c>
      <c r="EA51">
        <v>105.34421480126601</v>
      </c>
      <c r="EB51">
        <v>81.748686517015102</v>
      </c>
      <c r="EC51">
        <v>102.53881693719801</v>
      </c>
      <c r="ED51">
        <v>100</v>
      </c>
      <c r="EE51">
        <v>107.37292823454899</v>
      </c>
      <c r="EF51">
        <v>101.54214852226001</v>
      </c>
      <c r="EG51">
        <v>73.174921203281201</v>
      </c>
      <c r="EH51">
        <v>100</v>
      </c>
      <c r="EI51">
        <v>99.778265446245499</v>
      </c>
      <c r="EJ51">
        <v>103.562098269646</v>
      </c>
      <c r="EK51">
        <v>106.371484951005</v>
      </c>
      <c r="EL51">
        <v>101.467502543751</v>
      </c>
      <c r="EM51">
        <v>100</v>
      </c>
      <c r="EN51">
        <v>106.87335939546</v>
      </c>
      <c r="EO51">
        <v>100.80366652394299</v>
      </c>
      <c r="EP51">
        <v>65.178944152105302</v>
      </c>
      <c r="EQ51">
        <v>90.321193477540106</v>
      </c>
      <c r="ER51">
        <v>119.277027213626</v>
      </c>
      <c r="ES51">
        <v>97.144471053027004</v>
      </c>
      <c r="ET51">
        <v>100</v>
      </c>
      <c r="EV51" t="s">
        <v>400</v>
      </c>
      <c r="EW51">
        <v>105.35459704189699</v>
      </c>
      <c r="EX51">
        <v>98.917782399252602</v>
      </c>
      <c r="EY51">
        <v>166.43534154276301</v>
      </c>
      <c r="EZ51">
        <v>100.00000910118</v>
      </c>
      <c r="FA51">
        <v>98.539275593674901</v>
      </c>
      <c r="FB51">
        <v>98.878584206827398</v>
      </c>
      <c r="FC51">
        <v>67.273385439435899</v>
      </c>
      <c r="FD51">
        <v>99.174437709848206</v>
      </c>
      <c r="FE51">
        <v>120.401540811506</v>
      </c>
      <c r="FF51">
        <v>83.123678126861506</v>
      </c>
      <c r="FG51">
        <v>107.674838447612</v>
      </c>
      <c r="FH51">
        <v>100.07776106915399</v>
      </c>
      <c r="FI51">
        <v>78.531516783184003</v>
      </c>
      <c r="FJ51">
        <v>106.81198718849301</v>
      </c>
      <c r="FK51">
        <v>102.44229289764699</v>
      </c>
      <c r="FL51">
        <v>78.287943534351598</v>
      </c>
      <c r="FM51">
        <v>91.728283150664296</v>
      </c>
      <c r="FN51">
        <v>94.989890867595904</v>
      </c>
      <c r="FO51">
        <v>98.739930527715302</v>
      </c>
      <c r="FP51">
        <v>98.355991152454607</v>
      </c>
      <c r="FQ51">
        <v>100.381417053654</v>
      </c>
      <c r="FR51">
        <v>102.908376053208</v>
      </c>
      <c r="FS51">
        <v>77.903649382167899</v>
      </c>
      <c r="FT51">
        <v>100.26718676285201</v>
      </c>
      <c r="FU51">
        <v>90.466834996314205</v>
      </c>
      <c r="FV51">
        <v>98.345282303445103</v>
      </c>
      <c r="FW51">
        <v>97.091121074804207</v>
      </c>
      <c r="FX51">
        <v>97.646730442595597</v>
      </c>
      <c r="FY51">
        <v>98.419482353677495</v>
      </c>
      <c r="FZ51">
        <v>100.389829859855</v>
      </c>
      <c r="GA51">
        <v>97.282421017970805</v>
      </c>
      <c r="GB51">
        <v>94.094094573386201</v>
      </c>
      <c r="GC51">
        <v>99.192094672131503</v>
      </c>
      <c r="GD51">
        <v>88.280890176494907</v>
      </c>
      <c r="GE51">
        <v>100.263189952331</v>
      </c>
      <c r="GF51">
        <v>99.7233347643065</v>
      </c>
      <c r="GG51">
        <v>131.29984211352101</v>
      </c>
      <c r="GH51">
        <v>99.011428311835402</v>
      </c>
      <c r="GI51">
        <v>99.172747189337898</v>
      </c>
      <c r="GJ51">
        <v>110.036565908044</v>
      </c>
      <c r="GK51">
        <v>99.6994740056154</v>
      </c>
      <c r="GL51">
        <v>95.938162012362</v>
      </c>
      <c r="GM51">
        <v>86.364925544629898</v>
      </c>
      <c r="GN51">
        <v>97.269703233921405</v>
      </c>
      <c r="GO51">
        <v>107.292811621285</v>
      </c>
      <c r="GP51">
        <v>109.768691976954</v>
      </c>
      <c r="GQ51">
        <v>106.27496041843</v>
      </c>
      <c r="GR51">
        <v>94.009173427432799</v>
      </c>
      <c r="GS51">
        <v>98.278011177178996</v>
      </c>
      <c r="GT51">
        <v>89.622001839823398</v>
      </c>
      <c r="GU51">
        <v>97.047852115816994</v>
      </c>
      <c r="GV51">
        <v>60.405453830694398</v>
      </c>
      <c r="GW51">
        <v>89.599574644393599</v>
      </c>
      <c r="GX51">
        <v>83.435546916907398</v>
      </c>
      <c r="GY51">
        <v>79.102460387048097</v>
      </c>
      <c r="GZ51">
        <v>99.604305760661902</v>
      </c>
      <c r="HA51">
        <v>98.079378441210494</v>
      </c>
      <c r="HB51">
        <v>99.4848567582915</v>
      </c>
      <c r="HC51">
        <v>94.371026918384004</v>
      </c>
      <c r="HD51">
        <v>98.094803013799805</v>
      </c>
      <c r="HE51">
        <v>99.746699156590097</v>
      </c>
      <c r="HF51">
        <v>58.845799499632498</v>
      </c>
      <c r="HG51">
        <v>84.558680190502997</v>
      </c>
      <c r="HH51">
        <v>79.785406263732597</v>
      </c>
      <c r="HI51">
        <v>72.461589377902101</v>
      </c>
      <c r="HJ51">
        <v>103.785691429632</v>
      </c>
      <c r="HL51" t="s">
        <v>396</v>
      </c>
      <c r="HM51">
        <v>1.2781863340260701E-2</v>
      </c>
      <c r="HN51">
        <v>3.32427634081811E-3</v>
      </c>
      <c r="HO51">
        <v>3.8777724973451098E-3</v>
      </c>
      <c r="HP51">
        <v>7.5382655933136002E-3</v>
      </c>
      <c r="HQ51">
        <v>-1.5708069754042701E-2</v>
      </c>
      <c r="HR51">
        <v>-9.2332455019912094E-2</v>
      </c>
      <c r="HS51">
        <v>-0.138523403829791</v>
      </c>
      <c r="HT51">
        <v>-2.1423204708704798E-3</v>
      </c>
      <c r="HU51">
        <v>1.7548257925858999E-3</v>
      </c>
      <c r="HV51">
        <v>0.14353013562776701</v>
      </c>
      <c r="HW51">
        <v>-3.6314882574762002E-2</v>
      </c>
      <c r="HX51">
        <v>-3.2290987655222897E-2</v>
      </c>
      <c r="HY51">
        <v>-3.8836138161342203E-2</v>
      </c>
      <c r="HZ51">
        <v>-0.105597458533226</v>
      </c>
      <c r="IA51">
        <v>-4.4915081043307201E-2</v>
      </c>
      <c r="IB51">
        <v>-3.61991724443501E-2</v>
      </c>
      <c r="IC51">
        <v>-4.5325803718833199E-2</v>
      </c>
      <c r="ID51">
        <v>-4.6893274449254499E-3</v>
      </c>
      <c r="IE51">
        <v>-6.1903089720404703E-2</v>
      </c>
    </row>
    <row r="52" spans="1:239" x14ac:dyDescent="0.35">
      <c r="A52" t="s">
        <v>444</v>
      </c>
      <c r="B52" t="b">
        <v>1</v>
      </c>
      <c r="C52" t="b">
        <v>1</v>
      </c>
      <c r="D52">
        <v>1</v>
      </c>
      <c r="E52">
        <v>1</v>
      </c>
      <c r="F52" t="s">
        <v>79</v>
      </c>
      <c r="G52">
        <v>1.6175327185714999E-2</v>
      </c>
      <c r="H52">
        <v>1.6175327185714999E-2</v>
      </c>
      <c r="I52">
        <v>1.6175327185714999E-2</v>
      </c>
      <c r="J52">
        <v>121.019876978787</v>
      </c>
      <c r="K52">
        <v>115.253509786021</v>
      </c>
      <c r="L52">
        <v>109.65399953069399</v>
      </c>
      <c r="M52">
        <v>1</v>
      </c>
      <c r="N52" t="b">
        <v>1</v>
      </c>
      <c r="P52" t="s">
        <v>412</v>
      </c>
      <c r="Q52">
        <v>114.00984661747501</v>
      </c>
      <c r="R52">
        <v>106.50043341463299</v>
      </c>
      <c r="S52">
        <v>115.87040821612101</v>
      </c>
      <c r="T52">
        <v>100.348440921563</v>
      </c>
      <c r="U52">
        <v>107.377420626431</v>
      </c>
      <c r="V52">
        <v>106.397712092486</v>
      </c>
      <c r="W52">
        <v>81.424207163693893</v>
      </c>
      <c r="X52">
        <v>103.063340383491</v>
      </c>
      <c r="Y52">
        <v>112.29320029810999</v>
      </c>
      <c r="Z52">
        <v>100.78114656229999</v>
      </c>
      <c r="AA52">
        <v>122.127593925421</v>
      </c>
      <c r="AB52">
        <v>102.54487723051599</v>
      </c>
      <c r="AC52">
        <v>112.886949021197</v>
      </c>
      <c r="AD52">
        <v>105.676831806043</v>
      </c>
      <c r="AE52">
        <v>117.17343857901901</v>
      </c>
      <c r="AF52">
        <v>113.140943747648</v>
      </c>
      <c r="AG52">
        <v>105.79286973293</v>
      </c>
      <c r="AH52">
        <v>103.95850828180301</v>
      </c>
      <c r="AI52">
        <v>106.879390557525</v>
      </c>
      <c r="AJ52">
        <v>118.810649218167</v>
      </c>
      <c r="AK52">
        <v>103.302497816094</v>
      </c>
      <c r="AL52">
        <v>118.76727328697</v>
      </c>
      <c r="AM52">
        <v>123.270659164254</v>
      </c>
      <c r="AN52">
        <v>125.18770053634201</v>
      </c>
      <c r="AO52">
        <v>127.640396824731</v>
      </c>
      <c r="AP52">
        <v>113.097990167536</v>
      </c>
      <c r="AQ52">
        <v>117.68270341543599</v>
      </c>
      <c r="AR52">
        <v>108.41121504138501</v>
      </c>
      <c r="AS52">
        <v>108.550054310696</v>
      </c>
      <c r="AT52">
        <v>101.67630078958599</v>
      </c>
      <c r="AU52">
        <v>106.822078398435</v>
      </c>
      <c r="AV52">
        <v>104.762590831246</v>
      </c>
      <c r="AW52">
        <v>106.268917379858</v>
      </c>
      <c r="AX52">
        <v>113.029530853292</v>
      </c>
      <c r="AY52">
        <v>100.76419782774499</v>
      </c>
      <c r="AZ52">
        <v>101.64301706155599</v>
      </c>
      <c r="BA52">
        <v>115.046819313697</v>
      </c>
      <c r="BB52">
        <v>106.304017513255</v>
      </c>
      <c r="BC52">
        <v>108.33487075796199</v>
      </c>
      <c r="BD52">
        <v>119.84413201716799</v>
      </c>
      <c r="BE52">
        <v>103.641022763438</v>
      </c>
      <c r="BF52">
        <v>103.55789530699199</v>
      </c>
      <c r="BG52">
        <v>111.032300159003</v>
      </c>
      <c r="BH52">
        <v>102.569466216275</v>
      </c>
      <c r="BI52">
        <v>116.995423505904</v>
      </c>
      <c r="BJ52">
        <v>116.166626807844</v>
      </c>
      <c r="BK52">
        <v>119.75969671505899</v>
      </c>
      <c r="BL52">
        <v>75.319732268758401</v>
      </c>
      <c r="BM52">
        <v>107.090530652449</v>
      </c>
      <c r="BN52">
        <v>106.65207791534</v>
      </c>
      <c r="BO52">
        <v>112.19901086091301</v>
      </c>
      <c r="BP52">
        <v>125.91582323782499</v>
      </c>
      <c r="BQ52">
        <v>62.0687716070763</v>
      </c>
      <c r="BR52">
        <v>99.512120093227693</v>
      </c>
      <c r="BS52">
        <v>99.207933979871896</v>
      </c>
      <c r="BT52">
        <v>109.737913395494</v>
      </c>
      <c r="BU52">
        <v>120.88477744175999</v>
      </c>
      <c r="BV52">
        <v>105.003431946997</v>
      </c>
      <c r="BW52">
        <v>105.07001365894401</v>
      </c>
      <c r="BX52">
        <v>110.483130748468</v>
      </c>
      <c r="BY52">
        <v>102.517990000558</v>
      </c>
      <c r="BZ52">
        <v>93.758897774671695</v>
      </c>
      <c r="CA52">
        <v>110.37150121464001</v>
      </c>
      <c r="CB52">
        <v>187.056481596054</v>
      </c>
      <c r="CC52">
        <v>107.166917494194</v>
      </c>
      <c r="CD52">
        <v>95.980059097672097</v>
      </c>
      <c r="CF52" t="s">
        <v>412</v>
      </c>
      <c r="CG52">
        <v>114.785466940291</v>
      </c>
      <c r="CH52">
        <v>102.89384510444199</v>
      </c>
      <c r="CI52">
        <v>166.37085405338499</v>
      </c>
      <c r="CJ52">
        <v>100.17292691983199</v>
      </c>
      <c r="CK52">
        <v>101.809512680205</v>
      </c>
      <c r="CL52">
        <v>102.70331245241999</v>
      </c>
      <c r="CM52">
        <v>92.918457212584201</v>
      </c>
      <c r="CN52">
        <v>101.173549126963</v>
      </c>
      <c r="CO52">
        <v>116.66878497726501</v>
      </c>
      <c r="CP52">
        <v>96.130336063607103</v>
      </c>
      <c r="CQ52">
        <v>122.032768235969</v>
      </c>
      <c r="CR52">
        <v>102.179546068607</v>
      </c>
      <c r="CS52">
        <v>96.614309339947695</v>
      </c>
      <c r="CT52">
        <v>103.43048390608099</v>
      </c>
      <c r="CU52">
        <v>114.687593816937</v>
      </c>
      <c r="CV52">
        <v>96.698141056635706</v>
      </c>
      <c r="CW52">
        <v>97.977160843102496</v>
      </c>
      <c r="CX52">
        <v>99.361005505264501</v>
      </c>
      <c r="CY52">
        <v>103.546933516853</v>
      </c>
      <c r="CZ52">
        <v>108.647125192483</v>
      </c>
      <c r="DA52">
        <v>101.934760872391</v>
      </c>
      <c r="DB52">
        <v>116.21002126414901</v>
      </c>
      <c r="DC52">
        <v>115.776958811928</v>
      </c>
      <c r="DD52">
        <v>124.09965223905</v>
      </c>
      <c r="DE52">
        <v>128.852350214322</v>
      </c>
      <c r="DF52">
        <v>107.08520147566399</v>
      </c>
      <c r="DG52">
        <v>112.917732258157</v>
      </c>
      <c r="DH52">
        <v>104.89033630083399</v>
      </c>
      <c r="DI52">
        <v>105.808918471384</v>
      </c>
      <c r="DJ52">
        <v>100.89497265644199</v>
      </c>
      <c r="DK52">
        <v>101.688550074822</v>
      </c>
      <c r="DL52">
        <v>99.012602394119497</v>
      </c>
      <c r="DM52">
        <v>102.80397122421201</v>
      </c>
      <c r="DN52">
        <v>99.220245379528095</v>
      </c>
      <c r="DO52">
        <v>100.372276328444</v>
      </c>
      <c r="DP52">
        <v>100.604159555141</v>
      </c>
      <c r="DQ52">
        <v>133.999798673096</v>
      </c>
      <c r="DR52">
        <v>102.849271906566</v>
      </c>
      <c r="DS52">
        <v>104.587431172037</v>
      </c>
      <c r="DT52">
        <v>124.55745284114499</v>
      </c>
      <c r="DU52">
        <v>102.22363626429301</v>
      </c>
      <c r="DV52">
        <v>101.333841097834</v>
      </c>
      <c r="DW52">
        <v>94.781899362398093</v>
      </c>
      <c r="DX52">
        <v>98.916512348772699</v>
      </c>
      <c r="DY52">
        <v>116.71916764506101</v>
      </c>
      <c r="DZ52">
        <v>118.071738852416</v>
      </c>
      <c r="EA52">
        <v>119.662063616444</v>
      </c>
      <c r="EB52">
        <v>81.041514125194198</v>
      </c>
      <c r="EC52">
        <v>102.458183744834</v>
      </c>
      <c r="ED52">
        <v>97.626217906166403</v>
      </c>
      <c r="EE52">
        <v>101.402905035787</v>
      </c>
      <c r="EF52">
        <v>78.900949032098694</v>
      </c>
      <c r="EG52">
        <v>71.877036590582804</v>
      </c>
      <c r="EH52">
        <v>84.193485204360201</v>
      </c>
      <c r="EI52">
        <v>93.942192571216594</v>
      </c>
      <c r="EJ52">
        <v>105.62867396353801</v>
      </c>
      <c r="EK52">
        <v>110.556174350641</v>
      </c>
      <c r="EL52">
        <v>102.519895924102</v>
      </c>
      <c r="EM52">
        <v>98.729254187501994</v>
      </c>
      <c r="EN52">
        <v>101.34891796724899</v>
      </c>
      <c r="EO52">
        <v>101.09794842623</v>
      </c>
      <c r="EP52">
        <v>77.339716185809294</v>
      </c>
      <c r="EQ52">
        <v>101.969665997974</v>
      </c>
      <c r="ER52">
        <v>128.141164445692</v>
      </c>
      <c r="ES52">
        <v>100.708047476155</v>
      </c>
      <c r="ET52">
        <v>105.325987127232</v>
      </c>
      <c r="EV52" t="s">
        <v>412</v>
      </c>
      <c r="EW52">
        <v>115.49844109664799</v>
      </c>
      <c r="EX52">
        <v>99.369242415593803</v>
      </c>
      <c r="EY52">
        <v>209.72130177840901</v>
      </c>
      <c r="EZ52">
        <v>99.997624120439596</v>
      </c>
      <c r="FA52">
        <v>96.451288753452303</v>
      </c>
      <c r="FB52">
        <v>99.095789485412695</v>
      </c>
      <c r="FC52">
        <v>65.872102464564094</v>
      </c>
      <c r="FD52">
        <v>99.306162578287797</v>
      </c>
      <c r="FE52">
        <v>120.906132832396</v>
      </c>
      <c r="FF52">
        <v>87.148884924025893</v>
      </c>
      <c r="FG52">
        <v>121.633195015601</v>
      </c>
      <c r="FH52">
        <v>101.814214906697</v>
      </c>
      <c r="FI52">
        <v>80.053400499216394</v>
      </c>
      <c r="FJ52">
        <v>100.671159653922</v>
      </c>
      <c r="FK52">
        <v>112.182977845816</v>
      </c>
      <c r="FL52">
        <v>80.008473535937995</v>
      </c>
      <c r="FM52">
        <v>90.526655105790795</v>
      </c>
      <c r="FN52">
        <v>94.878739833781495</v>
      </c>
      <c r="FO52">
        <v>100.27755640328</v>
      </c>
      <c r="FP52">
        <v>98.958043847884696</v>
      </c>
      <c r="FQ52">
        <v>100.57973996695399</v>
      </c>
      <c r="FR52">
        <v>113.61830554922101</v>
      </c>
      <c r="FS52">
        <v>107.86184665677401</v>
      </c>
      <c r="FT52">
        <v>123.007979155149</v>
      </c>
      <c r="FU52">
        <v>129.45901740560799</v>
      </c>
      <c r="FV52">
        <v>101.195583012063</v>
      </c>
      <c r="FW52">
        <v>108.20154790552</v>
      </c>
      <c r="FX52">
        <v>101.416091994613</v>
      </c>
      <c r="FY52">
        <v>103.101291717541</v>
      </c>
      <c r="FZ52">
        <v>100.11586523057299</v>
      </c>
      <c r="GA52">
        <v>96.721956426843704</v>
      </c>
      <c r="GB52">
        <v>93.462371620382001</v>
      </c>
      <c r="GC52">
        <v>99.414043737590703</v>
      </c>
      <c r="GD52">
        <v>84.144637114450902</v>
      </c>
      <c r="GE52">
        <v>99.981656531924401</v>
      </c>
      <c r="GF52">
        <v>99.571254719549898</v>
      </c>
      <c r="GG52">
        <v>151.15206065313501</v>
      </c>
      <c r="GH52">
        <v>99.469773170917506</v>
      </c>
      <c r="GI52">
        <v>100.913139403502</v>
      </c>
      <c r="GJ52">
        <v>129.25343513268899</v>
      </c>
      <c r="GK52">
        <v>100.81844076168601</v>
      </c>
      <c r="GL52">
        <v>99.068730674799497</v>
      </c>
      <c r="GM52">
        <v>80.326256503684405</v>
      </c>
      <c r="GN52">
        <v>95.366113478588701</v>
      </c>
      <c r="GO52">
        <v>116.199919757861</v>
      </c>
      <c r="GP52">
        <v>119.61703405297</v>
      </c>
      <c r="GQ52">
        <v>119.306700250471</v>
      </c>
      <c r="GR52">
        <v>81.834193610934804</v>
      </c>
      <c r="GS52">
        <v>97.954720146071395</v>
      </c>
      <c r="GT52">
        <v>89.030566326898693</v>
      </c>
      <c r="GU52">
        <v>91.299484085510699</v>
      </c>
      <c r="GV52">
        <v>46.024368347007403</v>
      </c>
      <c r="GW52">
        <v>71.873898179694194</v>
      </c>
      <c r="GX52">
        <v>62.423287170680297</v>
      </c>
      <c r="GY52">
        <v>82.226962991668003</v>
      </c>
      <c r="GZ52">
        <v>101.591903933461</v>
      </c>
      <c r="HA52">
        <v>100.643319687504</v>
      </c>
      <c r="HB52">
        <v>100.07289031810799</v>
      </c>
      <c r="HC52">
        <v>92.657156949527604</v>
      </c>
      <c r="HD52">
        <v>92.721919788408798</v>
      </c>
      <c r="HE52">
        <v>99.691653913811706</v>
      </c>
      <c r="HF52">
        <v>62.088116344684998</v>
      </c>
      <c r="HG52">
        <v>93.688670141740502</v>
      </c>
      <c r="HH52">
        <v>79.373647868334203</v>
      </c>
      <c r="HI52">
        <v>85.194859040069304</v>
      </c>
      <c r="HJ52">
        <v>113.33168334979</v>
      </c>
      <c r="HL52" t="s">
        <v>397</v>
      </c>
      <c r="HM52">
        <v>1.00929060488736E-2</v>
      </c>
      <c r="HN52">
        <v>1.3925092025489401E-2</v>
      </c>
      <c r="HO52">
        <v>1.10549461504891E-2</v>
      </c>
      <c r="HP52">
        <v>3.9981948682867802E-3</v>
      </c>
      <c r="HQ52">
        <v>1.8586141606224901E-2</v>
      </c>
      <c r="HR52">
        <v>-6.8078820182428501E-2</v>
      </c>
      <c r="HS52">
        <v>-0.10400005469203701</v>
      </c>
      <c r="HT52">
        <v>1.3444769409662201E-2</v>
      </c>
      <c r="HU52">
        <v>1.37506189830252E-2</v>
      </c>
      <c r="HV52">
        <v>9.4963698876420199E-2</v>
      </c>
      <c r="HW52">
        <v>-4.6479544237221199E-4</v>
      </c>
      <c r="HX52">
        <v>-9.8719435640836004E-3</v>
      </c>
      <c r="HY52">
        <v>4.8432397395445897E-3</v>
      </c>
      <c r="HZ52">
        <v>-3.5750721630920898E-2</v>
      </c>
      <c r="IA52">
        <v>5.0181618439012698E-2</v>
      </c>
      <c r="IB52">
        <v>1.6746484808690201E-2</v>
      </c>
      <c r="IC52">
        <v>9.1743032308060305E-3</v>
      </c>
      <c r="ID52">
        <v>-0.23506987694207901</v>
      </c>
      <c r="IE52">
        <v>-0.10610475279553901</v>
      </c>
    </row>
    <row r="53" spans="1:239" x14ac:dyDescent="0.35">
      <c r="A53" t="s">
        <v>445</v>
      </c>
      <c r="B53" t="b">
        <v>1</v>
      </c>
      <c r="C53" t="b">
        <v>1</v>
      </c>
      <c r="D53">
        <v>1</v>
      </c>
      <c r="E53">
        <v>1</v>
      </c>
      <c r="F53" t="s">
        <v>79</v>
      </c>
      <c r="G53">
        <v>-4.9162316482700402E-3</v>
      </c>
      <c r="H53">
        <v>-4.9162316482700402E-3</v>
      </c>
      <c r="I53">
        <v>-4.9162316482700402E-3</v>
      </c>
      <c r="J53">
        <v>120.424915229514</v>
      </c>
      <c r="K53">
        <v>114.68689683363699</v>
      </c>
      <c r="L53">
        <v>109.11491506784201</v>
      </c>
      <c r="M53">
        <v>1</v>
      </c>
      <c r="N53" t="b">
        <v>0</v>
      </c>
      <c r="P53" t="s">
        <v>424</v>
      </c>
      <c r="Q53">
        <v>126.946726143742</v>
      </c>
      <c r="R53">
        <v>106.37496695060899</v>
      </c>
      <c r="S53">
        <v>99.509139821799096</v>
      </c>
      <c r="T53">
        <v>101.43147258165401</v>
      </c>
      <c r="U53">
        <v>106.636315411575</v>
      </c>
      <c r="V53">
        <v>106.363458635122</v>
      </c>
      <c r="W53">
        <v>52.990975744148301</v>
      </c>
      <c r="X53">
        <v>103.057377387918</v>
      </c>
      <c r="Y53">
        <v>138.56244565679901</v>
      </c>
      <c r="Z53">
        <v>160.13552493386601</v>
      </c>
      <c r="AA53">
        <v>143.692474523952</v>
      </c>
      <c r="AB53">
        <v>104.424095241552</v>
      </c>
      <c r="AC53">
        <v>113.688911949611</v>
      </c>
      <c r="AD53">
        <v>137.16098137734201</v>
      </c>
      <c r="AE53">
        <v>119.64272855647</v>
      </c>
      <c r="AF53">
        <v>114.16140840941701</v>
      </c>
      <c r="AG53">
        <v>104.69934632696599</v>
      </c>
      <c r="AH53">
        <v>102.89368670563</v>
      </c>
      <c r="AI53">
        <v>106.66776468046</v>
      </c>
      <c r="AJ53">
        <v>118.621074689666</v>
      </c>
      <c r="AK53">
        <v>103.70174100080099</v>
      </c>
      <c r="AL53">
        <v>120.28087272881901</v>
      </c>
      <c r="AM53">
        <v>128.374837010878</v>
      </c>
      <c r="AN53">
        <v>129.25023939332101</v>
      </c>
      <c r="AO53">
        <v>136.492821600399</v>
      </c>
      <c r="AP53">
        <v>112.65206636441501</v>
      </c>
      <c r="AQ53">
        <v>113.285723603392</v>
      </c>
      <c r="AR53">
        <v>111.479764913533</v>
      </c>
      <c r="AS53">
        <v>110.962203862205</v>
      </c>
      <c r="AT53">
        <v>101.792375328993</v>
      </c>
      <c r="AU53">
        <v>109.57217680863199</v>
      </c>
      <c r="AV53">
        <v>103.602787517739</v>
      </c>
      <c r="AW53">
        <v>105.763662562064</v>
      </c>
      <c r="AX53">
        <v>115.80252847118101</v>
      </c>
      <c r="AY53">
        <v>101.960498009384</v>
      </c>
      <c r="AZ53">
        <v>101.54009861857099</v>
      </c>
      <c r="BA53">
        <v>109.804212693306</v>
      </c>
      <c r="BB53">
        <v>106.028257274776</v>
      </c>
      <c r="BC53">
        <v>108.134177540772</v>
      </c>
      <c r="BD53">
        <v>137.40636902223099</v>
      </c>
      <c r="BE53">
        <v>104.25205898663999</v>
      </c>
      <c r="BF53">
        <v>103.477822706111</v>
      </c>
      <c r="BG53">
        <v>112.74429927955801</v>
      </c>
      <c r="BH53">
        <v>102.286553886619</v>
      </c>
      <c r="BI53">
        <v>135.060361387521</v>
      </c>
      <c r="BJ53">
        <v>141.64920620984699</v>
      </c>
      <c r="BK53">
        <v>128.73903292627301</v>
      </c>
      <c r="BL53">
        <v>73.335407089657295</v>
      </c>
      <c r="BM53">
        <v>110.091425645097</v>
      </c>
      <c r="BN53">
        <v>105.793435154112</v>
      </c>
      <c r="BO53">
        <v>113.470259254447</v>
      </c>
      <c r="BP53">
        <v>121.77844698339</v>
      </c>
      <c r="BQ53">
        <v>58.179098273957798</v>
      </c>
      <c r="BR53">
        <v>88.984684630847696</v>
      </c>
      <c r="BS53">
        <v>165.15157475943201</v>
      </c>
      <c r="BT53">
        <v>109.28378263389</v>
      </c>
      <c r="BU53">
        <v>120.77647089039399</v>
      </c>
      <c r="BV53">
        <v>105.17571933914</v>
      </c>
      <c r="BW53">
        <v>104.368298950436</v>
      </c>
      <c r="BX53">
        <v>111.859807484843</v>
      </c>
      <c r="BY53">
        <v>102.580513989192</v>
      </c>
      <c r="BZ53">
        <v>114.02705345955</v>
      </c>
      <c r="CA53">
        <v>115.62583938903499</v>
      </c>
      <c r="CB53">
        <v>208.50760377947699</v>
      </c>
      <c r="CC53">
        <v>133.81775217848201</v>
      </c>
      <c r="CD53">
        <v>116.721249307647</v>
      </c>
      <c r="CF53" t="s">
        <v>424</v>
      </c>
      <c r="CG53">
        <v>119.513798900411</v>
      </c>
      <c r="CH53">
        <v>103.14488797991299</v>
      </c>
      <c r="CI53">
        <v>165.73278201562201</v>
      </c>
      <c r="CJ53">
        <v>101.16553429036</v>
      </c>
      <c r="CK53">
        <v>103.79911747737199</v>
      </c>
      <c r="CL53">
        <v>104.410898681538</v>
      </c>
      <c r="CM53">
        <v>83.246022785730204</v>
      </c>
      <c r="CN53">
        <v>101.349850819881</v>
      </c>
      <c r="CO53">
        <v>124.120931828564</v>
      </c>
      <c r="CP53">
        <v>124.94660886922701</v>
      </c>
      <c r="CQ53">
        <v>140.301708574776</v>
      </c>
      <c r="CR53">
        <v>103.909253680275</v>
      </c>
      <c r="CS53">
        <v>96.141970661405495</v>
      </c>
      <c r="CT53">
        <v>108.877628057378</v>
      </c>
      <c r="CU53">
        <v>116.747235985201</v>
      </c>
      <c r="CV53">
        <v>98.2251835433933</v>
      </c>
      <c r="CW53">
        <v>99.122427368848605</v>
      </c>
      <c r="CX53">
        <v>98.0091762780187</v>
      </c>
      <c r="CY53">
        <v>104.162165449388</v>
      </c>
      <c r="CZ53">
        <v>111.698340279386</v>
      </c>
      <c r="DA53">
        <v>102.232673899209</v>
      </c>
      <c r="DB53">
        <v>118.39831234472901</v>
      </c>
      <c r="DC53">
        <v>111.269622886645</v>
      </c>
      <c r="DD53">
        <v>142.82011158347501</v>
      </c>
      <c r="DE53">
        <v>130.36967448628201</v>
      </c>
      <c r="DF53">
        <v>108.62290162785099</v>
      </c>
      <c r="DG53">
        <v>134.652896323791</v>
      </c>
      <c r="DH53">
        <v>105.522363324802</v>
      </c>
      <c r="DI53">
        <v>106.139663784893</v>
      </c>
      <c r="DJ53">
        <v>100.93878636069699</v>
      </c>
      <c r="DK53">
        <v>102.77702508066599</v>
      </c>
      <c r="DL53">
        <v>97.378892794257794</v>
      </c>
      <c r="DM53">
        <v>103.20534779540201</v>
      </c>
      <c r="DN53">
        <v>102.15537381947</v>
      </c>
      <c r="DO53">
        <v>101.416779373521</v>
      </c>
      <c r="DP53">
        <v>100.47561348499001</v>
      </c>
      <c r="DQ53">
        <v>135.806083197676</v>
      </c>
      <c r="DR53">
        <v>104.001150416088</v>
      </c>
      <c r="DS53">
        <v>105.504835084295</v>
      </c>
      <c r="DT53">
        <v>128.76124718497999</v>
      </c>
      <c r="DU53">
        <v>102.180287390698</v>
      </c>
      <c r="DV53">
        <v>100.712220422749</v>
      </c>
      <c r="DW53">
        <v>98.655205505988903</v>
      </c>
      <c r="DX53">
        <v>98.230725565005997</v>
      </c>
      <c r="DY53">
        <v>122.443720441195</v>
      </c>
      <c r="DZ53">
        <v>128.643484874504</v>
      </c>
      <c r="EA53">
        <v>123.90110626065599</v>
      </c>
      <c r="EB53">
        <v>84.318773402427198</v>
      </c>
      <c r="EC53">
        <v>103.51785341041401</v>
      </c>
      <c r="ED53">
        <v>95.844314751121999</v>
      </c>
      <c r="EE53">
        <v>104.67469111526</v>
      </c>
      <c r="EF53">
        <v>84.629737337122194</v>
      </c>
      <c r="EG53">
        <v>75.023780857534504</v>
      </c>
      <c r="EH53">
        <v>84.077328155576097</v>
      </c>
      <c r="EI53">
        <v>117.35111290424</v>
      </c>
      <c r="EJ53">
        <v>107.237612926845</v>
      </c>
      <c r="EK53">
        <v>112.773485933964</v>
      </c>
      <c r="EL53">
        <v>103.189068819542</v>
      </c>
      <c r="EM53">
        <v>98.143482987337094</v>
      </c>
      <c r="EN53">
        <v>104.638984660521</v>
      </c>
      <c r="EO53">
        <v>100.884674618666</v>
      </c>
      <c r="EP53">
        <v>86.208417797120006</v>
      </c>
      <c r="EQ53">
        <v>102.173951831778</v>
      </c>
      <c r="ER53">
        <v>138.30356601335001</v>
      </c>
      <c r="ES53">
        <v>128.53906437076799</v>
      </c>
      <c r="ET53">
        <v>116.81892691679801</v>
      </c>
      <c r="EV53" t="s">
        <v>424</v>
      </c>
      <c r="EW53">
        <v>112.217249763643</v>
      </c>
      <c r="EX53">
        <v>99.947491430863195</v>
      </c>
      <c r="EY53">
        <v>234.34422580699999</v>
      </c>
      <c r="EZ53">
        <v>100.900119336225</v>
      </c>
      <c r="FA53">
        <v>100.909814260254</v>
      </c>
      <c r="FB53">
        <v>102.434558225066</v>
      </c>
      <c r="FC53">
        <v>74.764951116367897</v>
      </c>
      <c r="FD53">
        <v>99.651502151923793</v>
      </c>
      <c r="FE53">
        <v>110.247140105152</v>
      </c>
      <c r="FF53">
        <v>91.550863880782501</v>
      </c>
      <c r="FG53">
        <v>136.57385801454799</v>
      </c>
      <c r="FH53">
        <v>103.39543335899199</v>
      </c>
      <c r="FI53">
        <v>78.397943680915503</v>
      </c>
      <c r="FJ53">
        <v>85.160987310369094</v>
      </c>
      <c r="FK53">
        <v>113.83193313050501</v>
      </c>
      <c r="FL53">
        <v>81.535445461221897</v>
      </c>
      <c r="FM53">
        <v>93.582009650003698</v>
      </c>
      <c r="FN53">
        <v>93.254065401658096</v>
      </c>
      <c r="FO53">
        <v>101.66467829936499</v>
      </c>
      <c r="FP53">
        <v>104.703427659385</v>
      </c>
      <c r="FQ53">
        <v>100.778292124733</v>
      </c>
      <c r="FR53">
        <v>116.439816430769</v>
      </c>
      <c r="FS53">
        <v>95.118191116916506</v>
      </c>
      <c r="FT53">
        <v>157.162767111194</v>
      </c>
      <c r="FU53">
        <v>123.06844584174</v>
      </c>
      <c r="FV53">
        <v>104.51002330958001</v>
      </c>
      <c r="FW53">
        <v>157.06793285201601</v>
      </c>
      <c r="FX53">
        <v>99.771098857429195</v>
      </c>
      <c r="FY53">
        <v>101.42480024373199</v>
      </c>
      <c r="FZ53">
        <v>100.08751581405301</v>
      </c>
      <c r="GA53">
        <v>96.303183843297305</v>
      </c>
      <c r="GB53">
        <v>91.395840640995999</v>
      </c>
      <c r="GC53">
        <v>100.64411900702601</v>
      </c>
      <c r="GD53">
        <v>86.692487037592301</v>
      </c>
      <c r="GE53">
        <v>100.875602861975</v>
      </c>
      <c r="GF53">
        <v>99.416353888709693</v>
      </c>
      <c r="GG53">
        <v>161.282076899983</v>
      </c>
      <c r="GH53">
        <v>101.95117790691</v>
      </c>
      <c r="GI53">
        <v>102.872738581617</v>
      </c>
      <c r="GJ53">
        <v>119.991573410179</v>
      </c>
      <c r="GK53">
        <v>100.140474191886</v>
      </c>
      <c r="GL53">
        <v>97.904743827071997</v>
      </c>
      <c r="GM53">
        <v>85.632128311669703</v>
      </c>
      <c r="GN53">
        <v>94.303366554569806</v>
      </c>
      <c r="GO53">
        <v>110.376073158886</v>
      </c>
      <c r="GP53">
        <v>115.855697108858</v>
      </c>
      <c r="GQ53">
        <v>118.24966505477499</v>
      </c>
      <c r="GR53">
        <v>90.475110973613596</v>
      </c>
      <c r="GS53">
        <v>97.243343988637704</v>
      </c>
      <c r="GT53">
        <v>86.432572364749902</v>
      </c>
      <c r="GU53">
        <v>96.014803449167204</v>
      </c>
      <c r="GV53">
        <v>54.280724010188898</v>
      </c>
      <c r="GW53">
        <v>82.416196999911506</v>
      </c>
      <c r="GX53">
        <v>68.0912702498524</v>
      </c>
      <c r="GY53">
        <v>75.068443684917895</v>
      </c>
      <c r="GZ53">
        <v>105.124619565204</v>
      </c>
      <c r="HA53">
        <v>104.729744139273</v>
      </c>
      <c r="HB53">
        <v>101.21359806106101</v>
      </c>
      <c r="HC53">
        <v>92.159824201568597</v>
      </c>
      <c r="HD53">
        <v>97.449582724064598</v>
      </c>
      <c r="HE53">
        <v>99.2094220359144</v>
      </c>
      <c r="HF53">
        <v>62.946256367317901</v>
      </c>
      <c r="HG53">
        <v>89.472416813980203</v>
      </c>
      <c r="HH53">
        <v>81.3947694857427</v>
      </c>
      <c r="HI53">
        <v>107.344853511317</v>
      </c>
      <c r="HJ53">
        <v>112.869991978569</v>
      </c>
      <c r="HL53" t="s">
        <v>398</v>
      </c>
      <c r="HM53">
        <v>1.17768579323433E-2</v>
      </c>
      <c r="HN53">
        <v>2.46345582870999E-2</v>
      </c>
      <c r="HO53">
        <v>2.0547391257780701E-2</v>
      </c>
      <c r="HP53">
        <v>6.2395655004872097E-3</v>
      </c>
      <c r="HQ53">
        <v>1.18165986022058E-2</v>
      </c>
      <c r="HR53">
        <v>-3.3560227383995299E-2</v>
      </c>
      <c r="HS53">
        <v>-5.1994631182391803E-2</v>
      </c>
      <c r="HT53">
        <v>6.5388588565866407E-2</v>
      </c>
      <c r="HU53">
        <v>4.1823853453198202E-2</v>
      </c>
      <c r="HV53">
        <v>4.4478591878938101E-2</v>
      </c>
      <c r="HW53">
        <v>4.27540849271099E-2</v>
      </c>
      <c r="HX53">
        <v>4.3226210232266402E-2</v>
      </c>
      <c r="HY53">
        <v>4.9341225819706701E-2</v>
      </c>
      <c r="HZ53">
        <v>3.2363948689340102E-2</v>
      </c>
      <c r="IA53">
        <v>5.2803124903096202E-2</v>
      </c>
      <c r="IB53">
        <v>4.15362074469669E-2</v>
      </c>
      <c r="IC53">
        <v>4.1540800622562997E-2</v>
      </c>
      <c r="ID53">
        <v>7.7669908156374895E-2</v>
      </c>
      <c r="IE53">
        <v>0.20771956312629999</v>
      </c>
    </row>
    <row r="54" spans="1:239" x14ac:dyDescent="0.35">
      <c r="A54" t="s">
        <v>446</v>
      </c>
      <c r="B54" t="b">
        <v>0</v>
      </c>
      <c r="C54" t="b">
        <v>1</v>
      </c>
      <c r="D54">
        <v>1</v>
      </c>
      <c r="E54">
        <v>1</v>
      </c>
      <c r="F54" t="s">
        <v>79</v>
      </c>
      <c r="G54">
        <v>2.06566959637304E-2</v>
      </c>
      <c r="H54">
        <v>2.06566959637304E-2</v>
      </c>
      <c r="I54">
        <v>2.06566959637304E-2</v>
      </c>
      <c r="J54">
        <v>122.912496089868</v>
      </c>
      <c r="K54">
        <v>117.055949192553</v>
      </c>
      <c r="L54">
        <v>111.368868693506</v>
      </c>
      <c r="M54">
        <v>0</v>
      </c>
      <c r="N54" t="b">
        <v>1</v>
      </c>
      <c r="P54" t="s">
        <v>436</v>
      </c>
      <c r="Q54">
        <v>135.56708660491299</v>
      </c>
      <c r="R54">
        <v>115.293249027725</v>
      </c>
      <c r="S54">
        <v>93.503520267067699</v>
      </c>
      <c r="T54">
        <v>103.525398326298</v>
      </c>
      <c r="U54">
        <v>118.278972364701</v>
      </c>
      <c r="V54">
        <v>115.540161539466</v>
      </c>
      <c r="W54">
        <v>33.072246545890501</v>
      </c>
      <c r="X54">
        <v>108.72863175066399</v>
      </c>
      <c r="Y54">
        <v>125.36667054498101</v>
      </c>
      <c r="Z54">
        <v>125.581974286771</v>
      </c>
      <c r="AA54">
        <v>154.48987347788301</v>
      </c>
      <c r="AB54">
        <v>107.435293564064</v>
      </c>
      <c r="AC54">
        <v>130.041910446831</v>
      </c>
      <c r="AD54">
        <v>117.851065694852</v>
      </c>
      <c r="AE54">
        <v>127.69754496356801</v>
      </c>
      <c r="AF54">
        <v>130.88408301427901</v>
      </c>
      <c r="AG54">
        <v>116.734830018445</v>
      </c>
      <c r="AH54">
        <v>111.083624562468</v>
      </c>
      <c r="AI54">
        <v>119.21132975805</v>
      </c>
      <c r="AJ54">
        <v>138.92751724365499</v>
      </c>
      <c r="AK54">
        <v>109.962233189541</v>
      </c>
      <c r="AL54">
        <v>128.67969821958999</v>
      </c>
      <c r="AM54">
        <v>111.50818153725901</v>
      </c>
      <c r="AN54">
        <v>144.708164970604</v>
      </c>
      <c r="AO54">
        <v>113.002232683907</v>
      </c>
      <c r="AP54">
        <v>127.116372285537</v>
      </c>
      <c r="AQ54">
        <v>120.757146065519</v>
      </c>
      <c r="AR54">
        <v>114.343199243333</v>
      </c>
      <c r="AS54">
        <v>116.080235222401</v>
      </c>
      <c r="AT54">
        <v>105.967815831363</v>
      </c>
      <c r="AU54">
        <v>115.951260245961</v>
      </c>
      <c r="AV54">
        <v>112.450717599558</v>
      </c>
      <c r="AW54">
        <v>114.272125994543</v>
      </c>
      <c r="AX54">
        <v>132.76928558670701</v>
      </c>
      <c r="AY54">
        <v>104.19230754912201</v>
      </c>
      <c r="AZ54">
        <v>105.695983536648</v>
      </c>
      <c r="BA54">
        <v>109.84146149228999</v>
      </c>
      <c r="BB54">
        <v>114.86095696995299</v>
      </c>
      <c r="BC54">
        <v>117.645064223074</v>
      </c>
      <c r="BD54">
        <v>146.428477972352</v>
      </c>
      <c r="BE54">
        <v>109.36527956805401</v>
      </c>
      <c r="BF54">
        <v>112.669837521994</v>
      </c>
      <c r="BG54">
        <v>130.063413837425</v>
      </c>
      <c r="BH54">
        <v>106.55592855203</v>
      </c>
      <c r="BI54">
        <v>143.586116970798</v>
      </c>
      <c r="BJ54">
        <v>153.547592450661</v>
      </c>
      <c r="BK54">
        <v>134.50476411171201</v>
      </c>
      <c r="BL54">
        <v>56.6225906073998</v>
      </c>
      <c r="BM54">
        <v>116.68058452511799</v>
      </c>
      <c r="BN54">
        <v>120.50581314063599</v>
      </c>
      <c r="BO54">
        <v>130.74871779195601</v>
      </c>
      <c r="BP54">
        <v>171.40129948159301</v>
      </c>
      <c r="BQ54">
        <v>39.9608890465136</v>
      </c>
      <c r="BR54">
        <v>84.587437564962599</v>
      </c>
      <c r="BS54">
        <v>125.26887930189901</v>
      </c>
      <c r="BT54">
        <v>122.550619986318</v>
      </c>
      <c r="BU54">
        <v>141.299847592243</v>
      </c>
      <c r="BV54">
        <v>111.710249815414</v>
      </c>
      <c r="BW54">
        <v>113.505511657543</v>
      </c>
      <c r="BX54">
        <v>129.13788466579899</v>
      </c>
      <c r="BY54">
        <v>106.951343740715</v>
      </c>
      <c r="BZ54">
        <v>92.191915576812804</v>
      </c>
      <c r="CA54">
        <v>114.179606066565</v>
      </c>
      <c r="CB54">
        <v>159.770580854879</v>
      </c>
      <c r="CC54">
        <v>80.556249979553399</v>
      </c>
      <c r="CD54">
        <v>100.589957726858</v>
      </c>
      <c r="CF54" t="s">
        <v>436</v>
      </c>
      <c r="CG54">
        <v>126.84640197643699</v>
      </c>
      <c r="CH54">
        <v>109.79974477587901</v>
      </c>
      <c r="CI54">
        <v>131.59249136641901</v>
      </c>
      <c r="CJ54">
        <v>103.253970071973</v>
      </c>
      <c r="CK54">
        <v>112.226045953946</v>
      </c>
      <c r="CL54">
        <v>111.506622898985</v>
      </c>
      <c r="CM54">
        <v>124.51682429946599</v>
      </c>
      <c r="CN54">
        <v>105.523908883009</v>
      </c>
      <c r="CO54">
        <v>120.94328746913899</v>
      </c>
      <c r="CP54">
        <v>85.034432246321998</v>
      </c>
      <c r="CQ54">
        <v>172.21971057585299</v>
      </c>
      <c r="CR54">
        <v>106.089017786493</v>
      </c>
      <c r="CS54">
        <v>100.09702311107399</v>
      </c>
      <c r="CT54">
        <v>93.739890330977303</v>
      </c>
      <c r="CU54">
        <v>119.66538052877399</v>
      </c>
      <c r="CV54">
        <v>102.195035744165</v>
      </c>
      <c r="CW54">
        <v>107.962164929276</v>
      </c>
      <c r="CX54">
        <v>103.85343163056601</v>
      </c>
      <c r="CY54">
        <v>112.037683457546</v>
      </c>
      <c r="CZ54">
        <v>125.362170889243</v>
      </c>
      <c r="DA54">
        <v>106.606530995605</v>
      </c>
      <c r="DB54">
        <v>122.70505471429099</v>
      </c>
      <c r="DC54">
        <v>108.51400993714</v>
      </c>
      <c r="DD54">
        <v>153.909866425117</v>
      </c>
      <c r="DE54">
        <v>118.37585845269101</v>
      </c>
      <c r="DF54">
        <v>116.769929666069</v>
      </c>
      <c r="DG54">
        <v>140.101540922476</v>
      </c>
      <c r="DH54">
        <v>110.19695552364701</v>
      </c>
      <c r="DI54">
        <v>108.328561312228</v>
      </c>
      <c r="DJ54">
        <v>103.967044921786</v>
      </c>
      <c r="DK54">
        <v>109.871251595521</v>
      </c>
      <c r="DL54">
        <v>103.49804858707</v>
      </c>
      <c r="DM54">
        <v>109.66555741060399</v>
      </c>
      <c r="DN54">
        <v>118.133399622371</v>
      </c>
      <c r="DO54">
        <v>103.63668747630901</v>
      </c>
      <c r="DP54">
        <v>103.31537631633999</v>
      </c>
      <c r="DQ54">
        <v>122.83419598342</v>
      </c>
      <c r="DR54">
        <v>110.839814838523</v>
      </c>
      <c r="DS54">
        <v>110.969891141925</v>
      </c>
      <c r="DT54">
        <v>153.06430933711101</v>
      </c>
      <c r="DU54">
        <v>105.45205864582</v>
      </c>
      <c r="DV54">
        <v>106.4292480613</v>
      </c>
      <c r="DW54">
        <v>104.336381110605</v>
      </c>
      <c r="DX54">
        <v>101.219172996605</v>
      </c>
      <c r="DY54">
        <v>129.902738119551</v>
      </c>
      <c r="DZ54">
        <v>148.60614665838099</v>
      </c>
      <c r="EA54">
        <v>151.90262261601501</v>
      </c>
      <c r="EB54">
        <v>80.978129210546001</v>
      </c>
      <c r="EC54">
        <v>111.586222835942</v>
      </c>
      <c r="ED54">
        <v>100.201523866516</v>
      </c>
      <c r="EE54">
        <v>117.808688171699</v>
      </c>
      <c r="EF54">
        <v>95.6630513175798</v>
      </c>
      <c r="EG54">
        <v>72.209449387594404</v>
      </c>
      <c r="EH54">
        <v>75.514271613075493</v>
      </c>
      <c r="EI54">
        <v>73.989324895648295</v>
      </c>
      <c r="EJ54">
        <v>116.083010921568</v>
      </c>
      <c r="EK54">
        <v>125.590157599403</v>
      </c>
      <c r="EL54">
        <v>107.086993217304</v>
      </c>
      <c r="EM54">
        <v>104.471609507406</v>
      </c>
      <c r="EN54">
        <v>117.80631565111401</v>
      </c>
      <c r="EO54">
        <v>103.95910069008799</v>
      </c>
      <c r="EP54">
        <v>79.052300426189504</v>
      </c>
      <c r="EQ54">
        <v>100.80680569436301</v>
      </c>
      <c r="ER54">
        <v>125.020101339005</v>
      </c>
      <c r="ES54">
        <v>102.89688065393</v>
      </c>
      <c r="ET54">
        <v>110.875102203694</v>
      </c>
      <c r="EV54" t="s">
        <v>436</v>
      </c>
      <c r="EW54">
        <v>117.24982535698599</v>
      </c>
      <c r="EX54">
        <v>104.465201836177</v>
      </c>
      <c r="EY54">
        <v>150.496758793358</v>
      </c>
      <c r="EZ54">
        <v>102.983075958448</v>
      </c>
      <c r="FA54">
        <v>106.299916670919</v>
      </c>
      <c r="FB54">
        <v>107.51965419708399</v>
      </c>
      <c r="FC54">
        <v>188.37224206414601</v>
      </c>
      <c r="FD54">
        <v>102.382221115565</v>
      </c>
      <c r="FE54">
        <v>114.096042446681</v>
      </c>
      <c r="FF54">
        <v>52.862416930927999</v>
      </c>
      <c r="FG54">
        <v>188.833085764522</v>
      </c>
      <c r="FH54">
        <v>104.75372278413499</v>
      </c>
      <c r="FI54">
        <v>73.793813960266505</v>
      </c>
      <c r="FJ54">
        <v>72.357318063091299</v>
      </c>
      <c r="FK54">
        <v>111.561773722178</v>
      </c>
      <c r="FL54">
        <v>76.457422953479096</v>
      </c>
      <c r="FM54">
        <v>99.478237827749993</v>
      </c>
      <c r="FN54">
        <v>96.950194298285496</v>
      </c>
      <c r="FO54">
        <v>105.156543083538</v>
      </c>
      <c r="FP54">
        <v>112.46946824269</v>
      </c>
      <c r="FQ54">
        <v>103.328902149356</v>
      </c>
      <c r="FR54">
        <v>116.311849628798</v>
      </c>
      <c r="FS54">
        <v>100.767814540808</v>
      </c>
      <c r="FT54">
        <v>162.519150778408</v>
      </c>
      <c r="FU54">
        <v>116.896582756431</v>
      </c>
      <c r="FV54">
        <v>106.90784022082499</v>
      </c>
      <c r="FW54">
        <v>159.270190433187</v>
      </c>
      <c r="FX54">
        <v>105.98629589852401</v>
      </c>
      <c r="FY54">
        <v>100.91459745978</v>
      </c>
      <c r="FZ54">
        <v>101.990183511826</v>
      </c>
      <c r="GA54">
        <v>103.990289494736</v>
      </c>
      <c r="GB54">
        <v>95.071105997471506</v>
      </c>
      <c r="GC54">
        <v>105.140912757378</v>
      </c>
      <c r="GD54">
        <v>101.032212301721</v>
      </c>
      <c r="GE54">
        <v>103.08366517227699</v>
      </c>
      <c r="GF54">
        <v>100.97364975500101</v>
      </c>
      <c r="GG54">
        <v>130.479732536884</v>
      </c>
      <c r="GH54">
        <v>106.865854161922</v>
      </c>
      <c r="GI54">
        <v>104.553769485724</v>
      </c>
      <c r="GJ54">
        <v>156.264013908832</v>
      </c>
      <c r="GK54">
        <v>101.656593365833</v>
      </c>
      <c r="GL54">
        <v>100.34861862982</v>
      </c>
      <c r="GM54">
        <v>82.432219722134207</v>
      </c>
      <c r="GN54">
        <v>96.109295833826295</v>
      </c>
      <c r="GO54">
        <v>114.850911216144</v>
      </c>
      <c r="GP54">
        <v>141.01068805819401</v>
      </c>
      <c r="GQ54">
        <v>167.81795016786199</v>
      </c>
      <c r="GR54">
        <v>104.605796414232</v>
      </c>
      <c r="GS54">
        <v>106.579784585601</v>
      </c>
      <c r="GT54">
        <v>82.614388495319105</v>
      </c>
      <c r="GU54">
        <v>105.213671822145</v>
      </c>
      <c r="GV54">
        <v>46.007599669345097</v>
      </c>
      <c r="GW54">
        <v>103.619404076357</v>
      </c>
      <c r="GX54">
        <v>57.292800649181402</v>
      </c>
      <c r="GY54">
        <v>38.162288211111303</v>
      </c>
      <c r="GZ54">
        <v>109.749897849137</v>
      </c>
      <c r="HA54">
        <v>110.866994341064</v>
      </c>
      <c r="HB54">
        <v>102.60320386851301</v>
      </c>
      <c r="HC54">
        <v>95.973226154475896</v>
      </c>
      <c r="HD54">
        <v>106.680870639158</v>
      </c>
      <c r="HE54">
        <v>101.034553380715</v>
      </c>
      <c r="HF54">
        <v>60.013968153460802</v>
      </c>
      <c r="HG54">
        <v>86.017217531384503</v>
      </c>
      <c r="HH54">
        <v>82.082472161964901</v>
      </c>
      <c r="HI54">
        <v>103.66928454758499</v>
      </c>
      <c r="HJ54">
        <v>115.590703610513</v>
      </c>
      <c r="HL54" t="s">
        <v>354</v>
      </c>
      <c r="HM54">
        <v>3.4385208657550198E-3</v>
      </c>
      <c r="HN54">
        <v>8.4064232507854407E-3</v>
      </c>
      <c r="HO54">
        <v>6.7179130640220297E-3</v>
      </c>
      <c r="HP54">
        <v>1.36641003033743E-3</v>
      </c>
      <c r="HQ54">
        <v>3.3978075474936302E-2</v>
      </c>
      <c r="HR54">
        <v>1.6388939785827599E-2</v>
      </c>
      <c r="HS54">
        <v>2.1500381015119901E-2</v>
      </c>
      <c r="HT54">
        <v>1.7515272867252199E-2</v>
      </c>
      <c r="HU54">
        <v>1.2282321835656401E-2</v>
      </c>
      <c r="HV54">
        <v>-3.3158667097588503E-2</v>
      </c>
      <c r="HW54">
        <v>-2.8513045601126202E-3</v>
      </c>
      <c r="HX54">
        <v>-2.3196039020704901E-2</v>
      </c>
      <c r="HY54">
        <v>-4.96978259562486E-3</v>
      </c>
      <c r="HZ54">
        <v>6.4632861433948197E-2</v>
      </c>
      <c r="IA54">
        <v>-4.1630410338311101E-2</v>
      </c>
      <c r="IB54">
        <v>0.11638591348725399</v>
      </c>
      <c r="IC54">
        <v>0.12657290963558501</v>
      </c>
      <c r="ID54">
        <v>4.8411450584054203E-2</v>
      </c>
      <c r="IE54">
        <v>0.19732012638476301</v>
      </c>
    </row>
    <row r="55" spans="1:239" x14ac:dyDescent="0.35">
      <c r="A55" t="s">
        <v>447</v>
      </c>
      <c r="B55" t="b">
        <v>1</v>
      </c>
      <c r="C55" t="b">
        <v>1</v>
      </c>
      <c r="D55">
        <v>1</v>
      </c>
      <c r="E55">
        <v>1</v>
      </c>
      <c r="F55" t="s">
        <v>79</v>
      </c>
      <c r="G55">
        <v>6.6740127030264704E-3</v>
      </c>
      <c r="H55">
        <v>6.6740127030264704E-3</v>
      </c>
      <c r="I55">
        <v>6.6740127030264704E-3</v>
      </c>
      <c r="J55">
        <v>123.732815650132</v>
      </c>
      <c r="K55">
        <v>117.837182084429</v>
      </c>
      <c r="L55">
        <v>112.112145937888</v>
      </c>
      <c r="M55">
        <v>1</v>
      </c>
      <c r="N55" t="b">
        <v>1</v>
      </c>
      <c r="P55" t="s">
        <v>448</v>
      </c>
      <c r="Q55">
        <v>148.470505442735</v>
      </c>
      <c r="R55">
        <v>124.61836717433199</v>
      </c>
      <c r="S55">
        <v>102.800299145965</v>
      </c>
      <c r="T55">
        <v>104.599981225367</v>
      </c>
      <c r="U55">
        <v>129.801284571899</v>
      </c>
      <c r="V55">
        <v>124.945312615486</v>
      </c>
      <c r="W55">
        <v>8.43228506978949</v>
      </c>
      <c r="X55">
        <v>114.128300260722</v>
      </c>
      <c r="Y55">
        <v>104.65959727264701</v>
      </c>
      <c r="Z55">
        <v>95.7372171444175</v>
      </c>
      <c r="AA55">
        <v>158.127900566732</v>
      </c>
      <c r="AB55">
        <v>108.788816689109</v>
      </c>
      <c r="AC55">
        <v>155.38117408207501</v>
      </c>
      <c r="AD55">
        <v>80.370837832212899</v>
      </c>
      <c r="AE55">
        <v>129.332344793852</v>
      </c>
      <c r="AF55">
        <v>156.65069032565</v>
      </c>
      <c r="AG55">
        <v>129.20442227771099</v>
      </c>
      <c r="AH55">
        <v>119.115620270978</v>
      </c>
      <c r="AI55">
        <v>131.11490618690101</v>
      </c>
      <c r="AJ55">
        <v>163.490720128188</v>
      </c>
      <c r="AK55">
        <v>116.030217291013</v>
      </c>
      <c r="AL55">
        <v>129.45872863966301</v>
      </c>
      <c r="AM55">
        <v>93.029984287433606</v>
      </c>
      <c r="AN55">
        <v>123.49184914425101</v>
      </c>
      <c r="AO55">
        <v>93.916010419533393</v>
      </c>
      <c r="AP55">
        <v>143.59632612234</v>
      </c>
      <c r="AQ55">
        <v>127.40798668609401</v>
      </c>
      <c r="AR55">
        <v>119.380805662976</v>
      </c>
      <c r="AS55">
        <v>122.51823961262799</v>
      </c>
      <c r="AT55">
        <v>110.054696680151</v>
      </c>
      <c r="AU55">
        <v>124.061927272685</v>
      </c>
      <c r="AV55">
        <v>121.59153850840799</v>
      </c>
      <c r="AW55">
        <v>123.237190847242</v>
      </c>
      <c r="AX55">
        <v>159.63181847544101</v>
      </c>
      <c r="AY55">
        <v>105.186638221379</v>
      </c>
      <c r="AZ55">
        <v>109.681806040937</v>
      </c>
      <c r="BA55">
        <v>123.164938263772</v>
      </c>
      <c r="BB55">
        <v>123.72150780675901</v>
      </c>
      <c r="BC55">
        <v>126.493116757962</v>
      </c>
      <c r="BD55">
        <v>161.38603456086901</v>
      </c>
      <c r="BE55">
        <v>113.827592631996</v>
      </c>
      <c r="BF55">
        <v>122.232103140148</v>
      </c>
      <c r="BG55">
        <v>158.137089706967</v>
      </c>
      <c r="BH55">
        <v>110.56163657175399</v>
      </c>
      <c r="BI55">
        <v>158.28305546946001</v>
      </c>
      <c r="BJ55">
        <v>183.37552554159501</v>
      </c>
      <c r="BK55">
        <v>133.27497236134201</v>
      </c>
      <c r="BL55">
        <v>32.848922517196897</v>
      </c>
      <c r="BM55">
        <v>124.568384296077</v>
      </c>
      <c r="BN55">
        <v>141.06221615638299</v>
      </c>
      <c r="BO55">
        <v>160.71699544451201</v>
      </c>
      <c r="BP55">
        <v>256.52179405655602</v>
      </c>
      <c r="BQ55">
        <v>17.130822255694</v>
      </c>
      <c r="BR55">
        <v>48.705545742830097</v>
      </c>
      <c r="BS55">
        <v>35.928578183836798</v>
      </c>
      <c r="BT55">
        <v>134.492368265827</v>
      </c>
      <c r="BU55">
        <v>163.88323347417199</v>
      </c>
      <c r="BV55">
        <v>117.94652106826101</v>
      </c>
      <c r="BW55">
        <v>122.68970436786</v>
      </c>
      <c r="BX55">
        <v>159.667734694106</v>
      </c>
      <c r="BY55">
        <v>111.13108550126699</v>
      </c>
      <c r="BZ55">
        <v>123.140787276626</v>
      </c>
      <c r="CA55">
        <v>134.08199929082701</v>
      </c>
      <c r="CB55">
        <v>122.29670886867299</v>
      </c>
      <c r="CC55">
        <v>49.287461596821302</v>
      </c>
      <c r="CD55">
        <v>116.27386932796399</v>
      </c>
      <c r="CF55" t="s">
        <v>448</v>
      </c>
      <c r="CG55">
        <v>126.26961642628299</v>
      </c>
      <c r="CH55">
        <v>118.68053876110299</v>
      </c>
      <c r="CI55">
        <v>129.69785584267399</v>
      </c>
      <c r="CJ55">
        <v>104.22318075467101</v>
      </c>
      <c r="CK55">
        <v>120.403766857579</v>
      </c>
      <c r="CL55">
        <v>120.58343757855801</v>
      </c>
      <c r="CM55">
        <v>60.254845700207099</v>
      </c>
      <c r="CN55">
        <v>109.86552890855999</v>
      </c>
      <c r="CO55">
        <v>112.179850817523</v>
      </c>
      <c r="CP55">
        <v>97.974385067622507</v>
      </c>
      <c r="CQ55">
        <v>169.99215799729399</v>
      </c>
      <c r="CR55">
        <v>104.718444264642</v>
      </c>
      <c r="CS55">
        <v>117.30347542358599</v>
      </c>
      <c r="CT55">
        <v>106.829830571714</v>
      </c>
      <c r="CU55">
        <v>125.855827146837</v>
      </c>
      <c r="CV55">
        <v>120.65702603473601</v>
      </c>
      <c r="CW55">
        <v>112.592833983782</v>
      </c>
      <c r="CX55">
        <v>109.48478516036801</v>
      </c>
      <c r="CY55">
        <v>123.224951736954</v>
      </c>
      <c r="CZ55">
        <v>147.52694068209399</v>
      </c>
      <c r="DA55">
        <v>112.489339269236</v>
      </c>
      <c r="DB55">
        <v>129.640203499786</v>
      </c>
      <c r="DC55">
        <v>104.228172099613</v>
      </c>
      <c r="DD55">
        <v>146.790586506496</v>
      </c>
      <c r="DE55">
        <v>101.334406191943</v>
      </c>
      <c r="DF55">
        <v>131.90852287655599</v>
      </c>
      <c r="DG55">
        <v>146.542442148909</v>
      </c>
      <c r="DH55">
        <v>99.944089256621297</v>
      </c>
      <c r="DI55">
        <v>97.865114119989599</v>
      </c>
      <c r="DJ55">
        <v>107.74233906793</v>
      </c>
      <c r="DK55">
        <v>118.685186949859</v>
      </c>
      <c r="DL55">
        <v>109.73790460335501</v>
      </c>
      <c r="DM55">
        <v>118.269220165074</v>
      </c>
      <c r="DN55">
        <v>136.195249501631</v>
      </c>
      <c r="DO55">
        <v>104.616272546871</v>
      </c>
      <c r="DP55">
        <v>106.996912663451</v>
      </c>
      <c r="DQ55">
        <v>106.743390889781</v>
      </c>
      <c r="DR55">
        <v>119.390168588195</v>
      </c>
      <c r="DS55">
        <v>126.016667129053</v>
      </c>
      <c r="DT55">
        <v>166.157687216884</v>
      </c>
      <c r="DU55">
        <v>109.754704794335</v>
      </c>
      <c r="DV55">
        <v>113.233006147929</v>
      </c>
      <c r="DW55">
        <v>113.402180575828</v>
      </c>
      <c r="DX55">
        <v>104.223466893938</v>
      </c>
      <c r="DY55">
        <v>134.43040789186199</v>
      </c>
      <c r="DZ55">
        <v>172.710570502324</v>
      </c>
      <c r="EA55">
        <v>150.18257572934499</v>
      </c>
      <c r="EB55">
        <v>71.518475691437601</v>
      </c>
      <c r="EC55">
        <v>119.129635362624</v>
      </c>
      <c r="ED55">
        <v>112.01269632840101</v>
      </c>
      <c r="EE55">
        <v>128.579783155114</v>
      </c>
      <c r="EF55">
        <v>96.596905914694105</v>
      </c>
      <c r="EG55">
        <v>51.995348422140601</v>
      </c>
      <c r="EH55">
        <v>70.852791143504902</v>
      </c>
      <c r="EI55">
        <v>88.129444395109402</v>
      </c>
      <c r="EJ55">
        <v>137.15134790204101</v>
      </c>
      <c r="EK55">
        <v>145.66272696426401</v>
      </c>
      <c r="EL55">
        <v>113.06516924375001</v>
      </c>
      <c r="EM55">
        <v>110.720190897926</v>
      </c>
      <c r="EN55">
        <v>129.351361622653</v>
      </c>
      <c r="EO55">
        <v>108.021903263165</v>
      </c>
      <c r="EP55">
        <v>85.645544995193305</v>
      </c>
      <c r="EQ55">
        <v>112.92038915277</v>
      </c>
      <c r="ER55">
        <v>93.8457296160136</v>
      </c>
      <c r="ES55">
        <v>92.679992455338606</v>
      </c>
      <c r="ET55">
        <v>122.999228227549</v>
      </c>
      <c r="EV55" t="s">
        <v>448</v>
      </c>
      <c r="EW55">
        <v>102.03547791727399</v>
      </c>
      <c r="EX55">
        <v>112.914528726924</v>
      </c>
      <c r="EY55">
        <v>77.466770719677001</v>
      </c>
      <c r="EZ55">
        <v>103.847433192514</v>
      </c>
      <c r="FA55">
        <v>111.436348901899</v>
      </c>
      <c r="FB55">
        <v>116.271923346539</v>
      </c>
      <c r="FC55">
        <v>128.34618827734701</v>
      </c>
      <c r="FD55">
        <v>105.722447466971</v>
      </c>
      <c r="FE55">
        <v>112.10765330616699</v>
      </c>
      <c r="FF55">
        <v>78.826017503611297</v>
      </c>
      <c r="FG55">
        <v>169.17085970498701</v>
      </c>
      <c r="FH55">
        <v>100.727337965796</v>
      </c>
      <c r="FI55">
        <v>84.784730390503</v>
      </c>
      <c r="FJ55">
        <v>117.831267791632</v>
      </c>
      <c r="FK55">
        <v>119.705454408854</v>
      </c>
      <c r="FL55">
        <v>89.012097045786305</v>
      </c>
      <c r="FM55">
        <v>97.574692966296197</v>
      </c>
      <c r="FN55">
        <v>100.45606261253999</v>
      </c>
      <c r="FO55">
        <v>115.656710728083</v>
      </c>
      <c r="FP55">
        <v>132.35473231111499</v>
      </c>
      <c r="FQ55">
        <v>109.030842872805</v>
      </c>
      <c r="FR55">
        <v>126.44818125895399</v>
      </c>
      <c r="FS55">
        <v>90.747911123250205</v>
      </c>
      <c r="FT55">
        <v>159.536169203714</v>
      </c>
      <c r="FU55">
        <v>84.756507570078895</v>
      </c>
      <c r="FV55">
        <v>120.76786658842801</v>
      </c>
      <c r="FW55">
        <v>163.448593164334</v>
      </c>
      <c r="FX55">
        <v>81.594666523556697</v>
      </c>
      <c r="FY55">
        <v>76.521393223275695</v>
      </c>
      <c r="FZ55">
        <v>105.463727844229</v>
      </c>
      <c r="GA55">
        <v>113.38147967478901</v>
      </c>
      <c r="GB55">
        <v>98.806625696430601</v>
      </c>
      <c r="GC55">
        <v>113.38960064462999</v>
      </c>
      <c r="GD55">
        <v>111.135111145905</v>
      </c>
      <c r="GE55">
        <v>104.048630213091</v>
      </c>
      <c r="GF55">
        <v>104.36209035904101</v>
      </c>
      <c r="GG55">
        <v>81.120799714267093</v>
      </c>
      <c r="GH55">
        <v>115.10965047443401</v>
      </c>
      <c r="GI55">
        <v>125.043895081542</v>
      </c>
      <c r="GJ55">
        <v>157.27938134778799</v>
      </c>
      <c r="GK55">
        <v>105.804377254868</v>
      </c>
      <c r="GL55">
        <v>104.662129320917</v>
      </c>
      <c r="GM55">
        <v>79.409869615169796</v>
      </c>
      <c r="GN55">
        <v>98.203802730577195</v>
      </c>
      <c r="GO55">
        <v>104.54249780710499</v>
      </c>
      <c r="GP55">
        <v>150.35799403529199</v>
      </c>
      <c r="GQ55">
        <v>155.29525620206701</v>
      </c>
      <c r="GR55">
        <v>128.49038390828301</v>
      </c>
      <c r="GS55">
        <v>113.78475363734699</v>
      </c>
      <c r="GT55">
        <v>87.969685812934799</v>
      </c>
      <c r="GU55">
        <v>101.028711906721</v>
      </c>
      <c r="GV55">
        <v>26.464976826617999</v>
      </c>
      <c r="GW55">
        <v>108.792363175007</v>
      </c>
      <c r="GX55">
        <v>79.483227176934093</v>
      </c>
      <c r="GY55">
        <v>83.422077847971707</v>
      </c>
      <c r="GZ55">
        <v>138.893328887308</v>
      </c>
      <c r="HA55">
        <v>128.58641978587499</v>
      </c>
      <c r="HB55">
        <v>108.331070485878</v>
      </c>
      <c r="HC55">
        <v>99.687628857609894</v>
      </c>
      <c r="HD55">
        <v>103.117898185721</v>
      </c>
      <c r="HE55">
        <v>104.983062368576</v>
      </c>
      <c r="HF55">
        <v>45.526479718515098</v>
      </c>
      <c r="HG55">
        <v>70.152222063607894</v>
      </c>
      <c r="HH55">
        <v>51.668773857719899</v>
      </c>
      <c r="HI55">
        <v>42.093475021221202</v>
      </c>
      <c r="HJ55">
        <v>100.61522139460401</v>
      </c>
      <c r="HL55" t="s">
        <v>399</v>
      </c>
      <c r="HM55">
        <v>8.1386254745496802E-4</v>
      </c>
      <c r="HN55">
        <v>-1.3718194270974E-3</v>
      </c>
      <c r="HO55">
        <v>1.37197397284705E-3</v>
      </c>
      <c r="HP55">
        <v>-1.49167961880192E-3</v>
      </c>
      <c r="HQ55">
        <v>7.4644213568297799E-3</v>
      </c>
      <c r="HR55">
        <v>-3.8724837751352097E-2</v>
      </c>
      <c r="HS55">
        <v>-5.7220768028824101E-2</v>
      </c>
      <c r="HT55">
        <v>6.6267472573300302E-4</v>
      </c>
      <c r="HU55">
        <v>-3.8381290470634799E-3</v>
      </c>
      <c r="HV55">
        <v>5.0246251031035701E-2</v>
      </c>
      <c r="HW55">
        <v>8.99155684718588E-3</v>
      </c>
      <c r="HX55">
        <v>1.7217239587399201E-2</v>
      </c>
      <c r="HY55">
        <v>7.8035552551758399E-3</v>
      </c>
      <c r="HZ55">
        <v>2.3882439503977101E-2</v>
      </c>
      <c r="IA55">
        <v>-5.1345155394857497E-2</v>
      </c>
      <c r="IB55">
        <v>2.2948495851079199E-2</v>
      </c>
      <c r="IC55">
        <v>3.0060106963138499E-2</v>
      </c>
      <c r="ID55">
        <v>4.2360019261048203E-2</v>
      </c>
      <c r="IE55">
        <v>1.40975578856572E-3</v>
      </c>
    </row>
    <row r="56" spans="1:239" x14ac:dyDescent="0.35">
      <c r="A56" t="s">
        <v>448</v>
      </c>
      <c r="B56" t="b">
        <v>1</v>
      </c>
      <c r="C56" t="b">
        <v>1</v>
      </c>
      <c r="D56">
        <v>1</v>
      </c>
      <c r="E56">
        <v>1</v>
      </c>
      <c r="F56" t="s">
        <v>79</v>
      </c>
      <c r="G56">
        <v>7.1569657535599501E-3</v>
      </c>
      <c r="H56">
        <v>7.1569657535599501E-3</v>
      </c>
      <c r="I56">
        <v>7.1569657535599501E-3</v>
      </c>
      <c r="J56">
        <v>124.61836717433199</v>
      </c>
      <c r="K56">
        <v>118.68053876110299</v>
      </c>
      <c r="L56">
        <v>112.914528726924</v>
      </c>
      <c r="M56">
        <v>1</v>
      </c>
      <c r="N56" t="b">
        <v>1</v>
      </c>
      <c r="P56" t="s">
        <v>460</v>
      </c>
      <c r="Q56">
        <v>180.971719730491</v>
      </c>
      <c r="R56">
        <v>123.232703679699</v>
      </c>
      <c r="S56">
        <v>99.555410930554899</v>
      </c>
      <c r="T56">
        <v>104.56575577622699</v>
      </c>
      <c r="U56">
        <v>128.06854017209599</v>
      </c>
      <c r="V56">
        <v>123.819407478294</v>
      </c>
      <c r="W56">
        <v>7.3402484151834297</v>
      </c>
      <c r="X56">
        <v>114.335458318831</v>
      </c>
      <c r="Y56">
        <v>152.165938784427</v>
      </c>
      <c r="Z56">
        <v>162.01243596222</v>
      </c>
      <c r="AA56">
        <v>201.651502164866</v>
      </c>
      <c r="AB56">
        <v>109.856144544255</v>
      </c>
      <c r="AC56">
        <v>140.58993084485101</v>
      </c>
      <c r="AD56">
        <v>119.230488465755</v>
      </c>
      <c r="AE56">
        <v>141.08034970912499</v>
      </c>
      <c r="AF56">
        <v>142.11362914029201</v>
      </c>
      <c r="AG56">
        <v>122.89928543433</v>
      </c>
      <c r="AH56">
        <v>117.138269398254</v>
      </c>
      <c r="AI56">
        <v>132.65520776728599</v>
      </c>
      <c r="AJ56">
        <v>165.48119972856099</v>
      </c>
      <c r="AK56">
        <v>117.999084726495</v>
      </c>
      <c r="AL56">
        <v>142.767475389108</v>
      </c>
      <c r="AM56">
        <v>143.15439075604399</v>
      </c>
      <c r="AN56">
        <v>164.03720278125601</v>
      </c>
      <c r="AO56">
        <v>151.065991582869</v>
      </c>
      <c r="AP56">
        <v>143.978130677682</v>
      </c>
      <c r="AQ56">
        <v>167.72008757109199</v>
      </c>
      <c r="AR56">
        <v>138.882112808621</v>
      </c>
      <c r="AS56">
        <v>137.426648725196</v>
      </c>
      <c r="AT56">
        <v>110.137481664643</v>
      </c>
      <c r="AU56">
        <v>130.65198788244601</v>
      </c>
      <c r="AV56">
        <v>118.74709533698</v>
      </c>
      <c r="AW56">
        <v>121.909328666348</v>
      </c>
      <c r="AX56">
        <v>144.883797741444</v>
      </c>
      <c r="AY56">
        <v>105.205635628146</v>
      </c>
      <c r="AZ56">
        <v>109.785435854855</v>
      </c>
      <c r="BA56">
        <v>137.97259310333399</v>
      </c>
      <c r="BB56">
        <v>122.318899548616</v>
      </c>
      <c r="BC56">
        <v>127.713344234977</v>
      </c>
      <c r="BD56">
        <v>208.229479609137</v>
      </c>
      <c r="BE56">
        <v>115.06098543146101</v>
      </c>
      <c r="BF56">
        <v>119.605916354047</v>
      </c>
      <c r="BG56">
        <v>141.51791378869501</v>
      </c>
      <c r="BH56">
        <v>110.56852872065799</v>
      </c>
      <c r="BI56">
        <v>203.708872145295</v>
      </c>
      <c r="BJ56">
        <v>233.73780867603199</v>
      </c>
      <c r="BK56">
        <v>174.85312133664601</v>
      </c>
      <c r="BL56">
        <v>38.944147900807799</v>
      </c>
      <c r="BM56">
        <v>131.11399698826801</v>
      </c>
      <c r="BN56">
        <v>126.511393914183</v>
      </c>
      <c r="BO56">
        <v>143.241209692127</v>
      </c>
      <c r="BP56">
        <v>169.460313375255</v>
      </c>
      <c r="BQ56">
        <v>21.906879964073902</v>
      </c>
      <c r="BR56">
        <v>51.482028756884901</v>
      </c>
      <c r="BS56">
        <v>59.069708597669198</v>
      </c>
      <c r="BT56">
        <v>135.65435362355601</v>
      </c>
      <c r="BU56">
        <v>164.474779365823</v>
      </c>
      <c r="BV56">
        <v>119.726839478158</v>
      </c>
      <c r="BW56">
        <v>119.823147387353</v>
      </c>
      <c r="BX56">
        <v>142.585219675715</v>
      </c>
      <c r="BY56">
        <v>111.133076829193</v>
      </c>
      <c r="BZ56">
        <v>136.501114473352</v>
      </c>
      <c r="CA56">
        <v>198.81696152583601</v>
      </c>
      <c r="CB56">
        <v>190.99310272674899</v>
      </c>
      <c r="CC56">
        <v>77.870801825262902</v>
      </c>
      <c r="CD56">
        <v>236.04246532562499</v>
      </c>
      <c r="CF56" t="s">
        <v>460</v>
      </c>
      <c r="CG56">
        <v>131.67132471272001</v>
      </c>
      <c r="CH56">
        <v>118.932379507151</v>
      </c>
      <c r="CI56">
        <v>59.910238855035402</v>
      </c>
      <c r="CJ56">
        <v>104.1889852077</v>
      </c>
      <c r="CK56">
        <v>120.098162508596</v>
      </c>
      <c r="CL56">
        <v>119.040005112675</v>
      </c>
      <c r="CM56">
        <v>105.586972273415</v>
      </c>
      <c r="CN56">
        <v>109.543837986912</v>
      </c>
      <c r="CO56">
        <v>136.966633393385</v>
      </c>
      <c r="CP56">
        <v>146.042817705369</v>
      </c>
      <c r="CQ56">
        <v>174.111191220314</v>
      </c>
      <c r="CR56">
        <v>105.64178312200001</v>
      </c>
      <c r="CS56">
        <v>106.06448948610699</v>
      </c>
      <c r="CT56">
        <v>132.424185346473</v>
      </c>
      <c r="CU56">
        <v>130.91507596076099</v>
      </c>
      <c r="CV56">
        <v>102.479804574743</v>
      </c>
      <c r="CW56">
        <v>110.098669538081</v>
      </c>
      <c r="CX56">
        <v>108.51967079168899</v>
      </c>
      <c r="CY56">
        <v>121.980882002668</v>
      </c>
      <c r="CZ56">
        <v>147.470969349467</v>
      </c>
      <c r="DA56">
        <v>113.236834827271</v>
      </c>
      <c r="DB56">
        <v>135.77310151901199</v>
      </c>
      <c r="DC56">
        <v>150.27663530180999</v>
      </c>
      <c r="DD56">
        <v>161.600404969572</v>
      </c>
      <c r="DE56">
        <v>147.65745279873701</v>
      </c>
      <c r="DF56">
        <v>126.269824719448</v>
      </c>
      <c r="DG56">
        <v>168.77621042698399</v>
      </c>
      <c r="DH56">
        <v>103.74687557509201</v>
      </c>
      <c r="DI56">
        <v>102.776524398829</v>
      </c>
      <c r="DJ56">
        <v>107.655349257349</v>
      </c>
      <c r="DK56">
        <v>121.815058176386</v>
      </c>
      <c r="DL56">
        <v>107.725643272257</v>
      </c>
      <c r="DM56">
        <v>118.908882805293</v>
      </c>
      <c r="DN56">
        <v>115.81029202075401</v>
      </c>
      <c r="DO56">
        <v>104.59733309640001</v>
      </c>
      <c r="DP56">
        <v>106.96153994402</v>
      </c>
      <c r="DQ56">
        <v>102.318215862103</v>
      </c>
      <c r="DR56">
        <v>117.762473645844</v>
      </c>
      <c r="DS56">
        <v>125.10435827566801</v>
      </c>
      <c r="DT56">
        <v>185.07206804382901</v>
      </c>
      <c r="DU56">
        <v>110.203109677822</v>
      </c>
      <c r="DV56">
        <v>111.61684032225099</v>
      </c>
      <c r="DW56">
        <v>99.261909826976606</v>
      </c>
      <c r="DX56">
        <v>104.01963582815</v>
      </c>
      <c r="DY56">
        <v>142.11080167109199</v>
      </c>
      <c r="DZ56">
        <v>214.33432757447201</v>
      </c>
      <c r="EA56">
        <v>175.54763936657599</v>
      </c>
      <c r="EB56">
        <v>67.918499101795504</v>
      </c>
      <c r="EC56">
        <v>121.33665807849999</v>
      </c>
      <c r="ED56">
        <v>102.72478815202</v>
      </c>
      <c r="EE56">
        <v>112.045113911523</v>
      </c>
      <c r="EF56">
        <v>85.470860047122798</v>
      </c>
      <c r="EG56">
        <v>43.518817563242202</v>
      </c>
      <c r="EH56">
        <v>90.678963673967502</v>
      </c>
      <c r="EI56">
        <v>107.61559354552099</v>
      </c>
      <c r="EJ56">
        <v>135.59175124995701</v>
      </c>
      <c r="EK56">
        <v>144.28502736304699</v>
      </c>
      <c r="EL56">
        <v>113.052756335571</v>
      </c>
      <c r="EM56">
        <v>108.654992297943</v>
      </c>
      <c r="EN56">
        <v>113.17529739342901</v>
      </c>
      <c r="EO56">
        <v>107.775691354595</v>
      </c>
      <c r="EP56">
        <v>111.650331848102</v>
      </c>
      <c r="EQ56">
        <v>164.989543705919</v>
      </c>
      <c r="ER56">
        <v>122.08069939729999</v>
      </c>
      <c r="ES56">
        <v>116.254076783841</v>
      </c>
      <c r="ET56">
        <v>141.90724943943599</v>
      </c>
      <c r="EV56" t="s">
        <v>460</v>
      </c>
      <c r="EW56">
        <v>90.026520174631202</v>
      </c>
      <c r="EX56">
        <v>114.62120184896099</v>
      </c>
      <c r="EY56">
        <v>6.3362409211884598</v>
      </c>
      <c r="EZ56">
        <v>103.813262917381</v>
      </c>
      <c r="FA56">
        <v>112.302031544312</v>
      </c>
      <c r="FB56">
        <v>114.30584940686801</v>
      </c>
      <c r="FC56">
        <v>327.993916520109</v>
      </c>
      <c r="FD56">
        <v>104.910434351722</v>
      </c>
      <c r="FE56">
        <v>113.28139492039401</v>
      </c>
      <c r="FF56">
        <v>98.056482000293101</v>
      </c>
      <c r="FG56">
        <v>136.805441845166</v>
      </c>
      <c r="FH56">
        <v>101.51539711244899</v>
      </c>
      <c r="FI56">
        <v>75.563287664988593</v>
      </c>
      <c r="FJ56">
        <v>119.61007423592</v>
      </c>
      <c r="FK56">
        <v>118.58858835988801</v>
      </c>
      <c r="FL56">
        <v>70.091235338270394</v>
      </c>
      <c r="FM56">
        <v>97.988378691820301</v>
      </c>
      <c r="FN56">
        <v>100.345258270652</v>
      </c>
      <c r="FO56">
        <v>111.929843606489</v>
      </c>
      <c r="FP56">
        <v>130.65614923091999</v>
      </c>
      <c r="FQ56">
        <v>108.634016301382</v>
      </c>
      <c r="FR56">
        <v>125.593151299261</v>
      </c>
      <c r="FS56">
        <v>120.29528917775799</v>
      </c>
      <c r="FT56">
        <v>143.01019839223801</v>
      </c>
      <c r="FU56">
        <v>109.43834672567</v>
      </c>
      <c r="FV56">
        <v>110.238466735397</v>
      </c>
      <c r="FW56">
        <v>155.46677951800299</v>
      </c>
      <c r="FX56">
        <v>75.316569649794104</v>
      </c>
      <c r="FY56">
        <v>75.075457633627096</v>
      </c>
      <c r="FZ56">
        <v>105.214216361959</v>
      </c>
      <c r="GA56">
        <v>113.377131470961</v>
      </c>
      <c r="GB56">
        <v>97.470185155315605</v>
      </c>
      <c r="GC56">
        <v>115.836881741081</v>
      </c>
      <c r="GD56">
        <v>87.693270600953099</v>
      </c>
      <c r="GE56">
        <v>103.992171770173</v>
      </c>
      <c r="GF56">
        <v>104.19456757489</v>
      </c>
      <c r="GG56">
        <v>63.484869667563402</v>
      </c>
      <c r="GH56">
        <v>113.24033854519701</v>
      </c>
      <c r="GI56">
        <v>122.023298865475</v>
      </c>
      <c r="GJ56">
        <v>149.00829518781799</v>
      </c>
      <c r="GK56">
        <v>105.525380456519</v>
      </c>
      <c r="GL56">
        <v>103.898559858494</v>
      </c>
      <c r="GM56">
        <v>67.558147727018806</v>
      </c>
      <c r="GN56">
        <v>97.8135476967024</v>
      </c>
      <c r="GO56">
        <v>89.197637376814498</v>
      </c>
      <c r="GP56">
        <v>181.53709132425999</v>
      </c>
      <c r="GQ56">
        <v>159.43474804234501</v>
      </c>
      <c r="GR56">
        <v>93.951075372025102</v>
      </c>
      <c r="GS56">
        <v>112.104721822809</v>
      </c>
      <c r="GT56">
        <v>82.253368476742907</v>
      </c>
      <c r="GU56">
        <v>85.472965704287404</v>
      </c>
      <c r="GV56">
        <v>29.137690303824101</v>
      </c>
      <c r="GW56">
        <v>53.386274810951399</v>
      </c>
      <c r="GX56">
        <v>113.458720297496</v>
      </c>
      <c r="GY56">
        <v>72.654678723419593</v>
      </c>
      <c r="GZ56">
        <v>134.487362216306</v>
      </c>
      <c r="HA56">
        <v>125.704338001064</v>
      </c>
      <c r="HB56">
        <v>106.686647905583</v>
      </c>
      <c r="HC56">
        <v>98.273293410496805</v>
      </c>
      <c r="HD56">
        <v>87.834967622717798</v>
      </c>
      <c r="HE56">
        <v>104.502956705031</v>
      </c>
      <c r="HF56">
        <v>67.947655772012595</v>
      </c>
      <c r="HG56">
        <v>100.97896011797199</v>
      </c>
      <c r="HH56">
        <v>53.8453693910932</v>
      </c>
      <c r="HI56">
        <v>36.869082990215801</v>
      </c>
      <c r="HJ56">
        <v>53.5569709793565</v>
      </c>
      <c r="HL56" t="s">
        <v>400</v>
      </c>
      <c r="HM56">
        <v>1.99237580080815E-2</v>
      </c>
      <c r="HN56">
        <v>2.4991112794466998E-2</v>
      </c>
      <c r="HO56">
        <v>1.9579028697311401E-2</v>
      </c>
      <c r="HP56">
        <v>9.7164718853171E-3</v>
      </c>
      <c r="HQ56">
        <v>1.7969268670276799E-2</v>
      </c>
      <c r="HR56">
        <v>-0.12555191374470001</v>
      </c>
      <c r="HS56">
        <v>-0.183633743743778</v>
      </c>
      <c r="HT56">
        <v>4.6954916511592101E-2</v>
      </c>
      <c r="HU56">
        <v>3.0216312294559101E-2</v>
      </c>
      <c r="HV56">
        <v>0.19682294013763801</v>
      </c>
      <c r="HW56">
        <v>1.4236373510407799E-3</v>
      </c>
      <c r="HX56">
        <v>-3.7260065785436002E-3</v>
      </c>
      <c r="HY56">
        <v>-1.50438775314243E-3</v>
      </c>
      <c r="HZ56">
        <v>-8.63698505101895E-2</v>
      </c>
      <c r="IA56">
        <v>-8.1303524888328704E-3</v>
      </c>
      <c r="IB56">
        <v>3.2974455862462497E-2</v>
      </c>
      <c r="IC56">
        <v>-3.2112548516697302E-3</v>
      </c>
      <c r="ID56">
        <v>0.200000079472859</v>
      </c>
      <c r="IE56">
        <v>-2.85552894697291E-2</v>
      </c>
    </row>
    <row r="57" spans="1:239" x14ac:dyDescent="0.35">
      <c r="A57" t="s">
        <v>449</v>
      </c>
      <c r="B57" t="b">
        <v>1</v>
      </c>
      <c r="C57" t="b">
        <v>1</v>
      </c>
      <c r="D57">
        <v>1</v>
      </c>
      <c r="E57">
        <v>1</v>
      </c>
      <c r="F57" t="s">
        <v>79</v>
      </c>
      <c r="G57">
        <v>1.2790842689238901E-2</v>
      </c>
      <c r="H57">
        <v>1.2790842689238901E-2</v>
      </c>
      <c r="I57">
        <v>1.2790842689238901E-2</v>
      </c>
      <c r="J57">
        <v>126.21234110504901</v>
      </c>
      <c r="K57">
        <v>120.198562862671</v>
      </c>
      <c r="L57">
        <v>114.3588007012</v>
      </c>
      <c r="M57">
        <v>1</v>
      </c>
      <c r="N57" t="b">
        <v>1</v>
      </c>
      <c r="P57" t="s">
        <v>472</v>
      </c>
      <c r="Q57">
        <v>161.52246075646099</v>
      </c>
      <c r="R57">
        <v>111.530369893312</v>
      </c>
      <c r="S57">
        <v>49.766271115675998</v>
      </c>
      <c r="T57">
        <v>104.611445846839</v>
      </c>
      <c r="U57">
        <v>114.966640652132</v>
      </c>
      <c r="V57">
        <v>111.80007205581001</v>
      </c>
      <c r="W57">
        <v>7.8271550657872897</v>
      </c>
      <c r="X57">
        <v>108.69106882855699</v>
      </c>
      <c r="Y57">
        <v>195.58835204880501</v>
      </c>
      <c r="Z57">
        <v>216.282031523293</v>
      </c>
      <c r="AA57">
        <v>183.07560138608099</v>
      </c>
      <c r="AB57">
        <v>108.309206842683</v>
      </c>
      <c r="AC57">
        <v>143.23936232578501</v>
      </c>
      <c r="AD57">
        <v>157.12860064198699</v>
      </c>
      <c r="AE57">
        <v>123.16710496901599</v>
      </c>
      <c r="AF57">
        <v>144.85902236646001</v>
      </c>
      <c r="AG57">
        <v>111.199207392075</v>
      </c>
      <c r="AH57">
        <v>108.62014352990801</v>
      </c>
      <c r="AI57">
        <v>115.28862513132199</v>
      </c>
      <c r="AJ57">
        <v>131.25256281486801</v>
      </c>
      <c r="AK57">
        <v>111.19043518180101</v>
      </c>
      <c r="AL57">
        <v>123.203815414639</v>
      </c>
      <c r="AM57">
        <v>124.18196736985</v>
      </c>
      <c r="AN57">
        <v>164.851966634961</v>
      </c>
      <c r="AO57">
        <v>136.27442617772601</v>
      </c>
      <c r="AP57">
        <v>121.36295095643</v>
      </c>
      <c r="AQ57">
        <v>126.711233906347</v>
      </c>
      <c r="AR57">
        <v>124.652504139869</v>
      </c>
      <c r="AS57">
        <v>119.103730518755</v>
      </c>
      <c r="AT57">
        <v>106.651983531141</v>
      </c>
      <c r="AU57">
        <v>127.46081291498299</v>
      </c>
      <c r="AV57">
        <v>110.05935559661501</v>
      </c>
      <c r="AW57">
        <v>110.018725457542</v>
      </c>
      <c r="AX57">
        <v>148.00459354140901</v>
      </c>
      <c r="AY57">
        <v>104.948527602856</v>
      </c>
      <c r="AZ57">
        <v>106.183807211356</v>
      </c>
      <c r="BA57">
        <v>102.97629883947199</v>
      </c>
      <c r="BB57">
        <v>110.480345793941</v>
      </c>
      <c r="BC57">
        <v>116.276308448287</v>
      </c>
      <c r="BD57">
        <v>184.88814778471499</v>
      </c>
      <c r="BE57">
        <v>110.907461304245</v>
      </c>
      <c r="BF57">
        <v>110.516794055926</v>
      </c>
      <c r="BG57">
        <v>117.701128932458</v>
      </c>
      <c r="BH57">
        <v>106.90471563273201</v>
      </c>
      <c r="BI57">
        <v>181.320961630612</v>
      </c>
      <c r="BJ57">
        <v>194.45971873022</v>
      </c>
      <c r="BK57">
        <v>165.038090415531</v>
      </c>
      <c r="BL57">
        <v>52.047300193170997</v>
      </c>
      <c r="BM57">
        <v>128.01396482436101</v>
      </c>
      <c r="BN57">
        <v>106.53266219029101</v>
      </c>
      <c r="BO57">
        <v>117.664335886206</v>
      </c>
      <c r="BP57">
        <v>84.827652816722093</v>
      </c>
      <c r="BQ57">
        <v>32.505831865993997</v>
      </c>
      <c r="BR57">
        <v>72.4289708592446</v>
      </c>
      <c r="BS57">
        <v>88.433711242881401</v>
      </c>
      <c r="BT57">
        <v>118.375978671333</v>
      </c>
      <c r="BU57">
        <v>129.61113859775301</v>
      </c>
      <c r="BV57">
        <v>112.713264989728</v>
      </c>
      <c r="BW57">
        <v>110.702719820688</v>
      </c>
      <c r="BX57">
        <v>118.395341642924</v>
      </c>
      <c r="BY57">
        <v>107.632163017116</v>
      </c>
      <c r="BZ57">
        <v>64.793933114301197</v>
      </c>
      <c r="CA57">
        <v>146.754089858892</v>
      </c>
      <c r="CB57">
        <v>178.50071280351</v>
      </c>
      <c r="CC57">
        <v>81.842655401417801</v>
      </c>
      <c r="CD57">
        <v>140.620408476352</v>
      </c>
      <c r="CF57" t="s">
        <v>472</v>
      </c>
      <c r="CG57">
        <v>138.73984059959</v>
      </c>
      <c r="CH57">
        <v>111.58346887089699</v>
      </c>
      <c r="CI57">
        <v>51.506299381769701</v>
      </c>
      <c r="CJ57">
        <v>104.302941959919</v>
      </c>
      <c r="CK57">
        <v>111.09192308812599</v>
      </c>
      <c r="CL57">
        <v>107.466297132775</v>
      </c>
      <c r="CM57">
        <v>93.274383889046007</v>
      </c>
      <c r="CN57">
        <v>109.50339833546001</v>
      </c>
      <c r="CO57">
        <v>163.80193970598199</v>
      </c>
      <c r="CP57">
        <v>177.16879590117901</v>
      </c>
      <c r="CQ57">
        <v>173.85863638591499</v>
      </c>
      <c r="CR57">
        <v>105.781099390059</v>
      </c>
      <c r="CS57">
        <v>110.32958576015599</v>
      </c>
      <c r="CT57">
        <v>156.80882107453999</v>
      </c>
      <c r="CU57">
        <v>129.55326550171699</v>
      </c>
      <c r="CV57">
        <v>106.54207435639699</v>
      </c>
      <c r="CW57">
        <v>108.30362899833401</v>
      </c>
      <c r="CX57">
        <v>107.19647594417199</v>
      </c>
      <c r="CY57">
        <v>114.101792386852</v>
      </c>
      <c r="CZ57">
        <v>117.964597018219</v>
      </c>
      <c r="DA57">
        <v>112.589573377034</v>
      </c>
      <c r="DB57">
        <v>135.62209379693201</v>
      </c>
      <c r="DC57">
        <v>114.680151173101</v>
      </c>
      <c r="DD57">
        <v>154.579590902603</v>
      </c>
      <c r="DE57">
        <v>125.727838106281</v>
      </c>
      <c r="DF57">
        <v>107.13240727263999</v>
      </c>
      <c r="DG57">
        <v>147.65273899608499</v>
      </c>
      <c r="DH57">
        <v>98.940486745214599</v>
      </c>
      <c r="DI57">
        <v>100.478604929151</v>
      </c>
      <c r="DJ57">
        <v>106.573739042261</v>
      </c>
      <c r="DK57">
        <v>120.256447021101</v>
      </c>
      <c r="DL57">
        <v>105.27752008505701</v>
      </c>
      <c r="DM57">
        <v>111.309748206073</v>
      </c>
      <c r="DN57">
        <v>124.75849316940899</v>
      </c>
      <c r="DO57">
        <v>104.66385562831699</v>
      </c>
      <c r="DP57">
        <v>105.92183001326001</v>
      </c>
      <c r="DQ57">
        <v>85.916559777675303</v>
      </c>
      <c r="DR57">
        <v>106.316479368335</v>
      </c>
      <c r="DS57">
        <v>119.0918449009</v>
      </c>
      <c r="DT57">
        <v>197.005326661944</v>
      </c>
      <c r="DU57">
        <v>109.733675417068</v>
      </c>
      <c r="DV57">
        <v>108.58478830134101</v>
      </c>
      <c r="DW57">
        <v>92.813157110416398</v>
      </c>
      <c r="DX57">
        <v>104.087463863727</v>
      </c>
      <c r="DY57">
        <v>151.490333234601</v>
      </c>
      <c r="DZ57">
        <v>213.41043926066899</v>
      </c>
      <c r="EA57">
        <v>165.073622722767</v>
      </c>
      <c r="EB57">
        <v>88.793019173163003</v>
      </c>
      <c r="EC57">
        <v>119.697458144465</v>
      </c>
      <c r="ED57">
        <v>97.050200056871404</v>
      </c>
      <c r="EE57">
        <v>104.36650161938201</v>
      </c>
      <c r="EF57">
        <v>70.581532664976706</v>
      </c>
      <c r="EG57">
        <v>63.258931680249198</v>
      </c>
      <c r="EH57">
        <v>80.391788581794401</v>
      </c>
      <c r="EI57">
        <v>141.38569493366899</v>
      </c>
      <c r="EJ57">
        <v>127.24496138247</v>
      </c>
      <c r="EK57">
        <v>114.715383196321</v>
      </c>
      <c r="EL57">
        <v>112.383145986976</v>
      </c>
      <c r="EM57">
        <v>106.095796520349</v>
      </c>
      <c r="EN57">
        <v>105.7996069946</v>
      </c>
      <c r="EO57">
        <v>106.398456387184</v>
      </c>
      <c r="EP57">
        <v>113.23601420275</v>
      </c>
      <c r="EQ57">
        <v>138.41677122063501</v>
      </c>
      <c r="ER57">
        <v>163.17829236818301</v>
      </c>
      <c r="ES57">
        <v>103.21970721415001</v>
      </c>
      <c r="ET57">
        <v>126.880724804466</v>
      </c>
      <c r="EV57" t="s">
        <v>472</v>
      </c>
      <c r="EW57">
        <v>110.331766686645</v>
      </c>
      <c r="EX57">
        <v>111.296179264432</v>
      </c>
      <c r="EY57">
        <v>8.5556160144753797</v>
      </c>
      <c r="EZ57">
        <v>103.995020612876</v>
      </c>
      <c r="FA57">
        <v>106.87730797312101</v>
      </c>
      <c r="FB57">
        <v>103.138449821956</v>
      </c>
      <c r="FC57">
        <v>53.422809537358503</v>
      </c>
      <c r="FD57">
        <v>110.185516171967</v>
      </c>
      <c r="FE57">
        <v>125.344673114166</v>
      </c>
      <c r="FF57">
        <v>107.007711522007</v>
      </c>
      <c r="FG57">
        <v>148.73548373508501</v>
      </c>
      <c r="FH57">
        <v>103.22872054012301</v>
      </c>
      <c r="FI57">
        <v>80.231322834332801</v>
      </c>
      <c r="FJ57">
        <v>125.641390157358</v>
      </c>
      <c r="FK57">
        <v>131.971982021348</v>
      </c>
      <c r="FL57">
        <v>74.306037203495805</v>
      </c>
      <c r="FM57">
        <v>104.35342485117</v>
      </c>
      <c r="FN57">
        <v>105.38288359713199</v>
      </c>
      <c r="FO57">
        <v>112.309108661628</v>
      </c>
      <c r="FP57">
        <v>105.164936353003</v>
      </c>
      <c r="FQ57">
        <v>113.862844828587</v>
      </c>
      <c r="FR57">
        <v>144.002509741593</v>
      </c>
      <c r="FS57">
        <v>80.270040516556904</v>
      </c>
      <c r="FT57">
        <v>126.733677808236</v>
      </c>
      <c r="FU57">
        <v>86.818661114123898</v>
      </c>
      <c r="FV57">
        <v>93.997094946521401</v>
      </c>
      <c r="FW57">
        <v>152.01437393309499</v>
      </c>
      <c r="FX57">
        <v>75.772324807083905</v>
      </c>
      <c r="FY57">
        <v>81.829372530930399</v>
      </c>
      <c r="FZ57">
        <v>106.44440124081</v>
      </c>
      <c r="GA57">
        <v>113.16177432142401</v>
      </c>
      <c r="GB57">
        <v>100.24454982677599</v>
      </c>
      <c r="GC57">
        <v>112.285033407833</v>
      </c>
      <c r="GD57">
        <v>99.532635426374398</v>
      </c>
      <c r="GE57">
        <v>104.37940516166999</v>
      </c>
      <c r="GF57">
        <v>105.60797126322601</v>
      </c>
      <c r="GG57">
        <v>58.267371522104398</v>
      </c>
      <c r="GH57">
        <v>102.150642189688</v>
      </c>
      <c r="GI57">
        <v>121.28443217108401</v>
      </c>
      <c r="GJ57">
        <v>186.32154465269701</v>
      </c>
      <c r="GK57">
        <v>108.50183405644</v>
      </c>
      <c r="GL57">
        <v>106.186461182128</v>
      </c>
      <c r="GM57">
        <v>69.950454119014793</v>
      </c>
      <c r="GN57">
        <v>101.25724019032501</v>
      </c>
      <c r="GO57">
        <v>111.608821076268</v>
      </c>
      <c r="GP57">
        <v>210.701572562834</v>
      </c>
      <c r="GQ57">
        <v>148.453545738099</v>
      </c>
      <c r="GR57">
        <v>118.51595246814</v>
      </c>
      <c r="GS57">
        <v>111.635433751194</v>
      </c>
      <c r="GT57">
        <v>86.168407258918194</v>
      </c>
      <c r="GU57">
        <v>88.738917568836797</v>
      </c>
      <c r="GV57">
        <v>34.403032252407201</v>
      </c>
      <c r="GW57">
        <v>73.728106618743496</v>
      </c>
      <c r="GX57">
        <v>40.163573730015102</v>
      </c>
      <c r="GY57">
        <v>82.136003254939894</v>
      </c>
      <c r="GZ57">
        <v>135.25262629621199</v>
      </c>
      <c r="HA57">
        <v>100.55452339181301</v>
      </c>
      <c r="HB57">
        <v>111.87944342139301</v>
      </c>
      <c r="HC57">
        <v>101.20654985041899</v>
      </c>
      <c r="HD57">
        <v>91.064549418456096</v>
      </c>
      <c r="HE57">
        <v>105.12785007125601</v>
      </c>
      <c r="HF57">
        <v>129.30330911562001</v>
      </c>
      <c r="HG57">
        <v>93.622197475714799</v>
      </c>
      <c r="HH57">
        <v>95.424006413732997</v>
      </c>
      <c r="HI57">
        <v>26.721050791063401</v>
      </c>
      <c r="HJ57">
        <v>69.131224262508894</v>
      </c>
      <c r="HL57" t="s">
        <v>401</v>
      </c>
      <c r="HM57">
        <v>3.28451769545168E-3</v>
      </c>
      <c r="HN57">
        <v>7.9467414537184294E-3</v>
      </c>
      <c r="HO57">
        <v>4.30144785058428E-3</v>
      </c>
      <c r="HP57">
        <v>7.4034658475086103E-4</v>
      </c>
      <c r="HQ57">
        <v>1.49168343920205E-2</v>
      </c>
      <c r="HR57">
        <v>-1.72190929751877E-2</v>
      </c>
      <c r="HS57">
        <v>-2.87139148034001E-2</v>
      </c>
      <c r="HT57">
        <v>1.4808980919194199E-2</v>
      </c>
      <c r="HU57">
        <v>7.6388780978040496E-3</v>
      </c>
      <c r="HV57">
        <v>1.65096254824568E-2</v>
      </c>
      <c r="HW57">
        <v>3.42986962005793E-2</v>
      </c>
      <c r="HX57">
        <v>4.1958655881319099E-2</v>
      </c>
      <c r="HY57">
        <v>3.5590772407739502E-2</v>
      </c>
      <c r="HZ57">
        <v>5.4672013612024402E-2</v>
      </c>
      <c r="IA57">
        <v>6.4950349819175204E-2</v>
      </c>
      <c r="IB57">
        <v>-8.1081099098884904E-2</v>
      </c>
      <c r="IC57">
        <v>-0.11139401627948101</v>
      </c>
      <c r="ID57">
        <v>-3.3898325175555098E-2</v>
      </c>
      <c r="IE57">
        <v>-3.2486372831873299E-2</v>
      </c>
    </row>
    <row r="58" spans="1:239" x14ac:dyDescent="0.35">
      <c r="A58" t="s">
        <v>450</v>
      </c>
      <c r="B58" t="b">
        <v>1</v>
      </c>
      <c r="C58" t="b">
        <v>0</v>
      </c>
      <c r="D58">
        <v>0</v>
      </c>
      <c r="E58">
        <v>-1</v>
      </c>
      <c r="F58" t="s">
        <v>79</v>
      </c>
      <c r="G58">
        <v>-8.6264911673793396E-3</v>
      </c>
      <c r="H58">
        <v>0</v>
      </c>
      <c r="I58">
        <v>8.6264911673793396E-3</v>
      </c>
      <c r="J58">
        <v>125.12357145929199</v>
      </c>
      <c r="K58">
        <v>120.198562862671</v>
      </c>
      <c r="L58">
        <v>115.345315885361</v>
      </c>
      <c r="M58">
        <v>0</v>
      </c>
      <c r="N58" t="b">
        <v>0</v>
      </c>
      <c r="P58" t="s">
        <v>484</v>
      </c>
      <c r="Q58">
        <v>179.00432115962201</v>
      </c>
      <c r="R58">
        <v>107.167017428477</v>
      </c>
      <c r="S58">
        <v>42.550784716835999</v>
      </c>
      <c r="T58">
        <v>108.19125189792101</v>
      </c>
      <c r="U58">
        <v>110.622680563271</v>
      </c>
      <c r="V58">
        <v>108.034392624612</v>
      </c>
      <c r="W58">
        <v>1.4269160038698101</v>
      </c>
      <c r="X58">
        <v>107.547738762073</v>
      </c>
      <c r="Y58">
        <v>168.88820096531501</v>
      </c>
      <c r="Z58">
        <v>161.14511471847601</v>
      </c>
      <c r="AA58">
        <v>199.802584314331</v>
      </c>
      <c r="AB58">
        <v>114.295063227372</v>
      </c>
      <c r="AC58">
        <v>139.15450890432501</v>
      </c>
      <c r="AD58">
        <v>134.48751916414801</v>
      </c>
      <c r="AE58">
        <v>126.969790846789</v>
      </c>
      <c r="AF58">
        <v>141.018450440919</v>
      </c>
      <c r="AG58">
        <v>104.004715678941</v>
      </c>
      <c r="AH58">
        <v>104.623828374352</v>
      </c>
      <c r="AI58">
        <v>113.724220943871</v>
      </c>
      <c r="AJ58">
        <v>124.75526221825599</v>
      </c>
      <c r="AK58">
        <v>111.30034043914701</v>
      </c>
      <c r="AL58">
        <v>127.893418373592</v>
      </c>
      <c r="AM58">
        <v>102.58148744395599</v>
      </c>
      <c r="AN58">
        <v>175.48233753274201</v>
      </c>
      <c r="AO58">
        <v>97.798931771380794</v>
      </c>
      <c r="AP58">
        <v>117.71824626690599</v>
      </c>
      <c r="AQ58">
        <v>147.293091942952</v>
      </c>
      <c r="AR58">
        <v>120.001816639667</v>
      </c>
      <c r="AS58">
        <v>111.828469849751</v>
      </c>
      <c r="AT58">
        <v>106.172422449273</v>
      </c>
      <c r="AU58">
        <v>121.152576324764</v>
      </c>
      <c r="AV58">
        <v>105.21745129402299</v>
      </c>
      <c r="AW58">
        <v>106.04441537331201</v>
      </c>
      <c r="AX58">
        <v>143.950850981961</v>
      </c>
      <c r="AY58">
        <v>108.31139379722001</v>
      </c>
      <c r="AZ58">
        <v>105.496478020607</v>
      </c>
      <c r="BA58">
        <v>100.585556141596</v>
      </c>
      <c r="BB58">
        <v>106.39117734403401</v>
      </c>
      <c r="BC58">
        <v>114.757286997805</v>
      </c>
      <c r="BD58">
        <v>210.98375141650999</v>
      </c>
      <c r="BE58">
        <v>111.62851077934999</v>
      </c>
      <c r="BF58">
        <v>105.947520442477</v>
      </c>
      <c r="BG58">
        <v>102.25079695591</v>
      </c>
      <c r="BH58">
        <v>106.230789315108</v>
      </c>
      <c r="BI58">
        <v>206.72219825890701</v>
      </c>
      <c r="BJ58">
        <v>221.98851477880001</v>
      </c>
      <c r="BK58">
        <v>186.89733009036101</v>
      </c>
      <c r="BL58">
        <v>69.541414902737102</v>
      </c>
      <c r="BM58">
        <v>121.852888397313</v>
      </c>
      <c r="BN58">
        <v>96.050685781626001</v>
      </c>
      <c r="BO58">
        <v>100.988965109647</v>
      </c>
      <c r="BP58">
        <v>43.213118985505297</v>
      </c>
      <c r="BQ58">
        <v>50.885069844769603</v>
      </c>
      <c r="BR58">
        <v>42.375718750132897</v>
      </c>
      <c r="BS58">
        <v>67.625350403912293</v>
      </c>
      <c r="BT58">
        <v>116.533832648417</v>
      </c>
      <c r="BU58">
        <v>122.712015099564</v>
      </c>
      <c r="BV58">
        <v>112.72577629269099</v>
      </c>
      <c r="BW58">
        <v>106.254673982546</v>
      </c>
      <c r="BX58">
        <v>103.359586477503</v>
      </c>
      <c r="BY58">
        <v>107.04080075493999</v>
      </c>
      <c r="BZ58">
        <v>66.778061908119795</v>
      </c>
      <c r="CA58">
        <v>192.63766868652201</v>
      </c>
      <c r="CB58">
        <v>197.53009318216201</v>
      </c>
      <c r="CC58">
        <v>91.371371592480997</v>
      </c>
      <c r="CD58">
        <v>149.495874872374</v>
      </c>
      <c r="CF58" t="s">
        <v>484</v>
      </c>
      <c r="CG58">
        <v>154.896922755726</v>
      </c>
      <c r="CH58">
        <v>109.884439452403</v>
      </c>
      <c r="CI58">
        <v>48.110145693552198</v>
      </c>
      <c r="CJ58">
        <v>107.578185035525</v>
      </c>
      <c r="CK58">
        <v>108.820094559428</v>
      </c>
      <c r="CL58">
        <v>106.05504704224001</v>
      </c>
      <c r="CM58">
        <v>43.556434829059697</v>
      </c>
      <c r="CN58">
        <v>109.84625774130301</v>
      </c>
      <c r="CO58">
        <v>153.21440774944699</v>
      </c>
      <c r="CP58">
        <v>167.939253974021</v>
      </c>
      <c r="CQ58">
        <v>180.91154247182499</v>
      </c>
      <c r="CR58">
        <v>108.496057385424</v>
      </c>
      <c r="CS58">
        <v>103.431282343486</v>
      </c>
      <c r="CT58">
        <v>144.68416144234601</v>
      </c>
      <c r="CU58">
        <v>127.88903963878001</v>
      </c>
      <c r="CV58">
        <v>99.887989862733804</v>
      </c>
      <c r="CW58">
        <v>100.344471221985</v>
      </c>
      <c r="CX58">
        <v>106.89110818703401</v>
      </c>
      <c r="CY58">
        <v>116.449753844079</v>
      </c>
      <c r="CZ58">
        <v>122.13147023069</v>
      </c>
      <c r="DA58">
        <v>113.34992549368999</v>
      </c>
      <c r="DB58">
        <v>138.33379124148399</v>
      </c>
      <c r="DC58">
        <v>107.13761274323601</v>
      </c>
      <c r="DD58">
        <v>163.93967757583999</v>
      </c>
      <c r="DE58">
        <v>117.70426429329601</v>
      </c>
      <c r="DF58">
        <v>106.812648142502</v>
      </c>
      <c r="DG58">
        <v>140.18102696062101</v>
      </c>
      <c r="DH58">
        <v>102.501583147186</v>
      </c>
      <c r="DI58">
        <v>110.696231979307</v>
      </c>
      <c r="DJ58">
        <v>107.809561716522</v>
      </c>
      <c r="DK58">
        <v>119.126515722439</v>
      </c>
      <c r="DL58">
        <v>104.971807043119</v>
      </c>
      <c r="DM58">
        <v>110.07586456512</v>
      </c>
      <c r="DN58">
        <v>121.420776702609</v>
      </c>
      <c r="DO58">
        <v>107.860678617773</v>
      </c>
      <c r="DP58">
        <v>106.525166849922</v>
      </c>
      <c r="DQ58">
        <v>95.396857108394499</v>
      </c>
      <c r="DR58">
        <v>105.06684727127499</v>
      </c>
      <c r="DS58">
        <v>120.711244445731</v>
      </c>
      <c r="DT58">
        <v>224.130782861927</v>
      </c>
      <c r="DU58">
        <v>110.62731229496799</v>
      </c>
      <c r="DV58">
        <v>108.49990133698699</v>
      </c>
      <c r="DW58">
        <v>90.682629595043295</v>
      </c>
      <c r="DX58">
        <v>105.440802981711</v>
      </c>
      <c r="DY58">
        <v>172.24032413183099</v>
      </c>
      <c r="DZ58">
        <v>238.39307841470099</v>
      </c>
      <c r="EA58">
        <v>166.23943956843601</v>
      </c>
      <c r="EB58">
        <v>118.919354277029</v>
      </c>
      <c r="EC58">
        <v>118.53796611348901</v>
      </c>
      <c r="ED58">
        <v>94.800491509954398</v>
      </c>
      <c r="EE58">
        <v>101.784728373034</v>
      </c>
      <c r="EF58">
        <v>52.127739088874598</v>
      </c>
      <c r="EG58">
        <v>101.94197640409099</v>
      </c>
      <c r="EH58">
        <v>58.078598040109597</v>
      </c>
      <c r="EI58">
        <v>126.684528811783</v>
      </c>
      <c r="EJ58">
        <v>129.48017467646801</v>
      </c>
      <c r="EK58">
        <v>117.42307433107101</v>
      </c>
      <c r="EL58">
        <v>113.435518261909</v>
      </c>
      <c r="EM58">
        <v>100.079905183723</v>
      </c>
      <c r="EN58">
        <v>103.396355331302</v>
      </c>
      <c r="EO58">
        <v>107.665698631504</v>
      </c>
      <c r="EP58">
        <v>118.08576367831699</v>
      </c>
      <c r="EQ58">
        <v>176.84272794026</v>
      </c>
      <c r="ER58">
        <v>182.79954662364599</v>
      </c>
      <c r="ES58">
        <v>107.963245267142</v>
      </c>
      <c r="ET58">
        <v>123.59169136063799</v>
      </c>
      <c r="EV58" t="s">
        <v>484</v>
      </c>
      <c r="EW58">
        <v>121.525228514991</v>
      </c>
      <c r="EX58">
        <v>111.731489221323</v>
      </c>
      <c r="EY58">
        <v>5.9916341171513903</v>
      </c>
      <c r="EZ58">
        <v>106.967456566218</v>
      </c>
      <c r="FA58">
        <v>105.923754799563</v>
      </c>
      <c r="FB58">
        <v>103.417890399241</v>
      </c>
      <c r="FC58">
        <v>21.991632528523802</v>
      </c>
      <c r="FD58">
        <v>111.93849386772401</v>
      </c>
      <c r="FE58">
        <v>125.874255335049</v>
      </c>
      <c r="FF58">
        <v>125.982028376789</v>
      </c>
      <c r="FG58">
        <v>142.77553668844601</v>
      </c>
      <c r="FH58">
        <v>102.89120645284299</v>
      </c>
      <c r="FI58">
        <v>71.5322486868684</v>
      </c>
      <c r="FJ58">
        <v>123.77491311551</v>
      </c>
      <c r="FK58">
        <v>123.701543052939</v>
      </c>
      <c r="FL58">
        <v>66.1373285884425</v>
      </c>
      <c r="FM58">
        <v>95.139875793442698</v>
      </c>
      <c r="FN58">
        <v>108.453756846191</v>
      </c>
      <c r="FO58">
        <v>117.50407741503901</v>
      </c>
      <c r="FP58">
        <v>115.93475043483799</v>
      </c>
      <c r="FQ58">
        <v>115.088060746251</v>
      </c>
      <c r="FR58">
        <v>142.933386557924</v>
      </c>
      <c r="FS58">
        <v>79.148914804113005</v>
      </c>
      <c r="FT58">
        <v>130.46746772633799</v>
      </c>
      <c r="FU58">
        <v>96.587847177778201</v>
      </c>
      <c r="FV58">
        <v>95.255647925439206</v>
      </c>
      <c r="FW58">
        <v>115.109763257914</v>
      </c>
      <c r="FX58">
        <v>82.673638826210293</v>
      </c>
      <c r="FY58">
        <v>103.4864185337</v>
      </c>
      <c r="FZ58">
        <v>109.34688051490301</v>
      </c>
      <c r="GA58">
        <v>116.161101446827</v>
      </c>
      <c r="GB58">
        <v>103.861410388525</v>
      </c>
      <c r="GC58">
        <v>113.320948973648</v>
      </c>
      <c r="GD58">
        <v>95.440817608436106</v>
      </c>
      <c r="GE58">
        <v>107.411044991409</v>
      </c>
      <c r="GF58">
        <v>107.441898807226</v>
      </c>
      <c r="GG58">
        <v>68.713630362511793</v>
      </c>
      <c r="GH58">
        <v>103.0591827614</v>
      </c>
      <c r="GI58">
        <v>125.707508270003</v>
      </c>
      <c r="GJ58">
        <v>205.71217250474399</v>
      </c>
      <c r="GK58">
        <v>109.48202356423199</v>
      </c>
      <c r="GL58">
        <v>110.184865888375</v>
      </c>
      <c r="GM58">
        <v>75.750096189980994</v>
      </c>
      <c r="GN58">
        <v>104.491795211152</v>
      </c>
      <c r="GO58">
        <v>123.18057279543901</v>
      </c>
      <c r="GP58">
        <v>220.940359367523</v>
      </c>
      <c r="GQ58">
        <v>129.441985689326</v>
      </c>
      <c r="GR58">
        <v>148.999967736222</v>
      </c>
      <c r="GS58">
        <v>114.354707575077</v>
      </c>
      <c r="GT58">
        <v>90.132304373428795</v>
      </c>
      <c r="GU58">
        <v>96.748868960946197</v>
      </c>
      <c r="GV58">
        <v>30.872543041929401</v>
      </c>
      <c r="GW58">
        <v>105.629234164762</v>
      </c>
      <c r="GX58">
        <v>26.959116907765601</v>
      </c>
      <c r="GY58">
        <v>84.491057030010793</v>
      </c>
      <c r="GZ58">
        <v>140.908036024534</v>
      </c>
      <c r="HA58">
        <v>108.697444524782</v>
      </c>
      <c r="HB58">
        <v>113.754953144193</v>
      </c>
      <c r="HC58">
        <v>93.498664512131796</v>
      </c>
      <c r="HD58">
        <v>98.204618983640003</v>
      </c>
      <c r="HE58">
        <v>108.168071232477</v>
      </c>
      <c r="HF58">
        <v>133.70053732088101</v>
      </c>
      <c r="HG58">
        <v>111.674125275279</v>
      </c>
      <c r="HH58">
        <v>103.287759645809</v>
      </c>
      <c r="HI58">
        <v>24.602452164525999</v>
      </c>
      <c r="HJ58">
        <v>58.477239600180802</v>
      </c>
      <c r="HL58" t="s">
        <v>402</v>
      </c>
      <c r="HM58">
        <v>1.7739352925105699E-4</v>
      </c>
      <c r="HN58">
        <v>1.00450940081708E-3</v>
      </c>
      <c r="HO58">
        <v>1.1473317231731599E-3</v>
      </c>
      <c r="HP58">
        <v>-1.9766507922333002E-3</v>
      </c>
      <c r="HQ58">
        <v>2.49651946981626E-2</v>
      </c>
      <c r="HR58">
        <v>-2.2698320209671901E-3</v>
      </c>
      <c r="HS58">
        <v>-9.34585416239774E-3</v>
      </c>
      <c r="HT58">
        <v>8.8910896300158308E-3</v>
      </c>
      <c r="HU58">
        <v>7.4812091989511203E-3</v>
      </c>
      <c r="HV58">
        <v>-2.4002546131184298E-3</v>
      </c>
      <c r="HW58">
        <v>2.02807190733822E-3</v>
      </c>
      <c r="HX58">
        <v>-3.7857766472603098E-3</v>
      </c>
      <c r="HY58">
        <v>2.6563658720284399E-3</v>
      </c>
      <c r="HZ58">
        <v>8.3095782488167694E-2</v>
      </c>
      <c r="IA58">
        <v>-1.02381496797495E-2</v>
      </c>
      <c r="IB58">
        <v>2.5659340075105699E-2</v>
      </c>
      <c r="IC58">
        <v>4.1697124480107199E-2</v>
      </c>
      <c r="ID58">
        <v>2.05314108425633E-2</v>
      </c>
      <c r="IE58">
        <v>0.123016006160884</v>
      </c>
    </row>
    <row r="59" spans="1:239" x14ac:dyDescent="0.35">
      <c r="A59" t="s">
        <v>451</v>
      </c>
      <c r="B59" t="b">
        <v>0</v>
      </c>
      <c r="C59" t="b">
        <v>1</v>
      </c>
      <c r="D59">
        <v>1</v>
      </c>
      <c r="E59">
        <v>1</v>
      </c>
      <c r="F59" t="s">
        <v>79</v>
      </c>
      <c r="G59">
        <v>-3.0400938376815502E-3</v>
      </c>
      <c r="H59">
        <v>-3.0400938376815502E-3</v>
      </c>
      <c r="I59">
        <v>-3.0400938376815502E-3</v>
      </c>
      <c r="J59">
        <v>124.743184060749</v>
      </c>
      <c r="K59">
        <v>119.833147952414</v>
      </c>
      <c r="L59">
        <v>114.994655301332</v>
      </c>
      <c r="M59">
        <v>0</v>
      </c>
      <c r="N59" t="b">
        <v>0</v>
      </c>
      <c r="P59" t="s">
        <v>398</v>
      </c>
      <c r="Q59">
        <v>101.369509606607</v>
      </c>
      <c r="R59">
        <v>103.50515456636801</v>
      </c>
      <c r="S59">
        <v>120.270296670603</v>
      </c>
      <c r="T59">
        <v>100.043783984461</v>
      </c>
      <c r="U59">
        <v>104.73448514770099</v>
      </c>
      <c r="V59">
        <v>103.571834386704</v>
      </c>
      <c r="W59">
        <v>66.845556485126707</v>
      </c>
      <c r="X59">
        <v>101.787833597469</v>
      </c>
      <c r="Y59">
        <v>102.064414043257</v>
      </c>
      <c r="Z59">
        <v>91.866973734260796</v>
      </c>
      <c r="AA59">
        <v>101.61200324064799</v>
      </c>
      <c r="AB59">
        <v>100.040101365175</v>
      </c>
      <c r="AC59">
        <v>114.007734337953</v>
      </c>
      <c r="AD59">
        <v>100.345443117112</v>
      </c>
      <c r="AE59">
        <v>102.03306910066</v>
      </c>
      <c r="AF59">
        <v>114.13420604886301</v>
      </c>
      <c r="AG59">
        <v>105.419973424023</v>
      </c>
      <c r="AH59">
        <v>103.402567132103</v>
      </c>
      <c r="AI59">
        <v>103.208872849527</v>
      </c>
      <c r="AJ59">
        <v>108.11272634077601</v>
      </c>
      <c r="AK59">
        <v>101.02479406727601</v>
      </c>
      <c r="AL59">
        <v>101.443327718097</v>
      </c>
      <c r="AM59">
        <v>89.033854852478001</v>
      </c>
      <c r="AN59">
        <v>99.386759741231401</v>
      </c>
      <c r="AO59">
        <v>89.430059609724296</v>
      </c>
      <c r="AP59">
        <v>105.800293482679</v>
      </c>
      <c r="AQ59">
        <v>106.053016956288</v>
      </c>
      <c r="AR59">
        <v>100.339762484057</v>
      </c>
      <c r="AS59">
        <v>99.8490366614853</v>
      </c>
      <c r="AT59">
        <v>101.011658302719</v>
      </c>
      <c r="AU59">
        <v>104.918503421019</v>
      </c>
      <c r="AV59">
        <v>103.96205370483</v>
      </c>
      <c r="AW59">
        <v>103.39019562118899</v>
      </c>
      <c r="AX59">
        <v>114.027923638492</v>
      </c>
      <c r="AY59">
        <v>100.20872665093999</v>
      </c>
      <c r="AZ59">
        <v>100.95991312514801</v>
      </c>
      <c r="BA59">
        <v>110.879360752903</v>
      </c>
      <c r="BB59">
        <v>103.341126141781</v>
      </c>
      <c r="BC59">
        <v>103.583068772155</v>
      </c>
      <c r="BD59">
        <v>101.347370266718</v>
      </c>
      <c r="BE59">
        <v>101.055047142547</v>
      </c>
      <c r="BF59">
        <v>102.642104803362</v>
      </c>
      <c r="BG59">
        <v>109.33261295584801</v>
      </c>
      <c r="BH59">
        <v>101.662912046367</v>
      </c>
      <c r="BI59">
        <v>100.44195260702</v>
      </c>
      <c r="BJ59">
        <v>99.957328951868305</v>
      </c>
      <c r="BK59">
        <v>101.29525397561601</v>
      </c>
      <c r="BL59">
        <v>81.748686517015102</v>
      </c>
      <c r="BM59">
        <v>104.588875832371</v>
      </c>
      <c r="BN59">
        <v>106.47462329365599</v>
      </c>
      <c r="BO59">
        <v>110.222903854352</v>
      </c>
      <c r="BP59">
        <v>130.78166988869501</v>
      </c>
      <c r="BQ59">
        <v>73.174921203281201</v>
      </c>
      <c r="BR59">
        <v>82.047656507447101</v>
      </c>
      <c r="BS59">
        <v>92.963308977079606</v>
      </c>
      <c r="BT59">
        <v>104.23562884325401</v>
      </c>
      <c r="BU59">
        <v>107.73994022955399</v>
      </c>
      <c r="BV59">
        <v>101.972268780199</v>
      </c>
      <c r="BW59">
        <v>103.794152770457</v>
      </c>
      <c r="BX59">
        <v>108.65962453431</v>
      </c>
      <c r="BY59">
        <v>101.054756660978</v>
      </c>
      <c r="BZ59">
        <v>72.158847645455694</v>
      </c>
      <c r="CA59">
        <v>99.048123549548905</v>
      </c>
      <c r="CB59">
        <v>135.92159566399499</v>
      </c>
      <c r="CC59">
        <v>101.274576312703</v>
      </c>
      <c r="CD59">
        <v>105.597482690334</v>
      </c>
      <c r="CF59" t="s">
        <v>398</v>
      </c>
      <c r="CG59">
        <v>103.33334257497199</v>
      </c>
      <c r="CH59">
        <v>100</v>
      </c>
      <c r="CI59">
        <v>112.831279068616</v>
      </c>
      <c r="CJ59">
        <v>100.043783984461</v>
      </c>
      <c r="CK59">
        <v>100</v>
      </c>
      <c r="CL59">
        <v>100</v>
      </c>
      <c r="CM59">
        <v>100</v>
      </c>
      <c r="CN59">
        <v>100</v>
      </c>
      <c r="CO59">
        <v>102.064414043257</v>
      </c>
      <c r="CP59">
        <v>99.060405289424907</v>
      </c>
      <c r="CQ59">
        <v>105.043606773531</v>
      </c>
      <c r="CR59">
        <v>100.040101365175</v>
      </c>
      <c r="CS59">
        <v>100</v>
      </c>
      <c r="CT59">
        <v>96.343266684447599</v>
      </c>
      <c r="CU59">
        <v>100</v>
      </c>
      <c r="CV59">
        <v>100</v>
      </c>
      <c r="CW59">
        <v>100</v>
      </c>
      <c r="CX59">
        <v>100</v>
      </c>
      <c r="CY59">
        <v>100</v>
      </c>
      <c r="CZ59">
        <v>100</v>
      </c>
      <c r="DA59">
        <v>100.18164939571599</v>
      </c>
      <c r="DB59">
        <v>100</v>
      </c>
      <c r="DC59">
        <v>89.033854852478001</v>
      </c>
      <c r="DD59">
        <v>99.386759741231401</v>
      </c>
      <c r="DE59">
        <v>89.430059609724296</v>
      </c>
      <c r="DF59">
        <v>100.175482579258</v>
      </c>
      <c r="DG59">
        <v>103.15851224331701</v>
      </c>
      <c r="DH59">
        <v>98.565280622980495</v>
      </c>
      <c r="DI59">
        <v>98.845281343572907</v>
      </c>
      <c r="DJ59">
        <v>100.27635629468401</v>
      </c>
      <c r="DK59">
        <v>100</v>
      </c>
      <c r="DL59">
        <v>100</v>
      </c>
      <c r="DM59">
        <v>100</v>
      </c>
      <c r="DN59">
        <v>100</v>
      </c>
      <c r="DO59">
        <v>100.154257825906</v>
      </c>
      <c r="DP59">
        <v>100</v>
      </c>
      <c r="DQ59">
        <v>107.02728321974899</v>
      </c>
      <c r="DR59">
        <v>100</v>
      </c>
      <c r="DS59">
        <v>100</v>
      </c>
      <c r="DT59">
        <v>104.93412258197</v>
      </c>
      <c r="DU59">
        <v>99.934205925462805</v>
      </c>
      <c r="DV59">
        <v>100</v>
      </c>
      <c r="DW59">
        <v>100</v>
      </c>
      <c r="DX59">
        <v>100</v>
      </c>
      <c r="DY59">
        <v>104.27540849271099</v>
      </c>
      <c r="DZ59">
        <v>104.32262102322601</v>
      </c>
      <c r="EA59">
        <v>104.756281583606</v>
      </c>
      <c r="EB59">
        <v>81.748686517015102</v>
      </c>
      <c r="EC59">
        <v>100</v>
      </c>
      <c r="ED59">
        <v>100</v>
      </c>
      <c r="EE59">
        <v>100</v>
      </c>
      <c r="EF59">
        <v>100</v>
      </c>
      <c r="EG59">
        <v>73.174921203281201</v>
      </c>
      <c r="EH59">
        <v>100</v>
      </c>
      <c r="EI59">
        <v>99.778265446245499</v>
      </c>
      <c r="EJ59">
        <v>100.332427634081</v>
      </c>
      <c r="EK59">
        <v>99.785767952912906</v>
      </c>
      <c r="EL59">
        <v>100</v>
      </c>
      <c r="EM59">
        <v>100</v>
      </c>
      <c r="EN59">
        <v>100</v>
      </c>
      <c r="EO59">
        <v>100</v>
      </c>
      <c r="EP59">
        <v>70.049554113124998</v>
      </c>
      <c r="EQ59">
        <v>92.521539746410198</v>
      </c>
      <c r="ER59">
        <v>100</v>
      </c>
      <c r="ES59">
        <v>100</v>
      </c>
      <c r="ET59">
        <v>100</v>
      </c>
      <c r="EV59" t="s">
        <v>398</v>
      </c>
      <c r="EW59">
        <v>105.28468799869501</v>
      </c>
      <c r="EX59">
        <v>96.574525244662397</v>
      </c>
      <c r="EY59">
        <v>105.39226146662899</v>
      </c>
      <c r="EZ59">
        <v>100.043783984461</v>
      </c>
      <c r="FA59">
        <v>95.410053803522501</v>
      </c>
      <c r="FB59">
        <v>96.511029220381403</v>
      </c>
      <c r="FC59">
        <v>125.74191102104101</v>
      </c>
      <c r="FD59">
        <v>98.232590793631402</v>
      </c>
      <c r="FE59">
        <v>102.064414043257</v>
      </c>
      <c r="FF59">
        <v>105.051998192695</v>
      </c>
      <c r="FG59">
        <v>108.412128071393</v>
      </c>
      <c r="FH59">
        <v>100.040101365175</v>
      </c>
      <c r="FI59">
        <v>86.735405293382897</v>
      </c>
      <c r="FJ59">
        <v>92.341090251782504</v>
      </c>
      <c r="FK59">
        <v>97.945178064767703</v>
      </c>
      <c r="FL59">
        <v>86.628735373730706</v>
      </c>
      <c r="FM59">
        <v>94.746201198217094</v>
      </c>
      <c r="FN59">
        <v>96.663185138253098</v>
      </c>
      <c r="FO59">
        <v>96.851465264839902</v>
      </c>
      <c r="FP59">
        <v>92.140482535785594</v>
      </c>
      <c r="FQ59">
        <v>99.341450547359599</v>
      </c>
      <c r="FR59">
        <v>98.505083604105394</v>
      </c>
      <c r="FS59">
        <v>89.033854852478001</v>
      </c>
      <c r="FT59">
        <v>99.386759741231401</v>
      </c>
      <c r="FU59">
        <v>89.430059609724296</v>
      </c>
      <c r="FV59">
        <v>94.665894291906895</v>
      </c>
      <c r="FW59">
        <v>100.264007530345</v>
      </c>
      <c r="FX59">
        <v>96.780199343651603</v>
      </c>
      <c r="FY59">
        <v>97.841526025660499</v>
      </c>
      <c r="FZ59">
        <v>99.543297126546406</v>
      </c>
      <c r="GA59">
        <v>95.233679352943497</v>
      </c>
      <c r="GB59">
        <v>96.130341973304198</v>
      </c>
      <c r="GC59">
        <v>96.684058316784203</v>
      </c>
      <c r="GD59">
        <v>86.726727646116203</v>
      </c>
      <c r="GE59">
        <v>100.09978900087199</v>
      </c>
      <c r="GF59">
        <v>99.045527095196206</v>
      </c>
      <c r="GG59">
        <v>103.175205686596</v>
      </c>
      <c r="GH59">
        <v>96.730890433726202</v>
      </c>
      <c r="GI59">
        <v>96.486870623592495</v>
      </c>
      <c r="GJ59">
        <v>108.481400206537</v>
      </c>
      <c r="GK59">
        <v>98.819424525155995</v>
      </c>
      <c r="GL59">
        <v>97.398332935441502</v>
      </c>
      <c r="GM59">
        <v>91.170443089667998</v>
      </c>
      <c r="GN59">
        <v>98.351797236703803</v>
      </c>
      <c r="GO59">
        <v>108.112384505954</v>
      </c>
      <c r="GP59">
        <v>108.75442394150799</v>
      </c>
      <c r="GQ59">
        <v>108.158750792525</v>
      </c>
      <c r="GR59">
        <v>81.748686517015102</v>
      </c>
      <c r="GS59">
        <v>95.544272302778197</v>
      </c>
      <c r="GT59">
        <v>93.772730801342107</v>
      </c>
      <c r="GU59">
        <v>90.383911206949605</v>
      </c>
      <c r="GV59">
        <v>74.065934613304606</v>
      </c>
      <c r="GW59">
        <v>73.174921203281201</v>
      </c>
      <c r="GX59">
        <v>114.448392340759</v>
      </c>
      <c r="GY59">
        <v>105.140250723191</v>
      </c>
      <c r="GZ59">
        <v>96.498062194087893</v>
      </c>
      <c r="HA59">
        <v>92.007045897764399</v>
      </c>
      <c r="HB59">
        <v>98.046028791725803</v>
      </c>
      <c r="HC59">
        <v>96.288997061732999</v>
      </c>
      <c r="HD59">
        <v>91.786019985412906</v>
      </c>
      <c r="HE59">
        <v>98.951459402419601</v>
      </c>
      <c r="HF59">
        <v>67.940260580794302</v>
      </c>
      <c r="HG59">
        <v>85.994955943271506</v>
      </c>
      <c r="HH59">
        <v>66.890840698801</v>
      </c>
      <c r="HI59">
        <v>93.059362963868097</v>
      </c>
      <c r="HJ59">
        <v>94.007352944233105</v>
      </c>
      <c r="HL59" t="s">
        <v>403</v>
      </c>
      <c r="HM59">
        <v>-3.55717371233521E-4</v>
      </c>
      <c r="HN59">
        <v>6.7043581355674599E-4</v>
      </c>
      <c r="HO59">
        <v>2.0095173859142599E-3</v>
      </c>
      <c r="HP59">
        <v>1.3630404360001E-3</v>
      </c>
      <c r="HQ59">
        <v>7.6842252614421902E-3</v>
      </c>
      <c r="HR59">
        <v>2.9987102955342199E-2</v>
      </c>
      <c r="HS59">
        <v>4.0983469594236099E-2</v>
      </c>
      <c r="HT59">
        <v>-2.5015459980985899E-3</v>
      </c>
      <c r="HU59">
        <v>-3.15576718680454E-3</v>
      </c>
      <c r="HV59">
        <v>-5.0394278878696498E-2</v>
      </c>
      <c r="HW59" s="129">
        <v>1.20782926149587E-5</v>
      </c>
      <c r="HX59">
        <v>2.4429815341924198E-3</v>
      </c>
      <c r="HY59">
        <v>6.62761349586404E-3</v>
      </c>
      <c r="HZ59">
        <v>-1.27118769621968E-2</v>
      </c>
      <c r="IA59">
        <v>-1.16339278163983E-2</v>
      </c>
      <c r="IB59">
        <v>5.4813870208424598E-2</v>
      </c>
      <c r="IC59">
        <v>5.4804234422507002E-2</v>
      </c>
      <c r="ID59">
        <v>1.4563093312171999E-2</v>
      </c>
      <c r="IE59">
        <v>5.1447095689320897E-2</v>
      </c>
    </row>
    <row r="60" spans="1:239" x14ac:dyDescent="0.35">
      <c r="A60" t="s">
        <v>452</v>
      </c>
      <c r="B60" t="b">
        <v>0</v>
      </c>
      <c r="C60" t="b">
        <v>0</v>
      </c>
      <c r="D60">
        <v>0</v>
      </c>
      <c r="E60">
        <v>-1</v>
      </c>
      <c r="F60" t="s">
        <v>79</v>
      </c>
      <c r="G60">
        <v>-6.9478929320173598E-3</v>
      </c>
      <c r="H60">
        <v>0</v>
      </c>
      <c r="I60">
        <v>6.9478929320173598E-3</v>
      </c>
      <c r="J60">
        <v>123.876481773896</v>
      </c>
      <c r="K60">
        <v>119.833147952414</v>
      </c>
      <c r="L60">
        <v>115.79362585411999</v>
      </c>
      <c r="M60">
        <v>1</v>
      </c>
      <c r="N60" t="b">
        <v>0</v>
      </c>
      <c r="P60" t="s">
        <v>409</v>
      </c>
      <c r="Q60">
        <v>111.77391863503399</v>
      </c>
      <c r="R60">
        <v>104.912089230801</v>
      </c>
      <c r="S60">
        <v>135.950522761439</v>
      </c>
      <c r="T60">
        <v>100.194918279188</v>
      </c>
      <c r="U60">
        <v>105.79630922211599</v>
      </c>
      <c r="V60">
        <v>104.9717949727</v>
      </c>
      <c r="W60">
        <v>94.174210770680403</v>
      </c>
      <c r="X60">
        <v>102.54838599183</v>
      </c>
      <c r="Y60">
        <v>117.163083763545</v>
      </c>
      <c r="Z60">
        <v>108.360004541745</v>
      </c>
      <c r="AA60">
        <v>118.148593534269</v>
      </c>
      <c r="AB60">
        <v>102.08207366004601</v>
      </c>
      <c r="AC60">
        <v>113.213100081306</v>
      </c>
      <c r="AD60">
        <v>110.262205946957</v>
      </c>
      <c r="AE60">
        <v>115.21806294119099</v>
      </c>
      <c r="AF60">
        <v>113.34157075602999</v>
      </c>
      <c r="AG60">
        <v>104.5385090572</v>
      </c>
      <c r="AH60">
        <v>103.32966476289199</v>
      </c>
      <c r="AI60">
        <v>105.579489666748</v>
      </c>
      <c r="AJ60">
        <v>113.410597313325</v>
      </c>
      <c r="AK60">
        <v>102.773927791887</v>
      </c>
      <c r="AL60">
        <v>116.35601715012901</v>
      </c>
      <c r="AM60">
        <v>123.259954948063</v>
      </c>
      <c r="AN60">
        <v>122.503594817619</v>
      </c>
      <c r="AO60">
        <v>128.852350214322</v>
      </c>
      <c r="AP60">
        <v>109.946356179034</v>
      </c>
      <c r="AQ60">
        <v>119.034315467442</v>
      </c>
      <c r="AR60">
        <v>106.467153409706</v>
      </c>
      <c r="AS60">
        <v>106.247579052166</v>
      </c>
      <c r="AT60">
        <v>101.61594807776</v>
      </c>
      <c r="AU60">
        <v>107.559859557731</v>
      </c>
      <c r="AV60">
        <v>103.64078563739</v>
      </c>
      <c r="AW60">
        <v>104.86993483910901</v>
      </c>
      <c r="AX60">
        <v>113.219066307109</v>
      </c>
      <c r="AY60">
        <v>100.62728966776599</v>
      </c>
      <c r="AZ60">
        <v>101.46293240593801</v>
      </c>
      <c r="BA60">
        <v>123.77459020542101</v>
      </c>
      <c r="BB60">
        <v>104.688240703093</v>
      </c>
      <c r="BC60">
        <v>106.98545461266799</v>
      </c>
      <c r="BD60">
        <v>117.24827027434</v>
      </c>
      <c r="BE60">
        <v>103.033535751554</v>
      </c>
      <c r="BF60">
        <v>103.024972901987</v>
      </c>
      <c r="BG60">
        <v>106.919576999367</v>
      </c>
      <c r="BH60">
        <v>102.12839064747099</v>
      </c>
      <c r="BI60">
        <v>114.501258568718</v>
      </c>
      <c r="BJ60">
        <v>112.246832213678</v>
      </c>
      <c r="BK60">
        <v>118.616972296462</v>
      </c>
      <c r="BL60">
        <v>81.996277885008894</v>
      </c>
      <c r="BM60">
        <v>107.433173242621</v>
      </c>
      <c r="BN60">
        <v>104.791927554156</v>
      </c>
      <c r="BO60">
        <v>107.75575759494301</v>
      </c>
      <c r="BP60">
        <v>113.12446124532001</v>
      </c>
      <c r="BQ60">
        <v>70.952514994094102</v>
      </c>
      <c r="BR60">
        <v>106.97801651476099</v>
      </c>
      <c r="BS60">
        <v>108.656485684133</v>
      </c>
      <c r="BT60">
        <v>107.71580570194</v>
      </c>
      <c r="BU60">
        <v>115.452659591439</v>
      </c>
      <c r="BV60">
        <v>104.087604983644</v>
      </c>
      <c r="BW60">
        <v>103.50293384151399</v>
      </c>
      <c r="BX60">
        <v>106.41216629402901</v>
      </c>
      <c r="BY60">
        <v>102.24867178956001</v>
      </c>
      <c r="BZ60">
        <v>85.966619682277297</v>
      </c>
      <c r="CA60">
        <v>106.31607122720401</v>
      </c>
      <c r="CB60">
        <v>190.606848090791</v>
      </c>
      <c r="CC60">
        <v>126.37096087913299</v>
      </c>
      <c r="CD60">
        <v>99.657739901733393</v>
      </c>
      <c r="CF60" t="s">
        <v>409</v>
      </c>
      <c r="CG60">
        <v>112.41268561920199</v>
      </c>
      <c r="CH60">
        <v>101.35928946758899</v>
      </c>
      <c r="CI60">
        <v>159.06875145307501</v>
      </c>
      <c r="CJ60">
        <v>100.085332745681</v>
      </c>
      <c r="CK60">
        <v>100.085395535657</v>
      </c>
      <c r="CL60">
        <v>101.351680786852</v>
      </c>
      <c r="CM60">
        <v>92.918457212584201</v>
      </c>
      <c r="CN60">
        <v>100.66803704818599</v>
      </c>
      <c r="CO60">
        <v>118.587942628687</v>
      </c>
      <c r="CP60">
        <v>96.130336063607103</v>
      </c>
      <c r="CQ60">
        <v>118.05685733052</v>
      </c>
      <c r="CR60">
        <v>101.71839130372</v>
      </c>
      <c r="CS60">
        <v>96.893445765249098</v>
      </c>
      <c r="CT60">
        <v>106.15285350854199</v>
      </c>
      <c r="CU60">
        <v>112.77370164452699</v>
      </c>
      <c r="CV60">
        <v>96.869610889869605</v>
      </c>
      <c r="CW60">
        <v>96.815469152618604</v>
      </c>
      <c r="CX60">
        <v>98.856654124189404</v>
      </c>
      <c r="CY60">
        <v>102.296911836908</v>
      </c>
      <c r="CZ60">
        <v>104.90032131448601</v>
      </c>
      <c r="DA60">
        <v>101.635091944189</v>
      </c>
      <c r="DB60">
        <v>113.850683382756</v>
      </c>
      <c r="DC60">
        <v>115.776958811928</v>
      </c>
      <c r="DD60">
        <v>122.679036125248</v>
      </c>
      <c r="DE60">
        <v>128.852350214322</v>
      </c>
      <c r="DF60">
        <v>104.10112227022201</v>
      </c>
      <c r="DG60">
        <v>113.30332728081299</v>
      </c>
      <c r="DH60">
        <v>103.00941209701899</v>
      </c>
      <c r="DI60">
        <v>103.564585951615</v>
      </c>
      <c r="DJ60">
        <v>100.91505869075201</v>
      </c>
      <c r="DK60">
        <v>102.390875825137</v>
      </c>
      <c r="DL60">
        <v>98.464535081753596</v>
      </c>
      <c r="DM60">
        <v>101.431218123759</v>
      </c>
      <c r="DN60">
        <v>99.386624502698993</v>
      </c>
      <c r="DO60">
        <v>100.372276328444</v>
      </c>
      <c r="DP60">
        <v>100.46150322411501</v>
      </c>
      <c r="DQ60">
        <v>130.72951982328601</v>
      </c>
      <c r="DR60">
        <v>101.30356094577699</v>
      </c>
      <c r="DS60">
        <v>103.28469303028299</v>
      </c>
      <c r="DT60">
        <v>122.18791810889201</v>
      </c>
      <c r="DU60">
        <v>101.62445719714</v>
      </c>
      <c r="DV60">
        <v>101.11518068173901</v>
      </c>
      <c r="DW60">
        <v>91.271103746494205</v>
      </c>
      <c r="DX60">
        <v>98.785628892261798</v>
      </c>
      <c r="DY60">
        <v>114.052139214631</v>
      </c>
      <c r="DZ60">
        <v>112.86024138018701</v>
      </c>
      <c r="EA60">
        <v>119.90714964653699</v>
      </c>
      <c r="EB60">
        <v>81.041514125194198</v>
      </c>
      <c r="EC60">
        <v>102.786004862619</v>
      </c>
      <c r="ED60">
        <v>95.923490232700203</v>
      </c>
      <c r="EE60">
        <v>97.387194152759804</v>
      </c>
      <c r="EF60">
        <v>70.885668865796404</v>
      </c>
      <c r="EG60">
        <v>71.877036590582804</v>
      </c>
      <c r="EH60">
        <v>85.311093778730694</v>
      </c>
      <c r="EI60">
        <v>95.734258545157999</v>
      </c>
      <c r="EJ60">
        <v>103.68228599539999</v>
      </c>
      <c r="EK60">
        <v>106.929076394436</v>
      </c>
      <c r="EL60">
        <v>101.62573005517299</v>
      </c>
      <c r="EM60">
        <v>97.924728769406201</v>
      </c>
      <c r="EN60">
        <v>97.614521234051793</v>
      </c>
      <c r="EO60">
        <v>100.94849442744599</v>
      </c>
      <c r="EP60">
        <v>78.778650237787105</v>
      </c>
      <c r="EQ60">
        <v>100.04956327235099</v>
      </c>
      <c r="ER60">
        <v>130.57330736296899</v>
      </c>
      <c r="ES60">
        <v>107.88157351685</v>
      </c>
      <c r="ET60">
        <v>102.110483616005</v>
      </c>
      <c r="EV60" t="s">
        <v>409</v>
      </c>
      <c r="EW60">
        <v>112.988788230658</v>
      </c>
      <c r="EX60">
        <v>97.887252594687794</v>
      </c>
      <c r="EY60">
        <v>166.59629593629899</v>
      </c>
      <c r="EZ60">
        <v>99.975814394626298</v>
      </c>
      <c r="FA60">
        <v>94.605714969758694</v>
      </c>
      <c r="FB60">
        <v>97.815550259547095</v>
      </c>
      <c r="FC60">
        <v>58.271291069542897</v>
      </c>
      <c r="FD60">
        <v>98.809980867619004</v>
      </c>
      <c r="FE60">
        <v>119.789258567535</v>
      </c>
      <c r="FF60">
        <v>81.193050221587697</v>
      </c>
      <c r="FG60">
        <v>117.67030247847499</v>
      </c>
      <c r="FH60">
        <v>101.354708947394</v>
      </c>
      <c r="FI60">
        <v>80.284689427339302</v>
      </c>
      <c r="FJ60">
        <v>101.657790190174</v>
      </c>
      <c r="FK60">
        <v>110.310882390405</v>
      </c>
      <c r="FL60">
        <v>80.150348441335296</v>
      </c>
      <c r="FM60">
        <v>89.453302274388506</v>
      </c>
      <c r="FN60">
        <v>94.491887028048296</v>
      </c>
      <c r="FO60">
        <v>99.076058034727694</v>
      </c>
      <c r="FP60">
        <v>96.655662240757096</v>
      </c>
      <c r="FQ60">
        <v>100.503967839903</v>
      </c>
      <c r="FR60">
        <v>111.311585617619</v>
      </c>
      <c r="FS60">
        <v>108.293962675793</v>
      </c>
      <c r="FT60">
        <v>122.854477432877</v>
      </c>
      <c r="FU60">
        <v>128.852350214322</v>
      </c>
      <c r="FV60">
        <v>98.375626278661898</v>
      </c>
      <c r="FW60">
        <v>107.711633386337</v>
      </c>
      <c r="FX60">
        <v>99.597468956339497</v>
      </c>
      <c r="FY60">
        <v>100.91439116913</v>
      </c>
      <c r="FZ60">
        <v>100.21527954591301</v>
      </c>
      <c r="GA60">
        <v>97.389979725134495</v>
      </c>
      <c r="GB60">
        <v>93.437374251257296</v>
      </c>
      <c r="GC60">
        <v>98.067818082199906</v>
      </c>
      <c r="GD60">
        <v>84.285736452485096</v>
      </c>
      <c r="GE60">
        <v>100.11776282347</v>
      </c>
      <c r="GF60">
        <v>99.465421830519901</v>
      </c>
      <c r="GG60">
        <v>134.34345016965699</v>
      </c>
      <c r="GH60">
        <v>97.991836543923398</v>
      </c>
      <c r="GI60">
        <v>99.656168138104107</v>
      </c>
      <c r="GJ60">
        <v>127.137208564574</v>
      </c>
      <c r="GK60">
        <v>100.22749818230901</v>
      </c>
      <c r="GL60">
        <v>99.1527897087376</v>
      </c>
      <c r="GM60">
        <v>77.350909195050605</v>
      </c>
      <c r="GN60">
        <v>95.525544265851195</v>
      </c>
      <c r="GO60">
        <v>113.367354568666</v>
      </c>
      <c r="GP60">
        <v>113.120317992765</v>
      </c>
      <c r="GQ60">
        <v>120.966562868333</v>
      </c>
      <c r="GR60">
        <v>75.416067257528098</v>
      </c>
      <c r="GS60">
        <v>98.268132161362999</v>
      </c>
      <c r="GT60">
        <v>87.477757948980297</v>
      </c>
      <c r="GU60">
        <v>87.683884199810905</v>
      </c>
      <c r="GV60">
        <v>41.348908656043697</v>
      </c>
      <c r="GW60">
        <v>63.364316010943497</v>
      </c>
      <c r="GX60">
        <v>59.9619117144358</v>
      </c>
      <c r="GY60">
        <v>78.1695329519398</v>
      </c>
      <c r="GZ60">
        <v>99.719900318755606</v>
      </c>
      <c r="HA60">
        <v>98.593503276648903</v>
      </c>
      <c r="HB60">
        <v>99.200066929819101</v>
      </c>
      <c r="HC60">
        <v>92.543051080651793</v>
      </c>
      <c r="HD60">
        <v>89.305401474265906</v>
      </c>
      <c r="HE60">
        <v>99.659061219741204</v>
      </c>
      <c r="HF60">
        <v>71.134597108284296</v>
      </c>
      <c r="HG60">
        <v>93.666377715103494</v>
      </c>
      <c r="HH60">
        <v>80.880174333241101</v>
      </c>
      <c r="HI60">
        <v>83.313819163558904</v>
      </c>
      <c r="HJ60">
        <v>102.87346062593799</v>
      </c>
      <c r="HL60" t="s">
        <v>404</v>
      </c>
      <c r="HM60">
        <v>-7.04790488381368E-3</v>
      </c>
      <c r="HN60">
        <v>-7.5089325199122403E-3</v>
      </c>
      <c r="HO60">
        <v>-2.3027512141383598E-3</v>
      </c>
      <c r="HP60">
        <v>-1.3630327071516501E-3</v>
      </c>
      <c r="HQ60">
        <v>-7.6625305323849702E-3</v>
      </c>
      <c r="HR60">
        <v>8.2338051927912395E-2</v>
      </c>
      <c r="HS60">
        <v>0.12694574401603501</v>
      </c>
      <c r="HT60">
        <v>-2.04343325664555E-2</v>
      </c>
      <c r="HU60">
        <v>-1.24886427935916E-2</v>
      </c>
      <c r="HV60">
        <v>-0.122441333266671</v>
      </c>
      <c r="HW60">
        <v>-1.49688166024293E-2</v>
      </c>
      <c r="HX60">
        <v>-1.9144685062438601E-2</v>
      </c>
      <c r="HY60">
        <v>-1.65826088797573E-2</v>
      </c>
      <c r="HZ60">
        <v>4.3334418425008597E-2</v>
      </c>
      <c r="IA60">
        <v>-2.7630762748101001E-2</v>
      </c>
      <c r="IB60">
        <v>-1.18890871908845E-2</v>
      </c>
      <c r="IC60">
        <v>-2.4128663192783499E-2</v>
      </c>
      <c r="ID60">
        <v>-3.1175086825529E-2</v>
      </c>
      <c r="IE60">
        <v>-8.2771197696712998E-2</v>
      </c>
    </row>
    <row r="61" spans="1:239" x14ac:dyDescent="0.35">
      <c r="A61" t="s">
        <v>453</v>
      </c>
      <c r="B61" t="b">
        <v>0</v>
      </c>
      <c r="C61" t="b">
        <v>0</v>
      </c>
      <c r="D61">
        <v>0</v>
      </c>
      <c r="E61">
        <v>-1</v>
      </c>
      <c r="F61" t="s">
        <v>79</v>
      </c>
      <c r="G61">
        <v>1.02371815089101E-2</v>
      </c>
      <c r="H61">
        <v>0</v>
      </c>
      <c r="I61">
        <v>-1.02371815089101E-2</v>
      </c>
      <c r="J61">
        <v>125.14462780250101</v>
      </c>
      <c r="K61">
        <v>119.833147952414</v>
      </c>
      <c r="L61">
        <v>114.608225488676</v>
      </c>
      <c r="M61">
        <v>1</v>
      </c>
      <c r="N61" t="b">
        <v>1</v>
      </c>
      <c r="P61" t="s">
        <v>421</v>
      </c>
      <c r="Q61">
        <v>122.64665593028499</v>
      </c>
      <c r="R61">
        <v>106.24177412076099</v>
      </c>
      <c r="S61">
        <v>105.260842554802</v>
      </c>
      <c r="T61">
        <v>101.033178643201</v>
      </c>
      <c r="U61">
        <v>106.52532060304701</v>
      </c>
      <c r="V61">
        <v>106.239078918473</v>
      </c>
      <c r="W61">
        <v>49.227938010439402</v>
      </c>
      <c r="X61">
        <v>102.714557727265</v>
      </c>
      <c r="Y61">
        <v>129.657485860956</v>
      </c>
      <c r="Z61">
        <v>136.810677860987</v>
      </c>
      <c r="AA61">
        <v>139.91015658271499</v>
      </c>
      <c r="AB61">
        <v>103.790995302325</v>
      </c>
      <c r="AC61">
        <v>120.477652938433</v>
      </c>
      <c r="AD61">
        <v>123.38321556477</v>
      </c>
      <c r="AE61">
        <v>118.790710984556</v>
      </c>
      <c r="AF61">
        <v>121.063494596195</v>
      </c>
      <c r="AG61">
        <v>104.366054506338</v>
      </c>
      <c r="AH61">
        <v>102.59982819876301</v>
      </c>
      <c r="AI61">
        <v>106.776118401735</v>
      </c>
      <c r="AJ61">
        <v>121.229842686512</v>
      </c>
      <c r="AK61">
        <v>103.292564120187</v>
      </c>
      <c r="AL61">
        <v>119.778451394567</v>
      </c>
      <c r="AM61">
        <v>130.00327000120899</v>
      </c>
      <c r="AN61">
        <v>132.98302004600399</v>
      </c>
      <c r="AO61">
        <v>134.36109594184299</v>
      </c>
      <c r="AP61">
        <v>113.818087637848</v>
      </c>
      <c r="AQ61">
        <v>105.71644995241201</v>
      </c>
      <c r="AR61">
        <v>109.55702385705401</v>
      </c>
      <c r="AS61">
        <v>109.94395414597101</v>
      </c>
      <c r="AT61">
        <v>101.46497777053401</v>
      </c>
      <c r="AU61">
        <v>108.33522872371501</v>
      </c>
      <c r="AV61">
        <v>103.36206761966299</v>
      </c>
      <c r="AW61">
        <v>105.86444011654</v>
      </c>
      <c r="AX61">
        <v>121.664845952932</v>
      </c>
      <c r="AY61">
        <v>101.55473962318599</v>
      </c>
      <c r="AZ61">
        <v>101.284200262447</v>
      </c>
      <c r="BA61">
        <v>112.250200931785</v>
      </c>
      <c r="BB61">
        <v>106.100063292488</v>
      </c>
      <c r="BC61">
        <v>107.93722369908301</v>
      </c>
      <c r="BD61">
        <v>131.113955340312</v>
      </c>
      <c r="BE61">
        <v>103.597072834055</v>
      </c>
      <c r="BF61">
        <v>102.772607897079</v>
      </c>
      <c r="BG61">
        <v>111.24914649175101</v>
      </c>
      <c r="BH61">
        <v>102.18178888241999</v>
      </c>
      <c r="BI61">
        <v>129.09376885334501</v>
      </c>
      <c r="BJ61">
        <v>134.01501026072799</v>
      </c>
      <c r="BK61">
        <v>124.758098382621</v>
      </c>
      <c r="BL61">
        <v>74.963631584159003</v>
      </c>
      <c r="BM61">
        <v>108.803938933623</v>
      </c>
      <c r="BN61">
        <v>105.30853435526799</v>
      </c>
      <c r="BO61">
        <v>112.103829735294</v>
      </c>
      <c r="BP61">
        <v>120.075071424952</v>
      </c>
      <c r="BQ61">
        <v>60.533605654944097</v>
      </c>
      <c r="BR61">
        <v>84.2331386422333</v>
      </c>
      <c r="BS61">
        <v>134.73572207477</v>
      </c>
      <c r="BT61">
        <v>109.60395727213501</v>
      </c>
      <c r="BU61">
        <v>123.70401558808101</v>
      </c>
      <c r="BV61">
        <v>104.718933261518</v>
      </c>
      <c r="BW61">
        <v>104.098903386808</v>
      </c>
      <c r="BX61">
        <v>110.453846115999</v>
      </c>
      <c r="BY61">
        <v>102.27246055856099</v>
      </c>
      <c r="BZ61">
        <v>103.57852046071299</v>
      </c>
      <c r="CA61">
        <v>117.01741078874301</v>
      </c>
      <c r="CB61">
        <v>194.76941784624299</v>
      </c>
      <c r="CC61">
        <v>104.84380453144</v>
      </c>
      <c r="CD61">
        <v>103.59878827905899</v>
      </c>
      <c r="CF61" t="s">
        <v>421</v>
      </c>
      <c r="CG61">
        <v>117.59875690644</v>
      </c>
      <c r="CH61">
        <v>102.379490257722</v>
      </c>
      <c r="CI61">
        <v>168.594700801936</v>
      </c>
      <c r="CJ61">
        <v>100.768284619596</v>
      </c>
      <c r="CK61">
        <v>102.82702141387701</v>
      </c>
      <c r="CL61">
        <v>103.54305897544501</v>
      </c>
      <c r="CM61">
        <v>85.891010868775297</v>
      </c>
      <c r="CN61">
        <v>101.349850819881</v>
      </c>
      <c r="CO61">
        <v>121.76060447414901</v>
      </c>
      <c r="CP61">
        <v>106.74727086878499</v>
      </c>
      <c r="CQ61">
        <v>139.801523663381</v>
      </c>
      <c r="CR61">
        <v>103.421224662059</v>
      </c>
      <c r="CS61">
        <v>99.745349146243697</v>
      </c>
      <c r="CT61">
        <v>104.159390302388</v>
      </c>
      <c r="CU61">
        <v>116.774545462502</v>
      </c>
      <c r="CV61">
        <v>101.981914113597</v>
      </c>
      <c r="CW61">
        <v>98.000771804904005</v>
      </c>
      <c r="CX61">
        <v>97.169425494612994</v>
      </c>
      <c r="CY61">
        <v>103.556480573009</v>
      </c>
      <c r="CZ61">
        <v>110.85937146291199</v>
      </c>
      <c r="DA61">
        <v>101.878336798601</v>
      </c>
      <c r="DB61">
        <v>118.39831234472901</v>
      </c>
      <c r="DC61">
        <v>113.496104144954</v>
      </c>
      <c r="DD61">
        <v>143.52119434797299</v>
      </c>
      <c r="DE61">
        <v>130.56549011813101</v>
      </c>
      <c r="DF61">
        <v>107.767015383906</v>
      </c>
      <c r="DG61">
        <v>125.010568228751</v>
      </c>
      <c r="DH61">
        <v>105.948684317077</v>
      </c>
      <c r="DI61">
        <v>106.088049034243</v>
      </c>
      <c r="DJ61">
        <v>100.39188225781901</v>
      </c>
      <c r="DK61">
        <v>102.77702508066599</v>
      </c>
      <c r="DL61">
        <v>96.541630769088897</v>
      </c>
      <c r="DM61">
        <v>102.533601632768</v>
      </c>
      <c r="DN61">
        <v>105.54163023285901</v>
      </c>
      <c r="DO61">
        <v>101.01318475074601</v>
      </c>
      <c r="DP61">
        <v>100.078358961191</v>
      </c>
      <c r="DQ61">
        <v>136.43611862342399</v>
      </c>
      <c r="DR61">
        <v>103.220004214488</v>
      </c>
      <c r="DS61">
        <v>104.93556614035499</v>
      </c>
      <c r="DT61">
        <v>125.771486989569</v>
      </c>
      <c r="DU61">
        <v>102.180287390698</v>
      </c>
      <c r="DV61">
        <v>100.712220422749</v>
      </c>
      <c r="DW61">
        <v>96.365552084326396</v>
      </c>
      <c r="DX61">
        <v>97.865536422717497</v>
      </c>
      <c r="DY61">
        <v>117.034496145215</v>
      </c>
      <c r="DZ61">
        <v>121.710233376755</v>
      </c>
      <c r="EA61">
        <v>123.283334330855</v>
      </c>
      <c r="EB61">
        <v>82.3697009315879</v>
      </c>
      <c r="EC61">
        <v>102.882847473271</v>
      </c>
      <c r="ED61">
        <v>94.449774163534201</v>
      </c>
      <c r="EE61">
        <v>102.248264386011</v>
      </c>
      <c r="EF61">
        <v>79.423101013702194</v>
      </c>
      <c r="EG61">
        <v>72.542866609580599</v>
      </c>
      <c r="EH61">
        <v>81.465569271440501</v>
      </c>
      <c r="EI61">
        <v>95.738638620081701</v>
      </c>
      <c r="EJ61">
        <v>106.44533602731801</v>
      </c>
      <c r="EK61">
        <v>111.821963963832</v>
      </c>
      <c r="EL61">
        <v>102.727788593548</v>
      </c>
      <c r="EM61">
        <v>97.282690436625998</v>
      </c>
      <c r="EN61">
        <v>102.26628099846501</v>
      </c>
      <c r="EO61">
        <v>100.447573604833</v>
      </c>
      <c r="EP61">
        <v>78.308963493933405</v>
      </c>
      <c r="EQ61">
        <v>104.09118489610999</v>
      </c>
      <c r="ER61">
        <v>146.10153112627901</v>
      </c>
      <c r="ES61">
        <v>100.708047476155</v>
      </c>
      <c r="ET61">
        <v>103.685484420593</v>
      </c>
      <c r="EV61" t="s">
        <v>421</v>
      </c>
      <c r="EW61">
        <v>112.497543471374</v>
      </c>
      <c r="EX61">
        <v>98.600596089167993</v>
      </c>
      <c r="EY61">
        <v>229.59345592146499</v>
      </c>
      <c r="EZ61">
        <v>100.503911878146</v>
      </c>
      <c r="FA61">
        <v>99.143909544960593</v>
      </c>
      <c r="FB61">
        <v>100.86403561442</v>
      </c>
      <c r="FC61">
        <v>86.313970555249796</v>
      </c>
      <c r="FD61">
        <v>99.987046854303003</v>
      </c>
      <c r="FE61">
        <v>113.64638034119299</v>
      </c>
      <c r="FF61">
        <v>78.215847179828003</v>
      </c>
      <c r="FG61">
        <v>139.34377001384999</v>
      </c>
      <c r="FH61">
        <v>103.05145402179301</v>
      </c>
      <c r="FI61">
        <v>79.664854614305099</v>
      </c>
      <c r="FJ61">
        <v>86.993946083222596</v>
      </c>
      <c r="FK61">
        <v>114.710921971619</v>
      </c>
      <c r="FL61">
        <v>82.917036449755003</v>
      </c>
      <c r="FM61">
        <v>91.788574820631695</v>
      </c>
      <c r="FN61">
        <v>91.9325406217596</v>
      </c>
      <c r="FO61">
        <v>100.387212111536</v>
      </c>
      <c r="FP61">
        <v>100.97300340658001</v>
      </c>
      <c r="FQ61">
        <v>100.477380618178</v>
      </c>
      <c r="FR61">
        <v>116.93513800185301</v>
      </c>
      <c r="FS61">
        <v>97.728359638223395</v>
      </c>
      <c r="FT61">
        <v>154.33839635036099</v>
      </c>
      <c r="FU61">
        <v>125.43479164188599</v>
      </c>
      <c r="FV61">
        <v>101.839897585874</v>
      </c>
      <c r="FW61">
        <v>145.080815372415</v>
      </c>
      <c r="FX61">
        <v>102.369954667942</v>
      </c>
      <c r="FY61">
        <v>102.27248362515</v>
      </c>
      <c r="FZ61">
        <v>99.325817910261193</v>
      </c>
      <c r="GA61">
        <v>97.411571524705806</v>
      </c>
      <c r="GB61">
        <v>90.050181184529706</v>
      </c>
      <c r="GC61">
        <v>99.251199507137599</v>
      </c>
      <c r="GD61">
        <v>88.100774469588501</v>
      </c>
      <c r="GE61">
        <v>100.474161886076</v>
      </c>
      <c r="GF61">
        <v>98.881801340906705</v>
      </c>
      <c r="GG61">
        <v>159.282304831994</v>
      </c>
      <c r="GH61">
        <v>100.36616830839201</v>
      </c>
      <c r="GI61">
        <v>101.954151473084</v>
      </c>
      <c r="GJ61">
        <v>120.083672116485</v>
      </c>
      <c r="GK61">
        <v>100.775687774174</v>
      </c>
      <c r="GL61">
        <v>98.590849277526004</v>
      </c>
      <c r="GM61">
        <v>82.853623616531905</v>
      </c>
      <c r="GN61">
        <v>93.701531640392005</v>
      </c>
      <c r="GO61">
        <v>105.499964082204</v>
      </c>
      <c r="GP61">
        <v>109.61164451430599</v>
      </c>
      <c r="GQ61">
        <v>120.895739288059</v>
      </c>
      <c r="GR61">
        <v>84.631700147745903</v>
      </c>
      <c r="GS61">
        <v>97.197241119815601</v>
      </c>
      <c r="GT61">
        <v>84.350574995869906</v>
      </c>
      <c r="GU61">
        <v>92.792916683568095</v>
      </c>
      <c r="GV61">
        <v>48.768423791186699</v>
      </c>
      <c r="GW61">
        <v>74.430245207668193</v>
      </c>
      <c r="GX61">
        <v>67.570311987557204</v>
      </c>
      <c r="GY61">
        <v>61.243139701512099</v>
      </c>
      <c r="GZ61">
        <v>103.28590424735501</v>
      </c>
      <c r="HA61">
        <v>100.60073563158799</v>
      </c>
      <c r="HB61">
        <v>100.74841943279699</v>
      </c>
      <c r="HC61">
        <v>90.7935415432094</v>
      </c>
      <c r="HD61">
        <v>94.321976396959101</v>
      </c>
      <c r="HE61">
        <v>98.648478768217998</v>
      </c>
      <c r="HF61">
        <v>57.178361671692201</v>
      </c>
      <c r="HG61">
        <v>91.761458259509098</v>
      </c>
      <c r="HH61">
        <v>98.146096107747397</v>
      </c>
      <c r="HI61">
        <v>84.102764063662704</v>
      </c>
      <c r="HJ61">
        <v>100.18051101583499</v>
      </c>
      <c r="HL61" t="s">
        <v>405</v>
      </c>
      <c r="HM61">
        <v>-2.5128284407771401E-2</v>
      </c>
      <c r="HN61">
        <v>-2.9227906323207299E-2</v>
      </c>
      <c r="HO61">
        <v>-2.0219255898390898E-2</v>
      </c>
      <c r="HP61">
        <v>-1.0318583318404399E-2</v>
      </c>
      <c r="HQ61">
        <v>4.4487576268916699E-3</v>
      </c>
      <c r="HR61">
        <v>0.17691426478974301</v>
      </c>
      <c r="HS61">
        <v>0.26968104548639599</v>
      </c>
      <c r="HT61">
        <v>-4.7026924617970298E-2</v>
      </c>
      <c r="HU61">
        <v>-3.04539186851903E-2</v>
      </c>
      <c r="HV61">
        <v>-0.24127918067132001</v>
      </c>
      <c r="HW61">
        <v>4.4405366573960499E-2</v>
      </c>
      <c r="HX61">
        <v>2.1649470887145899E-2</v>
      </c>
      <c r="HY61">
        <v>5.2083194280411603E-2</v>
      </c>
      <c r="HZ61">
        <v>0.18965001206219601</v>
      </c>
      <c r="IA61">
        <v>0.100649795476056</v>
      </c>
      <c r="IB61">
        <v>1.1976099909734601E-2</v>
      </c>
      <c r="IC61">
        <v>2.2618226199775798E-2</v>
      </c>
      <c r="ID61">
        <v>9.0556311044641194E-2</v>
      </c>
      <c r="IE61">
        <v>0.18279236045379901</v>
      </c>
    </row>
    <row r="62" spans="1:239" x14ac:dyDescent="0.35">
      <c r="A62" t="s">
        <v>454</v>
      </c>
      <c r="B62" t="b">
        <v>1</v>
      </c>
      <c r="C62" t="b">
        <v>0</v>
      </c>
      <c r="D62">
        <v>0</v>
      </c>
      <c r="E62">
        <v>-1</v>
      </c>
      <c r="F62" t="s">
        <v>79</v>
      </c>
      <c r="G62">
        <v>4.0337175702340701E-3</v>
      </c>
      <c r="H62">
        <v>0</v>
      </c>
      <c r="I62">
        <v>-4.0337175702340701E-3</v>
      </c>
      <c r="J62">
        <v>125.649425886488</v>
      </c>
      <c r="K62">
        <v>119.833147952414</v>
      </c>
      <c r="L62">
        <v>114.14592827582899</v>
      </c>
      <c r="M62">
        <v>0</v>
      </c>
      <c r="N62" t="b">
        <v>1</v>
      </c>
      <c r="P62" t="s">
        <v>433</v>
      </c>
      <c r="Q62">
        <v>130.60419233380401</v>
      </c>
      <c r="R62">
        <v>111.949457210579</v>
      </c>
      <c r="S62">
        <v>91.394882976072395</v>
      </c>
      <c r="T62">
        <v>102.93893718528901</v>
      </c>
      <c r="U62">
        <v>113.725945822355</v>
      </c>
      <c r="V62">
        <v>111.97921420669201</v>
      </c>
      <c r="W62">
        <v>49.010596488111602</v>
      </c>
      <c r="X62">
        <v>106.824902314339</v>
      </c>
      <c r="Y62">
        <v>127.09813179539699</v>
      </c>
      <c r="Z62">
        <v>132.587058218317</v>
      </c>
      <c r="AA62">
        <v>150.88256220738299</v>
      </c>
      <c r="AB62">
        <v>106.635984341281</v>
      </c>
      <c r="AC62">
        <v>119.566575700475</v>
      </c>
      <c r="AD62">
        <v>121.023070478976</v>
      </c>
      <c r="AE62">
        <v>124.760567433887</v>
      </c>
      <c r="AF62">
        <v>120.278912654154</v>
      </c>
      <c r="AG62">
        <v>112.21544772866601</v>
      </c>
      <c r="AH62">
        <v>108.06851392847101</v>
      </c>
      <c r="AI62">
        <v>114.064148523849</v>
      </c>
      <c r="AJ62">
        <v>129.693846818201</v>
      </c>
      <c r="AK62">
        <v>107.742576999465</v>
      </c>
      <c r="AL62">
        <v>125.489009583013</v>
      </c>
      <c r="AM62">
        <v>109.459332589599</v>
      </c>
      <c r="AN62">
        <v>134.32323953769099</v>
      </c>
      <c r="AO62">
        <v>110.91837077069999</v>
      </c>
      <c r="AP62">
        <v>120.47605766210199</v>
      </c>
      <c r="AQ62">
        <v>120.01721530824599</v>
      </c>
      <c r="AR62">
        <v>112.724349319853</v>
      </c>
      <c r="AS62">
        <v>114.441005990657</v>
      </c>
      <c r="AT62">
        <v>104.544298670343</v>
      </c>
      <c r="AU62">
        <v>112.596105727639</v>
      </c>
      <c r="AV62">
        <v>109.275754346648</v>
      </c>
      <c r="AW62">
        <v>111.119898542472</v>
      </c>
      <c r="AX62">
        <v>122.126829373435</v>
      </c>
      <c r="AY62">
        <v>103.553110021672</v>
      </c>
      <c r="AZ62">
        <v>104.263247592198</v>
      </c>
      <c r="BA62">
        <v>108.08739035531499</v>
      </c>
      <c r="BB62">
        <v>111.55230722629101</v>
      </c>
      <c r="BC62">
        <v>114.01100264281</v>
      </c>
      <c r="BD62">
        <v>140.36304358146501</v>
      </c>
      <c r="BE62">
        <v>107.768502672973</v>
      </c>
      <c r="BF62">
        <v>109.347343651546</v>
      </c>
      <c r="BG62">
        <v>122.637685246811</v>
      </c>
      <c r="BH62">
        <v>105.10053904179</v>
      </c>
      <c r="BI62">
        <v>137.99492110719299</v>
      </c>
      <c r="BJ62">
        <v>145.20648770540001</v>
      </c>
      <c r="BK62">
        <v>131.29809123276499</v>
      </c>
      <c r="BL62">
        <v>63.358081755201098</v>
      </c>
      <c r="BM62">
        <v>113.20509053329501</v>
      </c>
      <c r="BN62">
        <v>114.813786909154</v>
      </c>
      <c r="BO62">
        <v>123.255005683121</v>
      </c>
      <c r="BP62">
        <v>146.457486792624</v>
      </c>
      <c r="BQ62">
        <v>46.818177900851403</v>
      </c>
      <c r="BR62">
        <v>100.20539918935999</v>
      </c>
      <c r="BS62">
        <v>131.36688298435499</v>
      </c>
      <c r="BT62">
        <v>117.140226773967</v>
      </c>
      <c r="BU62">
        <v>131.82001112223099</v>
      </c>
      <c r="BV62">
        <v>109.496696452637</v>
      </c>
      <c r="BW62">
        <v>110.112287717445</v>
      </c>
      <c r="BX62">
        <v>121.501873467533</v>
      </c>
      <c r="BY62">
        <v>105.390527723926</v>
      </c>
      <c r="BZ62">
        <v>94.391147602230205</v>
      </c>
      <c r="CA62">
        <v>107.771572655169</v>
      </c>
      <c r="CB62">
        <v>168.08666144971701</v>
      </c>
      <c r="CC62">
        <v>89.693009382106695</v>
      </c>
      <c r="CD62">
        <v>106.30646244306899</v>
      </c>
      <c r="CF62" t="s">
        <v>433</v>
      </c>
      <c r="CG62">
        <v>124.961041479728</v>
      </c>
      <c r="CH62">
        <v>106.615278285408</v>
      </c>
      <c r="CI62">
        <v>131.59249136641901</v>
      </c>
      <c r="CJ62">
        <v>102.669046545176</v>
      </c>
      <c r="CK62">
        <v>107.906020544904</v>
      </c>
      <c r="CL62">
        <v>108.06998921154501</v>
      </c>
      <c r="CM62">
        <v>143.32084773842899</v>
      </c>
      <c r="CN62">
        <v>103.676290934156</v>
      </c>
      <c r="CO62">
        <v>122.613656593887</v>
      </c>
      <c r="CP62">
        <v>89.777735083690999</v>
      </c>
      <c r="CQ62">
        <v>158.44858570696999</v>
      </c>
      <c r="CR62">
        <v>105.299724738188</v>
      </c>
      <c r="CS62">
        <v>97.718977997084906</v>
      </c>
      <c r="CT62">
        <v>96.262933961002602</v>
      </c>
      <c r="CU62">
        <v>116.91313862941701</v>
      </c>
      <c r="CV62">
        <v>99.744313949242695</v>
      </c>
      <c r="CW62">
        <v>103.782415868344</v>
      </c>
      <c r="CX62">
        <v>101.034568028306</v>
      </c>
      <c r="CY62">
        <v>107.200238367499</v>
      </c>
      <c r="CZ62">
        <v>118.10842555112001</v>
      </c>
      <c r="DA62">
        <v>104.454611745119</v>
      </c>
      <c r="DB62">
        <v>119.662510869812</v>
      </c>
      <c r="DC62">
        <v>97.017512132462699</v>
      </c>
      <c r="DD62">
        <v>145.53156511322101</v>
      </c>
      <c r="DE62">
        <v>112.075237340108</v>
      </c>
      <c r="DF62">
        <v>110.67009329096101</v>
      </c>
      <c r="DG62">
        <v>139.24307877222199</v>
      </c>
      <c r="DH62">
        <v>108.63680735394701</v>
      </c>
      <c r="DI62">
        <v>107.795575016171</v>
      </c>
      <c r="DJ62">
        <v>102.570405088592</v>
      </c>
      <c r="DK62">
        <v>106.69202762294501</v>
      </c>
      <c r="DL62">
        <v>100.575857354978</v>
      </c>
      <c r="DM62">
        <v>106.640403396816</v>
      </c>
      <c r="DN62">
        <v>108.38382702821799</v>
      </c>
      <c r="DO62">
        <v>103.00089855919801</v>
      </c>
      <c r="DP62">
        <v>101.914910108355</v>
      </c>
      <c r="DQ62">
        <v>122.83419598342</v>
      </c>
      <c r="DR62">
        <v>107.646996890393</v>
      </c>
      <c r="DS62">
        <v>107.542025972841</v>
      </c>
      <c r="DT62">
        <v>146.72400218698201</v>
      </c>
      <c r="DU62">
        <v>103.912416343899</v>
      </c>
      <c r="DV62">
        <v>103.290781439733</v>
      </c>
      <c r="DW62">
        <v>104.336381110605</v>
      </c>
      <c r="DX62">
        <v>99.836675329735101</v>
      </c>
      <c r="DY62">
        <v>124.844368498812</v>
      </c>
      <c r="DZ62">
        <v>140.53347410595799</v>
      </c>
      <c r="EA62">
        <v>148.28117453274001</v>
      </c>
      <c r="EB62">
        <v>80.226643901697201</v>
      </c>
      <c r="EC62">
        <v>108.262471514203</v>
      </c>
      <c r="ED62">
        <v>100.201523866516</v>
      </c>
      <c r="EE62">
        <v>110.722144162793</v>
      </c>
      <c r="EF62">
        <v>95.6630513175798</v>
      </c>
      <c r="EG62">
        <v>70.299779488596002</v>
      </c>
      <c r="EH62">
        <v>86.4157117284512</v>
      </c>
      <c r="EI62">
        <v>77.591074813029806</v>
      </c>
      <c r="EJ62">
        <v>110.95815121519099</v>
      </c>
      <c r="EK62">
        <v>118.500381220037</v>
      </c>
      <c r="EL62">
        <v>104.965050294989</v>
      </c>
      <c r="EM62">
        <v>101.34845221517899</v>
      </c>
      <c r="EN62">
        <v>110.768797097465</v>
      </c>
      <c r="EO62">
        <v>102.441952576069</v>
      </c>
      <c r="EP62">
        <v>88.340958259663395</v>
      </c>
      <c r="EQ62">
        <v>95.149285921444999</v>
      </c>
      <c r="ER62">
        <v>131.52741472014799</v>
      </c>
      <c r="ES62">
        <v>120.334293818242</v>
      </c>
      <c r="ET62">
        <v>118.159064176147</v>
      </c>
      <c r="EV62" t="s">
        <v>433</v>
      </c>
      <c r="EW62">
        <v>118.17446127307799</v>
      </c>
      <c r="EX62">
        <v>101.43545039780599</v>
      </c>
      <c r="EY62">
        <v>154.73288757056</v>
      </c>
      <c r="EZ62">
        <v>102.399687020008</v>
      </c>
      <c r="FA62">
        <v>102.20801147106999</v>
      </c>
      <c r="FB62">
        <v>104.20589886965099</v>
      </c>
      <c r="FC62">
        <v>173.53044718401199</v>
      </c>
      <c r="FD62">
        <v>100.58961097271801</v>
      </c>
      <c r="FE62">
        <v>115.671843059902</v>
      </c>
      <c r="FF62">
        <v>55.811133651847797</v>
      </c>
      <c r="FG62">
        <v>164.21461386681699</v>
      </c>
      <c r="FH62">
        <v>103.974364214297</v>
      </c>
      <c r="FI62">
        <v>76.812508031535501</v>
      </c>
      <c r="FJ62">
        <v>74.304841895050203</v>
      </c>
      <c r="FK62">
        <v>108.995910590769</v>
      </c>
      <c r="FL62">
        <v>79.589598826475196</v>
      </c>
      <c r="FM62">
        <v>95.626943520933594</v>
      </c>
      <c r="FN62">
        <v>94.318703266658304</v>
      </c>
      <c r="FO62">
        <v>100.616204624839</v>
      </c>
      <c r="FP62">
        <v>106.94713845962799</v>
      </c>
      <c r="FQ62">
        <v>101.243143879293</v>
      </c>
      <c r="FR62">
        <v>113.42782905644199</v>
      </c>
      <c r="FS62">
        <v>82.713147117744001</v>
      </c>
      <c r="FT62">
        <v>156.76202356092199</v>
      </c>
      <c r="FU62">
        <v>107.974666630269</v>
      </c>
      <c r="FV62">
        <v>101.32318041647299</v>
      </c>
      <c r="FW62">
        <v>158.294273756965</v>
      </c>
      <c r="FX62">
        <v>104.485761471111</v>
      </c>
      <c r="FY62">
        <v>101.36414319353899</v>
      </c>
      <c r="FZ62">
        <v>100.620099818531</v>
      </c>
      <c r="GA62">
        <v>100.981236476082</v>
      </c>
      <c r="GB62">
        <v>92.386843287558094</v>
      </c>
      <c r="GC62">
        <v>102.240572288124</v>
      </c>
      <c r="GD62">
        <v>92.455520511899707</v>
      </c>
      <c r="GE62">
        <v>102.451268928749</v>
      </c>
      <c r="GF62">
        <v>99.604926246258302</v>
      </c>
      <c r="GG62">
        <v>132.76142736596901</v>
      </c>
      <c r="GH62">
        <v>103.787508914707</v>
      </c>
      <c r="GI62">
        <v>101.32409861709</v>
      </c>
      <c r="GJ62">
        <v>149.791166979428</v>
      </c>
      <c r="GK62">
        <v>100.172366377521</v>
      </c>
      <c r="GL62">
        <v>97.389462234120998</v>
      </c>
      <c r="GM62">
        <v>87.778428761722296</v>
      </c>
      <c r="GN62">
        <v>94.796591201678197</v>
      </c>
      <c r="GO62">
        <v>110.37865475242501</v>
      </c>
      <c r="GP62">
        <v>133.350620579945</v>
      </c>
      <c r="GQ62">
        <v>163.81707129224901</v>
      </c>
      <c r="GR62">
        <v>92.979427761682601</v>
      </c>
      <c r="GS62">
        <v>103.405157011659</v>
      </c>
      <c r="GT62">
        <v>86.886650935671298</v>
      </c>
      <c r="GU62">
        <v>98.591013409663006</v>
      </c>
      <c r="GV62">
        <v>56.069143412449101</v>
      </c>
      <c r="GW62">
        <v>86.292284104010307</v>
      </c>
      <c r="GX62">
        <v>63.408049737747596</v>
      </c>
      <c r="GY62">
        <v>40.020002396303703</v>
      </c>
      <c r="GZ62">
        <v>104.90463388845301</v>
      </c>
      <c r="HA62">
        <v>105.815036846281</v>
      </c>
      <c r="HB62">
        <v>100.570107824684</v>
      </c>
      <c r="HC62">
        <v>93.104126285754106</v>
      </c>
      <c r="HD62">
        <v>100.246445236428</v>
      </c>
      <c r="HE62">
        <v>99.560085238005001</v>
      </c>
      <c r="HF62">
        <v>73.817187859007802</v>
      </c>
      <c r="HG62">
        <v>81.189724926661995</v>
      </c>
      <c r="HH62">
        <v>86.354876069305206</v>
      </c>
      <c r="HI62">
        <v>127.773316290549</v>
      </c>
      <c r="HJ62">
        <v>124.226556826302</v>
      </c>
      <c r="HL62" t="s">
        <v>406</v>
      </c>
      <c r="HM62">
        <v>5.8553240155616504E-3</v>
      </c>
      <c r="HN62">
        <v>8.4734630124336796E-3</v>
      </c>
      <c r="HO62">
        <v>5.48613827141108E-3</v>
      </c>
      <c r="HP62">
        <v>1.6022312130734499E-3</v>
      </c>
      <c r="HQ62">
        <v>2.3220535420061798E-2</v>
      </c>
      <c r="HR62">
        <v>-1.2578564471505E-2</v>
      </c>
      <c r="HS62">
        <v>-2.44100960522926E-2</v>
      </c>
      <c r="HT62">
        <v>3.0280151419368E-2</v>
      </c>
      <c r="HU62">
        <v>1.40748449410916E-2</v>
      </c>
      <c r="HV62">
        <v>1.45819307575969E-2</v>
      </c>
      <c r="HW62">
        <v>2.4035846100987499E-2</v>
      </c>
      <c r="HX62">
        <v>2.5833130215980799E-2</v>
      </c>
      <c r="HY62">
        <v>2.6098105057592799E-2</v>
      </c>
      <c r="HZ62">
        <v>3.9857432138383102E-2</v>
      </c>
      <c r="IA62">
        <v>-2.8531881976062899E-2</v>
      </c>
      <c r="IB62">
        <v>2.25952312733688E-2</v>
      </c>
      <c r="IC62">
        <v>2.8890383931882299E-2</v>
      </c>
      <c r="ID62">
        <v>5.41761303059307E-2</v>
      </c>
      <c r="IE62">
        <v>-1.3217008451645799E-2</v>
      </c>
    </row>
    <row r="63" spans="1:239" x14ac:dyDescent="0.35">
      <c r="A63" t="s">
        <v>455</v>
      </c>
      <c r="B63" t="b">
        <v>1</v>
      </c>
      <c r="C63" t="b">
        <v>0</v>
      </c>
      <c r="D63">
        <v>0</v>
      </c>
      <c r="E63">
        <v>-1</v>
      </c>
      <c r="F63" t="s">
        <v>79</v>
      </c>
      <c r="G63">
        <v>-6.1843542909710801E-3</v>
      </c>
      <c r="H63">
        <v>0</v>
      </c>
      <c r="I63">
        <v>6.1843542909710801E-3</v>
      </c>
      <c r="J63">
        <v>124.872365320349</v>
      </c>
      <c r="K63">
        <v>119.833147952414</v>
      </c>
      <c r="L63">
        <v>114.851847137159</v>
      </c>
      <c r="M63">
        <v>0</v>
      </c>
      <c r="N63" t="b">
        <v>0</v>
      </c>
      <c r="P63" t="s">
        <v>445</v>
      </c>
      <c r="Q63">
        <v>121.920559061489</v>
      </c>
      <c r="R63">
        <v>120.424915229514</v>
      </c>
      <c r="S63">
        <v>65.430717368078803</v>
      </c>
      <c r="U63">
        <v>123.58683687660699</v>
      </c>
      <c r="V63">
        <v>120.44971725746301</v>
      </c>
      <c r="W63">
        <v>10.551527522989799</v>
      </c>
      <c r="X63">
        <v>112.099706000656</v>
      </c>
      <c r="Y63">
        <v>92.278398967863296</v>
      </c>
      <c r="Z63">
        <v>79.519115581521802</v>
      </c>
      <c r="AA63">
        <v>125.064616235949</v>
      </c>
      <c r="AB63">
        <v>104.517470572633</v>
      </c>
      <c r="AC63">
        <v>140.24371771892999</v>
      </c>
      <c r="AD63">
        <v>71.048670010222395</v>
      </c>
      <c r="AE63">
        <v>116.026545071784</v>
      </c>
      <c r="AF63">
        <v>141.762130687455</v>
      </c>
      <c r="AG63">
        <v>129.024350245459</v>
      </c>
      <c r="AH63">
        <v>118.519144625118</v>
      </c>
      <c r="AI63">
        <v>116.850134061657</v>
      </c>
      <c r="AJ63">
        <v>141.444979712162</v>
      </c>
      <c r="AK63">
        <v>109.64694399938</v>
      </c>
      <c r="AL63">
        <v>115.151079995272</v>
      </c>
      <c r="AM63">
        <v>71.110059449468196</v>
      </c>
      <c r="AN63">
        <v>103.047176199014</v>
      </c>
      <c r="AO63">
        <v>71.096972239173894</v>
      </c>
      <c r="AP63">
        <v>128.41747073843499</v>
      </c>
      <c r="AQ63">
        <v>117.40602115974499</v>
      </c>
      <c r="AR63">
        <v>101.26371616912</v>
      </c>
      <c r="AS63">
        <v>106.62695115922099</v>
      </c>
      <c r="AT63">
        <v>109.841900025103</v>
      </c>
      <c r="AU63">
        <v>119.42614263263</v>
      </c>
      <c r="AV63">
        <v>121.136951803739</v>
      </c>
      <c r="AW63">
        <v>118.437313332657</v>
      </c>
      <c r="AX63">
        <v>144.330183518968</v>
      </c>
      <c r="AZ63">
        <v>109.34070620716901</v>
      </c>
      <c r="BA63">
        <v>96.3489488617614</v>
      </c>
      <c r="BB63">
        <v>120.564300971664</v>
      </c>
      <c r="BC63">
        <v>116.175360293531</v>
      </c>
      <c r="BD63">
        <v>125.327785964797</v>
      </c>
      <c r="BE63">
        <v>109.293860970496</v>
      </c>
      <c r="BF63">
        <v>121.607045109344</v>
      </c>
      <c r="BG63">
        <v>161.37596692593999</v>
      </c>
      <c r="BH63">
        <v>110.345783161016</v>
      </c>
      <c r="BI63">
        <v>122.961447343838</v>
      </c>
      <c r="BJ63">
        <v>136.20575097243201</v>
      </c>
      <c r="BK63">
        <v>110.00303502183201</v>
      </c>
      <c r="BL63">
        <v>32.399216540262302</v>
      </c>
      <c r="BM63">
        <v>119.821178032483</v>
      </c>
      <c r="BN63">
        <v>142.31023933948799</v>
      </c>
      <c r="BO63">
        <v>163.63347103181201</v>
      </c>
      <c r="BP63">
        <v>277.57744302920702</v>
      </c>
      <c r="BQ63">
        <v>16.769494617777099</v>
      </c>
      <c r="BR63">
        <v>53.699947201501601</v>
      </c>
      <c r="BS63">
        <v>44.837221792883803</v>
      </c>
      <c r="BT63">
        <v>120.905490960874</v>
      </c>
      <c r="BU63">
        <v>143.06835630963101</v>
      </c>
      <c r="BV63">
        <v>111.470070120594</v>
      </c>
      <c r="BW63">
        <v>122.34229782046999</v>
      </c>
      <c r="BX63">
        <v>161.83821365334401</v>
      </c>
      <c r="BY63">
        <v>110.91701378762301</v>
      </c>
      <c r="BZ63">
        <v>78.778234723567095</v>
      </c>
      <c r="CA63">
        <v>81.903924348137494</v>
      </c>
      <c r="CB63">
        <v>90.947212175548501</v>
      </c>
      <c r="CC63">
        <v>27.604273202376898</v>
      </c>
      <c r="CD63">
        <v>74.272139861767499</v>
      </c>
      <c r="CF63" t="s">
        <v>445</v>
      </c>
      <c r="CG63">
        <v>124.76027018481101</v>
      </c>
      <c r="CH63">
        <v>114.68689683363699</v>
      </c>
      <c r="CI63">
        <v>137.52483384504799</v>
      </c>
      <c r="CK63">
        <v>114.639240613325</v>
      </c>
      <c r="CL63">
        <v>116.244784684065</v>
      </c>
      <c r="CM63">
        <v>60.254845700207099</v>
      </c>
      <c r="CN63">
        <v>107.912704054305</v>
      </c>
      <c r="CO63">
        <v>107.987917601023</v>
      </c>
      <c r="CP63">
        <v>92.648172011323396</v>
      </c>
      <c r="CQ63">
        <v>156.26396289439199</v>
      </c>
      <c r="CR63">
        <v>103.207758146697</v>
      </c>
      <c r="CS63">
        <v>107.94964950499001</v>
      </c>
      <c r="CT63">
        <v>101.575902062143</v>
      </c>
      <c r="CU63">
        <v>121.76402664125099</v>
      </c>
      <c r="CV63">
        <v>111.276274121573</v>
      </c>
      <c r="CW63">
        <v>112.43591350014</v>
      </c>
      <c r="CX63">
        <v>108.936536259075</v>
      </c>
      <c r="CY63">
        <v>109.818574782635</v>
      </c>
      <c r="CZ63">
        <v>127.633819922103</v>
      </c>
      <c r="DA63">
        <v>106.30086344185899</v>
      </c>
      <c r="DB63">
        <v>124.489211938965</v>
      </c>
      <c r="DC63">
        <v>104.45807146812101</v>
      </c>
      <c r="DD63">
        <v>146.14374109977601</v>
      </c>
      <c r="DE63">
        <v>100.853462733283</v>
      </c>
      <c r="DF63">
        <v>117.96512720122401</v>
      </c>
      <c r="DG63">
        <v>148.30438228472599</v>
      </c>
      <c r="DH63">
        <v>97.591752729434006</v>
      </c>
      <c r="DI63">
        <v>99.506554186915196</v>
      </c>
      <c r="DJ63">
        <v>107.53401348027</v>
      </c>
      <c r="DK63">
        <v>114.25031334472099</v>
      </c>
      <c r="DL63">
        <v>109.327634340778</v>
      </c>
      <c r="DM63">
        <v>113.662836599893</v>
      </c>
      <c r="DN63">
        <v>133.17575811575099</v>
      </c>
      <c r="DP63">
        <v>106.664162589025</v>
      </c>
      <c r="DQ63">
        <v>107.30817168569899</v>
      </c>
      <c r="DR63">
        <v>116.343491716955</v>
      </c>
      <c r="DS63">
        <v>115.737773579574</v>
      </c>
      <c r="DT63">
        <v>152.242334622909</v>
      </c>
      <c r="DU63">
        <v>105.38319549137201</v>
      </c>
      <c r="DV63">
        <v>112.653966779166</v>
      </c>
      <c r="DW63">
        <v>116.770329453774</v>
      </c>
      <c r="DX63">
        <v>104.019987717023</v>
      </c>
      <c r="DY63">
        <v>132.621783938314</v>
      </c>
      <c r="DZ63">
        <v>153.37013573856299</v>
      </c>
      <c r="EA63">
        <v>143.58085496656699</v>
      </c>
      <c r="EB63">
        <v>73.452627743369305</v>
      </c>
      <c r="EC63">
        <v>114.589695679142</v>
      </c>
      <c r="ED63">
        <v>113.648887533419</v>
      </c>
      <c r="EE63">
        <v>132.24414408842799</v>
      </c>
      <c r="EF63">
        <v>106.945552452912</v>
      </c>
      <c r="EG63">
        <v>54.311624667844299</v>
      </c>
      <c r="EH63">
        <v>70.852791143504902</v>
      </c>
      <c r="EI63">
        <v>82.350463845544297</v>
      </c>
      <c r="EJ63">
        <v>123.29585141416</v>
      </c>
      <c r="EK63">
        <v>127.162043856305</v>
      </c>
      <c r="EL63">
        <v>106.856753634163</v>
      </c>
      <c r="EM63">
        <v>110.53196136743099</v>
      </c>
      <c r="EN63">
        <v>132.406014429794</v>
      </c>
      <c r="EO63">
        <v>107.81382076457</v>
      </c>
      <c r="EP63">
        <v>79.635248781950096</v>
      </c>
      <c r="EQ63">
        <v>108.38667311476399</v>
      </c>
      <c r="ER63">
        <v>94.085979704728004</v>
      </c>
      <c r="ES63">
        <v>92.679992455338606</v>
      </c>
      <c r="ET63">
        <v>117.63354740722301</v>
      </c>
      <c r="EV63" t="s">
        <v>445</v>
      </c>
      <c r="EW63">
        <v>124.03222068801</v>
      </c>
      <c r="EX63">
        <v>109.11491506784201</v>
      </c>
      <c r="EY63">
        <v>182.834742906027</v>
      </c>
      <c r="FA63">
        <v>106.101152382934</v>
      </c>
      <c r="FB63">
        <v>112.088400908417</v>
      </c>
      <c r="FC63">
        <v>125.429605778454</v>
      </c>
      <c r="FD63">
        <v>103.843264568411</v>
      </c>
      <c r="FE63">
        <v>118.893591628555</v>
      </c>
      <c r="FF63">
        <v>89.111361006253901</v>
      </c>
      <c r="FG63">
        <v>185.62960021506899</v>
      </c>
      <c r="FH63">
        <v>101.908728270341</v>
      </c>
      <c r="FI63">
        <v>79.582949672815005</v>
      </c>
      <c r="FJ63">
        <v>124.21906344224</v>
      </c>
      <c r="FK63">
        <v>125.671090594785</v>
      </c>
      <c r="FL63">
        <v>83.691181678298307</v>
      </c>
      <c r="FM63">
        <v>97.438703245905501</v>
      </c>
      <c r="FN63">
        <v>99.953025356040399</v>
      </c>
      <c r="FO63">
        <v>103.073727821932</v>
      </c>
      <c r="FP63">
        <v>114.507492607996</v>
      </c>
      <c r="FQ63">
        <v>103.032632376235</v>
      </c>
      <c r="FR63">
        <v>131.92258316712599</v>
      </c>
      <c r="FS63">
        <v>127.188546058447</v>
      </c>
      <c r="FT63">
        <v>192.906780820412</v>
      </c>
      <c r="FU63">
        <v>118.662710097448</v>
      </c>
      <c r="FV63">
        <v>108.002094430673</v>
      </c>
      <c r="FW63">
        <v>182.92151793891301</v>
      </c>
      <c r="FX63">
        <v>93.862741787070703</v>
      </c>
      <c r="FY63">
        <v>92.696365009776798</v>
      </c>
      <c r="FZ63">
        <v>105.259808073505</v>
      </c>
      <c r="GA63">
        <v>109.14478810068699</v>
      </c>
      <c r="GB63">
        <v>98.437223524816801</v>
      </c>
      <c r="GC63">
        <v>108.97326990242399</v>
      </c>
      <c r="GD63">
        <v>118.014681591225</v>
      </c>
      <c r="GF63">
        <v>104.037534327752</v>
      </c>
      <c r="GG63">
        <v>109.618811360845</v>
      </c>
      <c r="GH63">
        <v>112.17220668066</v>
      </c>
      <c r="GI63">
        <v>114.84434834032299</v>
      </c>
      <c r="GJ63">
        <v>175.71274263991199</v>
      </c>
      <c r="GK63">
        <v>101.590208756756</v>
      </c>
      <c r="GL63">
        <v>104.1269188257</v>
      </c>
      <c r="GM63">
        <v>82.513881357665497</v>
      </c>
      <c r="GN63">
        <v>98.012075957853995</v>
      </c>
      <c r="GO63">
        <v>136.15604403673601</v>
      </c>
      <c r="GP63">
        <v>165.97758762583899</v>
      </c>
      <c r="GQ63">
        <v>176.391503235269</v>
      </c>
      <c r="GR63">
        <v>137.68231331258301</v>
      </c>
      <c r="GS63">
        <v>109.448503326154</v>
      </c>
      <c r="GT63">
        <v>89.767189047686401</v>
      </c>
      <c r="GU63">
        <v>104.97524563496</v>
      </c>
      <c r="GV63">
        <v>29.994627001909802</v>
      </c>
      <c r="GW63">
        <v>121.860632130914</v>
      </c>
      <c r="GX63">
        <v>74.667763435831404</v>
      </c>
      <c r="GY63">
        <v>85.378913931137703</v>
      </c>
      <c r="GZ63">
        <v>124.861851544754</v>
      </c>
      <c r="HA63">
        <v>112.254605504867</v>
      </c>
      <c r="HB63">
        <v>102.382604539146</v>
      </c>
      <c r="HC63">
        <v>99.631212011306999</v>
      </c>
      <c r="HD63">
        <v>106.607071261256</v>
      </c>
      <c r="HE63">
        <v>104.780833586562</v>
      </c>
      <c r="HF63">
        <v>67.884418463060996</v>
      </c>
      <c r="HG63">
        <v>122.250752694954</v>
      </c>
      <c r="HH63">
        <v>74.259894642392197</v>
      </c>
      <c r="HI63">
        <v>172.84544712841401</v>
      </c>
      <c r="HJ63">
        <v>162.61422981618199</v>
      </c>
      <c r="HL63" t="s">
        <v>407</v>
      </c>
      <c r="HM63">
        <v>1.1090588843172199E-3</v>
      </c>
      <c r="HN63">
        <v>4.5552256109759803E-3</v>
      </c>
      <c r="HO63">
        <v>4.1275544255363599E-3</v>
      </c>
      <c r="HP63">
        <v>2.7684377946173202E-3</v>
      </c>
      <c r="HQ63">
        <v>7.6436749259112197E-3</v>
      </c>
      <c r="HR63">
        <v>-8.65056580051193E-3</v>
      </c>
      <c r="HS63">
        <v>-1.7736740830821902E-2</v>
      </c>
      <c r="HT63">
        <v>-5.5884219614632503E-4</v>
      </c>
      <c r="HU63">
        <v>5.97144280272798E-4</v>
      </c>
      <c r="HV63">
        <v>4.9262147126494203E-3</v>
      </c>
      <c r="HW63">
        <v>1.0166874220907099E-2</v>
      </c>
      <c r="HX63">
        <v>2.2163402506584801E-2</v>
      </c>
      <c r="HY63">
        <v>1.57346192971052E-2</v>
      </c>
      <c r="HZ63">
        <v>-5.2666266062455502E-3</v>
      </c>
      <c r="IA63">
        <v>-2.48308154193621E-2</v>
      </c>
      <c r="IB63">
        <v>6.3898931019456999E-3</v>
      </c>
      <c r="IC63">
        <v>6.4852327058506599E-4</v>
      </c>
      <c r="ID63">
        <v>-5.75539580685209E-2</v>
      </c>
      <c r="IE63">
        <v>-4.5941283495167497E-2</v>
      </c>
    </row>
    <row r="64" spans="1:239" x14ac:dyDescent="0.35">
      <c r="A64" t="s">
        <v>456</v>
      </c>
      <c r="B64" t="b">
        <v>0</v>
      </c>
      <c r="C64" t="b">
        <v>1</v>
      </c>
      <c r="D64">
        <v>1</v>
      </c>
      <c r="E64">
        <v>1</v>
      </c>
      <c r="F64" t="s">
        <v>79</v>
      </c>
      <c r="G64">
        <v>-1.61224586585293E-2</v>
      </c>
      <c r="H64">
        <v>-1.61224586585293E-2</v>
      </c>
      <c r="I64">
        <v>-1.61224586585293E-2</v>
      </c>
      <c r="J64">
        <v>122.85911577287899</v>
      </c>
      <c r="K64">
        <v>117.901142978629</v>
      </c>
      <c r="L64">
        <v>113.000152979834</v>
      </c>
      <c r="M64">
        <v>0</v>
      </c>
      <c r="N64" t="b">
        <v>0</v>
      </c>
      <c r="P64" t="s">
        <v>457</v>
      </c>
      <c r="Q64">
        <v>170.719593988117</v>
      </c>
      <c r="R64">
        <v>121.514071196613</v>
      </c>
      <c r="S64">
        <v>99.508396097788705</v>
      </c>
      <c r="T64">
        <v>104.600026390216</v>
      </c>
      <c r="U64">
        <v>125.765034194427</v>
      </c>
      <c r="V64">
        <v>121.88988622245699</v>
      </c>
      <c r="W64">
        <v>4.67606767133445</v>
      </c>
      <c r="X64">
        <v>114.043933000324</v>
      </c>
      <c r="Y64">
        <v>137.39689126287601</v>
      </c>
      <c r="Z64">
        <v>142.033099859195</v>
      </c>
      <c r="AA64">
        <v>194.38086321127099</v>
      </c>
      <c r="AB64">
        <v>109.683184913074</v>
      </c>
      <c r="AC64">
        <v>138.901364474068</v>
      </c>
      <c r="AD64">
        <v>107.10954982816099</v>
      </c>
      <c r="AE64">
        <v>139.06322253048299</v>
      </c>
      <c r="AF64">
        <v>140.36253079333</v>
      </c>
      <c r="AG64">
        <v>120.654057359829</v>
      </c>
      <c r="AH64">
        <v>116.57336502857299</v>
      </c>
      <c r="AI64">
        <v>129.50342923364201</v>
      </c>
      <c r="AJ64">
        <v>158.17701448252501</v>
      </c>
      <c r="AK64">
        <v>117.247174992022</v>
      </c>
      <c r="AL64">
        <v>140.40795274110701</v>
      </c>
      <c r="AM64">
        <v>147.23776683143501</v>
      </c>
      <c r="AN64">
        <v>158.70464116082701</v>
      </c>
      <c r="AO64">
        <v>155.68352286498501</v>
      </c>
      <c r="AP64">
        <v>139.768601793199</v>
      </c>
      <c r="AQ64">
        <v>150.699089595244</v>
      </c>
      <c r="AR64">
        <v>135.039883620582</v>
      </c>
      <c r="AS64">
        <v>133.61941828483501</v>
      </c>
      <c r="AT64">
        <v>110.159049758609</v>
      </c>
      <c r="AU64">
        <v>127.64775866020599</v>
      </c>
      <c r="AV64">
        <v>117.828797174299</v>
      </c>
      <c r="AW64">
        <v>120.214477333198</v>
      </c>
      <c r="AX64">
        <v>143.417666610955</v>
      </c>
      <c r="AY64">
        <v>105.215173041893</v>
      </c>
      <c r="AZ64">
        <v>109.81101222002999</v>
      </c>
      <c r="BA64">
        <v>136.77755730070299</v>
      </c>
      <c r="BB64">
        <v>120.73079741519901</v>
      </c>
      <c r="BC64">
        <v>125.975441178</v>
      </c>
      <c r="BD64">
        <v>194.47555065970701</v>
      </c>
      <c r="BE64">
        <v>114.80407291669501</v>
      </c>
      <c r="BF64">
        <v>118.572321828089</v>
      </c>
      <c r="BG64">
        <v>134.80538947442901</v>
      </c>
      <c r="BH64">
        <v>110.604715889071</v>
      </c>
      <c r="BI64">
        <v>190.266165035792</v>
      </c>
      <c r="BJ64">
        <v>210.79335279590001</v>
      </c>
      <c r="BK64">
        <v>169.56442072080799</v>
      </c>
      <c r="BL64">
        <v>43.4476449615224</v>
      </c>
      <c r="BM64">
        <v>128.090532596624</v>
      </c>
      <c r="BN64">
        <v>121.742498064975</v>
      </c>
      <c r="BO64">
        <v>136.10920237747399</v>
      </c>
      <c r="BP64">
        <v>148.05206216023601</v>
      </c>
      <c r="BQ64">
        <v>26.125835895302099</v>
      </c>
      <c r="BR64">
        <v>40.082708794122297</v>
      </c>
      <c r="BS64">
        <v>51.370474523595199</v>
      </c>
      <c r="BT64">
        <v>132.731122528871</v>
      </c>
      <c r="BU64">
        <v>156.74289671621199</v>
      </c>
      <c r="BV64">
        <v>118.94688678198899</v>
      </c>
      <c r="BW64">
        <v>118.887138117059</v>
      </c>
      <c r="BX64">
        <v>135.85731879667199</v>
      </c>
      <c r="BY64">
        <v>111.16930400559301</v>
      </c>
      <c r="BZ64">
        <v>134.73802006622901</v>
      </c>
      <c r="CA64">
        <v>198.533436199237</v>
      </c>
      <c r="CB64">
        <v>192.81949926183</v>
      </c>
      <c r="CC64">
        <v>75.5794752574445</v>
      </c>
      <c r="CD64">
        <v>225.20465632761599</v>
      </c>
      <c r="CF64" t="s">
        <v>457</v>
      </c>
      <c r="CG64">
        <v>124.21208754776499</v>
      </c>
      <c r="CH64">
        <v>117.901142978629</v>
      </c>
      <c r="CI64">
        <v>68.7954524803705</v>
      </c>
      <c r="CJ64">
        <v>104.21176823496501</v>
      </c>
      <c r="CK64">
        <v>119.217065307304</v>
      </c>
      <c r="CL64">
        <v>117.972837082905</v>
      </c>
      <c r="CM64">
        <v>74.623884837755199</v>
      </c>
      <c r="CN64">
        <v>109.730456243544</v>
      </c>
      <c r="CO64">
        <v>123.67281262368201</v>
      </c>
      <c r="CP64">
        <v>128.03285122940699</v>
      </c>
      <c r="CQ64">
        <v>167.83353102164</v>
      </c>
      <c r="CR64">
        <v>105.57934938213199</v>
      </c>
      <c r="CS64">
        <v>113.921822592243</v>
      </c>
      <c r="CT64">
        <v>121.076514316852</v>
      </c>
      <c r="CU64">
        <v>129.04328900844001</v>
      </c>
      <c r="CV64">
        <v>110.049513632303</v>
      </c>
      <c r="CW64">
        <v>108.964214592624</v>
      </c>
      <c r="CX64">
        <v>108.51967079168899</v>
      </c>
      <c r="CY64">
        <v>120.590155097796</v>
      </c>
      <c r="CZ64">
        <v>141.925111946584</v>
      </c>
      <c r="DA64">
        <v>113.27817810607699</v>
      </c>
      <c r="DB64">
        <v>133.52917511245099</v>
      </c>
      <c r="DC64">
        <v>154.56316828232701</v>
      </c>
      <c r="DD64">
        <v>156.34705937006399</v>
      </c>
      <c r="DE64">
        <v>152.170797597204</v>
      </c>
      <c r="DF64">
        <v>123.55383016152599</v>
      </c>
      <c r="DG64">
        <v>151.64803229607699</v>
      </c>
      <c r="DH64">
        <v>102.2172984269</v>
      </c>
      <c r="DI64">
        <v>99.929231563884898</v>
      </c>
      <c r="DJ64">
        <v>107.844499585392</v>
      </c>
      <c r="DK64">
        <v>120.355390018097</v>
      </c>
      <c r="DL64">
        <v>107.725643272257</v>
      </c>
      <c r="DM64">
        <v>117.950632754092</v>
      </c>
      <c r="DN64">
        <v>124.46709754526699</v>
      </c>
      <c r="DO64">
        <v>104.606815364499</v>
      </c>
      <c r="DP64">
        <v>107.12295601338199</v>
      </c>
      <c r="DQ64">
        <v>109.161964840827</v>
      </c>
      <c r="DR64">
        <v>116.820700887878</v>
      </c>
      <c r="DS64">
        <v>124.490783433188</v>
      </c>
      <c r="DT64">
        <v>172.847727478905</v>
      </c>
      <c r="DU64">
        <v>110.30873446419101</v>
      </c>
      <c r="DV64">
        <v>111.61684032225099</v>
      </c>
      <c r="DW64">
        <v>99.261909826976606</v>
      </c>
      <c r="DX64">
        <v>104.15545603086601</v>
      </c>
      <c r="DY64">
        <v>132.732938724609</v>
      </c>
      <c r="DZ64">
        <v>193.29457987389199</v>
      </c>
      <c r="EA64">
        <v>170.23793198857899</v>
      </c>
      <c r="EB64">
        <v>69.464344833715103</v>
      </c>
      <c r="EC64">
        <v>119.888675592504</v>
      </c>
      <c r="ED64">
        <v>99.383351787594407</v>
      </c>
      <c r="EE64">
        <v>112.045113911523</v>
      </c>
      <c r="EF64">
        <v>75.618414425694795</v>
      </c>
      <c r="EG64">
        <v>45.090660137188301</v>
      </c>
      <c r="EH64">
        <v>70.600529591801603</v>
      </c>
      <c r="EI64">
        <v>96.653112983547402</v>
      </c>
      <c r="EJ64">
        <v>134.16551584500601</v>
      </c>
      <c r="EK64">
        <v>138.56434698581299</v>
      </c>
      <c r="EL64">
        <v>113.12108780812</v>
      </c>
      <c r="EM64">
        <v>108.654992297943</v>
      </c>
      <c r="EN64">
        <v>113.17529739342901</v>
      </c>
      <c r="EO64">
        <v>107.96866386352001</v>
      </c>
      <c r="EP64">
        <v>104.27019920610999</v>
      </c>
      <c r="EQ64">
        <v>164.75425837661101</v>
      </c>
      <c r="ER64">
        <v>123.248112058785</v>
      </c>
      <c r="ES64">
        <v>124.023649988743</v>
      </c>
      <c r="ET64">
        <v>135.39162665632401</v>
      </c>
      <c r="EV64" t="s">
        <v>457</v>
      </c>
      <c r="EW64">
        <v>84.926479094438605</v>
      </c>
      <c r="EX64">
        <v>114.237262997489</v>
      </c>
      <c r="EY64">
        <v>8.4460761688884496</v>
      </c>
      <c r="EZ64">
        <v>103.824643132058</v>
      </c>
      <c r="FA64">
        <v>112.69390368702</v>
      </c>
      <c r="FB64">
        <v>114.04629542176301</v>
      </c>
      <c r="FC64">
        <v>261.56621001126399</v>
      </c>
      <c r="FD64">
        <v>105.538245393037</v>
      </c>
      <c r="FE64">
        <v>102.286435613127</v>
      </c>
      <c r="FF64">
        <v>85.964179336434697</v>
      </c>
      <c r="FG64">
        <v>131.872857838279</v>
      </c>
      <c r="FH64">
        <v>101.55543163482299</v>
      </c>
      <c r="FI64">
        <v>88.630477379909706</v>
      </c>
      <c r="FJ64">
        <v>111.339514652376</v>
      </c>
      <c r="FK64">
        <v>116.893042061975</v>
      </c>
      <c r="FL64">
        <v>82.199602672973896</v>
      </c>
      <c r="FM64">
        <v>97.769154866464902</v>
      </c>
      <c r="FN64">
        <v>100.833656943148</v>
      </c>
      <c r="FO64">
        <v>112.06384495269199</v>
      </c>
      <c r="FP64">
        <v>126.605036867218</v>
      </c>
      <c r="FQ64">
        <v>109.413091849192</v>
      </c>
      <c r="FR64">
        <v>123.51746925671701</v>
      </c>
      <c r="FS64">
        <v>123.726625815191</v>
      </c>
      <c r="FT64">
        <v>138.36118778765399</v>
      </c>
      <c r="FU64">
        <v>112.783474137697</v>
      </c>
      <c r="FV64">
        <v>108.729420741467</v>
      </c>
      <c r="FW64">
        <v>139.68930302243399</v>
      </c>
      <c r="FX64">
        <v>75.199139457945094</v>
      </c>
      <c r="FY64">
        <v>72.995587606393201</v>
      </c>
      <c r="FZ64">
        <v>105.56372779877999</v>
      </c>
      <c r="GA64">
        <v>113.295484026819</v>
      </c>
      <c r="GB64">
        <v>98.232245836682594</v>
      </c>
      <c r="GC64">
        <v>115.587155012766</v>
      </c>
      <c r="GD64">
        <v>102.781211459735</v>
      </c>
      <c r="GE64">
        <v>104.00159917739001</v>
      </c>
      <c r="GF64">
        <v>104.485029863997</v>
      </c>
      <c r="GG64">
        <v>73.097267903160699</v>
      </c>
      <c r="GH64">
        <v>112.90395933735</v>
      </c>
      <c r="GI64">
        <v>122.501134639209</v>
      </c>
      <c r="GJ64">
        <v>139.166031216665</v>
      </c>
      <c r="GK64">
        <v>105.964902550411</v>
      </c>
      <c r="GL64">
        <v>104.807503799754</v>
      </c>
      <c r="GM64">
        <v>71.052441311254796</v>
      </c>
      <c r="GN64">
        <v>98.037156031908495</v>
      </c>
      <c r="GO64">
        <v>83.311503398020506</v>
      </c>
      <c r="GP64">
        <v>163.71682593334901</v>
      </c>
      <c r="GQ64">
        <v>154.61239975532601</v>
      </c>
      <c r="GR64">
        <v>88.704570889382296</v>
      </c>
      <c r="GS64">
        <v>112.04294920277999</v>
      </c>
      <c r="GT64">
        <v>80.009975207464393</v>
      </c>
      <c r="GU64">
        <v>90.135669021614703</v>
      </c>
      <c r="GV64">
        <v>26.1176988982469</v>
      </c>
      <c r="GW64">
        <v>48.898974346121904</v>
      </c>
      <c r="GX64">
        <v>88.336317655899194</v>
      </c>
      <c r="GY64">
        <v>67.462425764841996</v>
      </c>
      <c r="GZ64">
        <v>134.58219847032501</v>
      </c>
      <c r="HA64">
        <v>121.656438481731</v>
      </c>
      <c r="HB64">
        <v>107.518876382588</v>
      </c>
      <c r="HC64">
        <v>99.049508191107705</v>
      </c>
      <c r="HD64">
        <v>92.355029966562398</v>
      </c>
      <c r="HE64">
        <v>104.84346499274299</v>
      </c>
      <c r="HF64">
        <v>60.194616616742898</v>
      </c>
      <c r="HG64">
        <v>100.834957853642</v>
      </c>
      <c r="HH64">
        <v>54.3602727812262</v>
      </c>
      <c r="HI64">
        <v>43.495574173254901</v>
      </c>
      <c r="HJ64">
        <v>51.097920989408898</v>
      </c>
      <c r="HL64" t="s">
        <v>408</v>
      </c>
      <c r="HM64">
        <v>7.8763442508351603E-3</v>
      </c>
      <c r="HN64">
        <v>1.17972331720339E-2</v>
      </c>
      <c r="HO64">
        <v>8.2449229220489199E-3</v>
      </c>
      <c r="HP64">
        <v>2.2632858681543798E-3</v>
      </c>
      <c r="HQ64">
        <v>1.08632137120177E-2</v>
      </c>
      <c r="HR64">
        <v>-4.53536084442989E-2</v>
      </c>
      <c r="HS64">
        <v>-6.8718402640496598E-2</v>
      </c>
      <c r="HT64">
        <v>2.3551649754448099E-2</v>
      </c>
      <c r="HU64">
        <v>1.4458007104095101E-2</v>
      </c>
      <c r="HV64">
        <v>6.0287453678740999E-2</v>
      </c>
      <c r="HW64">
        <v>3.88805255896576E-2</v>
      </c>
      <c r="HX64">
        <v>3.7824340094136197E-2</v>
      </c>
      <c r="HY64">
        <v>3.7667084044711897E-2</v>
      </c>
      <c r="HZ64">
        <v>3.7471518193644401E-2</v>
      </c>
      <c r="IA64">
        <v>3.5063643269992398E-3</v>
      </c>
      <c r="IB64">
        <v>-1.25627823505726E-2</v>
      </c>
      <c r="IC64">
        <v>-1.0883487678586099E-2</v>
      </c>
      <c r="ID64">
        <v>-0.15316455994177999</v>
      </c>
      <c r="IE64">
        <v>-4.82655972406155E-2</v>
      </c>
    </row>
    <row r="65" spans="1:239" x14ac:dyDescent="0.35">
      <c r="A65" t="s">
        <v>457</v>
      </c>
      <c r="B65" t="b">
        <v>0</v>
      </c>
      <c r="C65" t="b">
        <v>0</v>
      </c>
      <c r="D65">
        <v>0</v>
      </c>
      <c r="E65">
        <v>-1</v>
      </c>
      <c r="F65" t="s">
        <v>79</v>
      </c>
      <c r="G65">
        <v>-1.09478614411704E-2</v>
      </c>
      <c r="H65">
        <v>0</v>
      </c>
      <c r="I65">
        <v>1.09478614411704E-2</v>
      </c>
      <c r="J65">
        <v>121.514071196613</v>
      </c>
      <c r="K65">
        <v>117.901142978629</v>
      </c>
      <c r="L65">
        <v>114.237262997489</v>
      </c>
      <c r="M65">
        <v>1</v>
      </c>
      <c r="N65" t="b">
        <v>0</v>
      </c>
      <c r="P65" t="s">
        <v>469</v>
      </c>
      <c r="Q65">
        <v>188.11376989513499</v>
      </c>
      <c r="R65">
        <v>115.563891204283</v>
      </c>
      <c r="S65">
        <v>78.378982467335405</v>
      </c>
      <c r="T65">
        <v>104.519970520434</v>
      </c>
      <c r="U65">
        <v>118.648096414184</v>
      </c>
      <c r="V65">
        <v>116.044037469545</v>
      </c>
      <c r="W65">
        <v>12.9727036465867</v>
      </c>
      <c r="X65">
        <v>109.185003685938</v>
      </c>
      <c r="Y65">
        <v>196.46661644730901</v>
      </c>
      <c r="Z65">
        <v>213.09161879148999</v>
      </c>
      <c r="AA65">
        <v>205.439187343111</v>
      </c>
      <c r="AB65">
        <v>109.653723619289</v>
      </c>
      <c r="AC65">
        <v>150.750815051004</v>
      </c>
      <c r="AD65">
        <v>157.19965037087499</v>
      </c>
      <c r="AE65">
        <v>135.567073040688</v>
      </c>
      <c r="AF65">
        <v>152.36143618105601</v>
      </c>
      <c r="AG65">
        <v>114.134342494333</v>
      </c>
      <c r="AH65">
        <v>109.357006079014</v>
      </c>
      <c r="AI65">
        <v>121.908528870932</v>
      </c>
      <c r="AJ65">
        <v>148.36559569729499</v>
      </c>
      <c r="AK65">
        <v>112.59325779657701</v>
      </c>
      <c r="AL65">
        <v>136.967603252233</v>
      </c>
      <c r="AM65">
        <v>145.94651084586499</v>
      </c>
      <c r="AN65">
        <v>182.513972379259</v>
      </c>
      <c r="AO65">
        <v>159.25567577049</v>
      </c>
      <c r="AP65">
        <v>131.38272476270501</v>
      </c>
      <c r="AQ65">
        <v>151.35255841780099</v>
      </c>
      <c r="AR65">
        <v>133.566969609431</v>
      </c>
      <c r="AS65">
        <v>125.653205584947</v>
      </c>
      <c r="AT65">
        <v>106.696285705549</v>
      </c>
      <c r="AU65">
        <v>132.77961430532</v>
      </c>
      <c r="AV65">
        <v>111.23750613476901</v>
      </c>
      <c r="AW65">
        <v>114.13040989304299</v>
      </c>
      <c r="AX65">
        <v>155.67720053726299</v>
      </c>
      <c r="AY65">
        <v>104.939027570378</v>
      </c>
      <c r="AZ65">
        <v>106.28711586992</v>
      </c>
      <c r="BA65">
        <v>126.433056880195</v>
      </c>
      <c r="BB65">
        <v>114.455053104977</v>
      </c>
      <c r="BC65">
        <v>119.952605148999</v>
      </c>
      <c r="BD65">
        <v>220.84252767632901</v>
      </c>
      <c r="BE65">
        <v>111.690164628419</v>
      </c>
      <c r="BF65">
        <v>111.66353818120101</v>
      </c>
      <c r="BG65">
        <v>131.60387396078499</v>
      </c>
      <c r="BH65">
        <v>107.050590909937</v>
      </c>
      <c r="BI65">
        <v>216.29552095752399</v>
      </c>
      <c r="BJ65">
        <v>247.10142621431501</v>
      </c>
      <c r="BK65">
        <v>185.207526430614</v>
      </c>
      <c r="BL65">
        <v>42.213578873308002</v>
      </c>
      <c r="BM65">
        <v>133.16451755009101</v>
      </c>
      <c r="BN65">
        <v>117.153789450709</v>
      </c>
      <c r="BO65">
        <v>132.63535188810701</v>
      </c>
      <c r="BP65">
        <v>126.265940338256</v>
      </c>
      <c r="BQ65">
        <v>24.109481622723798</v>
      </c>
      <c r="BR65">
        <v>84.248766259300197</v>
      </c>
      <c r="BS65">
        <v>82.990578390864798</v>
      </c>
      <c r="BT65">
        <v>125.006657573266</v>
      </c>
      <c r="BU65">
        <v>147.48419355925401</v>
      </c>
      <c r="BV65">
        <v>114.31913286363999</v>
      </c>
      <c r="BW65">
        <v>111.790605208104</v>
      </c>
      <c r="BX65">
        <v>132.45304011613001</v>
      </c>
      <c r="BY65">
        <v>107.705970670829</v>
      </c>
      <c r="BZ65">
        <v>83.074185191417399</v>
      </c>
      <c r="CA65">
        <v>172.468232057004</v>
      </c>
      <c r="CB65">
        <v>251.86590425992</v>
      </c>
      <c r="CC65">
        <v>97.515620242479898</v>
      </c>
      <c r="CD65">
        <v>183.19335571561399</v>
      </c>
      <c r="CF65" t="s">
        <v>469</v>
      </c>
      <c r="CG65">
        <v>138.867147083183</v>
      </c>
      <c r="CH65">
        <v>111.58346887089699</v>
      </c>
      <c r="CI65">
        <v>72.643107759584893</v>
      </c>
      <c r="CJ65">
        <v>104.211736398391</v>
      </c>
      <c r="CK65">
        <v>111.09192308812599</v>
      </c>
      <c r="CL65">
        <v>111.66961900189</v>
      </c>
      <c r="CM65">
        <v>93.274383889046007</v>
      </c>
      <c r="CN65">
        <v>109.50339833546001</v>
      </c>
      <c r="CO65">
        <v>164.53747129844501</v>
      </c>
      <c r="CP65">
        <v>174.55534910608301</v>
      </c>
      <c r="CQ65">
        <v>173.85863638591499</v>
      </c>
      <c r="CR65">
        <v>105.781099390059</v>
      </c>
      <c r="CS65">
        <v>114.45006039073</v>
      </c>
      <c r="CT65">
        <v>156.87972620689101</v>
      </c>
      <c r="CU65">
        <v>129.55326550171699</v>
      </c>
      <c r="CV65">
        <v>110.475898762412</v>
      </c>
      <c r="CW65">
        <v>108.30362899833401</v>
      </c>
      <c r="CX65">
        <v>107.19647594417199</v>
      </c>
      <c r="CY65">
        <v>114.101792386852</v>
      </c>
      <c r="CZ65">
        <v>131.57919405171</v>
      </c>
      <c r="DA65">
        <v>112.589573377034</v>
      </c>
      <c r="DB65">
        <v>135.62209379693201</v>
      </c>
      <c r="DC65">
        <v>138.959463267248</v>
      </c>
      <c r="DD65">
        <v>154.579590902603</v>
      </c>
      <c r="DE65">
        <v>138.739771518987</v>
      </c>
      <c r="DF65">
        <v>115.210144927971</v>
      </c>
      <c r="DG65">
        <v>147.65273899608499</v>
      </c>
      <c r="DH65">
        <v>103.72504357508799</v>
      </c>
      <c r="DI65">
        <v>100.478604929151</v>
      </c>
      <c r="DJ65">
        <v>106.573739042261</v>
      </c>
      <c r="DK65">
        <v>122.351560589428</v>
      </c>
      <c r="DL65">
        <v>105.27752008505701</v>
      </c>
      <c r="DM65">
        <v>111.309748206073</v>
      </c>
      <c r="DN65">
        <v>124.75849316940899</v>
      </c>
      <c r="DO65">
        <v>104.578406949951</v>
      </c>
      <c r="DP65">
        <v>105.92183001326001</v>
      </c>
      <c r="DQ65">
        <v>100.281181822722</v>
      </c>
      <c r="DR65">
        <v>110.29987013047899</v>
      </c>
      <c r="DS65">
        <v>119.0918449009</v>
      </c>
      <c r="DT65">
        <v>197.735255771699</v>
      </c>
      <c r="DU65">
        <v>109.733675417068</v>
      </c>
      <c r="DV65">
        <v>108.58478830134101</v>
      </c>
      <c r="DW65">
        <v>92.813157110416398</v>
      </c>
      <c r="DX65">
        <v>104.087463863727</v>
      </c>
      <c r="DY65">
        <v>152.058985411625</v>
      </c>
      <c r="DZ65">
        <v>213.41043926066899</v>
      </c>
      <c r="EA65">
        <v>178.26692030961999</v>
      </c>
      <c r="EB65">
        <v>72.016629188333397</v>
      </c>
      <c r="EC65">
        <v>121.694538093361</v>
      </c>
      <c r="ED65">
        <v>97.050200056871404</v>
      </c>
      <c r="EE65">
        <v>104.36650161938201</v>
      </c>
      <c r="EF65">
        <v>70.581532664976706</v>
      </c>
      <c r="EG65">
        <v>46.918966944317297</v>
      </c>
      <c r="EH65">
        <v>80.391788581794401</v>
      </c>
      <c r="EI65">
        <v>132.68334477689399</v>
      </c>
      <c r="EJ65">
        <v>127.24496138247</v>
      </c>
      <c r="EK65">
        <v>128.451193609749</v>
      </c>
      <c r="EL65">
        <v>112.383145986976</v>
      </c>
      <c r="EM65">
        <v>106.095796520349</v>
      </c>
      <c r="EN65">
        <v>105.7996069946</v>
      </c>
      <c r="EO65">
        <v>106.398456387184</v>
      </c>
      <c r="EP65">
        <v>113.23601420275</v>
      </c>
      <c r="EQ65">
        <v>138.41677122063501</v>
      </c>
      <c r="ER65">
        <v>163.17829236818301</v>
      </c>
      <c r="ES65">
        <v>122.986402638893</v>
      </c>
      <c r="ET65">
        <v>126.880724804466</v>
      </c>
      <c r="EV65" t="s">
        <v>469</v>
      </c>
      <c r="EW65">
        <v>95.941368219131903</v>
      </c>
      <c r="EX65">
        <v>107.586377748994</v>
      </c>
      <c r="EY65">
        <v>10.925035099832799</v>
      </c>
      <c r="EZ65">
        <v>103.90408430683399</v>
      </c>
      <c r="FA65">
        <v>103.717845760708</v>
      </c>
      <c r="FB65">
        <v>107.3270024925</v>
      </c>
      <c r="FC65">
        <v>77.157995754748697</v>
      </c>
      <c r="FD65">
        <v>109.705596644853</v>
      </c>
      <c r="FE65">
        <v>125.90751728553499</v>
      </c>
      <c r="FF65">
        <v>105.42922271812201</v>
      </c>
      <c r="FG65">
        <v>133.39449077970201</v>
      </c>
      <c r="FH65">
        <v>101.97019847861201</v>
      </c>
      <c r="FI65">
        <v>82.051035530257096</v>
      </c>
      <c r="FJ65">
        <v>125.698202136026</v>
      </c>
      <c r="FK65">
        <v>120.684204513748</v>
      </c>
      <c r="FL65">
        <v>75.975607058079106</v>
      </c>
      <c r="FM65">
        <v>101.821940585804</v>
      </c>
      <c r="FN65">
        <v>104.708669926304</v>
      </c>
      <c r="FO65">
        <v>106.53308882117101</v>
      </c>
      <c r="FP65">
        <v>116.010271476581</v>
      </c>
      <c r="FQ65">
        <v>112.481535714598</v>
      </c>
      <c r="FR65">
        <v>130.51180883380701</v>
      </c>
      <c r="FS65">
        <v>100.37741034820699</v>
      </c>
      <c r="FT65">
        <v>115.534624404395</v>
      </c>
      <c r="FU65">
        <v>91.082778728685497</v>
      </c>
      <c r="FV65">
        <v>100.571160652766</v>
      </c>
      <c r="FW65">
        <v>129.124444438159</v>
      </c>
      <c r="FX65">
        <v>78.167303895829093</v>
      </c>
      <c r="FY65">
        <v>78.3296446047747</v>
      </c>
      <c r="FZ65">
        <v>106.40697324977</v>
      </c>
      <c r="GA65">
        <v>112.52950020168799</v>
      </c>
      <c r="GB65">
        <v>99.232914979536503</v>
      </c>
      <c r="GC65">
        <v>108.42087338723999</v>
      </c>
      <c r="GD65">
        <v>94.710412943488706</v>
      </c>
      <c r="GE65">
        <v>104.218518700502</v>
      </c>
      <c r="GF65">
        <v>105.51180997771399</v>
      </c>
      <c r="GG65">
        <v>64.8106404703544</v>
      </c>
      <c r="GH65">
        <v>106.165362890892</v>
      </c>
      <c r="GI65">
        <v>117.70510441844</v>
      </c>
      <c r="GJ65">
        <v>159.366443068329</v>
      </c>
      <c r="GK65">
        <v>107.757462387066</v>
      </c>
      <c r="GL65">
        <v>105.146348810061</v>
      </c>
      <c r="GM65">
        <v>63.097173764140798</v>
      </c>
      <c r="GN65">
        <v>101.125223560553</v>
      </c>
      <c r="GO65">
        <v>95.578726438938403</v>
      </c>
      <c r="GP65">
        <v>169.59294190042999</v>
      </c>
      <c r="GQ65">
        <v>154.75649485093399</v>
      </c>
      <c r="GR65">
        <v>96.123766049165596</v>
      </c>
      <c r="GS65">
        <v>111.012792697235</v>
      </c>
      <c r="GT65">
        <v>78.858542419986406</v>
      </c>
      <c r="GU65">
        <v>79.493849524136905</v>
      </c>
      <c r="GV65">
        <v>25.023167408448</v>
      </c>
      <c r="GW65">
        <v>54.683923762689403</v>
      </c>
      <c r="GX65">
        <v>42.7257619429746</v>
      </c>
      <c r="GY65">
        <v>77.080497030368804</v>
      </c>
      <c r="GZ65">
        <v>128.48153831285501</v>
      </c>
      <c r="HA65">
        <v>111.100277678373</v>
      </c>
      <c r="HB65">
        <v>110.350171330867</v>
      </c>
      <c r="HC65">
        <v>100.26875058262701</v>
      </c>
      <c r="HD65">
        <v>82.099641658818797</v>
      </c>
      <c r="HE65">
        <v>105.062237307703</v>
      </c>
      <c r="HF65">
        <v>107.65619481298801</v>
      </c>
      <c r="HG65">
        <v>80.797618225774698</v>
      </c>
      <c r="HH65">
        <v>70.820126526481801</v>
      </c>
      <c r="HI65">
        <v>31.838163469170802</v>
      </c>
      <c r="HJ65">
        <v>54.241508725669497</v>
      </c>
      <c r="HL65" t="s">
        <v>409</v>
      </c>
      <c r="HM65">
        <v>4.1652953286472798E-3</v>
      </c>
      <c r="HN65">
        <v>4.06855295247754E-3</v>
      </c>
      <c r="HO65">
        <v>2.3495965917674699E-3</v>
      </c>
      <c r="HP65">
        <v>2.8923648751262299E-3</v>
      </c>
      <c r="HQ65">
        <v>-6.7242996277242497E-3</v>
      </c>
      <c r="HR65">
        <v>-2.34590324207762E-2</v>
      </c>
      <c r="HS65">
        <v>-3.5760270913214799E-2</v>
      </c>
      <c r="HT65">
        <v>4.4510174009038101E-4</v>
      </c>
      <c r="HU65">
        <v>2.97685245053647E-3</v>
      </c>
      <c r="HV65">
        <v>2.6878739704303298E-2</v>
      </c>
      <c r="HW65">
        <v>-1.2571301912668999E-2</v>
      </c>
      <c r="HX65">
        <v>-3.0190526227169502E-4</v>
      </c>
      <c r="HY65">
        <v>-1.21036795443071E-2</v>
      </c>
      <c r="HZ65">
        <v>-7.4622737413006804E-2</v>
      </c>
      <c r="IA65">
        <v>-1.2641897605025199E-2</v>
      </c>
      <c r="IB65">
        <v>-3.6732029025504299E-2</v>
      </c>
      <c r="IC65">
        <v>-4.26356503184206E-2</v>
      </c>
      <c r="ID65">
        <v>0.118168418462147</v>
      </c>
      <c r="IE65">
        <v>-3.5332872279072197E-2</v>
      </c>
    </row>
    <row r="66" spans="1:239" x14ac:dyDescent="0.35">
      <c r="A66" t="s">
        <v>458</v>
      </c>
      <c r="B66" t="b">
        <v>0</v>
      </c>
      <c r="C66" t="b">
        <v>0</v>
      </c>
      <c r="D66">
        <v>0</v>
      </c>
      <c r="E66">
        <v>-1</v>
      </c>
      <c r="F66" t="s">
        <v>79</v>
      </c>
      <c r="G66">
        <v>3.9458727805465801E-3</v>
      </c>
      <c r="H66">
        <v>0</v>
      </c>
      <c r="I66">
        <v>-3.9458727805465801E-3</v>
      </c>
      <c r="J66">
        <v>121.993550262601</v>
      </c>
      <c r="K66">
        <v>117.901142978629</v>
      </c>
      <c r="L66">
        <v>113.786497290903</v>
      </c>
      <c r="M66">
        <v>1</v>
      </c>
      <c r="N66" t="b">
        <v>1</v>
      </c>
      <c r="P66" t="s">
        <v>481</v>
      </c>
      <c r="Q66">
        <v>168.81045524609399</v>
      </c>
      <c r="R66">
        <v>107.869165111908</v>
      </c>
      <c r="S66">
        <v>49.862266480196404</v>
      </c>
      <c r="T66">
        <v>106.993471794423</v>
      </c>
      <c r="U66">
        <v>111.685426630763</v>
      </c>
      <c r="V66">
        <v>108.542012339236</v>
      </c>
      <c r="W66">
        <v>1.1901669466232401</v>
      </c>
      <c r="X66">
        <v>108.345671085985</v>
      </c>
      <c r="Y66">
        <v>180.909569261949</v>
      </c>
      <c r="Z66">
        <v>176.756360393188</v>
      </c>
      <c r="AA66">
        <v>194.676726556977</v>
      </c>
      <c r="AB66">
        <v>111.96735266121</v>
      </c>
      <c r="AC66">
        <v>144.53438715154101</v>
      </c>
      <c r="AD66">
        <v>143.987712484219</v>
      </c>
      <c r="AE66">
        <v>126.128074018032</v>
      </c>
      <c r="AF66">
        <v>146.29777201158899</v>
      </c>
      <c r="AG66">
        <v>105.53870275308</v>
      </c>
      <c r="AH66">
        <v>106.16969842218199</v>
      </c>
      <c r="AI66">
        <v>113.99604307025299</v>
      </c>
      <c r="AJ66">
        <v>123.599668091943</v>
      </c>
      <c r="AK66">
        <v>111.47944805515399</v>
      </c>
      <c r="AL66">
        <v>127.118591691829</v>
      </c>
      <c r="AM66">
        <v>103.722958460691</v>
      </c>
      <c r="AN66">
        <v>171.442780458518</v>
      </c>
      <c r="AO66">
        <v>102.123752614582</v>
      </c>
      <c r="AP66">
        <v>117.31541693630599</v>
      </c>
      <c r="AQ66">
        <v>143.222813112023</v>
      </c>
      <c r="AR66">
        <v>119.314095789451</v>
      </c>
      <c r="AS66">
        <v>111.99794459439001</v>
      </c>
      <c r="AT66">
        <v>106.813890409409</v>
      </c>
      <c r="AU66">
        <v>122.55958948463299</v>
      </c>
      <c r="AV66">
        <v>106.736713589923</v>
      </c>
      <c r="AW66">
        <v>106.64366971722301</v>
      </c>
      <c r="AX66">
        <v>149.366992774208</v>
      </c>
      <c r="AY66">
        <v>107.16793843174599</v>
      </c>
      <c r="AZ66">
        <v>106.22565599102001</v>
      </c>
      <c r="BA66">
        <v>107.37431281121501</v>
      </c>
      <c r="BB66">
        <v>106.979796115119</v>
      </c>
      <c r="BC66">
        <v>115.22366771541</v>
      </c>
      <c r="BD66">
        <v>196.53815638761299</v>
      </c>
      <c r="BE66">
        <v>111.62954129543</v>
      </c>
      <c r="BF66">
        <v>107.37456035881701</v>
      </c>
      <c r="BG66">
        <v>103.036908288665</v>
      </c>
      <c r="BH66">
        <v>106.969282745718</v>
      </c>
      <c r="BI66">
        <v>192.555416952657</v>
      </c>
      <c r="BJ66">
        <v>204.403890514121</v>
      </c>
      <c r="BK66">
        <v>176.370773027833</v>
      </c>
      <c r="BL66">
        <v>68.061477417492398</v>
      </c>
      <c r="BM66">
        <v>123.072829710349</v>
      </c>
      <c r="BN66">
        <v>97.042937145607794</v>
      </c>
      <c r="BO66">
        <v>101.436329307883</v>
      </c>
      <c r="BP66">
        <v>46.017856904807999</v>
      </c>
      <c r="BQ66">
        <v>47.916643479144803</v>
      </c>
      <c r="BR66">
        <v>35.4045551478711</v>
      </c>
      <c r="BS66">
        <v>76.058534175387805</v>
      </c>
      <c r="BT66">
        <v>116.90416872056601</v>
      </c>
      <c r="BU66">
        <v>121.63228268012701</v>
      </c>
      <c r="BV66">
        <v>113.039489388444</v>
      </c>
      <c r="BW66">
        <v>107.743868084553</v>
      </c>
      <c r="BX66">
        <v>104.009713108659</v>
      </c>
      <c r="BY66">
        <v>107.764680332208</v>
      </c>
      <c r="BZ66">
        <v>64.1647808841483</v>
      </c>
      <c r="CA66">
        <v>163.86176561142699</v>
      </c>
      <c r="CB66">
        <v>209.58711728775401</v>
      </c>
      <c r="CC66">
        <v>94.3721232255335</v>
      </c>
      <c r="CD66">
        <v>148.41536447082399</v>
      </c>
      <c r="CF66" t="s">
        <v>481</v>
      </c>
      <c r="CG66">
        <v>147.58556180732299</v>
      </c>
      <c r="CH66">
        <v>110.75953105545</v>
      </c>
      <c r="CI66">
        <v>54.801284291612298</v>
      </c>
      <c r="CJ66">
        <v>106.387192165532</v>
      </c>
      <c r="CK66">
        <v>110.165410713988</v>
      </c>
      <c r="CL66">
        <v>106.72624515456801</v>
      </c>
      <c r="CM66">
        <v>43.556434829059697</v>
      </c>
      <c r="CN66">
        <v>110.048252787463</v>
      </c>
      <c r="CO66">
        <v>156.921199016515</v>
      </c>
      <c r="CP66">
        <v>167.939253974021</v>
      </c>
      <c r="CQ66">
        <v>179.05457432859001</v>
      </c>
      <c r="CR66">
        <v>106.28644822093599</v>
      </c>
      <c r="CS66">
        <v>104.367334217753</v>
      </c>
      <c r="CT66">
        <v>150.13434335663001</v>
      </c>
      <c r="CU66">
        <v>127.39621554806099</v>
      </c>
      <c r="CV66">
        <v>100.747240551366</v>
      </c>
      <c r="CW66">
        <v>102.172808605238</v>
      </c>
      <c r="CX66">
        <v>108.820398986746</v>
      </c>
      <c r="CY66">
        <v>116.587605004008</v>
      </c>
      <c r="CZ66">
        <v>121.207608898744</v>
      </c>
      <c r="DA66">
        <v>113.779145701734</v>
      </c>
      <c r="DB66">
        <v>137.793665770719</v>
      </c>
      <c r="DC66">
        <v>112.64071654867</v>
      </c>
      <c r="DD66">
        <v>164.01888563882201</v>
      </c>
      <c r="DE66">
        <v>120.81364046036001</v>
      </c>
      <c r="DF66">
        <v>106.44713753632701</v>
      </c>
      <c r="DG66">
        <v>140.032633082308</v>
      </c>
      <c r="DH66">
        <v>104.18413300111401</v>
      </c>
      <c r="DI66">
        <v>112.64002274543</v>
      </c>
      <c r="DJ66">
        <v>107.943042486959</v>
      </c>
      <c r="DK66">
        <v>120.307790586255</v>
      </c>
      <c r="DL66">
        <v>106.82504526970401</v>
      </c>
      <c r="DM66">
        <v>110.862802880662</v>
      </c>
      <c r="DN66">
        <v>122.4546939351</v>
      </c>
      <c r="DO66">
        <v>106.72198150230599</v>
      </c>
      <c r="DP66">
        <v>107.39214040083399</v>
      </c>
      <c r="DQ66">
        <v>101.047382661318</v>
      </c>
      <c r="DR66">
        <v>105.770860103432</v>
      </c>
      <c r="DS66">
        <v>120.93596156021199</v>
      </c>
      <c r="DT66">
        <v>211.24745159937299</v>
      </c>
      <c r="DU66">
        <v>110.81506797350001</v>
      </c>
      <c r="DV66">
        <v>110.340751551865</v>
      </c>
      <c r="DW66">
        <v>90.682629595043295</v>
      </c>
      <c r="DX66">
        <v>105.54972246235801</v>
      </c>
      <c r="DY66">
        <v>162.38080389746901</v>
      </c>
      <c r="DZ66">
        <v>221.16328659326001</v>
      </c>
      <c r="EA66">
        <v>169.06121192190699</v>
      </c>
      <c r="EB66">
        <v>117.178469061275</v>
      </c>
      <c r="EC66">
        <v>119.572771672839</v>
      </c>
      <c r="ED66">
        <v>95.416692504409795</v>
      </c>
      <c r="EE66">
        <v>101.784728373034</v>
      </c>
      <c r="EF66">
        <v>52.127739088874598</v>
      </c>
      <c r="EG66">
        <v>96.924917717799602</v>
      </c>
      <c r="EH66">
        <v>58.078598040109597</v>
      </c>
      <c r="EI66">
        <v>131.88328021233201</v>
      </c>
      <c r="EJ66">
        <v>129.65986586638999</v>
      </c>
      <c r="EK66">
        <v>117.93896120040201</v>
      </c>
      <c r="EL66">
        <v>113.90021865504001</v>
      </c>
      <c r="EM66">
        <v>101.854352794419</v>
      </c>
      <c r="EN66">
        <v>103.396355331302</v>
      </c>
      <c r="EO66">
        <v>107.850813365664</v>
      </c>
      <c r="EP66">
        <v>118.088014962758</v>
      </c>
      <c r="EQ66">
        <v>157.25575294221599</v>
      </c>
      <c r="ER66">
        <v>200.41432625454499</v>
      </c>
      <c r="ES66">
        <v>107.963245267142</v>
      </c>
      <c r="ET66">
        <v>132.81106226322001</v>
      </c>
      <c r="EV66" t="s">
        <v>481</v>
      </c>
      <c r="EW66">
        <v>116.998198180842</v>
      </c>
      <c r="EX66">
        <v>112.779480793313</v>
      </c>
      <c r="EY66">
        <v>6.7456957875771204</v>
      </c>
      <c r="EZ66">
        <v>105.78322504149401</v>
      </c>
      <c r="FA66">
        <v>107.526767813269</v>
      </c>
      <c r="FB66">
        <v>104.241526401337</v>
      </c>
      <c r="FC66">
        <v>35.635672155856902</v>
      </c>
      <c r="FD66">
        <v>111.529538581892</v>
      </c>
      <c r="FE66">
        <v>123.674275736594</v>
      </c>
      <c r="FF66">
        <v>115.759708053159</v>
      </c>
      <c r="FG66">
        <v>143.57787525269501</v>
      </c>
      <c r="FH66">
        <v>100.79574456969</v>
      </c>
      <c r="FI66">
        <v>70.184629417444697</v>
      </c>
      <c r="FJ66">
        <v>124.94524767743</v>
      </c>
      <c r="FK66">
        <v>123.570143157209</v>
      </c>
      <c r="FL66">
        <v>64.908234784002104</v>
      </c>
      <c r="FM66">
        <v>97.205918466234706</v>
      </c>
      <c r="FN66">
        <v>110.76858621390301</v>
      </c>
      <c r="FO66">
        <v>117.502408126585</v>
      </c>
      <c r="FP66">
        <v>115.25534469020501</v>
      </c>
      <c r="FQ66">
        <v>115.775553731326</v>
      </c>
      <c r="FR66">
        <v>142.68449895422299</v>
      </c>
      <c r="FS66">
        <v>86.690870424250093</v>
      </c>
      <c r="FT66">
        <v>133.74803562904</v>
      </c>
      <c r="FU66">
        <v>97.477337766726905</v>
      </c>
      <c r="FV66">
        <v>94.929685127772203</v>
      </c>
      <c r="FW66">
        <v>118.218895244474</v>
      </c>
      <c r="FX66">
        <v>85.926727947359794</v>
      </c>
      <c r="FY66">
        <v>107.012208075153</v>
      </c>
      <c r="FZ66">
        <v>108.963928064949</v>
      </c>
      <c r="GA66">
        <v>117.11645650371101</v>
      </c>
      <c r="GB66">
        <v>106.031121218018</v>
      </c>
      <c r="GC66">
        <v>114.301356854823</v>
      </c>
      <c r="GD66">
        <v>93.638415749144002</v>
      </c>
      <c r="GE66">
        <v>106.277094707873</v>
      </c>
      <c r="GF66">
        <v>108.44846498849</v>
      </c>
      <c r="GG66">
        <v>72.520932979859595</v>
      </c>
      <c r="GH66">
        <v>103.87039901111299</v>
      </c>
      <c r="GI66">
        <v>125.667307299222</v>
      </c>
      <c r="GJ66">
        <v>196.201569781117</v>
      </c>
      <c r="GK66">
        <v>109.85326159631499</v>
      </c>
      <c r="GL66">
        <v>112.442296170482</v>
      </c>
      <c r="GM66">
        <v>75.1742071825268</v>
      </c>
      <c r="GN66">
        <v>103.989963755993</v>
      </c>
      <c r="GO66">
        <v>117.55391035010101</v>
      </c>
      <c r="GP66">
        <v>206.52843686050801</v>
      </c>
      <c r="GQ66">
        <v>142.41243358776899</v>
      </c>
      <c r="GR66">
        <v>147.82193491480899</v>
      </c>
      <c r="GS66">
        <v>115.206780193969</v>
      </c>
      <c r="GT66">
        <v>90.376718615491896</v>
      </c>
      <c r="GU66">
        <v>96.3228150749609</v>
      </c>
      <c r="GV66">
        <v>29.029557905776301</v>
      </c>
      <c r="GW66">
        <v>101.413004327262</v>
      </c>
      <c r="GX66">
        <v>34.710218163371202</v>
      </c>
      <c r="GY66">
        <v>82.085405597744497</v>
      </c>
      <c r="GZ66">
        <v>140.85301657865401</v>
      </c>
      <c r="HA66">
        <v>110.648804138636</v>
      </c>
      <c r="HB66">
        <v>114.370785876396</v>
      </c>
      <c r="HC66">
        <v>95.506324884140994</v>
      </c>
      <c r="HD66">
        <v>97.592561909098393</v>
      </c>
      <c r="HE66">
        <v>107.81612433007101</v>
      </c>
      <c r="HF66">
        <v>139.38257727257499</v>
      </c>
      <c r="HG66">
        <v>104.02816339500799</v>
      </c>
      <c r="HH66">
        <v>119.37551289024699</v>
      </c>
      <c r="HI66">
        <v>24.176456093380501</v>
      </c>
      <c r="HJ66">
        <v>69.179280192468795</v>
      </c>
      <c r="HL66" t="s">
        <v>410</v>
      </c>
      <c r="HM66">
        <v>5.3378354411894799E-3</v>
      </c>
      <c r="HN66">
        <v>7.5149197297412701E-3</v>
      </c>
      <c r="HO66">
        <v>5.2739924648974503E-3</v>
      </c>
      <c r="HP66">
        <v>2.5082020860085399E-3</v>
      </c>
      <c r="HQ66">
        <v>1.06121284422335E-2</v>
      </c>
      <c r="HR66">
        <v>-1.3277801459219999E-2</v>
      </c>
      <c r="HS66">
        <v>-2.0708745990658299E-2</v>
      </c>
      <c r="HT66">
        <v>4.87780043550789E-3</v>
      </c>
      <c r="HU66">
        <v>7.3656151281382698E-3</v>
      </c>
      <c r="HV66">
        <v>1.3478431669713801E-2</v>
      </c>
      <c r="HW66">
        <v>1.1685528957991499E-2</v>
      </c>
      <c r="HX66">
        <v>1.97943517713032E-2</v>
      </c>
      <c r="HY66">
        <v>1.0665290356432299E-2</v>
      </c>
      <c r="HZ66">
        <v>-2.3406167580733899E-3</v>
      </c>
      <c r="IA66">
        <v>3.1490434648403003E-2</v>
      </c>
      <c r="IB66">
        <v>-2.3102318581301101E-2</v>
      </c>
      <c r="IC66">
        <v>-1.6359902513288001E-2</v>
      </c>
      <c r="ID66">
        <v>1.74731335270303E-2</v>
      </c>
      <c r="IE66">
        <v>-6.2751553472402799E-2</v>
      </c>
    </row>
    <row r="67" spans="1:239" x14ac:dyDescent="0.35">
      <c r="A67" t="s">
        <v>459</v>
      </c>
      <c r="B67" t="b">
        <v>1</v>
      </c>
      <c r="C67" t="b">
        <v>0</v>
      </c>
      <c r="D67">
        <v>0</v>
      </c>
      <c r="E67">
        <v>-1</v>
      </c>
      <c r="F67" t="s">
        <v>79</v>
      </c>
      <c r="G67">
        <v>1.39867822734474E-3</v>
      </c>
      <c r="H67">
        <v>0</v>
      </c>
      <c r="I67">
        <v>-1.39867822734474E-3</v>
      </c>
      <c r="J67">
        <v>122.16417998523001</v>
      </c>
      <c r="K67">
        <v>117.901142978629</v>
      </c>
      <c r="L67">
        <v>113.627346594576</v>
      </c>
      <c r="M67">
        <v>0</v>
      </c>
      <c r="N67" t="b">
        <v>1</v>
      </c>
      <c r="P67" t="s">
        <v>399</v>
      </c>
      <c r="Q67">
        <v>101.935005266457</v>
      </c>
      <c r="R67">
        <v>103.945587826279</v>
      </c>
      <c r="S67">
        <v>138.453801298803</v>
      </c>
      <c r="T67">
        <v>100.109422774926</v>
      </c>
      <c r="U67">
        <v>105.307716191208</v>
      </c>
      <c r="V67">
        <v>104.048224875976</v>
      </c>
      <c r="W67">
        <v>79.033717880311798</v>
      </c>
      <c r="X67">
        <v>101.7748752088</v>
      </c>
      <c r="Y67">
        <v>116.558100859308</v>
      </c>
      <c r="Z67">
        <v>113.38146067352901</v>
      </c>
      <c r="AA67">
        <v>101.36955968956801</v>
      </c>
      <c r="AB67">
        <v>100.576917318501</v>
      </c>
      <c r="AC67">
        <v>113.535941392005</v>
      </c>
      <c r="AD67">
        <v>116.444646435024</v>
      </c>
      <c r="AE67">
        <v>105.28135429839701</v>
      </c>
      <c r="AF67">
        <v>113.537350478242</v>
      </c>
      <c r="AG67">
        <v>105.487873949381</v>
      </c>
      <c r="AH67">
        <v>103.25433066203701</v>
      </c>
      <c r="AI67">
        <v>103.641888474224</v>
      </c>
      <c r="AJ67">
        <v>110.211049295747</v>
      </c>
      <c r="AK67">
        <v>101.379962106037</v>
      </c>
      <c r="AL67">
        <v>105.67312123928799</v>
      </c>
      <c r="AM67">
        <v>97.052145112315699</v>
      </c>
      <c r="AN67">
        <v>102.35477452288301</v>
      </c>
      <c r="AO67">
        <v>98.0133729079989</v>
      </c>
      <c r="AP67">
        <v>106.68870401189101</v>
      </c>
      <c r="AQ67">
        <v>107.04713124473</v>
      </c>
      <c r="AR67">
        <v>103.335108220629</v>
      </c>
      <c r="AS67">
        <v>102.503026072732</v>
      </c>
      <c r="AT67">
        <v>101.13114144549201</v>
      </c>
      <c r="AU67">
        <v>104.803648159934</v>
      </c>
      <c r="AV67">
        <v>103.92434383915899</v>
      </c>
      <c r="AW67">
        <v>104.137140699057</v>
      </c>
      <c r="AX67">
        <v>113.38647412304</v>
      </c>
      <c r="AY67">
        <v>100.272343344015</v>
      </c>
      <c r="AZ67">
        <v>100.97168229989499</v>
      </c>
      <c r="BA67">
        <v>119.85155898429601</v>
      </c>
      <c r="BB67">
        <v>103.90803757346499</v>
      </c>
      <c r="BC67">
        <v>104.421998802077</v>
      </c>
      <c r="BD67">
        <v>101.63063522271101</v>
      </c>
      <c r="BE67">
        <v>101.425035559631</v>
      </c>
      <c r="BF67">
        <v>102.67596660603699</v>
      </c>
      <c r="BG67">
        <v>110.54897194804801</v>
      </c>
      <c r="BH67">
        <v>101.709712848847</v>
      </c>
      <c r="BI67">
        <v>101.056116438895</v>
      </c>
      <c r="BJ67">
        <v>99.3197839956579</v>
      </c>
      <c r="BK67">
        <v>103.629124594422</v>
      </c>
      <c r="BL67">
        <v>79.870873653729703</v>
      </c>
      <c r="BM67">
        <v>104.396299170603</v>
      </c>
      <c r="BN67">
        <v>106.841366178154</v>
      </c>
      <c r="BO67">
        <v>111.124149919037</v>
      </c>
      <c r="BP67">
        <v>132.798517478272</v>
      </c>
      <c r="BQ67">
        <v>70.471059911223094</v>
      </c>
      <c r="BR67">
        <v>89.663498833943606</v>
      </c>
      <c r="BS67">
        <v>120.94747710532199</v>
      </c>
      <c r="BT67">
        <v>104.96768314133401</v>
      </c>
      <c r="BU67">
        <v>109.699681746517</v>
      </c>
      <c r="BV67">
        <v>102.214418751593</v>
      </c>
      <c r="BW67">
        <v>103.715659543477</v>
      </c>
      <c r="BX67">
        <v>109.593982790555</v>
      </c>
      <c r="BY67">
        <v>101.137384622738</v>
      </c>
      <c r="BZ67">
        <v>77.263529458173807</v>
      </c>
      <c r="CA67">
        <v>98.316537204199605</v>
      </c>
      <c r="CB67">
        <v>145.49817908843499</v>
      </c>
      <c r="CC67">
        <v>121.429032802477</v>
      </c>
      <c r="CD67">
        <v>96.005213716572797</v>
      </c>
      <c r="CF67" t="s">
        <v>399</v>
      </c>
      <c r="CG67">
        <v>104.012605165639</v>
      </c>
      <c r="CH67">
        <v>100.425518189656</v>
      </c>
      <c r="CI67">
        <v>129.890088616322</v>
      </c>
      <c r="CJ67">
        <v>100.043783984461</v>
      </c>
      <c r="CK67">
        <v>100.54731833808</v>
      </c>
      <c r="CL67">
        <v>100.459961428792</v>
      </c>
      <c r="CM67">
        <v>100</v>
      </c>
      <c r="CN67">
        <v>99.987269216554196</v>
      </c>
      <c r="CO67">
        <v>116.558100859308</v>
      </c>
      <c r="CP67">
        <v>99.060405289424907</v>
      </c>
      <c r="CQ67">
        <v>105.043606773531</v>
      </c>
      <c r="CR67">
        <v>100.21859730235199</v>
      </c>
      <c r="CS67">
        <v>99.586174614654695</v>
      </c>
      <c r="CT67">
        <v>111.800369573061</v>
      </c>
      <c r="CU67">
        <v>103.047801145896</v>
      </c>
      <c r="CV67">
        <v>99.477058113177506</v>
      </c>
      <c r="CW67">
        <v>100</v>
      </c>
      <c r="CX67">
        <v>100</v>
      </c>
      <c r="CY67">
        <v>100.41955271164299</v>
      </c>
      <c r="CZ67">
        <v>101.940865822175</v>
      </c>
      <c r="DA67">
        <v>100.533853231064</v>
      </c>
      <c r="DB67">
        <v>103.397807547493</v>
      </c>
      <c r="DC67">
        <v>91.160200504798198</v>
      </c>
      <c r="DD67">
        <v>102.50136006195299</v>
      </c>
      <c r="DE67">
        <v>98.0133729079989</v>
      </c>
      <c r="DF67">
        <v>101.016661280779</v>
      </c>
      <c r="DG67">
        <v>101.89327420638899</v>
      </c>
      <c r="DH67">
        <v>99.979086562282802</v>
      </c>
      <c r="DI67">
        <v>99.914591454342798</v>
      </c>
      <c r="DJ67">
        <v>100.43459113577001</v>
      </c>
      <c r="DK67">
        <v>99.890529070335205</v>
      </c>
      <c r="DL67">
        <v>100</v>
      </c>
      <c r="DM67">
        <v>100.72245252403199</v>
      </c>
      <c r="DN67">
        <v>105.695352329546</v>
      </c>
      <c r="DO67">
        <v>100.217839939892</v>
      </c>
      <c r="DP67">
        <v>100.011657275033</v>
      </c>
      <c r="DQ67">
        <v>115.68777688326399</v>
      </c>
      <c r="DR67">
        <v>100.548582595187</v>
      </c>
      <c r="DS67">
        <v>100.809910383874</v>
      </c>
      <c r="DT67">
        <v>105.752981805692</v>
      </c>
      <c r="DU67">
        <v>100.3000906557</v>
      </c>
      <c r="DV67">
        <v>100.03299016786499</v>
      </c>
      <c r="DW67">
        <v>101.11253079873801</v>
      </c>
      <c r="DX67">
        <v>100</v>
      </c>
      <c r="DY67">
        <v>104.27540849271099</v>
      </c>
      <c r="DZ67">
        <v>104.32262102322601</v>
      </c>
      <c r="EA67">
        <v>104.756281583606</v>
      </c>
      <c r="EB67">
        <v>81.748686517015102</v>
      </c>
      <c r="EC67">
        <v>100.130711398012</v>
      </c>
      <c r="ED67">
        <v>100</v>
      </c>
      <c r="EE67">
        <v>100.817657703771</v>
      </c>
      <c r="EF67">
        <v>101.54214852226001</v>
      </c>
      <c r="EG67">
        <v>73.174921203281201</v>
      </c>
      <c r="EH67">
        <v>100</v>
      </c>
      <c r="EI67">
        <v>99.778265446245499</v>
      </c>
      <c r="EJ67">
        <v>101.037069470096</v>
      </c>
      <c r="EK67">
        <v>101.600826619575</v>
      </c>
      <c r="EL67">
        <v>100.23746649387201</v>
      </c>
      <c r="EM67">
        <v>100</v>
      </c>
      <c r="EN67">
        <v>100.85989461149801</v>
      </c>
      <c r="EO67">
        <v>100.081765534339</v>
      </c>
      <c r="EP67">
        <v>70.049554113124998</v>
      </c>
      <c r="EQ67">
        <v>92.521539746410198</v>
      </c>
      <c r="ER67">
        <v>107.045667303754</v>
      </c>
      <c r="ES67">
        <v>100</v>
      </c>
      <c r="ET67">
        <v>100</v>
      </c>
      <c r="EV67" t="s">
        <v>399</v>
      </c>
      <c r="EW67">
        <v>106.08153084244501</v>
      </c>
      <c r="EX67">
        <v>96.985467416152403</v>
      </c>
      <c r="EY67">
        <v>121.32637593384101</v>
      </c>
      <c r="EZ67">
        <v>99.978164323233102</v>
      </c>
      <c r="FA67">
        <v>95.932250524361294</v>
      </c>
      <c r="FB67">
        <v>96.954942729325893</v>
      </c>
      <c r="FC67">
        <v>104.062271189827</v>
      </c>
      <c r="FD67">
        <v>98.220085015224299</v>
      </c>
      <c r="FE67">
        <v>116.558100859308</v>
      </c>
      <c r="FF67">
        <v>82.760688279517893</v>
      </c>
      <c r="FG67">
        <v>108.670799457299</v>
      </c>
      <c r="FH67">
        <v>99.860277286203896</v>
      </c>
      <c r="FI67">
        <v>86.376472168196798</v>
      </c>
      <c r="FJ67">
        <v>107.156092711097</v>
      </c>
      <c r="FK67">
        <v>100.797381898712</v>
      </c>
      <c r="FL67">
        <v>86.175717430436904</v>
      </c>
      <c r="FM67">
        <v>94.684713965504201</v>
      </c>
      <c r="FN67">
        <v>96.801858266102002</v>
      </c>
      <c r="FO67">
        <v>97.257808213625097</v>
      </c>
      <c r="FP67">
        <v>93.9288056697103</v>
      </c>
      <c r="FQ67">
        <v>99.690700535784501</v>
      </c>
      <c r="FR67">
        <v>101.09182980310599</v>
      </c>
      <c r="FS67">
        <v>85.268255897280596</v>
      </c>
      <c r="FT67">
        <v>102.647945601023</v>
      </c>
      <c r="FU67">
        <v>98.0133729079989</v>
      </c>
      <c r="FV67">
        <v>95.460808695995695</v>
      </c>
      <c r="FW67">
        <v>96.864684023366195</v>
      </c>
      <c r="FX67">
        <v>96.667515787698605</v>
      </c>
      <c r="FY67">
        <v>97.357799221424798</v>
      </c>
      <c r="FZ67">
        <v>99.739707022336404</v>
      </c>
      <c r="GA67">
        <v>95.129426158801806</v>
      </c>
      <c r="GB67">
        <v>96.165217389147799</v>
      </c>
      <c r="GC67">
        <v>97.382554736431203</v>
      </c>
      <c r="GD67">
        <v>97.093383178362302</v>
      </c>
      <c r="GE67">
        <v>100.16333653576901</v>
      </c>
      <c r="GF67">
        <v>99.057073104698503</v>
      </c>
      <c r="GG67">
        <v>111.523994782231</v>
      </c>
      <c r="GH67">
        <v>97.261539262815106</v>
      </c>
      <c r="GI67">
        <v>97.268327807848493</v>
      </c>
      <c r="GJ67">
        <v>109.871276904647</v>
      </c>
      <c r="GK67">
        <v>99.181227755089395</v>
      </c>
      <c r="GL67">
        <v>97.430464808974804</v>
      </c>
      <c r="GM67">
        <v>92.184742348387402</v>
      </c>
      <c r="GN67">
        <v>98.306520715076203</v>
      </c>
      <c r="GO67">
        <v>107.445775440413</v>
      </c>
      <c r="GP67">
        <v>109.36121138390099</v>
      </c>
      <c r="GQ67">
        <v>105.681832646266</v>
      </c>
      <c r="GR67">
        <v>83.522734295449098</v>
      </c>
      <c r="GS67">
        <v>95.9699698893521</v>
      </c>
      <c r="GT67">
        <v>93.443593809929993</v>
      </c>
      <c r="GU67">
        <v>91.122942219902896</v>
      </c>
      <c r="GV67">
        <v>75.208141329442299</v>
      </c>
      <c r="GW67">
        <v>75.698732921380099</v>
      </c>
      <c r="GX67">
        <v>104.294444006856</v>
      </c>
      <c r="GY67">
        <v>76.785378865624594</v>
      </c>
      <c r="GZ67">
        <v>97.175775006582697</v>
      </c>
      <c r="HA67">
        <v>93.680613075495799</v>
      </c>
      <c r="HB67">
        <v>98.278855258678405</v>
      </c>
      <c r="HC67">
        <v>96.361832289181706</v>
      </c>
      <c r="HD67">
        <v>92.575283025376507</v>
      </c>
      <c r="HE67">
        <v>99.032367591936705</v>
      </c>
      <c r="HF67">
        <v>63.243154211887699</v>
      </c>
      <c r="HG67">
        <v>86.618643852342998</v>
      </c>
      <c r="HH67">
        <v>71.6037467911232</v>
      </c>
      <c r="HI67">
        <v>74.591573346823196</v>
      </c>
      <c r="HJ67">
        <v>102.948682353834</v>
      </c>
      <c r="HL67" t="s">
        <v>411</v>
      </c>
      <c r="HM67">
        <v>9.4728195217839099E-3</v>
      </c>
      <c r="HN67">
        <v>1.1750846043450299E-2</v>
      </c>
      <c r="HO67">
        <v>7.5938343253934004E-3</v>
      </c>
      <c r="HP67">
        <v>3.2599527509748999E-3</v>
      </c>
      <c r="HQ67">
        <v>1.16343102751697E-2</v>
      </c>
      <c r="HR67">
        <v>-5.2713674549118898E-2</v>
      </c>
      <c r="HS67">
        <v>-8.0623085089521804E-2</v>
      </c>
      <c r="HT67">
        <v>2.8901817845625899E-2</v>
      </c>
      <c r="HU67">
        <v>1.6483730676768601E-2</v>
      </c>
      <c r="HV67">
        <v>7.9831722790581802E-2</v>
      </c>
      <c r="HW67">
        <v>1.1563635006896601E-2</v>
      </c>
      <c r="HX67">
        <v>2.5870123811155998E-2</v>
      </c>
      <c r="HY67">
        <v>8.6351584324371108E-3</v>
      </c>
      <c r="HZ67">
        <v>-4.1928801139073997E-2</v>
      </c>
      <c r="IA67">
        <v>-4.9906723095449801E-2</v>
      </c>
      <c r="IB67">
        <v>-1.6183412991912199E-2</v>
      </c>
      <c r="IC67">
        <v>-1.38312454175363E-2</v>
      </c>
      <c r="ID67">
        <v>-7.3627808479977297E-2</v>
      </c>
      <c r="IE67">
        <v>-6.64944513399707E-2</v>
      </c>
    </row>
    <row r="68" spans="1:239" x14ac:dyDescent="0.35">
      <c r="A68" t="s">
        <v>460</v>
      </c>
      <c r="B68" t="b">
        <v>1</v>
      </c>
      <c r="C68" t="b">
        <v>1</v>
      </c>
      <c r="D68">
        <v>1</v>
      </c>
      <c r="E68">
        <v>1</v>
      </c>
      <c r="F68" t="s">
        <v>79</v>
      </c>
      <c r="G68">
        <v>8.7466202826280703E-3</v>
      </c>
      <c r="H68">
        <v>8.7466202826280703E-3</v>
      </c>
      <c r="I68">
        <v>8.7466202826280703E-3</v>
      </c>
      <c r="J68">
        <v>123.232703679699</v>
      </c>
      <c r="K68">
        <v>118.932379507151</v>
      </c>
      <c r="L68">
        <v>114.62120184896099</v>
      </c>
      <c r="M68">
        <v>1</v>
      </c>
      <c r="N68" t="b">
        <v>1</v>
      </c>
      <c r="P68" t="s">
        <v>411</v>
      </c>
      <c r="Q68">
        <v>114.133217008356</v>
      </c>
      <c r="R68">
        <v>106.471210797628</v>
      </c>
      <c r="S68">
        <v>126.388507597331</v>
      </c>
      <c r="T68">
        <v>100.28260836203999</v>
      </c>
      <c r="U68">
        <v>107.61880519751401</v>
      </c>
      <c r="V68">
        <v>106.371704682881</v>
      </c>
      <c r="W68">
        <v>84.015737371162601</v>
      </c>
      <c r="X68">
        <v>103.140739459727</v>
      </c>
      <c r="Y68">
        <v>112.604050577791</v>
      </c>
      <c r="Z68">
        <v>103.15395257927401</v>
      </c>
      <c r="AA68">
        <v>120.850564474339</v>
      </c>
      <c r="AB68">
        <v>102.383783338268</v>
      </c>
      <c r="AC68">
        <v>115.469522210336</v>
      </c>
      <c r="AD68">
        <v>106.958213268359</v>
      </c>
      <c r="AE68">
        <v>117.358992965727</v>
      </c>
      <c r="AF68">
        <v>115.699411727317</v>
      </c>
      <c r="AG68">
        <v>106.279088237159</v>
      </c>
      <c r="AH68">
        <v>104.26978226075499</v>
      </c>
      <c r="AI68">
        <v>106.86962295299401</v>
      </c>
      <c r="AJ68">
        <v>117.46136913647</v>
      </c>
      <c r="AK68">
        <v>103.263253724777</v>
      </c>
      <c r="AL68">
        <v>118.95889002686199</v>
      </c>
      <c r="AM68">
        <v>117.815405132584</v>
      </c>
      <c r="AN68">
        <v>123.922179331267</v>
      </c>
      <c r="AO68">
        <v>122.090720565322</v>
      </c>
      <c r="AP68">
        <v>112.581853744255</v>
      </c>
      <c r="AQ68">
        <v>118.62921668816399</v>
      </c>
      <c r="AR68">
        <v>107.58093980906899</v>
      </c>
      <c r="AS68">
        <v>107.825433899307</v>
      </c>
      <c r="AT68">
        <v>101.73683701411299</v>
      </c>
      <c r="AU68">
        <v>107.83097262542501</v>
      </c>
      <c r="AV68">
        <v>105.034336435795</v>
      </c>
      <c r="AW68">
        <v>106.289226955064</v>
      </c>
      <c r="AX68">
        <v>115.54484049741799</v>
      </c>
      <c r="AY68">
        <v>100.691159593618</v>
      </c>
      <c r="AZ68">
        <v>101.703190589011</v>
      </c>
      <c r="BA68">
        <v>119.953329040825</v>
      </c>
      <c r="BB68">
        <v>106.28559581686901</v>
      </c>
      <c r="BC68">
        <v>108.36640966044</v>
      </c>
      <c r="BD68">
        <v>119.52201266238799</v>
      </c>
      <c r="BE68">
        <v>103.539542677537</v>
      </c>
      <c r="BF68">
        <v>103.816647020261</v>
      </c>
      <c r="BG68">
        <v>110.354859962728</v>
      </c>
      <c r="BH68">
        <v>102.671514032497</v>
      </c>
      <c r="BI68">
        <v>117.178789336889</v>
      </c>
      <c r="BJ68">
        <v>117.430004562005</v>
      </c>
      <c r="BK68">
        <v>118.37452334385701</v>
      </c>
      <c r="BL68">
        <v>76.642613454795793</v>
      </c>
      <c r="BM68">
        <v>107.977956679136</v>
      </c>
      <c r="BN68">
        <v>106.878792922223</v>
      </c>
      <c r="BO68">
        <v>111.3291992173</v>
      </c>
      <c r="BP68">
        <v>123.801844843998</v>
      </c>
      <c r="BQ68">
        <v>63.881229261187997</v>
      </c>
      <c r="BR68">
        <v>100.833072639615</v>
      </c>
      <c r="BS68">
        <v>103.489537958168</v>
      </c>
      <c r="BT68">
        <v>109.800545208209</v>
      </c>
      <c r="BU68">
        <v>119.36888256616901</v>
      </c>
      <c r="BV68">
        <v>104.911548563696</v>
      </c>
      <c r="BW68">
        <v>105.378795314822</v>
      </c>
      <c r="BX68">
        <v>109.709081238773</v>
      </c>
      <c r="BY68">
        <v>102.534916016094</v>
      </c>
      <c r="BZ68">
        <v>84.396393535715006</v>
      </c>
      <c r="CA68">
        <v>108.356437736204</v>
      </c>
      <c r="CB68">
        <v>181.47404739777701</v>
      </c>
      <c r="CC68">
        <v>110.56531833872</v>
      </c>
      <c r="CD68">
        <v>97.665793668138903</v>
      </c>
      <c r="CF68" t="s">
        <v>411</v>
      </c>
      <c r="CG68">
        <v>114.785466940291</v>
      </c>
      <c r="CH68">
        <v>102.865612097954</v>
      </c>
      <c r="CI68">
        <v>166.37085405338499</v>
      </c>
      <c r="CJ68">
        <v>100.17292691983199</v>
      </c>
      <c r="CK68">
        <v>101.809512680205</v>
      </c>
      <c r="CL68">
        <v>102.70331245241999</v>
      </c>
      <c r="CM68">
        <v>92.918457212584201</v>
      </c>
      <c r="CN68">
        <v>101.24952899733</v>
      </c>
      <c r="CO68">
        <v>116.66878497726501</v>
      </c>
      <c r="CP68">
        <v>96.130336063607103</v>
      </c>
      <c r="CQ68">
        <v>120.756730331467</v>
      </c>
      <c r="CR68">
        <v>102.019026096972</v>
      </c>
      <c r="CS68">
        <v>98.824604924619194</v>
      </c>
      <c r="CT68">
        <v>104.68462733989401</v>
      </c>
      <c r="CU68">
        <v>114.86921165107999</v>
      </c>
      <c r="CV68">
        <v>98.884786221437906</v>
      </c>
      <c r="CW68">
        <v>98.427458757451603</v>
      </c>
      <c r="CX68">
        <v>99.361005505264501</v>
      </c>
      <c r="CY68">
        <v>103.546933516853</v>
      </c>
      <c r="CZ68">
        <v>108.647125192483</v>
      </c>
      <c r="DA68">
        <v>101.89603637735399</v>
      </c>
      <c r="DB68">
        <v>116.397512184847</v>
      </c>
      <c r="DC68">
        <v>115.776958811928</v>
      </c>
      <c r="DD68">
        <v>124.09965223905</v>
      </c>
      <c r="DE68">
        <v>128.852350214322</v>
      </c>
      <c r="DF68">
        <v>106.596505144331</v>
      </c>
      <c r="DG68">
        <v>112.917732258157</v>
      </c>
      <c r="DH68">
        <v>104.087025976283</v>
      </c>
      <c r="DI68">
        <v>105.102596374006</v>
      </c>
      <c r="DJ68">
        <v>100.95504369237599</v>
      </c>
      <c r="DK68">
        <v>102.648960063652</v>
      </c>
      <c r="DL68">
        <v>99.012602394119497</v>
      </c>
      <c r="DM68">
        <v>102.80397122421201</v>
      </c>
      <c r="DN68">
        <v>101.428249236676</v>
      </c>
      <c r="DO68">
        <v>100.372276328444</v>
      </c>
      <c r="DP68">
        <v>100.604159555141</v>
      </c>
      <c r="DQ68">
        <v>133.999798673096</v>
      </c>
      <c r="DR68">
        <v>102.849271906566</v>
      </c>
      <c r="DS68">
        <v>104.617879104167</v>
      </c>
      <c r="DT68">
        <v>124.55745284114499</v>
      </c>
      <c r="DU68">
        <v>102.123544012088</v>
      </c>
      <c r="DV68">
        <v>101.587035747247</v>
      </c>
      <c r="DW68">
        <v>94.203607564287196</v>
      </c>
      <c r="DX68">
        <v>99.014925789398504</v>
      </c>
      <c r="DY68">
        <v>116.71916764506101</v>
      </c>
      <c r="DZ68">
        <v>118.071738852416</v>
      </c>
      <c r="EA68">
        <v>119.662063616444</v>
      </c>
      <c r="EB68">
        <v>81.041514125194198</v>
      </c>
      <c r="EC68">
        <v>103.30722294884499</v>
      </c>
      <c r="ED68">
        <v>97.833746245953094</v>
      </c>
      <c r="EE68">
        <v>100.61678912603401</v>
      </c>
      <c r="EF68">
        <v>77.576295011520997</v>
      </c>
      <c r="EG68">
        <v>71.877036590582804</v>
      </c>
      <c r="EH68">
        <v>85.311093778730694</v>
      </c>
      <c r="EI68">
        <v>93.942192571216594</v>
      </c>
      <c r="EJ68">
        <v>105.688960469089</v>
      </c>
      <c r="EK68">
        <v>110.556174350641</v>
      </c>
      <c r="EL68">
        <v>102.430185762077</v>
      </c>
      <c r="EM68">
        <v>98.729254187501994</v>
      </c>
      <c r="EN68">
        <v>100.638863140515</v>
      </c>
      <c r="EO68">
        <v>101.11463998881</v>
      </c>
      <c r="EP68">
        <v>77.339716185809294</v>
      </c>
      <c r="EQ68">
        <v>101.969665997974</v>
      </c>
      <c r="ER68">
        <v>124.31697395250499</v>
      </c>
      <c r="ES68">
        <v>100.708047476155</v>
      </c>
      <c r="ET68">
        <v>105.325987127232</v>
      </c>
      <c r="EV68" t="s">
        <v>411</v>
      </c>
      <c r="EW68">
        <v>115.37372979423201</v>
      </c>
      <c r="EX68">
        <v>99.341976523615202</v>
      </c>
      <c r="EY68">
        <v>193.609080877282</v>
      </c>
      <c r="EZ68">
        <v>100.06331271887299</v>
      </c>
      <c r="FA68">
        <v>96.235436611748696</v>
      </c>
      <c r="FB68">
        <v>99.1200238912553</v>
      </c>
      <c r="FC68">
        <v>63.901026039466103</v>
      </c>
      <c r="FD68">
        <v>99.380740068397202</v>
      </c>
      <c r="FE68">
        <v>120.573283005485</v>
      </c>
      <c r="FF68">
        <v>85.189311814123997</v>
      </c>
      <c r="FG68">
        <v>120.361335255889</v>
      </c>
      <c r="FH68">
        <v>101.65426885567599</v>
      </c>
      <c r="FI68">
        <v>81.884823596583502</v>
      </c>
      <c r="FJ68">
        <v>101.89184497884899</v>
      </c>
      <c r="FK68">
        <v>112.360629401542</v>
      </c>
      <c r="FL68">
        <v>81.817713505691898</v>
      </c>
      <c r="FM68">
        <v>90.942710884876007</v>
      </c>
      <c r="FN68">
        <v>94.596343729478207</v>
      </c>
      <c r="FO68">
        <v>100.28672234788201</v>
      </c>
      <c r="FP68">
        <v>100.10798541361299</v>
      </c>
      <c r="FQ68">
        <v>100.541530237438</v>
      </c>
      <c r="FR68">
        <v>113.80161504769499</v>
      </c>
      <c r="FS68">
        <v>113.098701253999</v>
      </c>
      <c r="FT68">
        <v>124.277125146833</v>
      </c>
      <c r="FU68">
        <v>135.623846627289</v>
      </c>
      <c r="FV68">
        <v>100.733764670372</v>
      </c>
      <c r="FW68">
        <v>107.34506807256599</v>
      </c>
      <c r="FX68">
        <v>100.639389424596</v>
      </c>
      <c r="FY68">
        <v>102.41304424596299</v>
      </c>
      <c r="FZ68">
        <v>100.175472400082</v>
      </c>
      <c r="GA68">
        <v>97.635458812541799</v>
      </c>
      <c r="GB68">
        <v>93.221189077204798</v>
      </c>
      <c r="GC68">
        <v>99.395051490387701</v>
      </c>
      <c r="GD68">
        <v>86.017154992192005</v>
      </c>
      <c r="GE68">
        <v>100.054232759144</v>
      </c>
      <c r="GF68">
        <v>99.512377404696693</v>
      </c>
      <c r="GG68">
        <v>145.21236808915299</v>
      </c>
      <c r="GH68">
        <v>99.487016519826298</v>
      </c>
      <c r="GI68">
        <v>100.942517660384</v>
      </c>
      <c r="GJ68">
        <v>129.602722635997</v>
      </c>
      <c r="GK68">
        <v>100.719724406366</v>
      </c>
      <c r="GL68">
        <v>99.316265676524793</v>
      </c>
      <c r="GM68">
        <v>79.836162766151006</v>
      </c>
      <c r="GN68">
        <v>95.460994577039202</v>
      </c>
      <c r="GO68">
        <v>116.018369795555</v>
      </c>
      <c r="GP68">
        <v>118.343824907757</v>
      </c>
      <c r="GQ68">
        <v>120.71931143458001</v>
      </c>
      <c r="GR68">
        <v>80.4456701929644</v>
      </c>
      <c r="GS68">
        <v>98.766440543429198</v>
      </c>
      <c r="GT68">
        <v>89.219822512546003</v>
      </c>
      <c r="GU68">
        <v>90.591693939197398</v>
      </c>
      <c r="GV68">
        <v>45.251673400706999</v>
      </c>
      <c r="GW68">
        <v>69.890931428953195</v>
      </c>
      <c r="GX68">
        <v>63.251911865489099</v>
      </c>
      <c r="GY68">
        <v>78.960195232299398</v>
      </c>
      <c r="GZ68">
        <v>101.649886493031</v>
      </c>
      <c r="HA68">
        <v>101.93785362819099</v>
      </c>
      <c r="HB68">
        <v>99.985321411373107</v>
      </c>
      <c r="HC68">
        <v>92.3864455644065</v>
      </c>
      <c r="HD68">
        <v>92.0723060775736</v>
      </c>
      <c r="HE68">
        <v>99.708113293116398</v>
      </c>
      <c r="HF68">
        <v>69.835285762585002</v>
      </c>
      <c r="HG68">
        <v>95.463977437358295</v>
      </c>
      <c r="HH68">
        <v>77.004854429467997</v>
      </c>
      <c r="HI68">
        <v>82.654346296311999</v>
      </c>
      <c r="HJ68">
        <v>111.408742254278</v>
      </c>
      <c r="HL68" t="s">
        <v>412</v>
      </c>
      <c r="HM68">
        <v>2.7446496368144203E-4</v>
      </c>
      <c r="HN68">
        <v>-5.7041440547234102E-4</v>
      </c>
      <c r="HO68">
        <v>-2.9103947040987001E-4</v>
      </c>
      <c r="HP68">
        <v>-7.50421963632952E-4</v>
      </c>
      <c r="HQ68">
        <v>-1.6107811685908101E-3</v>
      </c>
      <c r="HR68">
        <v>-1.7260387223324201E-2</v>
      </c>
      <c r="HS68">
        <v>-2.8372303962735799E-2</v>
      </c>
      <c r="HT68">
        <v>1.2699246595951799E-2</v>
      </c>
      <c r="HU68">
        <v>4.5845436552680498E-3</v>
      </c>
      <c r="HV68">
        <v>1.7075499936945099E-2</v>
      </c>
      <c r="HW68">
        <v>-1.5648380737067701E-3</v>
      </c>
      <c r="HX68">
        <v>-1.0758560036448501E-2</v>
      </c>
      <c r="HY68">
        <v>2.6950630064246301E-3</v>
      </c>
      <c r="HZ68">
        <v>4.6303401711610799E-2</v>
      </c>
      <c r="IA68">
        <v>-1.7260235207781801E-2</v>
      </c>
      <c r="IB68">
        <v>-2.7605603713723999E-3</v>
      </c>
      <c r="IC68">
        <v>-1.1980206317596701E-2</v>
      </c>
      <c r="ID68">
        <v>-1.31003897015936E-2</v>
      </c>
      <c r="IE68">
        <v>-3.0736589878161701E-2</v>
      </c>
    </row>
    <row r="69" spans="1:239" x14ac:dyDescent="0.35">
      <c r="A69" t="s">
        <v>461</v>
      </c>
      <c r="B69" t="b">
        <v>1</v>
      </c>
      <c r="C69" t="b">
        <v>1</v>
      </c>
      <c r="D69">
        <v>1</v>
      </c>
      <c r="E69">
        <v>1</v>
      </c>
      <c r="F69" t="s">
        <v>79</v>
      </c>
      <c r="G69">
        <v>1.17277376606217E-2</v>
      </c>
      <c r="H69">
        <v>1.17277376606217E-2</v>
      </c>
      <c r="I69">
        <v>1.17277376606217E-2</v>
      </c>
      <c r="J69">
        <v>124.67794449966399</v>
      </c>
      <c r="K69">
        <v>120.327187253365</v>
      </c>
      <c r="L69">
        <v>115.96544923459101</v>
      </c>
      <c r="M69">
        <v>1</v>
      </c>
      <c r="N69" t="b">
        <v>1</v>
      </c>
      <c r="P69" t="s">
        <v>423</v>
      </c>
      <c r="Q69">
        <v>127.270177163933</v>
      </c>
      <c r="R69">
        <v>106.134861934374</v>
      </c>
      <c r="S69">
        <v>103.73643380684</v>
      </c>
      <c r="T69">
        <v>101.28745771490701</v>
      </c>
      <c r="U69">
        <v>106.37285932341</v>
      </c>
      <c r="V69">
        <v>106.22913546185001</v>
      </c>
      <c r="W69">
        <v>54.674665783166397</v>
      </c>
      <c r="X69">
        <v>102.85971464846099</v>
      </c>
      <c r="Y69">
        <v>140.36499223144099</v>
      </c>
      <c r="Z69">
        <v>151.26766715360301</v>
      </c>
      <c r="AA69">
        <v>145.62381549091401</v>
      </c>
      <c r="AB69">
        <v>104.280769211912</v>
      </c>
      <c r="AC69">
        <v>117.36834726297801</v>
      </c>
      <c r="AD69">
        <v>134.097645771781</v>
      </c>
      <c r="AE69">
        <v>119.79740172160901</v>
      </c>
      <c r="AF69">
        <v>117.86547479090601</v>
      </c>
      <c r="AG69">
        <v>104.106966859827</v>
      </c>
      <c r="AH69">
        <v>102.619317699235</v>
      </c>
      <c r="AI69">
        <v>106.788238366676</v>
      </c>
      <c r="AJ69">
        <v>119.37860950378401</v>
      </c>
      <c r="AK69">
        <v>103.691799443086</v>
      </c>
      <c r="AL69">
        <v>120.38254692942201</v>
      </c>
      <c r="AM69">
        <v>133.90304899236199</v>
      </c>
      <c r="AN69">
        <v>132.33341492148799</v>
      </c>
      <c r="AO69">
        <v>142.30796583404401</v>
      </c>
      <c r="AP69">
        <v>112.986377229225</v>
      </c>
      <c r="AQ69">
        <v>113.0048414755</v>
      </c>
      <c r="AR69">
        <v>109.942560111833</v>
      </c>
      <c r="AS69">
        <v>109.9974449004</v>
      </c>
      <c r="AT69">
        <v>101.66958291765</v>
      </c>
      <c r="AU69">
        <v>108.734060572559</v>
      </c>
      <c r="AV69">
        <v>103.226617173233</v>
      </c>
      <c r="AW69">
        <v>105.638339347917</v>
      </c>
      <c r="AX69">
        <v>119.631656911777</v>
      </c>
      <c r="AY69">
        <v>101.80355636956099</v>
      </c>
      <c r="AZ69">
        <v>101.418263316669</v>
      </c>
      <c r="BA69">
        <v>111.906075286979</v>
      </c>
      <c r="BB69">
        <v>105.914235858933</v>
      </c>
      <c r="BC69">
        <v>107.97172313801001</v>
      </c>
      <c r="BD69">
        <v>138.14206097994</v>
      </c>
      <c r="BE69">
        <v>104.148343805352</v>
      </c>
      <c r="BF69">
        <v>103.10757879202001</v>
      </c>
      <c r="BG69">
        <v>111.392532603343</v>
      </c>
      <c r="BH69">
        <v>102.11355923795701</v>
      </c>
      <c r="BI69">
        <v>135.606495214776</v>
      </c>
      <c r="BJ69">
        <v>142.71138626617901</v>
      </c>
      <c r="BK69">
        <v>128.83659624079499</v>
      </c>
      <c r="BL69">
        <v>74.965878530736006</v>
      </c>
      <c r="BM69">
        <v>109.223323684509</v>
      </c>
      <c r="BN69">
        <v>105.05256477085</v>
      </c>
      <c r="BO69">
        <v>112.146481075869</v>
      </c>
      <c r="BP69">
        <v>118.756415414137</v>
      </c>
      <c r="BQ69">
        <v>60.211106474032597</v>
      </c>
      <c r="BR69">
        <v>90.223711558859506</v>
      </c>
      <c r="BS69">
        <v>145.30267626766499</v>
      </c>
      <c r="BT69">
        <v>109.25758019225199</v>
      </c>
      <c r="BU69">
        <v>121.64531485564</v>
      </c>
      <c r="BV69">
        <v>105.094977435484</v>
      </c>
      <c r="BW69">
        <v>104.035081750118</v>
      </c>
      <c r="BX69">
        <v>110.573359740501</v>
      </c>
      <c r="BY69">
        <v>102.477808368589</v>
      </c>
      <c r="BZ69">
        <v>115.70715922748801</v>
      </c>
      <c r="CA69">
        <v>114.86209236009201</v>
      </c>
      <c r="CB69">
        <v>220.26388069207599</v>
      </c>
      <c r="CC69">
        <v>130.76671576786501</v>
      </c>
      <c r="CD69">
        <v>111.67790958411</v>
      </c>
      <c r="CF69" t="s">
        <v>423</v>
      </c>
      <c r="CG69">
        <v>119.818311362887</v>
      </c>
      <c r="CH69">
        <v>103.14488797991299</v>
      </c>
      <c r="CI69">
        <v>172.773353301772</v>
      </c>
      <c r="CJ69">
        <v>101.021897009255</v>
      </c>
      <c r="CK69">
        <v>103.79911747737199</v>
      </c>
      <c r="CL69">
        <v>104.410898681538</v>
      </c>
      <c r="CM69">
        <v>85.891010868775297</v>
      </c>
      <c r="CN69">
        <v>101.349850819881</v>
      </c>
      <c r="CO69">
        <v>125.735610029778</v>
      </c>
      <c r="CP69">
        <v>118.027414905014</v>
      </c>
      <c r="CQ69">
        <v>142.18747495470001</v>
      </c>
      <c r="CR69">
        <v>103.909253680275</v>
      </c>
      <c r="CS69">
        <v>99.253515629880695</v>
      </c>
      <c r="CT69">
        <v>106.445969204196</v>
      </c>
      <c r="CU69">
        <v>116.747235985201</v>
      </c>
      <c r="CV69">
        <v>101.412185221524</v>
      </c>
      <c r="CW69">
        <v>99.122427368848605</v>
      </c>
      <c r="CX69">
        <v>98.0091762780187</v>
      </c>
      <c r="CY69">
        <v>104.162165449388</v>
      </c>
      <c r="CZ69">
        <v>111.698340279386</v>
      </c>
      <c r="DA69">
        <v>102.232673899209</v>
      </c>
      <c r="DB69">
        <v>118.39831234472901</v>
      </c>
      <c r="DC69">
        <v>116.061232182827</v>
      </c>
      <c r="DD69">
        <v>142.82011158347501</v>
      </c>
      <c r="DE69">
        <v>135.92394797804599</v>
      </c>
      <c r="DF69">
        <v>108.62290162785099</v>
      </c>
      <c r="DG69">
        <v>134.652896323791</v>
      </c>
      <c r="DH69">
        <v>105.522363324802</v>
      </c>
      <c r="DI69">
        <v>106.139663784893</v>
      </c>
      <c r="DJ69">
        <v>100.817023635982</v>
      </c>
      <c r="DK69">
        <v>102.77702508066599</v>
      </c>
      <c r="DL69">
        <v>97.378892794257794</v>
      </c>
      <c r="DM69">
        <v>103.20534779540201</v>
      </c>
      <c r="DN69">
        <v>105.533245204629</v>
      </c>
      <c r="DO69">
        <v>101.260674646973</v>
      </c>
      <c r="DP69">
        <v>100.47561348499001</v>
      </c>
      <c r="DQ69">
        <v>138.40567131242199</v>
      </c>
      <c r="DR69">
        <v>104.001150416088</v>
      </c>
      <c r="DS69">
        <v>105.504835084295</v>
      </c>
      <c r="DT69">
        <v>128.76124718497999</v>
      </c>
      <c r="DU69">
        <v>102.180287390698</v>
      </c>
      <c r="DV69">
        <v>100.712220422749</v>
      </c>
      <c r="DW69">
        <v>98.655205505988903</v>
      </c>
      <c r="DX69">
        <v>98.230725565005997</v>
      </c>
      <c r="DY69">
        <v>122.93883726881801</v>
      </c>
      <c r="DZ69">
        <v>129.608139373227</v>
      </c>
      <c r="EA69">
        <v>123.995003211137</v>
      </c>
      <c r="EB69">
        <v>86.193438825793294</v>
      </c>
      <c r="EC69">
        <v>103.51785341041401</v>
      </c>
      <c r="ED69">
        <v>95.844314751121999</v>
      </c>
      <c r="EE69">
        <v>104.67469111526</v>
      </c>
      <c r="EF69">
        <v>84.629737337122194</v>
      </c>
      <c r="EG69">
        <v>77.644119474424997</v>
      </c>
      <c r="EH69">
        <v>85.248024821549606</v>
      </c>
      <c r="EI69">
        <v>103.24715821095199</v>
      </c>
      <c r="EJ69">
        <v>107.237612926845</v>
      </c>
      <c r="EK69">
        <v>112.773485933964</v>
      </c>
      <c r="EL69">
        <v>103.189068819542</v>
      </c>
      <c r="EM69">
        <v>98.143482987337094</v>
      </c>
      <c r="EN69">
        <v>104.638984660521</v>
      </c>
      <c r="EO69">
        <v>100.884674618666</v>
      </c>
      <c r="EP69">
        <v>87.478636184698104</v>
      </c>
      <c r="EQ69">
        <v>102.173951831778</v>
      </c>
      <c r="ER69">
        <v>146.10153112627901</v>
      </c>
      <c r="ES69">
        <v>125.608381713217</v>
      </c>
      <c r="ET69">
        <v>111.771366698969</v>
      </c>
      <c r="EV69" t="s">
        <v>423</v>
      </c>
      <c r="EW69">
        <v>112.503171149894</v>
      </c>
      <c r="EX69">
        <v>100.174111659769</v>
      </c>
      <c r="EY69">
        <v>244.29951170292</v>
      </c>
      <c r="EZ69">
        <v>100.756858897714</v>
      </c>
      <c r="FA69">
        <v>101.16036043346701</v>
      </c>
      <c r="FB69">
        <v>102.56424727033399</v>
      </c>
      <c r="FC69">
        <v>77.140468866221795</v>
      </c>
      <c r="FD69">
        <v>99.843368460263406</v>
      </c>
      <c r="FE69">
        <v>111.68133537948199</v>
      </c>
      <c r="FF69">
        <v>86.481032930465403</v>
      </c>
      <c r="FG69">
        <v>138.40951912257401</v>
      </c>
      <c r="FH69">
        <v>103.537738148637</v>
      </c>
      <c r="FI69">
        <v>80.935219810383103</v>
      </c>
      <c r="FJ69">
        <v>83.259012842025697</v>
      </c>
      <c r="FK69">
        <v>113.68515163124501</v>
      </c>
      <c r="FL69">
        <v>84.180934043050797</v>
      </c>
      <c r="FM69">
        <v>94.117548286698096</v>
      </c>
      <c r="FN69">
        <v>93.504063331144096</v>
      </c>
      <c r="FO69">
        <v>101.550114029369</v>
      </c>
      <c r="FP69">
        <v>104.04320594126899</v>
      </c>
      <c r="FQ69">
        <v>100.78795527340699</v>
      </c>
      <c r="FR69">
        <v>116.3415552216</v>
      </c>
      <c r="FS69">
        <v>99.214270504694596</v>
      </c>
      <c r="FT69">
        <v>153.58447293108401</v>
      </c>
      <c r="FU69">
        <v>128.31165757103901</v>
      </c>
      <c r="FV69">
        <v>104.20170505929801</v>
      </c>
      <c r="FW69">
        <v>157.459309942196</v>
      </c>
      <c r="FX69">
        <v>101.18586855949501</v>
      </c>
      <c r="FY69">
        <v>102.322241998395</v>
      </c>
      <c r="FZ69">
        <v>99.966779979248898</v>
      </c>
      <c r="GA69">
        <v>97.051249606667298</v>
      </c>
      <c r="GB69">
        <v>91.7301163385781</v>
      </c>
      <c r="GC69">
        <v>100.763659182647</v>
      </c>
      <c r="GD69">
        <v>89.559062336803294</v>
      </c>
      <c r="GE69">
        <v>100.720331135763</v>
      </c>
      <c r="GF69">
        <v>99.535927912467102</v>
      </c>
      <c r="GG69">
        <v>164.36932424825099</v>
      </c>
      <c r="GH69">
        <v>102.061051196988</v>
      </c>
      <c r="GI69">
        <v>103.02775428205599</v>
      </c>
      <c r="GJ69">
        <v>119.355929228995</v>
      </c>
      <c r="GK69">
        <v>100.240297580873</v>
      </c>
      <c r="GL69">
        <v>98.257572091555005</v>
      </c>
      <c r="GM69">
        <v>86.684053536742198</v>
      </c>
      <c r="GN69">
        <v>94.463400764999093</v>
      </c>
      <c r="GO69">
        <v>110.8223929129</v>
      </c>
      <c r="GP69">
        <v>116.724460260973</v>
      </c>
      <c r="GQ69">
        <v>118.33927912908899</v>
      </c>
      <c r="GR69">
        <v>92.486650698082002</v>
      </c>
      <c r="GS69">
        <v>98.022421694608795</v>
      </c>
      <c r="GT69">
        <v>87.046456871086505</v>
      </c>
      <c r="GU69">
        <v>97.161701136226299</v>
      </c>
      <c r="GV69">
        <v>55.698090708926898</v>
      </c>
      <c r="GW69">
        <v>85.294728862578097</v>
      </c>
      <c r="GX69">
        <v>69.039376294753097</v>
      </c>
      <c r="GY69">
        <v>66.046271654119494</v>
      </c>
      <c r="GZ69">
        <v>105.149836876984</v>
      </c>
      <c r="HA69">
        <v>103.987023403539</v>
      </c>
      <c r="HB69">
        <v>101.291417782758</v>
      </c>
      <c r="HC69">
        <v>92.455954254152999</v>
      </c>
      <c r="HD69">
        <v>98.596689853295004</v>
      </c>
      <c r="HE69">
        <v>99.308951755410206</v>
      </c>
      <c r="HF69">
        <v>63.873723711111801</v>
      </c>
      <c r="HG69">
        <v>90.071323768465504</v>
      </c>
      <c r="HH69">
        <v>85.984047919557298</v>
      </c>
      <c r="HI69">
        <v>104.897397540613</v>
      </c>
      <c r="HJ69">
        <v>107.993058964936</v>
      </c>
      <c r="HL69" t="s">
        <v>413</v>
      </c>
      <c r="HM69">
        <v>5.1335936487588701E-3</v>
      </c>
      <c r="HN69">
        <v>1.1361373924133999E-2</v>
      </c>
      <c r="HO69">
        <v>8.7493328766687899E-3</v>
      </c>
      <c r="HP69">
        <v>4.2664962884673098E-3</v>
      </c>
      <c r="HQ69">
        <v>1.0537749258715E-2</v>
      </c>
      <c r="HR69">
        <v>3.5861348661567699E-3</v>
      </c>
      <c r="HS69">
        <v>5.5666547379160597E-3</v>
      </c>
      <c r="HT69">
        <v>9.5884980602869395E-3</v>
      </c>
      <c r="HU69">
        <v>9.8390628517392997E-3</v>
      </c>
      <c r="HV69">
        <v>-1.4939727124766501E-2</v>
      </c>
      <c r="HW69">
        <v>1.8826663248016001E-2</v>
      </c>
      <c r="HX69">
        <v>2.5439541012273598E-2</v>
      </c>
      <c r="HY69">
        <v>1.7020675278246598E-2</v>
      </c>
      <c r="HZ69">
        <v>-2.4093433460428498E-2</v>
      </c>
      <c r="IA69">
        <v>3.41289869075867E-3</v>
      </c>
      <c r="IB69">
        <v>3.0136951891573199E-2</v>
      </c>
      <c r="IC69">
        <v>3.3238988821972799E-2</v>
      </c>
      <c r="ID69">
        <v>-5.1051003534608098E-2</v>
      </c>
      <c r="IE69">
        <v>-2.7600489643785299E-3</v>
      </c>
    </row>
    <row r="70" spans="1:239" x14ac:dyDescent="0.35">
      <c r="A70" t="s">
        <v>462</v>
      </c>
      <c r="B70" t="b">
        <v>1</v>
      </c>
      <c r="C70" t="b">
        <v>1</v>
      </c>
      <c r="D70">
        <v>1</v>
      </c>
      <c r="E70">
        <v>1</v>
      </c>
      <c r="F70" t="s">
        <v>79</v>
      </c>
      <c r="G70">
        <v>-4.1187159550486402E-3</v>
      </c>
      <c r="H70">
        <v>-4.1187159550486402E-3</v>
      </c>
      <c r="I70">
        <v>-4.1187159550486402E-3</v>
      </c>
      <c r="J70">
        <v>124.16443146041</v>
      </c>
      <c r="K70">
        <v>119.831593747398</v>
      </c>
      <c r="L70">
        <v>115.487820488594</v>
      </c>
      <c r="M70">
        <v>1</v>
      </c>
      <c r="N70" t="b">
        <v>0</v>
      </c>
      <c r="P70" t="s">
        <v>435</v>
      </c>
      <c r="Q70">
        <v>128.292040279189</v>
      </c>
      <c r="R70">
        <v>114.30966190360699</v>
      </c>
      <c r="S70">
        <v>87.851584122941205</v>
      </c>
      <c r="T70">
        <v>103.333320929316</v>
      </c>
      <c r="U70">
        <v>116.82957234763199</v>
      </c>
      <c r="V70">
        <v>114.44132951723201</v>
      </c>
      <c r="W70">
        <v>36.279684249694597</v>
      </c>
      <c r="X70">
        <v>108.269585039932</v>
      </c>
      <c r="Y70">
        <v>120.186229950182</v>
      </c>
      <c r="Z70">
        <v>116.075742628963</v>
      </c>
      <c r="AA70">
        <v>144.06431277392301</v>
      </c>
      <c r="AB70">
        <v>107.203273843101</v>
      </c>
      <c r="AC70">
        <v>122.14372273369</v>
      </c>
      <c r="AD70">
        <v>112.203250907273</v>
      </c>
      <c r="AE70">
        <v>123.991696094421</v>
      </c>
      <c r="AF70">
        <v>122.93408981953399</v>
      </c>
      <c r="AG70">
        <v>115.886002400198</v>
      </c>
      <c r="AH70">
        <v>110.50947656149199</v>
      </c>
      <c r="AI70">
        <v>116.866829707482</v>
      </c>
      <c r="AJ70">
        <v>133.69729113002401</v>
      </c>
      <c r="AK70">
        <v>109.118609658346</v>
      </c>
      <c r="AL70">
        <v>124.92349966213401</v>
      </c>
      <c r="AM70">
        <v>105.66404154493399</v>
      </c>
      <c r="AN70">
        <v>139.901292312301</v>
      </c>
      <c r="AO70">
        <v>106.739321112068</v>
      </c>
      <c r="AP70">
        <v>123.498195358137</v>
      </c>
      <c r="AQ70">
        <v>112.235021710502</v>
      </c>
      <c r="AR70">
        <v>112.853800847519</v>
      </c>
      <c r="AS70">
        <v>115.006850069979</v>
      </c>
      <c r="AT70">
        <v>105.65358009597099</v>
      </c>
      <c r="AU70">
        <v>115.374686540361</v>
      </c>
      <c r="AV70">
        <v>111.877853729786</v>
      </c>
      <c r="AW70">
        <v>113.25873414907601</v>
      </c>
      <c r="AX70">
        <v>124.75431547071101</v>
      </c>
      <c r="AY70">
        <v>103.98516980992</v>
      </c>
      <c r="AZ70">
        <v>105.409249474698</v>
      </c>
      <c r="BA70">
        <v>106.31549661123</v>
      </c>
      <c r="BB70">
        <v>113.79779183394101</v>
      </c>
      <c r="BC70">
        <v>116.062104373232</v>
      </c>
      <c r="BD70">
        <v>136.257000127087</v>
      </c>
      <c r="BE70">
        <v>108.796737729829</v>
      </c>
      <c r="BF70">
        <v>112.031745344944</v>
      </c>
      <c r="BG70">
        <v>129.79076154439801</v>
      </c>
      <c r="BH70">
        <v>106.27177187259301</v>
      </c>
      <c r="BI70">
        <v>133.90315272146199</v>
      </c>
      <c r="BJ70">
        <v>143.05441641878201</v>
      </c>
      <c r="BK70">
        <v>125.218909751307</v>
      </c>
      <c r="BL70">
        <v>56.941702532683401</v>
      </c>
      <c r="BM70">
        <v>116.124945463209</v>
      </c>
      <c r="BN70">
        <v>119.739651755531</v>
      </c>
      <c r="BO70">
        <v>130.384449799442</v>
      </c>
      <c r="BP70">
        <v>171.56150988557101</v>
      </c>
      <c r="BQ70">
        <v>39.695659431204398</v>
      </c>
      <c r="BR70">
        <v>87.564374349655907</v>
      </c>
      <c r="BS70">
        <v>114.344265715779</v>
      </c>
      <c r="BT70">
        <v>120.10910737371</v>
      </c>
      <c r="BU70">
        <v>135.84448187287001</v>
      </c>
      <c r="BV70">
        <v>110.934894468468</v>
      </c>
      <c r="BW70">
        <v>112.85164637611</v>
      </c>
      <c r="BX70">
        <v>128.66334041685101</v>
      </c>
      <c r="BY70">
        <v>106.65292572656701</v>
      </c>
      <c r="BZ70">
        <v>84.466339338220493</v>
      </c>
      <c r="CA70">
        <v>106.35056405449799</v>
      </c>
      <c r="CB70">
        <v>139.14188498761499</v>
      </c>
      <c r="CC70">
        <v>76.1544616073068</v>
      </c>
      <c r="CD70">
        <v>95.237118292390903</v>
      </c>
      <c r="CF70" t="s">
        <v>435</v>
      </c>
      <c r="CG70">
        <v>120.039340810334</v>
      </c>
      <c r="CH70">
        <v>108.86302370934899</v>
      </c>
      <c r="CI70">
        <v>131.59249136641901</v>
      </c>
      <c r="CJ70">
        <v>103.062396273465</v>
      </c>
      <c r="CK70">
        <v>110.85081898275</v>
      </c>
      <c r="CL70">
        <v>110.44615140318599</v>
      </c>
      <c r="CM70">
        <v>124.51682429946599</v>
      </c>
      <c r="CN70">
        <v>105.07839234797601</v>
      </c>
      <c r="CO70">
        <v>115.945631287078</v>
      </c>
      <c r="CP70">
        <v>78.597544974763693</v>
      </c>
      <c r="CQ70">
        <v>160.59767343771</v>
      </c>
      <c r="CR70">
        <v>105.859905513538</v>
      </c>
      <c r="CS70">
        <v>100.09702311107399</v>
      </c>
      <c r="CT70">
        <v>89.247563208809893</v>
      </c>
      <c r="CU70">
        <v>116.192629230108</v>
      </c>
      <c r="CV70">
        <v>102.195035744165</v>
      </c>
      <c r="CW70">
        <v>107.177127016399</v>
      </c>
      <c r="CX70">
        <v>103.316653681521</v>
      </c>
      <c r="CY70">
        <v>109.83426575333201</v>
      </c>
      <c r="CZ70">
        <v>120.64264150546801</v>
      </c>
      <c r="DA70">
        <v>105.788652206512</v>
      </c>
      <c r="DB70">
        <v>119.123257772835</v>
      </c>
      <c r="DC70">
        <v>102.826794376286</v>
      </c>
      <c r="DD70">
        <v>153.909866425117</v>
      </c>
      <c r="DE70">
        <v>118.37585845269101</v>
      </c>
      <c r="DF70">
        <v>113.44624871344701</v>
      </c>
      <c r="DG70">
        <v>130.21423575692401</v>
      </c>
      <c r="DH70">
        <v>108.761564788854</v>
      </c>
      <c r="DI70">
        <v>108.328561312228</v>
      </c>
      <c r="DJ70">
        <v>103.658742249309</v>
      </c>
      <c r="DK70">
        <v>109.324911050908</v>
      </c>
      <c r="DL70">
        <v>102.970792790993</v>
      </c>
      <c r="DM70">
        <v>108.693017688941</v>
      </c>
      <c r="DN70">
        <v>111.00196358661699</v>
      </c>
      <c r="DO70">
        <v>103.430654328112</v>
      </c>
      <c r="DP70">
        <v>103.035100410654</v>
      </c>
      <c r="DQ70">
        <v>122.83419598342</v>
      </c>
      <c r="DR70">
        <v>109.813869818326</v>
      </c>
      <c r="DS70">
        <v>109.476748328165</v>
      </c>
      <c r="DT70">
        <v>142.431881459133</v>
      </c>
      <c r="DU70">
        <v>104.90385991671801</v>
      </c>
      <c r="DV70">
        <v>105.826498717812</v>
      </c>
      <c r="DW70">
        <v>104.336381110605</v>
      </c>
      <c r="DX70">
        <v>100.94924804278099</v>
      </c>
      <c r="DY70">
        <v>121.142534865651</v>
      </c>
      <c r="DZ70">
        <v>138.450660457536</v>
      </c>
      <c r="EA70">
        <v>141.415665965139</v>
      </c>
      <c r="EB70">
        <v>81.434503361587801</v>
      </c>
      <c r="EC70">
        <v>111.05484339153</v>
      </c>
      <c r="ED70">
        <v>100.201523866516</v>
      </c>
      <c r="EE70">
        <v>117.808688171699</v>
      </c>
      <c r="EF70">
        <v>95.6630513175798</v>
      </c>
      <c r="EG70">
        <v>71.730178657144194</v>
      </c>
      <c r="EH70">
        <v>75.514271613075493</v>
      </c>
      <c r="EI70">
        <v>67.536766299392497</v>
      </c>
      <c r="EJ70">
        <v>113.770349138982</v>
      </c>
      <c r="EK70">
        <v>120.74131839587</v>
      </c>
      <c r="EL70">
        <v>106.343726839182</v>
      </c>
      <c r="EM70">
        <v>103.86978535495101</v>
      </c>
      <c r="EN70">
        <v>117.80631565111401</v>
      </c>
      <c r="EO70">
        <v>103.66903169894201</v>
      </c>
      <c r="EP70">
        <v>79.052300426189504</v>
      </c>
      <c r="EQ70">
        <v>93.894706904818506</v>
      </c>
      <c r="ER70">
        <v>108.87819565137799</v>
      </c>
      <c r="ES70">
        <v>102.89688065393</v>
      </c>
      <c r="ET70">
        <v>104.974944446514</v>
      </c>
      <c r="EV70" t="s">
        <v>435</v>
      </c>
      <c r="EW70">
        <v>110.957753051552</v>
      </c>
      <c r="EX70">
        <v>103.57399070013101</v>
      </c>
      <c r="EY70">
        <v>160.84471150986201</v>
      </c>
      <c r="EZ70">
        <v>102.792004767387</v>
      </c>
      <c r="FA70">
        <v>104.99730896342101</v>
      </c>
      <c r="FB70">
        <v>106.497100329432</v>
      </c>
      <c r="FC70">
        <v>173.07124767265401</v>
      </c>
      <c r="FD70">
        <v>101.94996862527</v>
      </c>
      <c r="FE70">
        <v>109.381330255416</v>
      </c>
      <c r="FF70">
        <v>48.860868267666099</v>
      </c>
      <c r="FG70">
        <v>176.08991526256801</v>
      </c>
      <c r="FH70">
        <v>104.527494244854</v>
      </c>
      <c r="FI70">
        <v>78.895434733647207</v>
      </c>
      <c r="FJ70">
        <v>68.889714876503206</v>
      </c>
      <c r="FK70">
        <v>108.32419328861199</v>
      </c>
      <c r="FL70">
        <v>81.743684358404906</v>
      </c>
      <c r="FM70">
        <v>98.754890085953804</v>
      </c>
      <c r="FN70">
        <v>96.449096494987899</v>
      </c>
      <c r="FO70">
        <v>103.088455083201</v>
      </c>
      <c r="FP70">
        <v>108.235312465204</v>
      </c>
      <c r="FQ70">
        <v>102.536169128414</v>
      </c>
      <c r="FR70">
        <v>112.91667224001399</v>
      </c>
      <c r="FS70">
        <v>95.486576816558298</v>
      </c>
      <c r="FT70">
        <v>168.30183865203099</v>
      </c>
      <c r="FU70">
        <v>124.182999181976</v>
      </c>
      <c r="FV70">
        <v>103.86486885615901</v>
      </c>
      <c r="FW70">
        <v>148.03010723196201</v>
      </c>
      <c r="FX70">
        <v>104.60575188598899</v>
      </c>
      <c r="FY70">
        <v>101.86532980742</v>
      </c>
      <c r="FZ70">
        <v>101.68774300130799</v>
      </c>
      <c r="GA70">
        <v>103.473192341732</v>
      </c>
      <c r="GB70">
        <v>94.586780038084498</v>
      </c>
      <c r="GC70">
        <v>104.20849863900899</v>
      </c>
      <c r="GD70">
        <v>94.933134802185606</v>
      </c>
      <c r="GE70">
        <v>102.878731450636</v>
      </c>
      <c r="GF70">
        <v>100.699726529393</v>
      </c>
      <c r="GG70">
        <v>134.955547796193</v>
      </c>
      <c r="GH70">
        <v>105.87669254101699</v>
      </c>
      <c r="GI70">
        <v>103.14695807091</v>
      </c>
      <c r="GJ70">
        <v>145.40932240691001</v>
      </c>
      <c r="GK70">
        <v>101.128125586222</v>
      </c>
      <c r="GL70">
        <v>99.780306205361001</v>
      </c>
      <c r="GM70">
        <v>82.605750156268201</v>
      </c>
      <c r="GN70">
        <v>95.852997580521205</v>
      </c>
      <c r="GO70">
        <v>107.10575248651701</v>
      </c>
      <c r="GP70">
        <v>131.374262318425</v>
      </c>
      <c r="GQ70">
        <v>156.23224125552699</v>
      </c>
      <c r="GR70">
        <v>105.195330674877</v>
      </c>
      <c r="GS70">
        <v>106.07224606266099</v>
      </c>
      <c r="GT70">
        <v>83.146405788601101</v>
      </c>
      <c r="GU70">
        <v>105.50844123783899</v>
      </c>
      <c r="GV70">
        <v>45.964676175935701</v>
      </c>
      <c r="GW70">
        <v>102.93165824943701</v>
      </c>
      <c r="GX70">
        <v>55.409052295928902</v>
      </c>
      <c r="GY70">
        <v>34.834181065969801</v>
      </c>
      <c r="GZ70">
        <v>107.563407402487</v>
      </c>
      <c r="HA70">
        <v>106.586593401895</v>
      </c>
      <c r="HB70">
        <v>101.89105844887</v>
      </c>
      <c r="HC70">
        <v>95.420358195791707</v>
      </c>
      <c r="HD70">
        <v>107.07579433879501</v>
      </c>
      <c r="HE70">
        <v>100.75264452640999</v>
      </c>
      <c r="HF70">
        <v>66.055639719172206</v>
      </c>
      <c r="HG70">
        <v>80.119207956700095</v>
      </c>
      <c r="HH70">
        <v>71.484436245701104</v>
      </c>
      <c r="HI70">
        <v>110.029051099916</v>
      </c>
      <c r="HJ70">
        <v>109.439607710619</v>
      </c>
      <c r="HL70" t="s">
        <v>414</v>
      </c>
      <c r="HM70">
        <v>6.6533394291416999E-3</v>
      </c>
      <c r="HN70">
        <v>5.4489979193486004E-3</v>
      </c>
      <c r="HO70">
        <v>2.6042698546433398E-3</v>
      </c>
      <c r="HP70">
        <v>3.00291363490945E-3</v>
      </c>
      <c r="HQ70">
        <v>-1.0724554679172301E-3</v>
      </c>
      <c r="HR70">
        <v>-5.08096265860776E-2</v>
      </c>
      <c r="HS70">
        <v>-7.8149076725134603E-2</v>
      </c>
      <c r="HT70">
        <v>7.0346693484997199E-3</v>
      </c>
      <c r="HU70">
        <v>3.1341957179398198E-3</v>
      </c>
      <c r="HV70">
        <v>7.9098601363087606E-2</v>
      </c>
      <c r="HW70">
        <v>6.8749635217413198E-4</v>
      </c>
      <c r="HX70">
        <v>1.15917720639731E-2</v>
      </c>
      <c r="HY70">
        <v>-1.89162725715341E-3</v>
      </c>
      <c r="HZ70">
        <v>-4.5090399526722301E-2</v>
      </c>
      <c r="IA70">
        <v>-5.1573551378080597E-2</v>
      </c>
      <c r="IB70">
        <v>1.5467358272609E-2</v>
      </c>
      <c r="IC70">
        <v>3.46982590314737E-3</v>
      </c>
      <c r="ID70">
        <v>6.0031614379301101E-2</v>
      </c>
      <c r="IE70">
        <v>-6.5675567992211997E-2</v>
      </c>
    </row>
    <row r="71" spans="1:239" x14ac:dyDescent="0.35">
      <c r="A71" t="s">
        <v>463</v>
      </c>
      <c r="B71" t="b">
        <v>0</v>
      </c>
      <c r="C71" t="b">
        <v>1</v>
      </c>
      <c r="D71">
        <v>1</v>
      </c>
      <c r="E71">
        <v>1</v>
      </c>
      <c r="F71" t="s">
        <v>79</v>
      </c>
      <c r="G71">
        <v>-9.4884617643005102E-3</v>
      </c>
      <c r="H71">
        <v>-9.4884617643005102E-3</v>
      </c>
      <c r="I71">
        <v>-9.4884617643005102E-3</v>
      </c>
      <c r="J71">
        <v>122.986302000012</v>
      </c>
      <c r="K71">
        <v>118.694576251971</v>
      </c>
      <c r="L71">
        <v>114.392018719646</v>
      </c>
      <c r="M71">
        <v>0</v>
      </c>
      <c r="N71" t="b">
        <v>0</v>
      </c>
      <c r="P71" t="s">
        <v>447</v>
      </c>
      <c r="Q71">
        <v>146.69578397210901</v>
      </c>
      <c r="R71">
        <v>123.732815650132</v>
      </c>
      <c r="S71">
        <v>109.004069245518</v>
      </c>
      <c r="U71">
        <v>128.617389986848</v>
      </c>
      <c r="V71">
        <v>124.01182857043401</v>
      </c>
      <c r="W71">
        <v>9.9902952132346599</v>
      </c>
      <c r="X71">
        <v>113.8537024572</v>
      </c>
      <c r="Y71">
        <v>100.748680659409</v>
      </c>
      <c r="Z71">
        <v>90.532623968595203</v>
      </c>
      <c r="AA71">
        <v>156.082764427656</v>
      </c>
      <c r="AB71">
        <v>108.079222772102</v>
      </c>
      <c r="AC71">
        <v>151.93693171520999</v>
      </c>
      <c r="AD71">
        <v>76.418171859001603</v>
      </c>
      <c r="AE71">
        <v>131.07543309085699</v>
      </c>
      <c r="AF71">
        <v>153.42362722323199</v>
      </c>
      <c r="AG71">
        <v>129.09837965131899</v>
      </c>
      <c r="AH71">
        <v>118.94633511412199</v>
      </c>
      <c r="AI71">
        <v>128.291951201703</v>
      </c>
      <c r="AJ71">
        <v>157.98187895927501</v>
      </c>
      <c r="AK71">
        <v>115.09707809313301</v>
      </c>
      <c r="AL71">
        <v>130.764055678983</v>
      </c>
      <c r="AM71">
        <v>93.235183459683498</v>
      </c>
      <c r="AN71">
        <v>122.947671637455</v>
      </c>
      <c r="AO71">
        <v>93.470275426137903</v>
      </c>
      <c r="AP71">
        <v>140.54292214642999</v>
      </c>
      <c r="AQ71">
        <v>128.93986538331001</v>
      </c>
      <c r="AR71">
        <v>120.62148575056401</v>
      </c>
      <c r="AS71">
        <v>124.57317358207899</v>
      </c>
      <c r="AT71">
        <v>110.033365902228</v>
      </c>
      <c r="AU71">
        <v>122.945729872193</v>
      </c>
      <c r="AV71">
        <v>121.488111586624</v>
      </c>
      <c r="AW71">
        <v>122.38258661881299</v>
      </c>
      <c r="AX71">
        <v>156.09273100680599</v>
      </c>
      <c r="AZ71">
        <v>109.643822013807</v>
      </c>
      <c r="BA71">
        <v>123.816605699872</v>
      </c>
      <c r="BB71">
        <v>122.75933363542001</v>
      </c>
      <c r="BC71">
        <v>124.55406526993799</v>
      </c>
      <c r="BD71">
        <v>159.090769477804</v>
      </c>
      <c r="BE71">
        <v>113.31910946296399</v>
      </c>
      <c r="BF71">
        <v>122.011302016157</v>
      </c>
      <c r="BG71">
        <v>156.72120330172399</v>
      </c>
      <c r="BH71">
        <v>110.525674702611</v>
      </c>
      <c r="BI71">
        <v>156.15351848409901</v>
      </c>
      <c r="BJ71">
        <v>177.04537604526999</v>
      </c>
      <c r="BK71">
        <v>135.153939749709</v>
      </c>
      <c r="BL71">
        <v>33.7372917151717</v>
      </c>
      <c r="BM71">
        <v>123.504975724632</v>
      </c>
      <c r="BN71">
        <v>140.26141363564801</v>
      </c>
      <c r="BO71">
        <v>159.09934135246201</v>
      </c>
      <c r="BP71">
        <v>250.717505621745</v>
      </c>
      <c r="BQ71">
        <v>17.893961995389301</v>
      </c>
      <c r="BR71">
        <v>52.170947819192001</v>
      </c>
      <c r="BS71">
        <v>33.572605603695997</v>
      </c>
      <c r="BT71">
        <v>131.990270860127</v>
      </c>
      <c r="BU71">
        <v>159.27313937677599</v>
      </c>
      <c r="BV71">
        <v>117.07611518540099</v>
      </c>
      <c r="BW71">
        <v>122.550639670135</v>
      </c>
      <c r="BX71">
        <v>158.10454977283399</v>
      </c>
      <c r="BY71">
        <v>111.095345958549</v>
      </c>
      <c r="BZ71">
        <v>114.499209860007</v>
      </c>
      <c r="CA71">
        <v>128.69865164959401</v>
      </c>
      <c r="CB71">
        <v>122.609794986447</v>
      </c>
      <c r="CC71">
        <v>50.150708225381301</v>
      </c>
      <c r="CD71">
        <v>111.201573513196</v>
      </c>
      <c r="CF71" t="s">
        <v>447</v>
      </c>
      <c r="CG71">
        <v>124.76027018481101</v>
      </c>
      <c r="CH71">
        <v>117.837182084429</v>
      </c>
      <c r="CI71">
        <v>137.52483384504799</v>
      </c>
      <c r="CK71">
        <v>119.305585371375</v>
      </c>
      <c r="CL71">
        <v>119.682541716835</v>
      </c>
      <c r="CM71">
        <v>60.254845700207099</v>
      </c>
      <c r="CN71">
        <v>109.601187523889</v>
      </c>
      <c r="CO71">
        <v>107.987917601023</v>
      </c>
      <c r="CP71">
        <v>92.648172011323396</v>
      </c>
      <c r="CQ71">
        <v>167.79357631478399</v>
      </c>
      <c r="CR71">
        <v>104.03540005743299</v>
      </c>
      <c r="CS71">
        <v>114.703278828205</v>
      </c>
      <c r="CT71">
        <v>101.575902062143</v>
      </c>
      <c r="CU71">
        <v>127.552060364902</v>
      </c>
      <c r="CV71">
        <v>118.171445945974</v>
      </c>
      <c r="CW71">
        <v>112.500425073792</v>
      </c>
      <c r="CX71">
        <v>109.329187187683</v>
      </c>
      <c r="CY71">
        <v>120.571870543342</v>
      </c>
      <c r="CZ71">
        <v>142.55600114671199</v>
      </c>
      <c r="DA71">
        <v>111.584676550623</v>
      </c>
      <c r="DB71">
        <v>130.947360342661</v>
      </c>
      <c r="DC71">
        <v>104.45807146812101</v>
      </c>
      <c r="DD71">
        <v>146.14374109977601</v>
      </c>
      <c r="DE71">
        <v>100.853462733283</v>
      </c>
      <c r="DF71">
        <v>129.10364604520501</v>
      </c>
      <c r="DG71">
        <v>148.30438228472599</v>
      </c>
      <c r="DH71">
        <v>100.982770816225</v>
      </c>
      <c r="DI71">
        <v>99.506554186915196</v>
      </c>
      <c r="DJ71">
        <v>107.721456470668</v>
      </c>
      <c r="DK71">
        <v>117.61736461255801</v>
      </c>
      <c r="DL71">
        <v>109.644560495571</v>
      </c>
      <c r="DM71">
        <v>117.449066971455</v>
      </c>
      <c r="DN71">
        <v>133.17575811575099</v>
      </c>
      <c r="DP71">
        <v>106.95985844470501</v>
      </c>
      <c r="DQ71">
        <v>107.30817168569899</v>
      </c>
      <c r="DR71">
        <v>118.46167896206801</v>
      </c>
      <c r="DS71">
        <v>124.08491928241</v>
      </c>
      <c r="DT71">
        <v>163.79455871701401</v>
      </c>
      <c r="DU71">
        <v>109.264415763183</v>
      </c>
      <c r="DV71">
        <v>113.028461070261</v>
      </c>
      <c r="DW71">
        <v>113.402180575828</v>
      </c>
      <c r="DX71">
        <v>104.189566611758</v>
      </c>
      <c r="DY71">
        <v>132.621783938314</v>
      </c>
      <c r="DZ71">
        <v>166.748576786716</v>
      </c>
      <c r="EA71">
        <v>152.29991371934199</v>
      </c>
      <c r="EB71">
        <v>73.452627743369305</v>
      </c>
      <c r="EC71">
        <v>118.112656005674</v>
      </c>
      <c r="ED71">
        <v>112.01269632840101</v>
      </c>
      <c r="EE71">
        <v>128.579783155114</v>
      </c>
      <c r="EF71">
        <v>96.596905914694105</v>
      </c>
      <c r="EG71">
        <v>54.311624667844299</v>
      </c>
      <c r="EH71">
        <v>70.852791143504902</v>
      </c>
      <c r="EI71">
        <v>82.350463845544297</v>
      </c>
      <c r="EJ71">
        <v>134.599782811777</v>
      </c>
      <c r="EK71">
        <v>141.56518224566801</v>
      </c>
      <c r="EL71">
        <v>112.23078610497799</v>
      </c>
      <c r="EM71">
        <v>110.720190897926</v>
      </c>
      <c r="EN71">
        <v>129.351361622653</v>
      </c>
      <c r="EO71">
        <v>107.98716362745699</v>
      </c>
      <c r="EP71">
        <v>79.635248781950096</v>
      </c>
      <c r="EQ71">
        <v>108.38667311476399</v>
      </c>
      <c r="ER71">
        <v>94.085979704728004</v>
      </c>
      <c r="ES71">
        <v>92.679992455338606</v>
      </c>
      <c r="ET71">
        <v>117.63354740722301</v>
      </c>
      <c r="EV71" t="s">
        <v>447</v>
      </c>
      <c r="EW71">
        <v>100.81581106906501</v>
      </c>
      <c r="EX71">
        <v>112.112145937888</v>
      </c>
      <c r="EY71">
        <v>82.141718554384298</v>
      </c>
      <c r="FA71">
        <v>110.419957650627</v>
      </c>
      <c r="FB71">
        <v>115.40323941547101</v>
      </c>
      <c r="FC71">
        <v>111.0306898529</v>
      </c>
      <c r="FD71">
        <v>105.468074521864</v>
      </c>
      <c r="FE71">
        <v>107.918417964051</v>
      </c>
      <c r="FF71">
        <v>74.540773321532299</v>
      </c>
      <c r="FG71">
        <v>166.98290022648101</v>
      </c>
      <c r="FH71">
        <v>100.070326441338</v>
      </c>
      <c r="FI71">
        <v>82.905357537264294</v>
      </c>
      <c r="FJ71">
        <v>112.03628474376799</v>
      </c>
      <c r="FK71">
        <v>121.318795425754</v>
      </c>
      <c r="FL71">
        <v>87.178414388862194</v>
      </c>
      <c r="FM71">
        <v>97.494609974327901</v>
      </c>
      <c r="FN71">
        <v>100.313296111574</v>
      </c>
      <c r="FO71">
        <v>113.166576710399</v>
      </c>
      <c r="FP71">
        <v>127.89502231849799</v>
      </c>
      <c r="FQ71">
        <v>108.153994103252</v>
      </c>
      <c r="FR71">
        <v>127.723153072787</v>
      </c>
      <c r="FS71">
        <v>90.948076654702604</v>
      </c>
      <c r="FT71">
        <v>158.83315928522299</v>
      </c>
      <c r="FU71">
        <v>84.354244514256905</v>
      </c>
      <c r="FV71">
        <v>118.19988247657</v>
      </c>
      <c r="FW71">
        <v>165.413802916648</v>
      </c>
      <c r="FX71">
        <v>82.442649391882497</v>
      </c>
      <c r="FY71">
        <v>77.804846289704003</v>
      </c>
      <c r="FZ71">
        <v>105.44328688691</v>
      </c>
      <c r="GA71">
        <v>112.36137531514299</v>
      </c>
      <c r="GB71">
        <v>98.722579838692496</v>
      </c>
      <c r="GC71">
        <v>112.60328580327</v>
      </c>
      <c r="GD71">
        <v>108.67121088505399</v>
      </c>
      <c r="GF71">
        <v>104.325948608511</v>
      </c>
      <c r="GG71">
        <v>81.5500110166832</v>
      </c>
      <c r="GH71">
        <v>114.214450161071</v>
      </c>
      <c r="GI71">
        <v>123.127059153701</v>
      </c>
      <c r="GJ71">
        <v>155.042521923886</v>
      </c>
      <c r="GK71">
        <v>105.33173486825601</v>
      </c>
      <c r="GL71">
        <v>104.473066748977</v>
      </c>
      <c r="GM71">
        <v>80.133832948023397</v>
      </c>
      <c r="GN71">
        <v>98.171860436553402</v>
      </c>
      <c r="GO71">
        <v>103.135985183489</v>
      </c>
      <c r="GP71">
        <v>145.167614471826</v>
      </c>
      <c r="GQ71">
        <v>157.48467494139899</v>
      </c>
      <c r="GR71">
        <v>131.96528934057901</v>
      </c>
      <c r="GS71">
        <v>112.81340217444099</v>
      </c>
      <c r="GT71">
        <v>88.474820170113304</v>
      </c>
      <c r="GU71">
        <v>102.06648024711301</v>
      </c>
      <c r="GV71">
        <v>27.0921800485863</v>
      </c>
      <c r="GW71">
        <v>113.63881914045901</v>
      </c>
      <c r="GX71">
        <v>74.532482906111596</v>
      </c>
      <c r="GY71">
        <v>77.951777103462703</v>
      </c>
      <c r="GZ71">
        <v>136.30935596483599</v>
      </c>
      <c r="HA71">
        <v>124.969237708774</v>
      </c>
      <c r="HB71">
        <v>107.531623412803</v>
      </c>
      <c r="HC71">
        <v>99.800878196792794</v>
      </c>
      <c r="HD71">
        <v>104.147609046554</v>
      </c>
      <c r="HE71">
        <v>104.94930001823801</v>
      </c>
      <c r="HF71">
        <v>42.331595166494999</v>
      </c>
      <c r="HG71">
        <v>67.335633698496807</v>
      </c>
      <c r="HH71">
        <v>51.801048683158101</v>
      </c>
      <c r="HI71">
        <v>41.381178738753398</v>
      </c>
      <c r="HJ71">
        <v>96.226013661763005</v>
      </c>
      <c r="HL71" t="s">
        <v>415</v>
      </c>
      <c r="HM71">
        <v>-3.4555616493898698E-3</v>
      </c>
      <c r="HN71">
        <v>-1.58785488801294E-3</v>
      </c>
      <c r="HO71">
        <v>-1.1583174976714701E-3</v>
      </c>
      <c r="HP71">
        <v>-2.6240401571274701E-3</v>
      </c>
      <c r="HQ71">
        <v>5.6591679462640798E-3</v>
      </c>
      <c r="HR71">
        <v>2.98118080865468E-2</v>
      </c>
      <c r="HS71">
        <v>4.3075218510316399E-2</v>
      </c>
      <c r="HT71">
        <v>5.0156759510961903E-3</v>
      </c>
      <c r="HU71">
        <v>3.4766134738197698E-3</v>
      </c>
      <c r="HV71">
        <v>-5.2655514021356403E-2</v>
      </c>
      <c r="HW71">
        <v>1.8708631858751702E-2</v>
      </c>
      <c r="HX71">
        <v>9.9845640650213507E-3</v>
      </c>
      <c r="HY71">
        <v>1.79215826757557E-2</v>
      </c>
      <c r="HZ71">
        <v>7.7562564949680904E-2</v>
      </c>
      <c r="IA71">
        <v>5.6824317573587399E-2</v>
      </c>
      <c r="IB71">
        <v>1.8518484259671501E-2</v>
      </c>
      <c r="IC71">
        <v>2.9005531047767701E-2</v>
      </c>
      <c r="ID71">
        <v>-3.2400558384039803E-2</v>
      </c>
      <c r="IE71">
        <v>0.116176600047227</v>
      </c>
    </row>
    <row r="72" spans="1:239" x14ac:dyDescent="0.35">
      <c r="A72" t="s">
        <v>464</v>
      </c>
      <c r="B72" t="b">
        <v>0</v>
      </c>
      <c r="C72" t="b">
        <v>1</v>
      </c>
      <c r="D72">
        <v>1</v>
      </c>
      <c r="E72">
        <v>1</v>
      </c>
      <c r="F72" t="s">
        <v>79</v>
      </c>
      <c r="G72">
        <v>-3.13044440026089E-3</v>
      </c>
      <c r="H72">
        <v>-3.13044440026089E-3</v>
      </c>
      <c r="I72">
        <v>-3.13044440026089E-3</v>
      </c>
      <c r="J72">
        <v>122.60130021960801</v>
      </c>
      <c r="K72">
        <v>118.323009480401</v>
      </c>
      <c r="L72">
        <v>114.03392086521001</v>
      </c>
      <c r="M72">
        <v>0</v>
      </c>
      <c r="N72" t="b">
        <v>0</v>
      </c>
      <c r="P72" t="s">
        <v>459</v>
      </c>
      <c r="Q72">
        <v>177.30460426963799</v>
      </c>
      <c r="R72">
        <v>122.16417998523001</v>
      </c>
      <c r="S72">
        <v>114.320351124106</v>
      </c>
      <c r="T72">
        <v>104.57715848102001</v>
      </c>
      <c r="U72">
        <v>127.128968492045</v>
      </c>
      <c r="V72">
        <v>122.709393134789</v>
      </c>
      <c r="W72">
        <v>5.1877408795921802</v>
      </c>
      <c r="X72">
        <v>114.53023955248899</v>
      </c>
      <c r="Y72">
        <v>149.636445749318</v>
      </c>
      <c r="Z72">
        <v>151.45459513213601</v>
      </c>
      <c r="AA72">
        <v>201.89498867705501</v>
      </c>
      <c r="AB72">
        <v>109.81288988287</v>
      </c>
      <c r="AC72">
        <v>151.004933296367</v>
      </c>
      <c r="AD72">
        <v>116.41460289507999</v>
      </c>
      <c r="AE72">
        <v>139.654184893066</v>
      </c>
      <c r="AF72">
        <v>152.61090545897699</v>
      </c>
      <c r="AG72">
        <v>121.632933145615</v>
      </c>
      <c r="AH72">
        <v>117.290843412426</v>
      </c>
      <c r="AI72">
        <v>131.14278087313201</v>
      </c>
      <c r="AJ72">
        <v>159.25804177007601</v>
      </c>
      <c r="AK72">
        <v>118.042166724205</v>
      </c>
      <c r="AL72">
        <v>141.27431805277399</v>
      </c>
      <c r="AM72">
        <v>153.95286454285801</v>
      </c>
      <c r="AN72">
        <v>169.00088497239</v>
      </c>
      <c r="AO72">
        <v>163.59980907075001</v>
      </c>
      <c r="AP72">
        <v>140.881240187423</v>
      </c>
      <c r="AQ72">
        <v>142.769338529187</v>
      </c>
      <c r="AR72">
        <v>136.83452434037099</v>
      </c>
      <c r="AS72">
        <v>135.25239410127199</v>
      </c>
      <c r="AT72">
        <v>110.330993096545</v>
      </c>
      <c r="AU72">
        <v>130.12945930923701</v>
      </c>
      <c r="AV72">
        <v>118.62180676369</v>
      </c>
      <c r="AW72">
        <v>120.92689894637699</v>
      </c>
      <c r="AX72">
        <v>155.713844353154</v>
      </c>
      <c r="AY72">
        <v>105.215173041893</v>
      </c>
      <c r="AZ72">
        <v>109.951113476345</v>
      </c>
      <c r="BA72">
        <v>147.20115309323401</v>
      </c>
      <c r="BB72">
        <v>121.340688036809</v>
      </c>
      <c r="BC72">
        <v>127.086973610071</v>
      </c>
      <c r="BD72">
        <v>203.478508040093</v>
      </c>
      <c r="BE72">
        <v>115.171266275996</v>
      </c>
      <c r="BF72">
        <v>119.458167216207</v>
      </c>
      <c r="BG72">
        <v>135.82981194871701</v>
      </c>
      <c r="BH72">
        <v>110.712899923896</v>
      </c>
      <c r="BI72">
        <v>199.06493369192199</v>
      </c>
      <c r="BJ72">
        <v>220.325087356626</v>
      </c>
      <c r="BK72">
        <v>177.59118284360801</v>
      </c>
      <c r="BL72">
        <v>42.4807697007464</v>
      </c>
      <c r="BM72">
        <v>130.55065744637201</v>
      </c>
      <c r="BN72">
        <v>122.396225805844</v>
      </c>
      <c r="BO72">
        <v>137.14844550643599</v>
      </c>
      <c r="BP72">
        <v>149.92618769078999</v>
      </c>
      <c r="BQ72">
        <v>25.215099591703499</v>
      </c>
      <c r="BR72">
        <v>42.980409880129201</v>
      </c>
      <c r="BS72">
        <v>54.865670587149602</v>
      </c>
      <c r="BT72">
        <v>134.22745972927299</v>
      </c>
      <c r="BU72">
        <v>157.95360624021299</v>
      </c>
      <c r="BV72">
        <v>119.799204907453</v>
      </c>
      <c r="BW72">
        <v>119.664101282597</v>
      </c>
      <c r="BX72">
        <v>136.84601716939699</v>
      </c>
      <c r="BY72">
        <v>111.332060740971</v>
      </c>
      <c r="BZ72">
        <v>127.478334926546</v>
      </c>
      <c r="CA72">
        <v>203.345997980352</v>
      </c>
      <c r="CB72">
        <v>211.39895790636399</v>
      </c>
      <c r="CC72">
        <v>76.080791521177005</v>
      </c>
      <c r="CD72">
        <v>230.03378197686899</v>
      </c>
      <c r="CF72" t="s">
        <v>459</v>
      </c>
      <c r="CG72">
        <v>129.003206449137</v>
      </c>
      <c r="CH72">
        <v>117.901142978629</v>
      </c>
      <c r="CI72">
        <v>68.7954524803705</v>
      </c>
      <c r="CJ72">
        <v>104.1889852077</v>
      </c>
      <c r="CK72">
        <v>119.217065307304</v>
      </c>
      <c r="CL72">
        <v>117.972837082905</v>
      </c>
      <c r="CM72">
        <v>74.623884837755199</v>
      </c>
      <c r="CN72">
        <v>109.730456243544</v>
      </c>
      <c r="CO72">
        <v>134.68980227087101</v>
      </c>
      <c r="CP72">
        <v>136.52566666352001</v>
      </c>
      <c r="CQ72">
        <v>174.32142385546999</v>
      </c>
      <c r="CR72">
        <v>105.600187819562</v>
      </c>
      <c r="CS72">
        <v>113.921822592243</v>
      </c>
      <c r="CT72">
        <v>129.296702120296</v>
      </c>
      <c r="CU72">
        <v>129.59167071253299</v>
      </c>
      <c r="CV72">
        <v>110.049513632303</v>
      </c>
      <c r="CW72">
        <v>108.964214592624</v>
      </c>
      <c r="CX72">
        <v>108.51967079168899</v>
      </c>
      <c r="CY72">
        <v>120.590155097796</v>
      </c>
      <c r="CZ72">
        <v>141.925111946584</v>
      </c>
      <c r="DA72">
        <v>113.27817810607699</v>
      </c>
      <c r="DB72">
        <v>134.35309600264699</v>
      </c>
      <c r="DC72">
        <v>161.61235681553299</v>
      </c>
      <c r="DD72">
        <v>166.49035090029599</v>
      </c>
      <c r="DE72">
        <v>159.90846670804299</v>
      </c>
      <c r="DF72">
        <v>123.55383016152599</v>
      </c>
      <c r="DG72">
        <v>143.66834808567401</v>
      </c>
      <c r="DH72">
        <v>102.2172984269</v>
      </c>
      <c r="DI72">
        <v>101.150476354452</v>
      </c>
      <c r="DJ72">
        <v>107.844499585392</v>
      </c>
      <c r="DK72">
        <v>121.32787195307699</v>
      </c>
      <c r="DL72">
        <v>107.725643272257</v>
      </c>
      <c r="DM72">
        <v>117.950632754092</v>
      </c>
      <c r="DN72">
        <v>124.46709754526699</v>
      </c>
      <c r="DO72">
        <v>104.606815364499</v>
      </c>
      <c r="DP72">
        <v>107.12295601338199</v>
      </c>
      <c r="DQ72">
        <v>109.161964840827</v>
      </c>
      <c r="DR72">
        <v>116.820700887878</v>
      </c>
      <c r="DS72">
        <v>124.490783433188</v>
      </c>
      <c r="DT72">
        <v>180.84945684031001</v>
      </c>
      <c r="DU72">
        <v>110.30873446419101</v>
      </c>
      <c r="DV72">
        <v>111.61684032225099</v>
      </c>
      <c r="DW72">
        <v>99.261909826976606</v>
      </c>
      <c r="DX72">
        <v>104.15545603086601</v>
      </c>
      <c r="DY72">
        <v>138.871110588568</v>
      </c>
      <c r="DZ72">
        <v>202.035048218588</v>
      </c>
      <c r="EA72">
        <v>178.29657647626601</v>
      </c>
      <c r="EB72">
        <v>67.918499101795504</v>
      </c>
      <c r="EC72">
        <v>120.815327488729</v>
      </c>
      <c r="ED72">
        <v>99.383351787594407</v>
      </c>
      <c r="EE72">
        <v>112.045113911523</v>
      </c>
      <c r="EF72">
        <v>75.618414425694795</v>
      </c>
      <c r="EG72">
        <v>43.518817563242202</v>
      </c>
      <c r="EH72">
        <v>75.7044568817863</v>
      </c>
      <c r="EI72">
        <v>99.956506400340004</v>
      </c>
      <c r="EJ72">
        <v>134.16551584500601</v>
      </c>
      <c r="EK72">
        <v>138.56434698581299</v>
      </c>
      <c r="EL72">
        <v>113.12108780812</v>
      </c>
      <c r="EM72">
        <v>108.654992297943</v>
      </c>
      <c r="EN72">
        <v>113.17529739342901</v>
      </c>
      <c r="EO72">
        <v>107.96866386352001</v>
      </c>
      <c r="EP72">
        <v>104.27019920610999</v>
      </c>
      <c r="EQ72">
        <v>168.747993952434</v>
      </c>
      <c r="ER72">
        <v>135.12389853152001</v>
      </c>
      <c r="ES72">
        <v>116.254076783841</v>
      </c>
      <c r="ET72">
        <v>138.29486670314199</v>
      </c>
      <c r="EV72" t="s">
        <v>459</v>
      </c>
      <c r="EW72">
        <v>88.202270261380704</v>
      </c>
      <c r="EX72">
        <v>113.627346594576</v>
      </c>
      <c r="EY72">
        <v>7.2759609964593297</v>
      </c>
      <c r="EZ72">
        <v>103.801944739014</v>
      </c>
      <c r="FA72">
        <v>111.478130465175</v>
      </c>
      <c r="FB72">
        <v>113.281122064263</v>
      </c>
      <c r="FC72">
        <v>231.81060813544599</v>
      </c>
      <c r="FD72">
        <v>105.089159168389</v>
      </c>
      <c r="FE72">
        <v>111.398289530662</v>
      </c>
      <c r="FF72">
        <v>91.666449511931702</v>
      </c>
      <c r="FG72">
        <v>136.970629208145</v>
      </c>
      <c r="FH72">
        <v>101.47542652959601</v>
      </c>
      <c r="FI72">
        <v>81.161069963807293</v>
      </c>
      <c r="FJ72">
        <v>116.785223927225</v>
      </c>
      <c r="FK72">
        <v>117.389790138493</v>
      </c>
      <c r="FL72">
        <v>75.268550626851805</v>
      </c>
      <c r="FM72">
        <v>96.978707991251596</v>
      </c>
      <c r="FN72">
        <v>100.21489695119401</v>
      </c>
      <c r="FO72">
        <v>110.653710474755</v>
      </c>
      <c r="FP72">
        <v>125.742637265542</v>
      </c>
      <c r="FQ72">
        <v>108.673679070397</v>
      </c>
      <c r="FR72">
        <v>124.279614481827</v>
      </c>
      <c r="FS72">
        <v>129.369446945486</v>
      </c>
      <c r="FT72">
        <v>147.33761414228999</v>
      </c>
      <c r="FU72">
        <v>118.51835374553301</v>
      </c>
      <c r="FV72">
        <v>107.867297880192</v>
      </c>
      <c r="FW72">
        <v>132.338884366728</v>
      </c>
      <c r="FX72">
        <v>74.206150630639101</v>
      </c>
      <c r="FY72">
        <v>73.887673732780698</v>
      </c>
      <c r="FZ72">
        <v>105.39907762223901</v>
      </c>
      <c r="GA72">
        <v>112.923691827966</v>
      </c>
      <c r="GB72">
        <v>97.573242195495595</v>
      </c>
      <c r="GC72">
        <v>114.90338799998599</v>
      </c>
      <c r="GD72">
        <v>94.248332125751901</v>
      </c>
      <c r="GE72">
        <v>104.00159917739001</v>
      </c>
      <c r="GF72">
        <v>104.351807995657</v>
      </c>
      <c r="GG72">
        <v>67.731176234689102</v>
      </c>
      <c r="GH72">
        <v>112.334730309882</v>
      </c>
      <c r="GI72">
        <v>121.42483509161301</v>
      </c>
      <c r="GJ72">
        <v>145.60851637015</v>
      </c>
      <c r="GK72">
        <v>105.626521847173</v>
      </c>
      <c r="GL72">
        <v>104.02722358199</v>
      </c>
      <c r="GM72">
        <v>70.510910711848794</v>
      </c>
      <c r="GN72">
        <v>97.9412645048874</v>
      </c>
      <c r="GO72">
        <v>87.164204400616995</v>
      </c>
      <c r="GP72">
        <v>171.11983607206099</v>
      </c>
      <c r="GQ72">
        <v>161.93137002512501</v>
      </c>
      <c r="GR72">
        <v>86.730556988591005</v>
      </c>
      <c r="GS72">
        <v>111.623056828326</v>
      </c>
      <c r="GT72">
        <v>79.577827339408501</v>
      </c>
      <c r="GU72">
        <v>89.446594462993204</v>
      </c>
      <c r="GV72">
        <v>25.778913884654301</v>
      </c>
      <c r="GW72">
        <v>47.194375445469802</v>
      </c>
      <c r="GX72">
        <v>94.722419077340305</v>
      </c>
      <c r="GY72">
        <v>67.483787614479994</v>
      </c>
      <c r="GZ72">
        <v>133.07274343792801</v>
      </c>
      <c r="HA72">
        <v>120.720353502614</v>
      </c>
      <c r="HB72">
        <v>106.75113156780399</v>
      </c>
      <c r="HC72">
        <v>98.404082727277</v>
      </c>
      <c r="HD72">
        <v>91.679944465592399</v>
      </c>
      <c r="HE72">
        <v>104.69006937851</v>
      </c>
      <c r="HF72">
        <v>63.456287909424098</v>
      </c>
      <c r="HG72">
        <v>103.27925375491201</v>
      </c>
      <c r="HH72">
        <v>59.598251532913203</v>
      </c>
      <c r="HI72">
        <v>37.757430607153999</v>
      </c>
      <c r="HJ72">
        <v>52.193627822905597</v>
      </c>
      <c r="HL72" t="s">
        <v>416</v>
      </c>
      <c r="HM72">
        <v>3.6583154544866898E-4</v>
      </c>
      <c r="HN72">
        <v>2.27901968062127E-3</v>
      </c>
      <c r="HO72">
        <v>2.03141168875875E-3</v>
      </c>
      <c r="HP72">
        <v>-1.25319337832108E-4</v>
      </c>
      <c r="HQ72">
        <v>1.88291864360712E-3</v>
      </c>
      <c r="HR72">
        <v>-3.9181343520959802E-3</v>
      </c>
      <c r="HS72">
        <v>-5.7112663206887399E-3</v>
      </c>
      <c r="HT72">
        <v>6.1746139812086601E-3</v>
      </c>
      <c r="HU72">
        <v>9.9133032923614996E-4</v>
      </c>
      <c r="HV72">
        <v>4.8206535137662598E-4</v>
      </c>
      <c r="HW72">
        <v>1.9142287190696699E-2</v>
      </c>
      <c r="HX72">
        <v>3.0668746691019801E-2</v>
      </c>
      <c r="HY72">
        <v>2.1586548399631499E-2</v>
      </c>
      <c r="HZ72">
        <v>6.17708271015238E-3</v>
      </c>
      <c r="IA72">
        <v>-5.43582770962334E-2</v>
      </c>
      <c r="IB72">
        <v>4.84609478478992E-2</v>
      </c>
      <c r="IC72">
        <v>5.0916498527340197E-2</v>
      </c>
      <c r="ID72">
        <v>-6.2695938588157293E-2</v>
      </c>
      <c r="IE72">
        <v>-2.9167515682049201E-4</v>
      </c>
    </row>
    <row r="73" spans="1:239" x14ac:dyDescent="0.35">
      <c r="A73" t="s">
        <v>465</v>
      </c>
      <c r="B73" t="b">
        <v>0</v>
      </c>
      <c r="C73" t="b">
        <v>0</v>
      </c>
      <c r="D73">
        <v>0</v>
      </c>
      <c r="E73">
        <v>-1</v>
      </c>
      <c r="F73" t="s">
        <v>79</v>
      </c>
      <c r="G73">
        <v>3.3222129149998998E-3</v>
      </c>
      <c r="H73">
        <v>0</v>
      </c>
      <c r="I73">
        <v>-3.3222129149998998E-3</v>
      </c>
      <c r="J73">
        <v>123.00860784259299</v>
      </c>
      <c r="K73">
        <v>118.323009480401</v>
      </c>
      <c r="L73">
        <v>113.655075900564</v>
      </c>
      <c r="M73">
        <v>1</v>
      </c>
      <c r="N73" t="b">
        <v>1</v>
      </c>
      <c r="P73" t="s">
        <v>471</v>
      </c>
      <c r="Q73">
        <v>172.59624407027701</v>
      </c>
      <c r="R73">
        <v>112.824692224697</v>
      </c>
      <c r="S73">
        <v>59.060588447703203</v>
      </c>
      <c r="T73">
        <v>104.53141440372301</v>
      </c>
      <c r="U73">
        <v>116.19552504996</v>
      </c>
      <c r="V73">
        <v>113.18159329826</v>
      </c>
      <c r="W73">
        <v>21.780313918217999</v>
      </c>
      <c r="X73">
        <v>109.299697962232</v>
      </c>
      <c r="Y73">
        <v>212.47474542379999</v>
      </c>
      <c r="Z73">
        <v>231.578313387587</v>
      </c>
      <c r="AA73">
        <v>194.84105489982599</v>
      </c>
      <c r="AB73">
        <v>109.111996661392</v>
      </c>
      <c r="AC73">
        <v>146.444935166649</v>
      </c>
      <c r="AD73">
        <v>171.34499864608</v>
      </c>
      <c r="AE73">
        <v>132.018555780063</v>
      </c>
      <c r="AF73">
        <v>148.15222714913099</v>
      </c>
      <c r="AG73">
        <v>111.536169311629</v>
      </c>
      <c r="AH73">
        <v>108.929594075964</v>
      </c>
      <c r="AI73">
        <v>118.04324516858</v>
      </c>
      <c r="AJ73">
        <v>136.59524489545501</v>
      </c>
      <c r="AK73">
        <v>112.246256426481</v>
      </c>
      <c r="AL73">
        <v>132.887874261153</v>
      </c>
      <c r="AM73">
        <v>136.493005878432</v>
      </c>
      <c r="AN73">
        <v>171.97210009217301</v>
      </c>
      <c r="AO73">
        <v>147.90976753050199</v>
      </c>
      <c r="AP73">
        <v>125.190352218234</v>
      </c>
      <c r="AQ73">
        <v>127.221513826654</v>
      </c>
      <c r="AR73">
        <v>130.68044082850901</v>
      </c>
      <c r="AS73">
        <v>123.613499418836</v>
      </c>
      <c r="AT73">
        <v>107.107300220772</v>
      </c>
      <c r="AU73">
        <v>130.97854091158499</v>
      </c>
      <c r="AV73">
        <v>110.400619526413</v>
      </c>
      <c r="AW73">
        <v>111.328765058145</v>
      </c>
      <c r="AX73">
        <v>151.33533222579601</v>
      </c>
      <c r="AY73">
        <v>105.015242711768</v>
      </c>
      <c r="AZ73">
        <v>106.619894048928</v>
      </c>
      <c r="BA73">
        <v>111.207772376248</v>
      </c>
      <c r="BB73">
        <v>111.82202134731</v>
      </c>
      <c r="BC73">
        <v>118.129300435256</v>
      </c>
      <c r="BD73">
        <v>200.08115310031201</v>
      </c>
      <c r="BE73">
        <v>111.76545256138699</v>
      </c>
      <c r="BF73">
        <v>110.816809793926</v>
      </c>
      <c r="BG73">
        <v>119.16038904087399</v>
      </c>
      <c r="BH73">
        <v>107.34030743719001</v>
      </c>
      <c r="BI73">
        <v>196.01806164319601</v>
      </c>
      <c r="BJ73">
        <v>210.28264408984401</v>
      </c>
      <c r="BK73">
        <v>178.228548128299</v>
      </c>
      <c r="BL73">
        <v>51.310882644211901</v>
      </c>
      <c r="BM73">
        <v>131.587679971445</v>
      </c>
      <c r="BN73">
        <v>107.85378367177999</v>
      </c>
      <c r="BO73">
        <v>119.04717570154401</v>
      </c>
      <c r="BP73">
        <v>89.492947130191396</v>
      </c>
      <c r="BQ73">
        <v>32.092539205213598</v>
      </c>
      <c r="BR73">
        <v>113.501266819001</v>
      </c>
      <c r="BS73">
        <v>94.145860414869205</v>
      </c>
      <c r="BT73">
        <v>121.06838923162</v>
      </c>
      <c r="BU73">
        <v>135.50766188779801</v>
      </c>
      <c r="BV73">
        <v>113.866113691273</v>
      </c>
      <c r="BW73">
        <v>110.919943276174</v>
      </c>
      <c r="BX73">
        <v>119.795960474601</v>
      </c>
      <c r="BY73">
        <v>108.071017433447</v>
      </c>
      <c r="BZ73">
        <v>58.913884053657398</v>
      </c>
      <c r="CA73">
        <v>165.30789968935301</v>
      </c>
      <c r="CB73">
        <v>219.16639444881201</v>
      </c>
      <c r="CC73">
        <v>108.73148805549999</v>
      </c>
      <c r="CD73">
        <v>156.13968714378299</v>
      </c>
      <c r="CF73" t="s">
        <v>471</v>
      </c>
      <c r="CG73">
        <v>138.73984059959</v>
      </c>
      <c r="CH73">
        <v>111.58346887089699</v>
      </c>
      <c r="CI73">
        <v>61.125583292751301</v>
      </c>
      <c r="CJ73">
        <v>104.22314653315</v>
      </c>
      <c r="CK73">
        <v>111.09192308812599</v>
      </c>
      <c r="CL73">
        <v>107.466297132775</v>
      </c>
      <c r="CM73">
        <v>93.274383889046007</v>
      </c>
      <c r="CN73">
        <v>109.50339833546001</v>
      </c>
      <c r="CO73">
        <v>177.94400880410601</v>
      </c>
      <c r="CP73">
        <v>189.69884206624801</v>
      </c>
      <c r="CQ73">
        <v>173.85863638591499</v>
      </c>
      <c r="CR73">
        <v>105.781099390059</v>
      </c>
      <c r="CS73">
        <v>112.79866631115701</v>
      </c>
      <c r="CT73">
        <v>170.996286639944</v>
      </c>
      <c r="CU73">
        <v>129.55326550171699</v>
      </c>
      <c r="CV73">
        <v>108.96418699456299</v>
      </c>
      <c r="CW73">
        <v>108.30362899833401</v>
      </c>
      <c r="CX73">
        <v>107.19647594417199</v>
      </c>
      <c r="CY73">
        <v>114.101792386852</v>
      </c>
      <c r="CZ73">
        <v>117.964597018219</v>
      </c>
      <c r="DA73">
        <v>112.589573377034</v>
      </c>
      <c r="DB73">
        <v>135.62209379693201</v>
      </c>
      <c r="DC73">
        <v>126.049207302299</v>
      </c>
      <c r="DD73">
        <v>154.579590902603</v>
      </c>
      <c r="DE73">
        <v>125.727838106281</v>
      </c>
      <c r="DF73">
        <v>107.13240727263999</v>
      </c>
      <c r="DG73">
        <v>147.65273899608499</v>
      </c>
      <c r="DH73">
        <v>103.72504357508799</v>
      </c>
      <c r="DI73">
        <v>100.478604929151</v>
      </c>
      <c r="DJ73">
        <v>106.573739042261</v>
      </c>
      <c r="DK73">
        <v>120.256447021101</v>
      </c>
      <c r="DL73">
        <v>105.27752008505701</v>
      </c>
      <c r="DM73">
        <v>111.309748206073</v>
      </c>
      <c r="DN73">
        <v>124.75849316940899</v>
      </c>
      <c r="DO73">
        <v>104.66385562831699</v>
      </c>
      <c r="DP73">
        <v>105.92183001326001</v>
      </c>
      <c r="DQ73">
        <v>92.7843526207959</v>
      </c>
      <c r="DR73">
        <v>106.316479368335</v>
      </c>
      <c r="DS73">
        <v>119.0918449009</v>
      </c>
      <c r="DT73">
        <v>197.005326661944</v>
      </c>
      <c r="DU73">
        <v>109.733675417068</v>
      </c>
      <c r="DV73">
        <v>108.58478830134101</v>
      </c>
      <c r="DW73">
        <v>92.813157110416398</v>
      </c>
      <c r="DX73">
        <v>104.087463863727</v>
      </c>
      <c r="DY73">
        <v>151.490333234601</v>
      </c>
      <c r="DZ73">
        <v>213.41043926066899</v>
      </c>
      <c r="EA73">
        <v>178.26692030961999</v>
      </c>
      <c r="EB73">
        <v>87.5366862355948</v>
      </c>
      <c r="EC73">
        <v>119.697458144465</v>
      </c>
      <c r="ED73">
        <v>97.050200056871404</v>
      </c>
      <c r="EE73">
        <v>104.36650161938201</v>
      </c>
      <c r="EF73">
        <v>70.581532664976706</v>
      </c>
      <c r="EG73">
        <v>62.454631322700102</v>
      </c>
      <c r="EH73">
        <v>80.391788581794401</v>
      </c>
      <c r="EI73">
        <v>150.518141925837</v>
      </c>
      <c r="EJ73">
        <v>127.24496138247</v>
      </c>
      <c r="EK73">
        <v>114.715383196321</v>
      </c>
      <c r="EL73">
        <v>112.383145986976</v>
      </c>
      <c r="EM73">
        <v>106.095796520349</v>
      </c>
      <c r="EN73">
        <v>105.7996069946</v>
      </c>
      <c r="EO73">
        <v>106.398456387184</v>
      </c>
      <c r="EP73">
        <v>113.23601420275</v>
      </c>
      <c r="EQ73">
        <v>138.41677122063501</v>
      </c>
      <c r="ER73">
        <v>163.17829236818301</v>
      </c>
      <c r="ES73">
        <v>137.131820894622</v>
      </c>
      <c r="ET73">
        <v>126.880724804466</v>
      </c>
      <c r="EV73" t="s">
        <v>471</v>
      </c>
      <c r="EW73">
        <v>103.679673831214</v>
      </c>
      <c r="EX73">
        <v>110.033873146734</v>
      </c>
      <c r="EY73">
        <v>10.153457452598699</v>
      </c>
      <c r="EZ73">
        <v>103.915460756789</v>
      </c>
      <c r="FA73">
        <v>105.75880240117399</v>
      </c>
      <c r="FB73">
        <v>101.89469907448699</v>
      </c>
      <c r="FC73">
        <v>32.562342025502303</v>
      </c>
      <c r="FD73">
        <v>109.575352074093</v>
      </c>
      <c r="FE73">
        <v>136.166480422701</v>
      </c>
      <c r="FF73">
        <v>114.57570089942</v>
      </c>
      <c r="FG73">
        <v>140.26556459668799</v>
      </c>
      <c r="FH73">
        <v>102.474764057089</v>
      </c>
      <c r="FI73">
        <v>82.026830335122398</v>
      </c>
      <c r="FJ73">
        <v>137.00894514713599</v>
      </c>
      <c r="FK73">
        <v>123.679631253672</v>
      </c>
      <c r="FL73">
        <v>75.995300275290305</v>
      </c>
      <c r="FM73">
        <v>104.039112290478</v>
      </c>
      <c r="FN73">
        <v>105.084356719797</v>
      </c>
      <c r="FO73">
        <v>109.7480624001</v>
      </c>
      <c r="FP73">
        <v>101.206425524152</v>
      </c>
      <c r="FQ73">
        <v>112.801797996784</v>
      </c>
      <c r="FR73">
        <v>134.221280379077</v>
      </c>
      <c r="FS73">
        <v>88.227778510363507</v>
      </c>
      <c r="FT73">
        <v>121.69515278884001</v>
      </c>
      <c r="FU73">
        <v>80.487130395793599</v>
      </c>
      <c r="FV73">
        <v>91.208605842501498</v>
      </c>
      <c r="FW73">
        <v>151.40708673904101</v>
      </c>
      <c r="FX73">
        <v>79.436517354516596</v>
      </c>
      <c r="FY73">
        <v>78.949087285360704</v>
      </c>
      <c r="FZ73">
        <v>105.993818001067</v>
      </c>
      <c r="GA73">
        <v>110.2020465542</v>
      </c>
      <c r="GB73">
        <v>99.935634645392497</v>
      </c>
      <c r="GC73">
        <v>110.979108324866</v>
      </c>
      <c r="GD73">
        <v>97.389197003049404</v>
      </c>
      <c r="GE73">
        <v>104.313136093907</v>
      </c>
      <c r="GF73">
        <v>105.177782815751</v>
      </c>
      <c r="GG73">
        <v>62.925009562576101</v>
      </c>
      <c r="GH73">
        <v>100.93953807113699</v>
      </c>
      <c r="GI73">
        <v>119.411330095602</v>
      </c>
      <c r="GJ73">
        <v>173.17187430141499</v>
      </c>
      <c r="GK73">
        <v>107.675242168927</v>
      </c>
      <c r="GL73">
        <v>105.899757441585</v>
      </c>
      <c r="GM73">
        <v>69.104191441404396</v>
      </c>
      <c r="GN73">
        <v>100.847994484381</v>
      </c>
      <c r="GO73">
        <v>103.8242554439</v>
      </c>
      <c r="GP73">
        <v>195.95662283012899</v>
      </c>
      <c r="GQ73">
        <v>160.318504987437</v>
      </c>
      <c r="GR73">
        <v>116.8390695769</v>
      </c>
      <c r="GS73">
        <v>108.68375335311799</v>
      </c>
      <c r="GT73">
        <v>85.125686555880606</v>
      </c>
      <c r="GU73">
        <v>87.719971354659506</v>
      </c>
      <c r="GV73">
        <v>32.698452087437801</v>
      </c>
      <c r="GW73">
        <v>72.790696818422902</v>
      </c>
      <c r="GX73">
        <v>29.491566451501399</v>
      </c>
      <c r="GY73">
        <v>87.441368102678993</v>
      </c>
      <c r="GZ73">
        <v>132.31021157395099</v>
      </c>
      <c r="HA73">
        <v>96.361421975802401</v>
      </c>
      <c r="HB73">
        <v>110.758062490852</v>
      </c>
      <c r="HC73">
        <v>101.008736309523</v>
      </c>
      <c r="HD73">
        <v>90.012154016343999</v>
      </c>
      <c r="HE73">
        <v>104.70267381312701</v>
      </c>
      <c r="HF73">
        <v>143.63962481678701</v>
      </c>
      <c r="HG73">
        <v>84.174616179908995</v>
      </c>
      <c r="HH73">
        <v>80.489428957120097</v>
      </c>
      <c r="HI73">
        <v>35.500065346958301</v>
      </c>
      <c r="HJ73">
        <v>62.881234762219897</v>
      </c>
      <c r="HL73" t="s">
        <v>417</v>
      </c>
      <c r="HM73">
        <v>-1.92161294048176E-3</v>
      </c>
      <c r="HN73">
        <v>-2.7360041353032801E-3</v>
      </c>
      <c r="HO73">
        <v>-3.1933655071904E-3</v>
      </c>
      <c r="HP73">
        <v>-2.3881866009507402E-3</v>
      </c>
      <c r="HQ73">
        <v>-2.6999383576601301E-3</v>
      </c>
      <c r="HR73">
        <v>-6.5189802840404099E-3</v>
      </c>
      <c r="HS73">
        <v>-1.42706856287506E-2</v>
      </c>
      <c r="HT73">
        <v>8.4831032711507603E-4</v>
      </c>
      <c r="HU73">
        <v>-2.8094762925888698E-3</v>
      </c>
      <c r="HV73">
        <v>3.3255477269964399E-3</v>
      </c>
      <c r="HW73">
        <v>2.92050584412018E-2</v>
      </c>
      <c r="HX73">
        <v>2.74827913165482E-2</v>
      </c>
      <c r="HY73">
        <v>2.8798550969491198E-2</v>
      </c>
      <c r="HZ73">
        <v>4.2628149886559198E-2</v>
      </c>
      <c r="IA73">
        <v>0.104851094415708</v>
      </c>
      <c r="IB73">
        <v>8.7390277947996201E-3</v>
      </c>
      <c r="IC73">
        <v>1.29199463083837E-2</v>
      </c>
      <c r="ID73">
        <v>1.34004025719831E-2</v>
      </c>
      <c r="IE73">
        <v>1.1898262653398901E-2</v>
      </c>
    </row>
    <row r="74" spans="1:239" x14ac:dyDescent="0.35">
      <c r="A74" t="s">
        <v>466</v>
      </c>
      <c r="B74" t="b">
        <v>1</v>
      </c>
      <c r="C74" t="b">
        <v>0</v>
      </c>
      <c r="D74">
        <v>0</v>
      </c>
      <c r="E74">
        <v>-1</v>
      </c>
      <c r="F74" t="s">
        <v>79</v>
      </c>
      <c r="G74">
        <v>-3.7782894035429601E-3</v>
      </c>
      <c r="H74">
        <v>0</v>
      </c>
      <c r="I74">
        <v>3.7782894035429601E-3</v>
      </c>
      <c r="J74">
        <v>122.54384572303699</v>
      </c>
      <c r="K74">
        <v>118.323009480401</v>
      </c>
      <c r="L74">
        <v>114.08449766949801</v>
      </c>
      <c r="M74">
        <v>0</v>
      </c>
      <c r="N74" t="b">
        <v>0</v>
      </c>
      <c r="P74" t="s">
        <v>483</v>
      </c>
      <c r="Q74">
        <v>171.32438951139801</v>
      </c>
      <c r="R74">
        <v>107.889130778576</v>
      </c>
      <c r="S74">
        <v>47.303207238238102</v>
      </c>
      <c r="T74">
        <v>107.75526695552399</v>
      </c>
      <c r="U74">
        <v>111.799048921573</v>
      </c>
      <c r="V74">
        <v>108.569451912026</v>
      </c>
      <c r="W74">
        <v>0.96382498422937202</v>
      </c>
      <c r="X74">
        <v>108.344718166052</v>
      </c>
      <c r="Y74">
        <v>166.73058360827</v>
      </c>
      <c r="Z74">
        <v>157.72134988595701</v>
      </c>
      <c r="AA74">
        <v>191.86808527052199</v>
      </c>
      <c r="AB74">
        <v>113.597869457592</v>
      </c>
      <c r="AC74">
        <v>143.439901155657</v>
      </c>
      <c r="AD74">
        <v>131.106356804857</v>
      </c>
      <c r="AE74">
        <v>125.498303063262</v>
      </c>
      <c r="AF74">
        <v>145.281177037578</v>
      </c>
      <c r="AG74">
        <v>105.61969674954599</v>
      </c>
      <c r="AH74">
        <v>106.19417750132401</v>
      </c>
      <c r="AI74">
        <v>113.994065366474</v>
      </c>
      <c r="AJ74">
        <v>123.25481514853</v>
      </c>
      <c r="AK74">
        <v>111.610945445675</v>
      </c>
      <c r="AL74">
        <v>126.350875617643</v>
      </c>
      <c r="AM74">
        <v>98.306654382697999</v>
      </c>
      <c r="AN74">
        <v>164.60497430811</v>
      </c>
      <c r="AO74">
        <v>94.353718625090096</v>
      </c>
      <c r="AP74">
        <v>117.130420785078</v>
      </c>
      <c r="AQ74">
        <v>141.718765080975</v>
      </c>
      <c r="AR74">
        <v>118.17832832279601</v>
      </c>
      <c r="AS74">
        <v>111.616615274495</v>
      </c>
      <c r="AT74">
        <v>106.835174045199</v>
      </c>
      <c r="AU74">
        <v>121.753369938172</v>
      </c>
      <c r="AV74">
        <v>106.77606574393801</v>
      </c>
      <c r="AW74">
        <v>106.54982082656799</v>
      </c>
      <c r="AX74">
        <v>148.417477948802</v>
      </c>
      <c r="AY74">
        <v>107.870107990313</v>
      </c>
      <c r="AZ74">
        <v>106.186073621725</v>
      </c>
      <c r="BA74">
        <v>105.68947336316199</v>
      </c>
      <c r="BB74">
        <v>107.020210206298</v>
      </c>
      <c r="BC74">
        <v>115.186159758709</v>
      </c>
      <c r="BD74">
        <v>199.954780796547</v>
      </c>
      <c r="BE74">
        <v>111.74225854847499</v>
      </c>
      <c r="BF74">
        <v>107.52043316845101</v>
      </c>
      <c r="BG74">
        <v>102.661171787858</v>
      </c>
      <c r="BH74">
        <v>106.968753250543</v>
      </c>
      <c r="BI74">
        <v>195.986389297611</v>
      </c>
      <c r="BJ74">
        <v>211.113117095815</v>
      </c>
      <c r="BK74">
        <v>176.364269840297</v>
      </c>
      <c r="BL74">
        <v>68.919326955553402</v>
      </c>
      <c r="BM74">
        <v>122.464310359268</v>
      </c>
      <c r="BN74">
        <v>96.675013009829698</v>
      </c>
      <c r="BO74">
        <v>101.165553655248</v>
      </c>
      <c r="BP74">
        <v>44.294528425411499</v>
      </c>
      <c r="BQ74">
        <v>48.687177146885404</v>
      </c>
      <c r="BR74">
        <v>33.923419031320201</v>
      </c>
      <c r="BS74">
        <v>66.561222139305301</v>
      </c>
      <c r="BT74">
        <v>116.858226983317</v>
      </c>
      <c r="BU74">
        <v>121.054829955125</v>
      </c>
      <c r="BV74">
        <v>113.083349728607</v>
      </c>
      <c r="BW74">
        <v>107.83056373793799</v>
      </c>
      <c r="BX74">
        <v>103.717505533121</v>
      </c>
      <c r="BY74">
        <v>107.74538786971701</v>
      </c>
      <c r="BZ74">
        <v>68.284661297273104</v>
      </c>
      <c r="CA74">
        <v>167.15217956715199</v>
      </c>
      <c r="CB74">
        <v>176.58203389957399</v>
      </c>
      <c r="CC74">
        <v>83.828695621456802</v>
      </c>
      <c r="CD74">
        <v>132.98227318704099</v>
      </c>
      <c r="CF74" t="s">
        <v>483</v>
      </c>
      <c r="CG74">
        <v>148.25128553547501</v>
      </c>
      <c r="CH74">
        <v>110.62486334961299</v>
      </c>
      <c r="CI74">
        <v>48.110145693552198</v>
      </c>
      <c r="CJ74">
        <v>107.144670606372</v>
      </c>
      <c r="CK74">
        <v>109.97729410779699</v>
      </c>
      <c r="CL74">
        <v>106.58030327332</v>
      </c>
      <c r="CM74">
        <v>43.556434829059697</v>
      </c>
      <c r="CN74">
        <v>109.84625774130301</v>
      </c>
      <c r="CO74">
        <v>153.21440774944699</v>
      </c>
      <c r="CP74">
        <v>167.939253974021</v>
      </c>
      <c r="CQ74">
        <v>173.72723869676301</v>
      </c>
      <c r="CR74">
        <v>107.83423724097599</v>
      </c>
      <c r="CS74">
        <v>103.431282343486</v>
      </c>
      <c r="CT74">
        <v>144.68416144234601</v>
      </c>
      <c r="CU74">
        <v>126.406898428494</v>
      </c>
      <c r="CV74">
        <v>99.887989862733804</v>
      </c>
      <c r="CW74">
        <v>101.90261616287</v>
      </c>
      <c r="CX74">
        <v>108.495488002136</v>
      </c>
      <c r="CY74">
        <v>116.449753844079</v>
      </c>
      <c r="CZ74">
        <v>120.66257983384</v>
      </c>
      <c r="DA74">
        <v>113.666250261511</v>
      </c>
      <c r="DB74">
        <v>136.665325496365</v>
      </c>
      <c r="DC74">
        <v>107.13761274323601</v>
      </c>
      <c r="DD74">
        <v>153.777792083582</v>
      </c>
      <c r="DE74">
        <v>113.557835785614</v>
      </c>
      <c r="DF74">
        <v>106.279279711093</v>
      </c>
      <c r="DG74">
        <v>134.87585715381999</v>
      </c>
      <c r="DH74">
        <v>102.501583147186</v>
      </c>
      <c r="DI74">
        <v>110.696231979307</v>
      </c>
      <c r="DJ74">
        <v>107.809561716522</v>
      </c>
      <c r="DK74">
        <v>119.717262134976</v>
      </c>
      <c r="DL74">
        <v>106.526782698573</v>
      </c>
      <c r="DM74">
        <v>110.60048382043099</v>
      </c>
      <c r="DN74">
        <v>121.420776702609</v>
      </c>
      <c r="DO74">
        <v>107.421229129324</v>
      </c>
      <c r="DP74">
        <v>107.22148664984699</v>
      </c>
      <c r="DQ74">
        <v>95.396857108394499</v>
      </c>
      <c r="DR74">
        <v>105.688050093897</v>
      </c>
      <c r="DS74">
        <v>120.711244445731</v>
      </c>
      <c r="DT74">
        <v>212.41456394640599</v>
      </c>
      <c r="DU74">
        <v>110.740039857935</v>
      </c>
      <c r="DV74">
        <v>110.110707091262</v>
      </c>
      <c r="DW74">
        <v>90.682629595043295</v>
      </c>
      <c r="DX74">
        <v>105.440802981711</v>
      </c>
      <c r="DY74">
        <v>163.295279860411</v>
      </c>
      <c r="DZ74">
        <v>226.71400783208799</v>
      </c>
      <c r="EA74">
        <v>166.23943956843601</v>
      </c>
      <c r="EB74">
        <v>117.85555226658499</v>
      </c>
      <c r="EC74">
        <v>119.132754770209</v>
      </c>
      <c r="ED74">
        <v>95.416692504409795</v>
      </c>
      <c r="EE74">
        <v>101.784728373034</v>
      </c>
      <c r="EF74">
        <v>52.127739088874598</v>
      </c>
      <c r="EG74">
        <v>97.538768818252606</v>
      </c>
      <c r="EH74">
        <v>58.078598040109597</v>
      </c>
      <c r="EI74">
        <v>126.684528811783</v>
      </c>
      <c r="EJ74">
        <v>129.48017467646801</v>
      </c>
      <c r="EK74">
        <v>117.42307433107101</v>
      </c>
      <c r="EL74">
        <v>113.79534304514701</v>
      </c>
      <c r="EM74">
        <v>101.564215392284</v>
      </c>
      <c r="EN74">
        <v>103.396355331302</v>
      </c>
      <c r="EO74">
        <v>107.665698631504</v>
      </c>
      <c r="EP74">
        <v>120.74993113604</v>
      </c>
      <c r="EQ74">
        <v>153.446870580216</v>
      </c>
      <c r="ER74">
        <v>182.79954662364599</v>
      </c>
      <c r="ES74">
        <v>107.963245267142</v>
      </c>
      <c r="ET74">
        <v>123.59169136063799</v>
      </c>
      <c r="EV74" t="s">
        <v>483</v>
      </c>
      <c r="EW74">
        <v>116.31135746157899</v>
      </c>
      <c r="EX74">
        <v>112.484358918822</v>
      </c>
      <c r="EY74">
        <v>5.44462744275652</v>
      </c>
      <c r="EZ74">
        <v>106.536403227143</v>
      </c>
      <c r="FA74">
        <v>107.050154493588</v>
      </c>
      <c r="FB74">
        <v>103.930085649277</v>
      </c>
      <c r="FC74">
        <v>42.330032260510002</v>
      </c>
      <c r="FD74">
        <v>111.121091572257</v>
      </c>
      <c r="FE74">
        <v>127.524517126536</v>
      </c>
      <c r="FF74">
        <v>128.77748909729499</v>
      </c>
      <c r="FG74">
        <v>137.10567829686701</v>
      </c>
      <c r="FH74">
        <v>102.26357559916801</v>
      </c>
      <c r="FI74">
        <v>69.457155538138196</v>
      </c>
      <c r="FJ74">
        <v>127.051502977575</v>
      </c>
      <c r="FK74">
        <v>122.267931890852</v>
      </c>
      <c r="FL74">
        <v>64.252093933237603</v>
      </c>
      <c r="FM74">
        <v>96.617203984410295</v>
      </c>
      <c r="FN74">
        <v>110.08159120310999</v>
      </c>
      <c r="FO74">
        <v>117.226581047358</v>
      </c>
      <c r="FP74">
        <v>114.540388758414</v>
      </c>
      <c r="FQ74">
        <v>115.40923611479199</v>
      </c>
      <c r="FR74">
        <v>141.20944436588599</v>
      </c>
      <c r="FS74">
        <v>82.747147753475502</v>
      </c>
      <c r="FT74">
        <v>122.380374430168</v>
      </c>
      <c r="FU74">
        <v>93.185297529826101</v>
      </c>
      <c r="FV74">
        <v>94.7799893175834</v>
      </c>
      <c r="FW74">
        <v>110.753418795725</v>
      </c>
      <c r="FX74">
        <v>83.969282518428699</v>
      </c>
      <c r="FY74">
        <v>103.683215071888</v>
      </c>
      <c r="FZ74">
        <v>108.672729649771</v>
      </c>
      <c r="GA74">
        <v>116.737142419234</v>
      </c>
      <c r="GB74">
        <v>105.399937439211</v>
      </c>
      <c r="GC74">
        <v>113.861034232997</v>
      </c>
      <c r="GD74">
        <v>92.652440557058696</v>
      </c>
      <c r="GE74">
        <v>106.973427414919</v>
      </c>
      <c r="GF74">
        <v>108.14421098089601</v>
      </c>
      <c r="GG74">
        <v>65.548200732525203</v>
      </c>
      <c r="GH74">
        <v>103.66851536146601</v>
      </c>
      <c r="GI74">
        <v>125.241197575249</v>
      </c>
      <c r="GJ74">
        <v>194.958768550689</v>
      </c>
      <c r="GK74">
        <v>109.59358409525299</v>
      </c>
      <c r="GL74">
        <v>111.820686878255</v>
      </c>
      <c r="GM74">
        <v>75.448500511896896</v>
      </c>
      <c r="GN74">
        <v>103.775858652789</v>
      </c>
      <c r="GO74">
        <v>116.78337351827901</v>
      </c>
      <c r="GP74">
        <v>210.116311669661</v>
      </c>
      <c r="GQ74">
        <v>137.66372053358401</v>
      </c>
      <c r="GR74">
        <v>147.667077340059</v>
      </c>
      <c r="GS74">
        <v>114.928505870579</v>
      </c>
      <c r="GT74">
        <v>90.718162259847404</v>
      </c>
      <c r="GU74">
        <v>96.580284187748504</v>
      </c>
      <c r="GV74">
        <v>30.136781732079498</v>
      </c>
      <c r="GW74">
        <v>101.066761848971</v>
      </c>
      <c r="GX74">
        <v>35.905191615485798</v>
      </c>
      <c r="GY74">
        <v>85.863779338334297</v>
      </c>
      <c r="GZ74">
        <v>140.517963092949</v>
      </c>
      <c r="HA74">
        <v>110.206115743469</v>
      </c>
      <c r="HB74">
        <v>114.115791195488</v>
      </c>
      <c r="HC74">
        <v>94.885366687432807</v>
      </c>
      <c r="HD74">
        <v>97.866889835544796</v>
      </c>
      <c r="HE74">
        <v>107.465315614216</v>
      </c>
      <c r="HF74">
        <v>136.71699425451101</v>
      </c>
      <c r="HG74">
        <v>96.899913543877602</v>
      </c>
      <c r="HH74">
        <v>117.190110450322</v>
      </c>
      <c r="HI74">
        <v>27.0349860104388</v>
      </c>
      <c r="HJ74">
        <v>66.768480755112094</v>
      </c>
      <c r="HL74" t="s">
        <v>418</v>
      </c>
      <c r="HM74">
        <v>1.8885200683724701E-3</v>
      </c>
      <c r="HN74">
        <v>2.8064188053449298E-3</v>
      </c>
      <c r="HO74">
        <v>6.1463800739658403E-4</v>
      </c>
      <c r="HP74">
        <v>-4.2753146920337899E-4</v>
      </c>
      <c r="HQ74">
        <v>3.6090851801189299E-3</v>
      </c>
      <c r="HR74">
        <v>-9.3840705201701999E-3</v>
      </c>
      <c r="HS74">
        <v>-1.67316345574345E-2</v>
      </c>
      <c r="HT74">
        <v>1.34802782963079E-2</v>
      </c>
      <c r="HU74">
        <v>9.0849844518572295E-3</v>
      </c>
      <c r="HV74">
        <v>6.2401014409847397E-3</v>
      </c>
      <c r="HW74">
        <v>1.42329339292688E-2</v>
      </c>
      <c r="HX74">
        <v>9.9518884534499606E-3</v>
      </c>
      <c r="HY74">
        <v>1.38079288525192E-2</v>
      </c>
      <c r="HZ74">
        <v>5.5714990147204204E-4</v>
      </c>
      <c r="IA74">
        <v>4.2807518092867897E-2</v>
      </c>
      <c r="IB74">
        <v>1.9018637419354101E-2</v>
      </c>
      <c r="IC74">
        <v>2.5834959296973901E-2</v>
      </c>
      <c r="ID74">
        <v>-4.4262292647164997E-2</v>
      </c>
      <c r="IE74">
        <v>2.2515113692682401E-2</v>
      </c>
    </row>
    <row r="75" spans="1:239" x14ac:dyDescent="0.35">
      <c r="A75" t="s">
        <v>467</v>
      </c>
      <c r="B75" t="b">
        <v>0</v>
      </c>
      <c r="C75" t="b">
        <v>1</v>
      </c>
      <c r="D75">
        <v>1</v>
      </c>
      <c r="E75">
        <v>1</v>
      </c>
      <c r="F75" t="s">
        <v>79</v>
      </c>
      <c r="G75">
        <v>-1.32392999935185E-2</v>
      </c>
      <c r="H75">
        <v>-1.32392999935185E-2</v>
      </c>
      <c r="I75">
        <v>-1.32392999935185E-2</v>
      </c>
      <c r="J75">
        <v>120.92145098715</v>
      </c>
      <c r="K75">
        <v>116.756495661754</v>
      </c>
      <c r="L75">
        <v>112.574098780242</v>
      </c>
      <c r="M75">
        <v>0</v>
      </c>
      <c r="N75" t="b">
        <v>0</v>
      </c>
      <c r="P75" t="s">
        <v>405</v>
      </c>
      <c r="Q75">
        <v>106.514715598615</v>
      </c>
      <c r="R75">
        <v>102.942844785603</v>
      </c>
      <c r="S75">
        <v>120.794131029168</v>
      </c>
      <c r="T75">
        <v>100.153276585434</v>
      </c>
      <c r="U75">
        <v>103.93173641209501</v>
      </c>
      <c r="V75">
        <v>102.855971206056</v>
      </c>
      <c r="W75">
        <v>109.845787715632</v>
      </c>
      <c r="X75">
        <v>101.577318324236</v>
      </c>
      <c r="Y75">
        <v>119.69173209652899</v>
      </c>
      <c r="Z75">
        <v>113.35496661243501</v>
      </c>
      <c r="AA75">
        <v>111.27834368708901</v>
      </c>
      <c r="AB75">
        <v>101.67482567718901</v>
      </c>
      <c r="AC75">
        <v>106.723591561804</v>
      </c>
      <c r="AD75">
        <v>113.097057691812</v>
      </c>
      <c r="AE75">
        <v>111.33986068358401</v>
      </c>
      <c r="AF75">
        <v>106.850537350693</v>
      </c>
      <c r="AG75">
        <v>102.2402006129</v>
      </c>
      <c r="AH75">
        <v>101.828528013991</v>
      </c>
      <c r="AI75">
        <v>103.48420771944799</v>
      </c>
      <c r="AJ75">
        <v>108.207179877036</v>
      </c>
      <c r="AK75">
        <v>101.732857267116</v>
      </c>
      <c r="AL75">
        <v>112.39588541205499</v>
      </c>
      <c r="AM75">
        <v>124.121355164281</v>
      </c>
      <c r="AN75">
        <v>116.779978437536</v>
      </c>
      <c r="AO75">
        <v>129.14106966147901</v>
      </c>
      <c r="AP75">
        <v>106.49435494502499</v>
      </c>
      <c r="AQ75">
        <v>112.29582458336399</v>
      </c>
      <c r="AR75">
        <v>100.868662220346</v>
      </c>
      <c r="AS75">
        <v>99.778322239138802</v>
      </c>
      <c r="AT75">
        <v>101.129446692141</v>
      </c>
      <c r="AU75">
        <v>105.420374883619</v>
      </c>
      <c r="AV75">
        <v>102.194940627612</v>
      </c>
      <c r="AW75">
        <v>103.17739562934899</v>
      </c>
      <c r="AX75">
        <v>106.78044156790401</v>
      </c>
      <c r="AY75">
        <v>100.445047189429</v>
      </c>
      <c r="AZ75">
        <v>100.934440365399</v>
      </c>
      <c r="BA75">
        <v>115.14393216219899</v>
      </c>
      <c r="BB75">
        <v>102.853766555264</v>
      </c>
      <c r="BC75">
        <v>104.851464363635</v>
      </c>
      <c r="BD75">
        <v>109.740742828314</v>
      </c>
      <c r="BE75">
        <v>101.919641568304</v>
      </c>
      <c r="BF75">
        <v>101.682539461266</v>
      </c>
      <c r="BG75">
        <v>102.89023267816199</v>
      </c>
      <c r="BH75">
        <v>101.235242304886</v>
      </c>
      <c r="BI75">
        <v>107.902281564457</v>
      </c>
      <c r="BJ75">
        <v>103.177340339626</v>
      </c>
      <c r="BK75">
        <v>114.742751042119</v>
      </c>
      <c r="BL75">
        <v>89.852842770821496</v>
      </c>
      <c r="BM75">
        <v>105.028173428202</v>
      </c>
      <c r="BN75">
        <v>102.04045116165</v>
      </c>
      <c r="BO75">
        <v>103.31691120404901</v>
      </c>
      <c r="BP75">
        <v>101.90428358032899</v>
      </c>
      <c r="BQ75">
        <v>82.453017558375393</v>
      </c>
      <c r="BR75">
        <v>113.71522668026201</v>
      </c>
      <c r="BS75">
        <v>114.03472491699701</v>
      </c>
      <c r="BT75">
        <v>104.660857734545</v>
      </c>
      <c r="BU75">
        <v>109.493503895423</v>
      </c>
      <c r="BV75">
        <v>102.576200599419</v>
      </c>
      <c r="BW75">
        <v>102.081675032354</v>
      </c>
      <c r="BX75">
        <v>102.36106640546301</v>
      </c>
      <c r="BY75">
        <v>101.33388001946</v>
      </c>
      <c r="BZ75">
        <v>77.709645882047994</v>
      </c>
      <c r="CA75">
        <v>98.468856593778298</v>
      </c>
      <c r="CB75">
        <v>204.19307482782901</v>
      </c>
      <c r="CC75">
        <v>146.203335536102</v>
      </c>
      <c r="CD75">
        <v>106.17143487494501</v>
      </c>
      <c r="CF75" t="s">
        <v>405</v>
      </c>
      <c r="CG75">
        <v>107.94594749128601</v>
      </c>
      <c r="CH75">
        <v>99.456732581946497</v>
      </c>
      <c r="CI75">
        <v>172.65082200155001</v>
      </c>
      <c r="CJ75">
        <v>100.08759064719</v>
      </c>
      <c r="CK75">
        <v>99.2335392354547</v>
      </c>
      <c r="CL75">
        <v>99.308824464790305</v>
      </c>
      <c r="CM75">
        <v>106.54184003698499</v>
      </c>
      <c r="CN75">
        <v>99.990829235213397</v>
      </c>
      <c r="CO75">
        <v>116.697354979251</v>
      </c>
      <c r="CP75">
        <v>99.037257656521305</v>
      </c>
      <c r="CQ75">
        <v>111.19194187303501</v>
      </c>
      <c r="CR75">
        <v>101.31259420152</v>
      </c>
      <c r="CS75">
        <v>97.170934110827801</v>
      </c>
      <c r="CT75">
        <v>104.239796258203</v>
      </c>
      <c r="CU75">
        <v>108.977775787488</v>
      </c>
      <c r="CV75">
        <v>97.111581115043407</v>
      </c>
      <c r="CW75">
        <v>95.190735752155902</v>
      </c>
      <c r="CX75">
        <v>97.730697308243407</v>
      </c>
      <c r="CY75">
        <v>100.26677441805001</v>
      </c>
      <c r="CZ75">
        <v>100.08736578889101</v>
      </c>
      <c r="DA75">
        <v>100.88380315798101</v>
      </c>
      <c r="DB75">
        <v>109.975819703951</v>
      </c>
      <c r="DC75">
        <v>116.58606422978799</v>
      </c>
      <c r="DD75">
        <v>116.94722277148701</v>
      </c>
      <c r="DE75">
        <v>129.14106966147901</v>
      </c>
      <c r="DF75">
        <v>100.832644668714</v>
      </c>
      <c r="DG75">
        <v>106.889265629606</v>
      </c>
      <c r="DH75">
        <v>97.592743504152907</v>
      </c>
      <c r="DI75">
        <v>97.258692591665394</v>
      </c>
      <c r="DJ75">
        <v>100.57136248233699</v>
      </c>
      <c r="DK75">
        <v>100.354207959471</v>
      </c>
      <c r="DL75">
        <v>97.363684825565301</v>
      </c>
      <c r="DM75">
        <v>99.794177783917505</v>
      </c>
      <c r="DN75">
        <v>99.649266420606907</v>
      </c>
      <c r="DO75">
        <v>100.30862989593901</v>
      </c>
      <c r="DP75">
        <v>100.127711605274</v>
      </c>
      <c r="DQ75">
        <v>135.48804149576799</v>
      </c>
      <c r="DR75">
        <v>99.528397256046603</v>
      </c>
      <c r="DS75">
        <v>101.22452019091</v>
      </c>
      <c r="DT75">
        <v>114.36409992693601</v>
      </c>
      <c r="DU75">
        <v>100.789210794875</v>
      </c>
      <c r="DV75">
        <v>100.115666719546</v>
      </c>
      <c r="DW75">
        <v>88.519140543089605</v>
      </c>
      <c r="DX75">
        <v>98.785628892261798</v>
      </c>
      <c r="DY75">
        <v>111.181386359643</v>
      </c>
      <c r="DZ75">
        <v>108.779800597735</v>
      </c>
      <c r="EA75">
        <v>115.99078912312601</v>
      </c>
      <c r="EB75">
        <v>81.748686517015102</v>
      </c>
      <c r="EC75">
        <v>100.485036594083</v>
      </c>
      <c r="ED75">
        <v>93.713664222152303</v>
      </c>
      <c r="EE75">
        <v>93.734521221262796</v>
      </c>
      <c r="EF75">
        <v>65.105196914516497</v>
      </c>
      <c r="EG75">
        <v>73.174921203281201</v>
      </c>
      <c r="EH75">
        <v>106.893178300432</v>
      </c>
      <c r="EI75">
        <v>97.002597263604002</v>
      </c>
      <c r="EJ75">
        <v>100.741733429392</v>
      </c>
      <c r="EK75">
        <v>101.409870367303</v>
      </c>
      <c r="EL75">
        <v>100.592251036918</v>
      </c>
      <c r="EM75">
        <v>97.335756109192701</v>
      </c>
      <c r="EN75">
        <v>94.203405215284903</v>
      </c>
      <c r="EO75">
        <v>100.25972712159501</v>
      </c>
      <c r="EP75">
        <v>74.534231435624207</v>
      </c>
      <c r="EQ75">
        <v>92.664881089156793</v>
      </c>
      <c r="ER75">
        <v>150.22857392919599</v>
      </c>
      <c r="ES75">
        <v>120.402289437587</v>
      </c>
      <c r="ET75">
        <v>108.784491520435</v>
      </c>
      <c r="EV75" t="s">
        <v>405</v>
      </c>
      <c r="EW75">
        <v>109.338688153608</v>
      </c>
      <c r="EX75">
        <v>96.049867314868294</v>
      </c>
      <c r="EY75">
        <v>228.21842160901599</v>
      </c>
      <c r="EZ75">
        <v>100.021914310417</v>
      </c>
      <c r="FA75">
        <v>94.678773175686999</v>
      </c>
      <c r="FB75">
        <v>95.843968597631104</v>
      </c>
      <c r="FC75">
        <v>74.329506179565499</v>
      </c>
      <c r="FD75">
        <v>98.417735835187301</v>
      </c>
      <c r="FE75">
        <v>113.702977861973</v>
      </c>
      <c r="FF75">
        <v>82.741349432421998</v>
      </c>
      <c r="FG75">
        <v>110.82786488834201</v>
      </c>
      <c r="FH75">
        <v>100.95036272585</v>
      </c>
      <c r="FI75">
        <v>85.967470538604402</v>
      </c>
      <c r="FJ75">
        <v>95.7436489844969</v>
      </c>
      <c r="FK75">
        <v>106.59785422273499</v>
      </c>
      <c r="FL75">
        <v>85.749068979415796</v>
      </c>
      <c r="FM75">
        <v>88.421316338961503</v>
      </c>
      <c r="FN75">
        <v>93.714039847913497</v>
      </c>
      <c r="FO75">
        <v>97.109840197673805</v>
      </c>
      <c r="FP75">
        <v>92.220981795241002</v>
      </c>
      <c r="FQ75">
        <v>100.037715518753</v>
      </c>
      <c r="FR75">
        <v>107.5231391426</v>
      </c>
      <c r="FS75">
        <v>109.050773295295</v>
      </c>
      <c r="FT75">
        <v>117.114467105439</v>
      </c>
      <c r="FU75">
        <v>129.14106966147901</v>
      </c>
      <c r="FV75">
        <v>95.286912881399601</v>
      </c>
      <c r="FW75">
        <v>101.614115566935</v>
      </c>
      <c r="FX75">
        <v>94.360214699256204</v>
      </c>
      <c r="FY75">
        <v>94.769864221529303</v>
      </c>
      <c r="FZ75">
        <v>100.01283431877999</v>
      </c>
      <c r="GA75">
        <v>95.452785218831394</v>
      </c>
      <c r="GB75">
        <v>92.653043313528997</v>
      </c>
      <c r="GC75">
        <v>96.485061045358094</v>
      </c>
      <c r="GD75">
        <v>90.167783661590207</v>
      </c>
      <c r="GE75">
        <v>100.17230159797001</v>
      </c>
      <c r="GF75">
        <v>99.323258041004493</v>
      </c>
      <c r="GG75">
        <v>156.390635019884</v>
      </c>
      <c r="GH75">
        <v>96.274704900190201</v>
      </c>
      <c r="GI75">
        <v>97.668371835955995</v>
      </c>
      <c r="GJ75">
        <v>118.99648221973</v>
      </c>
      <c r="GK75">
        <v>99.6648916840645</v>
      </c>
      <c r="GL75">
        <v>98.486530133607502</v>
      </c>
      <c r="GM75">
        <v>75.608323932624899</v>
      </c>
      <c r="GN75">
        <v>96.370395754539402</v>
      </c>
      <c r="GO75">
        <v>114.39862681825301</v>
      </c>
      <c r="GP75">
        <v>114.458554702809</v>
      </c>
      <c r="GQ75">
        <v>117.015600203749</v>
      </c>
      <c r="GR75">
        <v>70.222243911978495</v>
      </c>
      <c r="GS75">
        <v>96.068301024683905</v>
      </c>
      <c r="GT75">
        <v>85.745974911860202</v>
      </c>
      <c r="GU75">
        <v>84.720926430885498</v>
      </c>
      <c r="GV75">
        <v>38.729818342340302</v>
      </c>
      <c r="GW75">
        <v>56.887973722126198</v>
      </c>
      <c r="GX75">
        <v>90.079098750002601</v>
      </c>
      <c r="GY75">
        <v>76.901959291112703</v>
      </c>
      <c r="GZ75">
        <v>96.891725708702694</v>
      </c>
      <c r="HA75">
        <v>93.504542669588602</v>
      </c>
      <c r="HB75">
        <v>98.626707413901798</v>
      </c>
      <c r="HC75">
        <v>92.7092412703457</v>
      </c>
      <c r="HD75">
        <v>86.465556337840894</v>
      </c>
      <c r="HE75">
        <v>99.191654389427001</v>
      </c>
      <c r="HF75">
        <v>70.975833677382298</v>
      </c>
      <c r="HG75">
        <v>86.752839983867801</v>
      </c>
      <c r="HH75">
        <v>100.489156071059</v>
      </c>
      <c r="HI75">
        <v>89.809962037092703</v>
      </c>
      <c r="HJ75">
        <v>109.59733720608899</v>
      </c>
      <c r="HL75" t="s">
        <v>419</v>
      </c>
      <c r="HM75">
        <v>-9.8011364213668097E-3</v>
      </c>
      <c r="HN75">
        <v>-9.0623481126889099E-3</v>
      </c>
      <c r="HO75">
        <v>-6.4343872124882299E-3</v>
      </c>
      <c r="HP75">
        <v>-4.1741786869815504E-3</v>
      </c>
      <c r="HQ75">
        <v>-1.6323769594662699E-3</v>
      </c>
      <c r="HR75">
        <v>4.6073749355057099E-2</v>
      </c>
      <c r="HS75">
        <v>6.8206945585923107E-2</v>
      </c>
      <c r="HT75">
        <v>-1.4759667127865999E-3</v>
      </c>
      <c r="HU75">
        <v>-5.6317841084517701E-3</v>
      </c>
      <c r="HV75">
        <v>-6.6885096728766705E-2</v>
      </c>
      <c r="HW75">
        <v>4.8852280633316703E-2</v>
      </c>
      <c r="HX75">
        <v>6.2800616379925497E-2</v>
      </c>
      <c r="HY75">
        <v>4.1377180091041597E-2</v>
      </c>
      <c r="HZ75">
        <v>5.7299568167041799E-2</v>
      </c>
      <c r="IA75">
        <v>2.6298753814084998E-2</v>
      </c>
      <c r="IB75">
        <v>2.4565820883119802E-2</v>
      </c>
      <c r="IC75">
        <v>3.1765334377304298E-2</v>
      </c>
      <c r="ID75">
        <v>4.3261188376539597E-2</v>
      </c>
      <c r="IE75">
        <v>-3.4275578709341503E-2</v>
      </c>
    </row>
    <row r="76" spans="1:239" x14ac:dyDescent="0.35">
      <c r="A76" t="s">
        <v>468</v>
      </c>
      <c r="B76" t="b">
        <v>0</v>
      </c>
      <c r="C76" t="b">
        <v>1</v>
      </c>
      <c r="D76">
        <v>1</v>
      </c>
      <c r="E76">
        <v>1</v>
      </c>
      <c r="F76" t="s">
        <v>79</v>
      </c>
      <c r="G76">
        <v>-1.1111001347189601E-2</v>
      </c>
      <c r="H76">
        <v>-1.1111001347189601E-2</v>
      </c>
      <c r="I76">
        <v>-1.1111001347189601E-2</v>
      </c>
      <c r="J76">
        <v>119.577892582328</v>
      </c>
      <c r="K76">
        <v>115.459214081163</v>
      </c>
      <c r="L76">
        <v>111.323287817036</v>
      </c>
      <c r="M76">
        <v>0</v>
      </c>
      <c r="N76" t="b">
        <v>0</v>
      </c>
      <c r="P76" t="s">
        <v>417</v>
      </c>
      <c r="Q76">
        <v>121.73610380898199</v>
      </c>
      <c r="R76">
        <v>107.219869067549</v>
      </c>
      <c r="S76">
        <v>111.93510777912</v>
      </c>
      <c r="T76">
        <v>100.63414991278199</v>
      </c>
      <c r="U76">
        <v>108.29094540851899</v>
      </c>
      <c r="V76">
        <v>107.243647641845</v>
      </c>
      <c r="W76">
        <v>65.063510096136</v>
      </c>
      <c r="X76">
        <v>103.281237644117</v>
      </c>
      <c r="Y76">
        <v>126.53608423643399</v>
      </c>
      <c r="Z76">
        <v>123.203678490597</v>
      </c>
      <c r="AA76">
        <v>137.603842005709</v>
      </c>
      <c r="AB76">
        <v>103.415021914725</v>
      </c>
      <c r="AC76">
        <v>117.99066804609799</v>
      </c>
      <c r="AD76">
        <v>120.017874408446</v>
      </c>
      <c r="AE76">
        <v>118.811726536455</v>
      </c>
      <c r="AF76">
        <v>118.552947317153</v>
      </c>
      <c r="AG76">
        <v>106.183248279289</v>
      </c>
      <c r="AH76">
        <v>103.970615703151</v>
      </c>
      <c r="AI76">
        <v>107.91327001525499</v>
      </c>
      <c r="AJ76">
        <v>122.214831251647</v>
      </c>
      <c r="AK76">
        <v>103.66512089312501</v>
      </c>
      <c r="AL76">
        <v>120.469456555495</v>
      </c>
      <c r="AM76">
        <v>129.86035362411101</v>
      </c>
      <c r="AN76">
        <v>130.14652586773499</v>
      </c>
      <c r="AO76">
        <v>133.40612897278501</v>
      </c>
      <c r="AP76">
        <v>114.75769142965601</v>
      </c>
      <c r="AQ76">
        <v>121.60857275812801</v>
      </c>
      <c r="AR76">
        <v>109.505088875943</v>
      </c>
      <c r="AS76">
        <v>109.43731209034701</v>
      </c>
      <c r="AT76">
        <v>101.634669922572</v>
      </c>
      <c r="AU76">
        <v>108.321056382512</v>
      </c>
      <c r="AV76">
        <v>104.81562419330901</v>
      </c>
      <c r="AW76">
        <v>107.246049598276</v>
      </c>
      <c r="AX76">
        <v>119.39244340996299</v>
      </c>
      <c r="AY76">
        <v>101.139278901602</v>
      </c>
      <c r="AZ76">
        <v>101.533570288494</v>
      </c>
      <c r="BA76">
        <v>114.569124572265</v>
      </c>
      <c r="BB76">
        <v>107.172434506627</v>
      </c>
      <c r="BC76">
        <v>109.31254190995</v>
      </c>
      <c r="BD76">
        <v>130.14997448513199</v>
      </c>
      <c r="BE76">
        <v>104.114534021029</v>
      </c>
      <c r="BF76">
        <v>103.710464003087</v>
      </c>
      <c r="BG76">
        <v>112.485921414635</v>
      </c>
      <c r="BH76">
        <v>102.70363002942</v>
      </c>
      <c r="BI76">
        <v>127.454264035766</v>
      </c>
      <c r="BJ76">
        <v>128.88581646930101</v>
      </c>
      <c r="BK76">
        <v>126.677565260894</v>
      </c>
      <c r="BL76">
        <v>73.118827806244099</v>
      </c>
      <c r="BM76">
        <v>108.67522833204499</v>
      </c>
      <c r="BN76">
        <v>107.270253123358</v>
      </c>
      <c r="BO76">
        <v>113.522507534442</v>
      </c>
      <c r="BP76">
        <v>127.280934057514</v>
      </c>
      <c r="BQ76">
        <v>58.8207458258481</v>
      </c>
      <c r="BR76">
        <v>92.001487262167998</v>
      </c>
      <c r="BS76">
        <v>122.938746512968</v>
      </c>
      <c r="BT76">
        <v>111.360645980718</v>
      </c>
      <c r="BU76">
        <v>124.386968532867</v>
      </c>
      <c r="BV76">
        <v>105.553981367483</v>
      </c>
      <c r="BW76">
        <v>105.325248205417</v>
      </c>
      <c r="BX76">
        <v>111.92226290371801</v>
      </c>
      <c r="BY76">
        <v>102.51688590639699</v>
      </c>
      <c r="BZ76">
        <v>100.415997644925</v>
      </c>
      <c r="CA76">
        <v>123.13996302576</v>
      </c>
      <c r="CB76">
        <v>194.21713125985201</v>
      </c>
      <c r="CC76">
        <v>112.74601110236</v>
      </c>
      <c r="CD76">
        <v>100.855020671197</v>
      </c>
      <c r="CF76" t="s">
        <v>417</v>
      </c>
      <c r="CG76">
        <v>119.732998558997</v>
      </c>
      <c r="CH76">
        <v>102.904260425766</v>
      </c>
      <c r="CI76">
        <v>179.284770549201</v>
      </c>
      <c r="CJ76">
        <v>100.370302083382</v>
      </c>
      <c r="CK76">
        <v>102.82702141387701</v>
      </c>
      <c r="CL76">
        <v>103.51987496426101</v>
      </c>
      <c r="CM76">
        <v>85.891010868775297</v>
      </c>
      <c r="CN76">
        <v>101.349850819881</v>
      </c>
      <c r="CO76">
        <v>118.829314035462</v>
      </c>
      <c r="CP76">
        <v>96.130336063607103</v>
      </c>
      <c r="CQ76">
        <v>137.49699981902501</v>
      </c>
      <c r="CR76">
        <v>103.046590734784</v>
      </c>
      <c r="CS76">
        <v>100.49253355856</v>
      </c>
      <c r="CT76">
        <v>103.43048390608099</v>
      </c>
      <c r="CU76">
        <v>116.451017441378</v>
      </c>
      <c r="CV76">
        <v>100.737540975896</v>
      </c>
      <c r="CW76">
        <v>99.822308553266595</v>
      </c>
      <c r="CX76">
        <v>98.232395402124396</v>
      </c>
      <c r="CY76">
        <v>104.123374931594</v>
      </c>
      <c r="CZ76">
        <v>111.760100283548</v>
      </c>
      <c r="DA76">
        <v>102.079416467893</v>
      </c>
      <c r="DB76">
        <v>117.972539401115</v>
      </c>
      <c r="DC76">
        <v>119.86746308924999</v>
      </c>
      <c r="DD76">
        <v>134.10942379764799</v>
      </c>
      <c r="DE76">
        <v>132.66945693966599</v>
      </c>
      <c r="DF76">
        <v>108.656665688072</v>
      </c>
      <c r="DG76">
        <v>124.22282968511099</v>
      </c>
      <c r="DH76">
        <v>105.948684317077</v>
      </c>
      <c r="DI76">
        <v>106.67377097345199</v>
      </c>
      <c r="DJ76">
        <v>100.713944676458</v>
      </c>
      <c r="DK76">
        <v>102.763579859896</v>
      </c>
      <c r="DL76">
        <v>97.844495312574793</v>
      </c>
      <c r="DM76">
        <v>103.217954573903</v>
      </c>
      <c r="DN76">
        <v>103.57037002986699</v>
      </c>
      <c r="DO76">
        <v>100.599939531648</v>
      </c>
      <c r="DP76">
        <v>100.32970630739899</v>
      </c>
      <c r="DQ76">
        <v>139.254687661741</v>
      </c>
      <c r="DR76">
        <v>103.68946645018799</v>
      </c>
      <c r="DS76">
        <v>105.71682043665901</v>
      </c>
      <c r="DT76">
        <v>128.70384506561601</v>
      </c>
      <c r="DU76">
        <v>102.690671819061</v>
      </c>
      <c r="DV76">
        <v>100.712220422749</v>
      </c>
      <c r="DW76">
        <v>97.436863658448502</v>
      </c>
      <c r="DX76">
        <v>98.326706169073802</v>
      </c>
      <c r="DY76">
        <v>121.192935819929</v>
      </c>
      <c r="DZ76">
        <v>124.40292046322099</v>
      </c>
      <c r="EA76">
        <v>121.114581462532</v>
      </c>
      <c r="EB76">
        <v>82.913450340883202</v>
      </c>
      <c r="EC76">
        <v>103.484339823588</v>
      </c>
      <c r="ED76">
        <v>96.531661717076005</v>
      </c>
      <c r="EE76">
        <v>103.927307115082</v>
      </c>
      <c r="EF76">
        <v>84.189385546912703</v>
      </c>
      <c r="EG76">
        <v>73.903237312753902</v>
      </c>
      <c r="EH76">
        <v>81.465569271440501</v>
      </c>
      <c r="EI76">
        <v>93.942192571216594</v>
      </c>
      <c r="EJ76">
        <v>107.361115672398</v>
      </c>
      <c r="EK76">
        <v>113.759132217393</v>
      </c>
      <c r="EL76">
        <v>102.788153275507</v>
      </c>
      <c r="EM76">
        <v>98.517827473574997</v>
      </c>
      <c r="EN76">
        <v>103.987436814289</v>
      </c>
      <c r="EO76">
        <v>100.71503392234401</v>
      </c>
      <c r="EP76">
        <v>75.917986265944904</v>
      </c>
      <c r="EQ76">
        <v>109.53741475749401</v>
      </c>
      <c r="ER76">
        <v>131.508024173932</v>
      </c>
      <c r="ES76">
        <v>100.708047476155</v>
      </c>
      <c r="ET76">
        <v>105.26038678224501</v>
      </c>
      <c r="EV76" t="s">
        <v>417</v>
      </c>
      <c r="EW76">
        <v>117.639358270692</v>
      </c>
      <c r="EX76">
        <v>98.718096741178996</v>
      </c>
      <c r="EY76">
        <v>244.151268507753</v>
      </c>
      <c r="EZ76">
        <v>100.106973477342</v>
      </c>
      <c r="FA76">
        <v>97.546897458967294</v>
      </c>
      <c r="FB76">
        <v>99.883669689496401</v>
      </c>
      <c r="FC76">
        <v>67.680961065771598</v>
      </c>
      <c r="FD76">
        <v>99.440736317698594</v>
      </c>
      <c r="FE76">
        <v>110.91043344339199</v>
      </c>
      <c r="FF76">
        <v>70.4366080153833</v>
      </c>
      <c r="FG76">
        <v>137.046791896983</v>
      </c>
      <c r="FH76">
        <v>102.67815955484301</v>
      </c>
      <c r="FI76">
        <v>82.606303810939806</v>
      </c>
      <c r="FJ76">
        <v>88.224297297045297</v>
      </c>
      <c r="FK76">
        <v>114.063447844759</v>
      </c>
      <c r="FL76">
        <v>82.625479194444296</v>
      </c>
      <c r="FM76">
        <v>93.609487808989698</v>
      </c>
      <c r="FN76">
        <v>92.718575054919</v>
      </c>
      <c r="FO76">
        <v>100.424020516497</v>
      </c>
      <c r="FP76">
        <v>101.79340580535199</v>
      </c>
      <c r="FQ76">
        <v>100.512139966505</v>
      </c>
      <c r="FR76">
        <v>115.43516593276701</v>
      </c>
      <c r="FS76">
        <v>109.488186611109</v>
      </c>
      <c r="FT76">
        <v>137.978931321316</v>
      </c>
      <c r="FU76">
        <v>130.94317571846699</v>
      </c>
      <c r="FV76">
        <v>102.680617685069</v>
      </c>
      <c r="FW76">
        <v>126.45751789721599</v>
      </c>
      <c r="FX76">
        <v>102.439384735994</v>
      </c>
      <c r="FY76">
        <v>103.94401283591699</v>
      </c>
      <c r="FZ76">
        <v>99.797597008238895</v>
      </c>
      <c r="GA76">
        <v>97.398828208934603</v>
      </c>
      <c r="GB76">
        <v>91.2168445336319</v>
      </c>
      <c r="GC76">
        <v>99.297746039942098</v>
      </c>
      <c r="GD76">
        <v>86.455266908434595</v>
      </c>
      <c r="GE76">
        <v>100.063121811013</v>
      </c>
      <c r="GF76">
        <v>99.135199806437697</v>
      </c>
      <c r="GG76">
        <v>162.57284239111601</v>
      </c>
      <c r="GH76">
        <v>100.28235997026199</v>
      </c>
      <c r="GI76">
        <v>102.180313211635</v>
      </c>
      <c r="GJ76">
        <v>126.90993858968299</v>
      </c>
      <c r="GK76">
        <v>101.279056311403</v>
      </c>
      <c r="GL76">
        <v>97.707388309848994</v>
      </c>
      <c r="GM76">
        <v>83.7747208760658</v>
      </c>
      <c r="GN76">
        <v>94.106605380710207</v>
      </c>
      <c r="GO76">
        <v>114.85972105076399</v>
      </c>
      <c r="GP76">
        <v>119.544109153992</v>
      </c>
      <c r="GQ76">
        <v>115.422149488591</v>
      </c>
      <c r="GR76">
        <v>88.006419647951006</v>
      </c>
      <c r="GS76">
        <v>98.458410611694106</v>
      </c>
      <c r="GT76">
        <v>86.518160077716502</v>
      </c>
      <c r="GU76">
        <v>94.759563294269498</v>
      </c>
      <c r="GV76">
        <v>51.695080910566602</v>
      </c>
      <c r="GW76">
        <v>79.6842168901333</v>
      </c>
      <c r="GX76">
        <v>62.564681296141202</v>
      </c>
      <c r="GY76">
        <v>64.994104186766094</v>
      </c>
      <c r="GZ76">
        <v>103.42209652853001</v>
      </c>
      <c r="HA76">
        <v>103.559089109</v>
      </c>
      <c r="HB76">
        <v>100.071901350785</v>
      </c>
      <c r="HC76">
        <v>92.031099837955196</v>
      </c>
      <c r="HD76">
        <v>96.334441442288195</v>
      </c>
      <c r="HE76">
        <v>98.938251517940799</v>
      </c>
      <c r="HF76">
        <v>55.4325569184305</v>
      </c>
      <c r="HG76">
        <v>96.562575612489695</v>
      </c>
      <c r="HH76">
        <v>80.265805677718205</v>
      </c>
      <c r="HI76">
        <v>79.529679762445696</v>
      </c>
      <c r="HJ76">
        <v>106.25049555143499</v>
      </c>
      <c r="HL76" t="s">
        <v>420</v>
      </c>
      <c r="HM76">
        <v>-6.9749438751003298E-3</v>
      </c>
      <c r="HN76">
        <v>-1.13045939810486E-2</v>
      </c>
      <c r="HO76">
        <v>-7.3900661510339898E-3</v>
      </c>
      <c r="HP76">
        <v>-2.03758187218061E-3</v>
      </c>
      <c r="HQ76">
        <v>-6.58418576981179E-3</v>
      </c>
      <c r="HR76">
        <v>3.1998096315221103E-2</v>
      </c>
      <c r="HS76">
        <v>4.8418718122587599E-2</v>
      </c>
      <c r="HT76">
        <v>-2.8669511279451901E-2</v>
      </c>
      <c r="HU76">
        <v>-1.80340283182891E-2</v>
      </c>
      <c r="HV76">
        <v>-5.2521146666158001E-2</v>
      </c>
      <c r="HW76">
        <v>-3.5265191635827302E-2</v>
      </c>
      <c r="HX76">
        <v>-1.73146767107543E-2</v>
      </c>
      <c r="HY76">
        <v>-3.6093319212049099E-2</v>
      </c>
      <c r="HZ76">
        <v>-3.1047227161436201E-2</v>
      </c>
      <c r="IA76">
        <v>-3.10293033187348E-2</v>
      </c>
      <c r="IB76">
        <v>-3.8795725324479897E-2</v>
      </c>
      <c r="IC76">
        <v>-4.8538006151475001E-2</v>
      </c>
      <c r="ID76">
        <v>-8.5831627098387805E-2</v>
      </c>
      <c r="IE76">
        <v>-0.108654431082745</v>
      </c>
    </row>
    <row r="77" spans="1:239" x14ac:dyDescent="0.35">
      <c r="A77" t="s">
        <v>469</v>
      </c>
      <c r="B77" t="b">
        <v>0</v>
      </c>
      <c r="C77" t="b">
        <v>1</v>
      </c>
      <c r="D77">
        <v>1</v>
      </c>
      <c r="E77">
        <v>1</v>
      </c>
      <c r="F77" t="s">
        <v>79</v>
      </c>
      <c r="G77">
        <v>-3.3568089312840201E-2</v>
      </c>
      <c r="H77">
        <v>-3.3568089312840201E-2</v>
      </c>
      <c r="I77">
        <v>-3.3568089312840201E-2</v>
      </c>
      <c r="J77">
        <v>115.563891204283</v>
      </c>
      <c r="K77">
        <v>111.58346887089699</v>
      </c>
      <c r="L77">
        <v>107.586377748994</v>
      </c>
      <c r="M77">
        <v>0</v>
      </c>
      <c r="N77" t="b">
        <v>0</v>
      </c>
      <c r="P77" t="s">
        <v>429</v>
      </c>
      <c r="Q77">
        <v>127.728425697806</v>
      </c>
      <c r="R77">
        <v>106.50444294058801</v>
      </c>
      <c r="S77">
        <v>79.185095378625107</v>
      </c>
      <c r="T77">
        <v>102.210369056486</v>
      </c>
      <c r="U77">
        <v>107.271534174666</v>
      </c>
      <c r="V77">
        <v>106.495155745402</v>
      </c>
      <c r="W77">
        <v>117.791597481732</v>
      </c>
      <c r="X77">
        <v>103.772965618545</v>
      </c>
      <c r="Y77">
        <v>123.465483860229</v>
      </c>
      <c r="Z77">
        <v>126.80825254387899</v>
      </c>
      <c r="AA77">
        <v>150.38540008263899</v>
      </c>
      <c r="AB77">
        <v>105.01900872162599</v>
      </c>
      <c r="AC77">
        <v>111.98650656337399</v>
      </c>
      <c r="AD77">
        <v>118.152076375112</v>
      </c>
      <c r="AE77">
        <v>119.370545363323</v>
      </c>
      <c r="AF77">
        <v>112.456864493338</v>
      </c>
      <c r="AG77">
        <v>105.73802607978</v>
      </c>
      <c r="AH77">
        <v>103.85525440346601</v>
      </c>
      <c r="AI77">
        <v>106.641204446732</v>
      </c>
      <c r="AJ77">
        <v>117.15160711159101</v>
      </c>
      <c r="AK77">
        <v>104.050921380446</v>
      </c>
      <c r="AL77">
        <v>119.73324564263901</v>
      </c>
      <c r="AM77">
        <v>117.901178939039</v>
      </c>
      <c r="AN77">
        <v>135.02904245862001</v>
      </c>
      <c r="AO77">
        <v>122.40615775338</v>
      </c>
      <c r="AP77">
        <v>111.692104555323</v>
      </c>
      <c r="AQ77">
        <v>102.911161530977</v>
      </c>
      <c r="AR77">
        <v>107.535960270243</v>
      </c>
      <c r="AS77">
        <v>107.23969126554699</v>
      </c>
      <c r="AT77">
        <v>102.36851156187301</v>
      </c>
      <c r="AU77">
        <v>108.159048637449</v>
      </c>
      <c r="AV77">
        <v>104.484853080333</v>
      </c>
      <c r="AW77">
        <v>105.741031372241</v>
      </c>
      <c r="AX77">
        <v>114.34620652138599</v>
      </c>
      <c r="AY77">
        <v>102.73940480792901</v>
      </c>
      <c r="AZ77">
        <v>102.226552790689</v>
      </c>
      <c r="BA77">
        <v>99.216024199390006</v>
      </c>
      <c r="BB77">
        <v>106.25537069577101</v>
      </c>
      <c r="BC77">
        <v>108.518696113366</v>
      </c>
      <c r="BD77">
        <v>137.73765137499899</v>
      </c>
      <c r="BE77">
        <v>104.910430168728</v>
      </c>
      <c r="BF77">
        <v>104.36937514013501</v>
      </c>
      <c r="BG77">
        <v>110.547294069495</v>
      </c>
      <c r="BH77">
        <v>102.94860536992</v>
      </c>
      <c r="BI77">
        <v>136.104612249182</v>
      </c>
      <c r="BJ77">
        <v>140.99509594863699</v>
      </c>
      <c r="BK77">
        <v>131.899150934842</v>
      </c>
      <c r="BL77">
        <v>77.268778898297796</v>
      </c>
      <c r="BM77">
        <v>108.83530558106</v>
      </c>
      <c r="BN77">
        <v>106.07882701861701</v>
      </c>
      <c r="BO77">
        <v>111.076122381807</v>
      </c>
      <c r="BP77">
        <v>110.68548567219401</v>
      </c>
      <c r="BQ77">
        <v>62.774809511851501</v>
      </c>
      <c r="BR77">
        <v>145.66682464404801</v>
      </c>
      <c r="BS77">
        <v>120.746189162074</v>
      </c>
      <c r="BT77">
        <v>109.293549987925</v>
      </c>
      <c r="BU77">
        <v>118.897583074473</v>
      </c>
      <c r="BV77">
        <v>105.63301753664</v>
      </c>
      <c r="BW77">
        <v>105.29452907537799</v>
      </c>
      <c r="BX77">
        <v>109.69522288975899</v>
      </c>
      <c r="BY77">
        <v>103.390469365374</v>
      </c>
      <c r="BZ77">
        <v>92.692599981729302</v>
      </c>
      <c r="CA77">
        <v>101.463675891927</v>
      </c>
      <c r="CB77">
        <v>169.87805374759199</v>
      </c>
      <c r="CC77">
        <v>103.834063401883</v>
      </c>
      <c r="CD77">
        <v>111.609319688852</v>
      </c>
      <c r="CF77" t="s">
        <v>429</v>
      </c>
      <c r="CG77">
        <v>120.249728736043</v>
      </c>
      <c r="CH77">
        <v>103.270432427684</v>
      </c>
      <c r="CI77">
        <v>139.91438612139501</v>
      </c>
      <c r="CJ77">
        <v>101.94238861405</v>
      </c>
      <c r="CK77">
        <v>103.615973529396</v>
      </c>
      <c r="CL77">
        <v>104.54017817107901</v>
      </c>
      <c r="CM77">
        <v>163.01239389624999</v>
      </c>
      <c r="CN77">
        <v>101.752902821636</v>
      </c>
      <c r="CO77">
        <v>119.400897205603</v>
      </c>
      <c r="CP77">
        <v>98.699718779295495</v>
      </c>
      <c r="CQ77">
        <v>142.72734539677899</v>
      </c>
      <c r="CR77">
        <v>104.41996810315101</v>
      </c>
      <c r="CS77">
        <v>94.938762630291706</v>
      </c>
      <c r="CT77">
        <v>93.788464449565694</v>
      </c>
      <c r="CU77">
        <v>115.75035067947201</v>
      </c>
      <c r="CV77">
        <v>96.904510023832799</v>
      </c>
      <c r="CW77">
        <v>100.314821508433</v>
      </c>
      <c r="CX77">
        <v>98.766990027277501</v>
      </c>
      <c r="CY77">
        <v>103.87816555285001</v>
      </c>
      <c r="CZ77">
        <v>110.31463093435799</v>
      </c>
      <c r="DA77">
        <v>102.69640901951</v>
      </c>
      <c r="DB77">
        <v>118.39831234472901</v>
      </c>
      <c r="DC77">
        <v>108.518243595592</v>
      </c>
      <c r="DD77">
        <v>147.04163047372401</v>
      </c>
      <c r="DE77">
        <v>132.44577574782201</v>
      </c>
      <c r="DF77">
        <v>107.29609276307499</v>
      </c>
      <c r="DG77">
        <v>122.321555827328</v>
      </c>
      <c r="DH77">
        <v>103.061492425145</v>
      </c>
      <c r="DI77">
        <v>102.491266023916</v>
      </c>
      <c r="DJ77">
        <v>101.326095542442</v>
      </c>
      <c r="DK77">
        <v>102.879128995484</v>
      </c>
      <c r="DL77">
        <v>98.074150162033305</v>
      </c>
      <c r="DM77">
        <v>103.197224536316</v>
      </c>
      <c r="DN77">
        <v>101.055464490961</v>
      </c>
      <c r="DO77">
        <v>102.191532542472</v>
      </c>
      <c r="DP77">
        <v>100.765800033346</v>
      </c>
      <c r="DQ77">
        <v>125.445729584087</v>
      </c>
      <c r="DR77">
        <v>104.223921757101</v>
      </c>
      <c r="DS77">
        <v>105.308529047565</v>
      </c>
      <c r="DT77">
        <v>133.78497858206899</v>
      </c>
      <c r="DU77">
        <v>102.757206330952</v>
      </c>
      <c r="DV77">
        <v>100.746961459411</v>
      </c>
      <c r="DW77">
        <v>98.879185180230195</v>
      </c>
      <c r="DX77">
        <v>98.598125864625203</v>
      </c>
      <c r="DY77">
        <v>123.390422784222</v>
      </c>
      <c r="DZ77">
        <v>128.04943266802999</v>
      </c>
      <c r="EA77">
        <v>133.883836454076</v>
      </c>
      <c r="EB77">
        <v>88.421005730313993</v>
      </c>
      <c r="EC77">
        <v>104.440297500151</v>
      </c>
      <c r="ED77">
        <v>96.0383381562458</v>
      </c>
      <c r="EE77">
        <v>104.877675605192</v>
      </c>
      <c r="EF77">
        <v>83.103625385860497</v>
      </c>
      <c r="EG77">
        <v>81.034473047332497</v>
      </c>
      <c r="EH77">
        <v>125.620998755279</v>
      </c>
      <c r="EI77">
        <v>84.439784008407898</v>
      </c>
      <c r="EJ77">
        <v>107.652133176257</v>
      </c>
      <c r="EK77">
        <v>110.66798800775</v>
      </c>
      <c r="EL77">
        <v>103.321158639887</v>
      </c>
      <c r="EM77">
        <v>98.822358547792902</v>
      </c>
      <c r="EN77">
        <v>104.903247673802</v>
      </c>
      <c r="EO77">
        <v>101.358418019512</v>
      </c>
      <c r="EP77">
        <v>89.580104790476895</v>
      </c>
      <c r="EQ77">
        <v>90.676057060515404</v>
      </c>
      <c r="ER77">
        <v>136.891290584904</v>
      </c>
      <c r="ES77">
        <v>118.753777785339</v>
      </c>
      <c r="ET77">
        <v>115.46229883058299</v>
      </c>
      <c r="EV77" t="s">
        <v>429</v>
      </c>
      <c r="EW77">
        <v>112.90824965598399</v>
      </c>
      <c r="EX77">
        <v>100.06914411635699</v>
      </c>
      <c r="EY77">
        <v>207.47668741861401</v>
      </c>
      <c r="EZ77">
        <v>101.6749355275</v>
      </c>
      <c r="FA77">
        <v>99.945469953342993</v>
      </c>
      <c r="FB77">
        <v>102.561390649323</v>
      </c>
      <c r="FC77">
        <v>126.383215393375</v>
      </c>
      <c r="FD77">
        <v>99.752158810699399</v>
      </c>
      <c r="FE77">
        <v>113.87413792648999</v>
      </c>
      <c r="FF77">
        <v>72.141117444480301</v>
      </c>
      <c r="FG77">
        <v>134.93487836362399</v>
      </c>
      <c r="FH77">
        <v>103.820982202137</v>
      </c>
      <c r="FI77">
        <v>77.546825978732699</v>
      </c>
      <c r="FJ77">
        <v>73.358672239252698</v>
      </c>
      <c r="FK77">
        <v>112.055812919608</v>
      </c>
      <c r="FL77">
        <v>80.492918046195499</v>
      </c>
      <c r="FM77">
        <v>94.879757151421998</v>
      </c>
      <c r="FN77">
        <v>93.816862171598501</v>
      </c>
      <c r="FO77">
        <v>101.131410578592</v>
      </c>
      <c r="FP77">
        <v>103.406370684802</v>
      </c>
      <c r="FQ77">
        <v>101.35323133565601</v>
      </c>
      <c r="FR77">
        <v>116.84954845810999</v>
      </c>
      <c r="FS77">
        <v>98.174553474295806</v>
      </c>
      <c r="FT77">
        <v>159.43634935674501</v>
      </c>
      <c r="FU77">
        <v>140.107353863106</v>
      </c>
      <c r="FV77">
        <v>102.84746128170799</v>
      </c>
      <c r="FW77">
        <v>142.683851900528</v>
      </c>
      <c r="FX77">
        <v>98.605530236634195</v>
      </c>
      <c r="FY77">
        <v>97.808231840462298</v>
      </c>
      <c r="FZ77">
        <v>100.288542040225</v>
      </c>
      <c r="GA77">
        <v>97.745810709447198</v>
      </c>
      <c r="GB77">
        <v>91.9122034684342</v>
      </c>
      <c r="GC77">
        <v>100.64417839937001</v>
      </c>
      <c r="GD77">
        <v>85.846059892728107</v>
      </c>
      <c r="GE77">
        <v>101.646221821381</v>
      </c>
      <c r="GF77">
        <v>99.318472196472698</v>
      </c>
      <c r="GG77">
        <v>151.904174572383</v>
      </c>
      <c r="GH77">
        <v>102.16955818952501</v>
      </c>
      <c r="GI77">
        <v>102.12411203732501</v>
      </c>
      <c r="GJ77">
        <v>128.35731309930799</v>
      </c>
      <c r="GK77">
        <v>100.638872383091</v>
      </c>
      <c r="GL77">
        <v>97.117193379280295</v>
      </c>
      <c r="GM77">
        <v>87.689635009665807</v>
      </c>
      <c r="GN77">
        <v>94.398212366275303</v>
      </c>
      <c r="GO77">
        <v>111.229471656556</v>
      </c>
      <c r="GP77">
        <v>115.320696579548</v>
      </c>
      <c r="GQ77">
        <v>134.317127902322</v>
      </c>
      <c r="GR77">
        <v>93.913502329685798</v>
      </c>
      <c r="GS77">
        <v>100.097627450972</v>
      </c>
      <c r="GT77">
        <v>86.509954983210406</v>
      </c>
      <c r="GU77">
        <v>98.413025954623294</v>
      </c>
      <c r="GV77">
        <v>57.267559688973201</v>
      </c>
      <c r="GW77">
        <v>88.021122564786793</v>
      </c>
      <c r="GX77">
        <v>92.175165578805206</v>
      </c>
      <c r="GY77">
        <v>52.829841305844297</v>
      </c>
      <c r="GZ77">
        <v>105.927929153668</v>
      </c>
      <c r="HA77">
        <v>102.448357127702</v>
      </c>
      <c r="HB77">
        <v>101.030873209004</v>
      </c>
      <c r="HC77">
        <v>92.606932716971301</v>
      </c>
      <c r="HD77">
        <v>99.827529667079801</v>
      </c>
      <c r="HE77">
        <v>99.357837328425106</v>
      </c>
      <c r="HF77">
        <v>81.185171821896503</v>
      </c>
      <c r="HG77">
        <v>80.140972571753096</v>
      </c>
      <c r="HH77">
        <v>96.136701604229003</v>
      </c>
      <c r="HI77">
        <v>114.41100142966501</v>
      </c>
      <c r="HJ77">
        <v>115.19171419947899</v>
      </c>
      <c r="HL77" t="s">
        <v>421</v>
      </c>
      <c r="HM77">
        <v>5.81477524912688E-3</v>
      </c>
      <c r="HN77">
        <v>1.7711990660487201E-3</v>
      </c>
      <c r="HO77">
        <v>5.9707397025610099E-4</v>
      </c>
      <c r="HP77">
        <v>1.1489849797618999E-3</v>
      </c>
      <c r="HQ77">
        <v>-1.1147486169512601E-3</v>
      </c>
      <c r="HR77">
        <v>-4.1317301138594498E-2</v>
      </c>
      <c r="HS77">
        <v>-6.5447322959779397E-2</v>
      </c>
      <c r="HT77">
        <v>1.17380158182955E-2</v>
      </c>
      <c r="HU77">
        <v>6.6026403930441397E-3</v>
      </c>
      <c r="HV77">
        <v>6.0432982626714003E-2</v>
      </c>
      <c r="HW77">
        <v>-1.30596013100228E-2</v>
      </c>
      <c r="HX77">
        <v>-1.42169103225984E-2</v>
      </c>
      <c r="HY77">
        <v>-1.0066317777294101E-2</v>
      </c>
      <c r="HZ77">
        <v>-2.3358598707596299E-2</v>
      </c>
      <c r="IA77">
        <v>-9.4678992794388003E-3</v>
      </c>
      <c r="IB77">
        <v>2.1046499653969999E-2</v>
      </c>
      <c r="IC77">
        <v>2.08461167210864E-2</v>
      </c>
      <c r="ID77">
        <v>4.4542748651561397E-3</v>
      </c>
      <c r="IE77">
        <v>5.6507359223618402E-2</v>
      </c>
    </row>
    <row r="78" spans="1:239" x14ac:dyDescent="0.35">
      <c r="A78" t="s">
        <v>470</v>
      </c>
      <c r="B78" t="b">
        <v>0</v>
      </c>
      <c r="C78" t="b">
        <v>0</v>
      </c>
      <c r="D78">
        <v>0</v>
      </c>
      <c r="E78">
        <v>-1</v>
      </c>
      <c r="F78" t="s">
        <v>79</v>
      </c>
      <c r="G78">
        <v>-3.6346591140550097E-2</v>
      </c>
      <c r="H78">
        <v>0</v>
      </c>
      <c r="I78">
        <v>3.6346591140550097E-2</v>
      </c>
      <c r="J78">
        <v>111.36353770007</v>
      </c>
      <c r="K78">
        <v>111.58346887089699</v>
      </c>
      <c r="L78">
        <v>111.49677583333001</v>
      </c>
      <c r="M78">
        <v>1</v>
      </c>
      <c r="N78" t="b">
        <v>0</v>
      </c>
      <c r="P78" t="s">
        <v>441</v>
      </c>
      <c r="Q78">
        <v>144.99187573027501</v>
      </c>
      <c r="R78">
        <v>116.972963057581</v>
      </c>
      <c r="S78">
        <v>99.290638258958694</v>
      </c>
      <c r="T78">
        <v>104.297435673732</v>
      </c>
      <c r="U78">
        <v>119.910555804642</v>
      </c>
      <c r="V78">
        <v>117.608362216255</v>
      </c>
      <c r="W78">
        <v>23.414356212406599</v>
      </c>
      <c r="X78">
        <v>109.471373335721</v>
      </c>
      <c r="Y78">
        <v>124.06823665464201</v>
      </c>
      <c r="Z78">
        <v>127.317493340431</v>
      </c>
      <c r="AA78">
        <v>167.903248997731</v>
      </c>
      <c r="AB78">
        <v>108.730385474389</v>
      </c>
      <c r="AC78">
        <v>131.35158364724199</v>
      </c>
      <c r="AD78">
        <v>117.74454674884601</v>
      </c>
      <c r="AE78">
        <v>130.20706684457201</v>
      </c>
      <c r="AF78">
        <v>132.24374168046799</v>
      </c>
      <c r="AG78">
        <v>117.80147587144999</v>
      </c>
      <c r="AH78">
        <v>111.408847731021</v>
      </c>
      <c r="AI78">
        <v>121.972019840267</v>
      </c>
      <c r="AJ78">
        <v>145.47535011422599</v>
      </c>
      <c r="AK78">
        <v>111.22100587406899</v>
      </c>
      <c r="AL78">
        <v>130.96752702688801</v>
      </c>
      <c r="AM78">
        <v>126.462230846317</v>
      </c>
      <c r="AN78">
        <v>153.96056285107599</v>
      </c>
      <c r="AO78">
        <v>127.25740691172599</v>
      </c>
      <c r="AP78">
        <v>131.12876519164601</v>
      </c>
      <c r="AQ78">
        <v>141.73641506186701</v>
      </c>
      <c r="AR78">
        <v>117.999873843467</v>
      </c>
      <c r="AS78">
        <v>120.290945730609</v>
      </c>
      <c r="AT78">
        <v>106.534655853369</v>
      </c>
      <c r="AU78">
        <v>117.210619809682</v>
      </c>
      <c r="AV78">
        <v>112.91916383274</v>
      </c>
      <c r="AW78">
        <v>116.122717333667</v>
      </c>
      <c r="AX78">
        <v>134.96230876864999</v>
      </c>
      <c r="AY78">
        <v>105.005915429341</v>
      </c>
      <c r="AZ78">
        <v>106.22049178039499</v>
      </c>
      <c r="BA78">
        <v>115.547703223865</v>
      </c>
      <c r="BB78">
        <v>116.90680504587399</v>
      </c>
      <c r="BC78">
        <v>119.39575442867201</v>
      </c>
      <c r="BD78">
        <v>159.09978200955001</v>
      </c>
      <c r="BE78">
        <v>110.43522037504199</v>
      </c>
      <c r="BF78">
        <v>113.433069983523</v>
      </c>
      <c r="BG78">
        <v>135.91868589241901</v>
      </c>
      <c r="BH78">
        <v>106.982152413517</v>
      </c>
      <c r="BI78">
        <v>156.03290619964</v>
      </c>
      <c r="BJ78">
        <v>164.31841502233101</v>
      </c>
      <c r="BK78">
        <v>149.03096747772599</v>
      </c>
      <c r="BL78">
        <v>51.216574381204602</v>
      </c>
      <c r="BM78">
        <v>118.31554740615999</v>
      </c>
      <c r="BN78">
        <v>123.24678503806</v>
      </c>
      <c r="BO78">
        <v>136.95667231215501</v>
      </c>
      <c r="BP78">
        <v>187.54378002223001</v>
      </c>
      <c r="BQ78">
        <v>34.389023460813902</v>
      </c>
      <c r="BR78">
        <v>76.955241451961896</v>
      </c>
      <c r="BS78">
        <v>126.256434387243</v>
      </c>
      <c r="BT78">
        <v>125.056337980043</v>
      </c>
      <c r="BU78">
        <v>147.27402783045699</v>
      </c>
      <c r="BV78">
        <v>112.986397085093</v>
      </c>
      <c r="BW78">
        <v>114.036690597549</v>
      </c>
      <c r="BX78">
        <v>135.35656513416399</v>
      </c>
      <c r="BY78">
        <v>107.496486967179</v>
      </c>
      <c r="BZ78">
        <v>99.361799801270195</v>
      </c>
      <c r="CA78">
        <v>129.393849818858</v>
      </c>
      <c r="CB78">
        <v>160.07779716956301</v>
      </c>
      <c r="CC78">
        <v>65.975119062414095</v>
      </c>
      <c r="CD78">
        <v>111.024364559159</v>
      </c>
      <c r="CF78" t="s">
        <v>441</v>
      </c>
      <c r="CG78">
        <v>129.860803181482</v>
      </c>
      <c r="CH78">
        <v>111.399423623773</v>
      </c>
      <c r="CI78">
        <v>143.539646873837</v>
      </c>
      <c r="CJ78">
        <v>103.910345552683</v>
      </c>
      <c r="CK78">
        <v>113.77413311134799</v>
      </c>
      <c r="CL78">
        <v>113.50262212447799</v>
      </c>
      <c r="CM78">
        <v>84.390469804926497</v>
      </c>
      <c r="CN78">
        <v>106.244758525676</v>
      </c>
      <c r="CO78">
        <v>117.34079069222901</v>
      </c>
      <c r="CP78">
        <v>84.737780136702497</v>
      </c>
      <c r="CQ78">
        <v>172.752352571773</v>
      </c>
      <c r="CR78">
        <v>107.367880850497</v>
      </c>
      <c r="CS78">
        <v>101.105116487732</v>
      </c>
      <c r="CT78">
        <v>95.622972008798598</v>
      </c>
      <c r="CU78">
        <v>122.01705370245401</v>
      </c>
      <c r="CV78">
        <v>103.256664956756</v>
      </c>
      <c r="CW78">
        <v>108.948651957056</v>
      </c>
      <c r="CX78">
        <v>104.100079968486</v>
      </c>
      <c r="CY78">
        <v>114.632246593311</v>
      </c>
      <c r="CZ78">
        <v>131.270651509646</v>
      </c>
      <c r="DA78">
        <v>107.826889888992</v>
      </c>
      <c r="DB78">
        <v>124.88665882792</v>
      </c>
      <c r="DC78">
        <v>108.01816876505799</v>
      </c>
      <c r="DD78">
        <v>163.75060569635801</v>
      </c>
      <c r="DE78">
        <v>119.801654837546</v>
      </c>
      <c r="DF78">
        <v>120.455739991009</v>
      </c>
      <c r="DG78">
        <v>164.441532464018</v>
      </c>
      <c r="DH78">
        <v>113.721034007912</v>
      </c>
      <c r="DI78">
        <v>112.258086528839</v>
      </c>
      <c r="DJ78">
        <v>104.296257767154</v>
      </c>
      <c r="DK78">
        <v>111.064575507493</v>
      </c>
      <c r="DL78">
        <v>103.92919986860301</v>
      </c>
      <c r="DM78">
        <v>111.44154721544901</v>
      </c>
      <c r="DN78">
        <v>123.553224671856</v>
      </c>
      <c r="DO78">
        <v>104.44595667855501</v>
      </c>
      <c r="DP78">
        <v>103.62032767634901</v>
      </c>
      <c r="DQ78">
        <v>128.69069068127399</v>
      </c>
      <c r="DR78">
        <v>112.814040266422</v>
      </c>
      <c r="DS78">
        <v>112.621247302265</v>
      </c>
      <c r="DT78">
        <v>161.85391723013001</v>
      </c>
      <c r="DU78">
        <v>106.483715686991</v>
      </c>
      <c r="DV78">
        <v>107.150206383092</v>
      </c>
      <c r="DW78">
        <v>109.03345831788</v>
      </c>
      <c r="DX78">
        <v>101.42125140364701</v>
      </c>
      <c r="DY78">
        <v>141.16338111021199</v>
      </c>
      <c r="DZ78">
        <v>159.03034421935101</v>
      </c>
      <c r="EA78">
        <v>157.800370196747</v>
      </c>
      <c r="EB78">
        <v>80.978129210546001</v>
      </c>
      <c r="EC78">
        <v>113.14980201335899</v>
      </c>
      <c r="ED78">
        <v>103.29504384015</v>
      </c>
      <c r="EE78">
        <v>123.40224955115301</v>
      </c>
      <c r="EF78">
        <v>95.418931369234897</v>
      </c>
      <c r="EG78">
        <v>62.8786479927576</v>
      </c>
      <c r="EH78">
        <v>75.475445907658596</v>
      </c>
      <c r="EI78">
        <v>75.021849170953899</v>
      </c>
      <c r="EJ78">
        <v>118.456489646232</v>
      </c>
      <c r="EK78">
        <v>130.90012962293699</v>
      </c>
      <c r="EL78">
        <v>108.310325671024</v>
      </c>
      <c r="EM78">
        <v>104.960511922702</v>
      </c>
      <c r="EN78">
        <v>123.479320409442</v>
      </c>
      <c r="EO78">
        <v>104.48899211162799</v>
      </c>
      <c r="EP78">
        <v>86.443937270334999</v>
      </c>
      <c r="EQ78">
        <v>107.646525676065</v>
      </c>
      <c r="ER78">
        <v>125.020101339005</v>
      </c>
      <c r="ES78">
        <v>92.679992455338606</v>
      </c>
      <c r="ET78">
        <v>119.272277433946</v>
      </c>
      <c r="EV78" t="s">
        <v>441</v>
      </c>
      <c r="EW78">
        <v>114.78432380901999</v>
      </c>
      <c r="EX78">
        <v>105.987161418683</v>
      </c>
      <c r="EY78">
        <v>145.42881319238299</v>
      </c>
      <c r="EZ78">
        <v>103.52438982889799</v>
      </c>
      <c r="FA78">
        <v>107.76625663177499</v>
      </c>
      <c r="FB78">
        <v>109.444285585993</v>
      </c>
      <c r="FC78">
        <v>121.13329004870801</v>
      </c>
      <c r="FD78">
        <v>103.081609418063</v>
      </c>
      <c r="FE78">
        <v>108.39896571016</v>
      </c>
      <c r="FF78">
        <v>51.744747578910697</v>
      </c>
      <c r="FG78">
        <v>174.42320303193901</v>
      </c>
      <c r="FH78">
        <v>106.01648937092</v>
      </c>
      <c r="FI78">
        <v>74.537003445623697</v>
      </c>
      <c r="FJ78">
        <v>75.329799044787606</v>
      </c>
      <c r="FK78">
        <v>113.754194197601</v>
      </c>
      <c r="FL78">
        <v>77.251682998849603</v>
      </c>
      <c r="FM78">
        <v>100.387204327521</v>
      </c>
      <c r="FN78">
        <v>97.126856808836393</v>
      </c>
      <c r="FO78">
        <v>107.59175311064</v>
      </c>
      <c r="FP78">
        <v>117.770299177455</v>
      </c>
      <c r="FQ78">
        <v>104.511740982063</v>
      </c>
      <c r="FR78">
        <v>118.379787336864</v>
      </c>
      <c r="FS78">
        <v>87.332317762488501</v>
      </c>
      <c r="FT78">
        <v>172.91035328245201</v>
      </c>
      <c r="FU78">
        <v>105.479124204531</v>
      </c>
      <c r="FV78">
        <v>110.28235643771301</v>
      </c>
      <c r="FW78">
        <v>186.94037209170801</v>
      </c>
      <c r="FX78">
        <v>109.375718258045</v>
      </c>
      <c r="FY78">
        <v>104.575187526137</v>
      </c>
      <c r="FZ78">
        <v>102.090526709204</v>
      </c>
      <c r="GA78">
        <v>105.119739621725</v>
      </c>
      <c r="GB78">
        <v>95.467152393970395</v>
      </c>
      <c r="GC78">
        <v>106.843627753208</v>
      </c>
      <c r="GD78">
        <v>108.633892113481</v>
      </c>
      <c r="GE78">
        <v>103.888615981783</v>
      </c>
      <c r="GF78">
        <v>101.068654513491</v>
      </c>
      <c r="GG78">
        <v>131.46175472084201</v>
      </c>
      <c r="GH78">
        <v>108.769297315161</v>
      </c>
      <c r="GI78">
        <v>106.1096465759</v>
      </c>
      <c r="GJ78">
        <v>160.68828125232699</v>
      </c>
      <c r="GK78">
        <v>102.651118666469</v>
      </c>
      <c r="GL78">
        <v>101.028386391026</v>
      </c>
      <c r="GM78">
        <v>86.1432023753609</v>
      </c>
      <c r="GN78">
        <v>96.108612164890403</v>
      </c>
      <c r="GO78">
        <v>124.806783794957</v>
      </c>
      <c r="GP78">
        <v>150.90209096164199</v>
      </c>
      <c r="GQ78">
        <v>163.07535139064399</v>
      </c>
      <c r="GR78">
        <v>112.24798557295701</v>
      </c>
      <c r="GS78">
        <v>108.07321206864</v>
      </c>
      <c r="GT78">
        <v>85.836383448336804</v>
      </c>
      <c r="GU78">
        <v>110.20922130519401</v>
      </c>
      <c r="GV78">
        <v>38.179889237910103</v>
      </c>
      <c r="GW78">
        <v>91.288264401950499</v>
      </c>
      <c r="GX78">
        <v>60.820286000623</v>
      </c>
      <c r="GY78">
        <v>38.926549272075</v>
      </c>
      <c r="GZ78">
        <v>111.99388726249801</v>
      </c>
      <c r="HA78">
        <v>115.55446865861499</v>
      </c>
      <c r="HB78">
        <v>103.775314741898</v>
      </c>
      <c r="HC78">
        <v>96.422358146334105</v>
      </c>
      <c r="HD78">
        <v>111.81812566163801</v>
      </c>
      <c r="HE78">
        <v>101.549538050265</v>
      </c>
      <c r="HF78">
        <v>65.244418426092594</v>
      </c>
      <c r="HG78">
        <v>86.1137514238888</v>
      </c>
      <c r="HH78">
        <v>81.382574878625306</v>
      </c>
      <c r="HI78">
        <v>101.193116995759</v>
      </c>
      <c r="HJ78">
        <v>121.126296130604</v>
      </c>
      <c r="HL78" t="s">
        <v>422</v>
      </c>
      <c r="HM78">
        <v>-8.4194502485122006E-3</v>
      </c>
      <c r="HN78">
        <v>-1.05249630422189E-2</v>
      </c>
      <c r="HO78">
        <v>-5.0777664311503204E-3</v>
      </c>
      <c r="HP78">
        <v>-2.8073006997531001E-3</v>
      </c>
      <c r="HQ78">
        <v>7.3012325588976898E-3</v>
      </c>
      <c r="HR78">
        <v>4.6421655669008403E-2</v>
      </c>
      <c r="HS78">
        <v>7.0320530511965407E-2</v>
      </c>
      <c r="HT78">
        <v>-2.4939193806948801E-2</v>
      </c>
      <c r="HU78">
        <v>-1.51292151939808E-2</v>
      </c>
      <c r="HV78">
        <v>-7.1828832728182301E-2</v>
      </c>
      <c r="HW78">
        <v>2.7342885448823299E-2</v>
      </c>
      <c r="HX78">
        <v>2.7217383930887701E-2</v>
      </c>
      <c r="HY78">
        <v>2.91389918968121E-2</v>
      </c>
      <c r="HZ78">
        <v>2.26010228033681E-2</v>
      </c>
      <c r="IA78">
        <v>4.7530568308113703E-2</v>
      </c>
      <c r="IB78">
        <v>4.8358237757025503E-2</v>
      </c>
      <c r="IC78">
        <v>6.3492122638095297E-2</v>
      </c>
      <c r="ID78">
        <v>2.3593399673988099E-2</v>
      </c>
      <c r="IE78">
        <v>0.15721446317042601</v>
      </c>
    </row>
    <row r="79" spans="1:239" x14ac:dyDescent="0.35">
      <c r="A79" t="s">
        <v>471</v>
      </c>
      <c r="B79" t="b">
        <v>0</v>
      </c>
      <c r="C79" t="b">
        <v>0</v>
      </c>
      <c r="D79">
        <v>0</v>
      </c>
      <c r="E79">
        <v>-1</v>
      </c>
      <c r="F79" t="s">
        <v>79</v>
      </c>
      <c r="G79">
        <v>1.3120582865845999E-2</v>
      </c>
      <c r="H79">
        <v>0</v>
      </c>
      <c r="I79">
        <v>-1.3120582865845999E-2</v>
      </c>
      <c r="J79">
        <v>112.824692224697</v>
      </c>
      <c r="K79">
        <v>111.58346887089699</v>
      </c>
      <c r="L79">
        <v>110.033873146734</v>
      </c>
      <c r="M79">
        <v>1</v>
      </c>
      <c r="N79" t="b">
        <v>1</v>
      </c>
      <c r="P79" t="s">
        <v>453</v>
      </c>
      <c r="Q79">
        <v>163.617217093405</v>
      </c>
      <c r="R79">
        <v>125.14462780250101</v>
      </c>
      <c r="S79">
        <v>126.06974453205601</v>
      </c>
      <c r="T79">
        <v>104.600026390216</v>
      </c>
      <c r="U79">
        <v>130.72140526039101</v>
      </c>
      <c r="V79">
        <v>125.623774608373</v>
      </c>
      <c r="W79">
        <v>7.9050776497620703</v>
      </c>
      <c r="X79">
        <v>114.513535839629</v>
      </c>
      <c r="Y79">
        <v>115.56219910185899</v>
      </c>
      <c r="Z79">
        <v>104.224581438584</v>
      </c>
      <c r="AA79">
        <v>177.333402866022</v>
      </c>
      <c r="AB79">
        <v>109.456709277719</v>
      </c>
      <c r="AC79">
        <v>152.21907567247399</v>
      </c>
      <c r="AD79">
        <v>88.681105357712696</v>
      </c>
      <c r="AE79">
        <v>137.62927277955799</v>
      </c>
      <c r="AF79">
        <v>153.9162718689</v>
      </c>
      <c r="AG79">
        <v>127.66351293864901</v>
      </c>
      <c r="AH79">
        <v>118.97200577848599</v>
      </c>
      <c r="AI79">
        <v>134.00357040018301</v>
      </c>
      <c r="AJ79">
        <v>169.94395652542099</v>
      </c>
      <c r="AK79">
        <v>117.51833037201899</v>
      </c>
      <c r="AL79">
        <v>138.79185519012501</v>
      </c>
      <c r="AM79">
        <v>115.379362808287</v>
      </c>
      <c r="AN79">
        <v>143.02989656575701</v>
      </c>
      <c r="AO79">
        <v>118.76860122143501</v>
      </c>
      <c r="AP79">
        <v>146.763268387908</v>
      </c>
      <c r="AQ79">
        <v>139.814909702931</v>
      </c>
      <c r="AR79">
        <v>131.19828913633901</v>
      </c>
      <c r="AS79">
        <v>131.366189999901</v>
      </c>
      <c r="AT79">
        <v>110.161400069903</v>
      </c>
      <c r="AU79">
        <v>127.38712835208401</v>
      </c>
      <c r="AV79">
        <v>121.17538296142099</v>
      </c>
      <c r="AW79">
        <v>123.80559072189899</v>
      </c>
      <c r="AX79">
        <v>156.87083037479999</v>
      </c>
      <c r="AY79">
        <v>105.19613427383101</v>
      </c>
      <c r="AZ79">
        <v>109.821282898421</v>
      </c>
      <c r="BA79">
        <v>148.09095844342801</v>
      </c>
      <c r="BB79">
        <v>124.403558147483</v>
      </c>
      <c r="BC79">
        <v>128.22278787969501</v>
      </c>
      <c r="BD79">
        <v>182.70092484261099</v>
      </c>
      <c r="BE79">
        <v>114.77503508714599</v>
      </c>
      <c r="BF79">
        <v>121.973435107908</v>
      </c>
      <c r="BG79">
        <v>153.23752228449999</v>
      </c>
      <c r="BH79">
        <v>110.561584669666</v>
      </c>
      <c r="BI79">
        <v>179.12676086641201</v>
      </c>
      <c r="BJ79">
        <v>207.47436470015299</v>
      </c>
      <c r="BK79">
        <v>151.46112738240799</v>
      </c>
      <c r="BL79">
        <v>34.151233930376797</v>
      </c>
      <c r="BM79">
        <v>128.00838519278099</v>
      </c>
      <c r="BN79">
        <v>136.928130771875</v>
      </c>
      <c r="BO79">
        <v>155.63819628069999</v>
      </c>
      <c r="BP79">
        <v>228.307698279889</v>
      </c>
      <c r="BQ79">
        <v>18.254993468032499</v>
      </c>
      <c r="BR79">
        <v>49.397957898519202</v>
      </c>
      <c r="BS79">
        <v>38.414593271235702</v>
      </c>
      <c r="BT79">
        <v>137.37618552951599</v>
      </c>
      <c r="BU79">
        <v>169.09838129489501</v>
      </c>
      <c r="BV79">
        <v>119.39278661510799</v>
      </c>
      <c r="BW79">
        <v>122.27028479130099</v>
      </c>
      <c r="BX79">
        <v>154.67988214509899</v>
      </c>
      <c r="BY79">
        <v>111.20260162928901</v>
      </c>
      <c r="BZ79">
        <v>141.18421143523801</v>
      </c>
      <c r="CA79">
        <v>163.38481916743899</v>
      </c>
      <c r="CB79">
        <v>162.259825492082</v>
      </c>
      <c r="CC79">
        <v>52.403238742288899</v>
      </c>
      <c r="CD79">
        <v>149.38025428528999</v>
      </c>
      <c r="CF79" t="s">
        <v>453</v>
      </c>
      <c r="CG79">
        <v>121.58118454263401</v>
      </c>
      <c r="CH79">
        <v>119.833147952414</v>
      </c>
      <c r="CI79">
        <v>83.740575136506806</v>
      </c>
      <c r="CJ79">
        <v>104.21176823496501</v>
      </c>
      <c r="CK79">
        <v>121.55335064297699</v>
      </c>
      <c r="CL79">
        <v>120.744667324464</v>
      </c>
      <c r="CM79">
        <v>76.7858841754189</v>
      </c>
      <c r="CN79">
        <v>110.16975671342399</v>
      </c>
      <c r="CO79">
        <v>110.005813167242</v>
      </c>
      <c r="CP79">
        <v>101.53949212553201</v>
      </c>
      <c r="CQ79">
        <v>157.18977161819899</v>
      </c>
      <c r="CR79">
        <v>105.36134741354699</v>
      </c>
      <c r="CS79">
        <v>122.666083449711</v>
      </c>
      <c r="CT79">
        <v>106.829830571714</v>
      </c>
      <c r="CU79">
        <v>129.87931784523499</v>
      </c>
      <c r="CV79">
        <v>118.55089552078699</v>
      </c>
      <c r="CW79">
        <v>111.741028229568</v>
      </c>
      <c r="CX79">
        <v>110.142499360355</v>
      </c>
      <c r="CY79">
        <v>123.63399003556199</v>
      </c>
      <c r="CZ79">
        <v>153.35006154446299</v>
      </c>
      <c r="DA79">
        <v>113.25018357521201</v>
      </c>
      <c r="DB79">
        <v>134.24532178394099</v>
      </c>
      <c r="DC79">
        <v>121.119738867416</v>
      </c>
      <c r="DD79">
        <v>143.61678762668001</v>
      </c>
      <c r="DE79">
        <v>116.088796327173</v>
      </c>
      <c r="DF79">
        <v>130.42696722038301</v>
      </c>
      <c r="DG79">
        <v>146.542442148909</v>
      </c>
      <c r="DH79">
        <v>104.488867035892</v>
      </c>
      <c r="DI79">
        <v>103.185146253784</v>
      </c>
      <c r="DJ79">
        <v>107.84680051433099</v>
      </c>
      <c r="DK79">
        <v>121.86627659138099</v>
      </c>
      <c r="DL79">
        <v>109.290698434744</v>
      </c>
      <c r="DM79">
        <v>119.870101797988</v>
      </c>
      <c r="DN79">
        <v>133.83961973540301</v>
      </c>
      <c r="DO79">
        <v>104.606815364499</v>
      </c>
      <c r="DP79">
        <v>107.132975276544</v>
      </c>
      <c r="DQ79">
        <v>118.457997656163</v>
      </c>
      <c r="DR79">
        <v>119.581290190527</v>
      </c>
      <c r="DS79">
        <v>126.29373468866601</v>
      </c>
      <c r="DT79">
        <v>166.583824158016</v>
      </c>
      <c r="DU79">
        <v>110.280833657646</v>
      </c>
      <c r="DV79">
        <v>113.233006147929</v>
      </c>
      <c r="DW79">
        <v>105.233117656479</v>
      </c>
      <c r="DX79">
        <v>104.22341796724299</v>
      </c>
      <c r="DY79">
        <v>128.18946007716301</v>
      </c>
      <c r="DZ79">
        <v>195.40784292854099</v>
      </c>
      <c r="EA79">
        <v>155.877181698404</v>
      </c>
      <c r="EB79">
        <v>65.151307096155705</v>
      </c>
      <c r="EC79">
        <v>121.40268380203</v>
      </c>
      <c r="ED79">
        <v>104.97035082766401</v>
      </c>
      <c r="EE79">
        <v>118.99707774424699</v>
      </c>
      <c r="EF79">
        <v>75.618414425694795</v>
      </c>
      <c r="EG79">
        <v>45.090660137188301</v>
      </c>
      <c r="EH79">
        <v>80.379748864315999</v>
      </c>
      <c r="EI79">
        <v>77.918182203158693</v>
      </c>
      <c r="EJ79">
        <v>137.61240833860001</v>
      </c>
      <c r="EK79">
        <v>150.29805564911001</v>
      </c>
      <c r="EL79">
        <v>113.74977054175299</v>
      </c>
      <c r="EM79">
        <v>110.25073994354</v>
      </c>
      <c r="EN79">
        <v>120.028114075389</v>
      </c>
      <c r="EO79">
        <v>108.073988096923</v>
      </c>
      <c r="EP79">
        <v>98.345976040672497</v>
      </c>
      <c r="EQ79">
        <v>137.59846556303799</v>
      </c>
      <c r="ER79">
        <v>103.714703292178</v>
      </c>
      <c r="ES79">
        <v>93.978921291455606</v>
      </c>
      <c r="ET79">
        <v>132.09539018405999</v>
      </c>
      <c r="EV79" t="s">
        <v>453</v>
      </c>
      <c r="EW79">
        <v>84.937552055360399</v>
      </c>
      <c r="EX79">
        <v>114.608225488676</v>
      </c>
      <c r="EY79">
        <v>10.5920487853687</v>
      </c>
      <c r="EZ79">
        <v>103.824643132058</v>
      </c>
      <c r="FA79">
        <v>112.75468967952099</v>
      </c>
      <c r="FB79">
        <v>115.935040096021</v>
      </c>
      <c r="FC79">
        <v>180.49824638289701</v>
      </c>
      <c r="FD79">
        <v>105.95046564513601</v>
      </c>
      <c r="FE79">
        <v>96.539026756132301</v>
      </c>
      <c r="FF79">
        <v>74.166287884670396</v>
      </c>
      <c r="FG79">
        <v>126.887042097665</v>
      </c>
      <c r="FH79">
        <v>101.34573831746</v>
      </c>
      <c r="FI79">
        <v>94.262132625288501</v>
      </c>
      <c r="FJ79">
        <v>105.145242969281</v>
      </c>
      <c r="FK79">
        <v>119.680749388783</v>
      </c>
      <c r="FL79">
        <v>87.458345060844195</v>
      </c>
      <c r="FM79">
        <v>97.233854372028006</v>
      </c>
      <c r="FN79">
        <v>101.786543846277</v>
      </c>
      <c r="FO79">
        <v>113.876446370276</v>
      </c>
      <c r="FP79">
        <v>137.57898219653001</v>
      </c>
      <c r="FQ79">
        <v>109.10740244747601</v>
      </c>
      <c r="FR79">
        <v>126.336447367465</v>
      </c>
      <c r="FS79">
        <v>96.955418138876695</v>
      </c>
      <c r="FT79">
        <v>129.58923749197001</v>
      </c>
      <c r="FU79">
        <v>86.040803918890404</v>
      </c>
      <c r="FV79">
        <v>115.39153960769499</v>
      </c>
      <c r="FW79">
        <v>140.839448558773</v>
      </c>
      <c r="FX79">
        <v>80.987136878598903</v>
      </c>
      <c r="FY79">
        <v>79.266158367203403</v>
      </c>
      <c r="FZ79">
        <v>105.565980066046</v>
      </c>
      <c r="GA79">
        <v>116.420415365106</v>
      </c>
      <c r="GB79">
        <v>98.331629847749696</v>
      </c>
      <c r="GC79">
        <v>115.936283324436</v>
      </c>
      <c r="GD79">
        <v>109.212920931149</v>
      </c>
      <c r="GE79">
        <v>104.020425161462</v>
      </c>
      <c r="GF79">
        <v>104.49480240061899</v>
      </c>
      <c r="GG79">
        <v>80.831982460345003</v>
      </c>
      <c r="GH79">
        <v>114.826620855521</v>
      </c>
      <c r="GI79">
        <v>123.88389819866499</v>
      </c>
      <c r="GJ79">
        <v>137.68499817704199</v>
      </c>
      <c r="GK79">
        <v>105.93810044574499</v>
      </c>
      <c r="GL79">
        <v>104.874982795433</v>
      </c>
      <c r="GM79">
        <v>70.429457042328593</v>
      </c>
      <c r="GN79">
        <v>98.203756629754494</v>
      </c>
      <c r="GO79">
        <v>82.592972577107105</v>
      </c>
      <c r="GP79">
        <v>170.11773625693399</v>
      </c>
      <c r="GQ79">
        <v>145.21238191329201</v>
      </c>
      <c r="GR79">
        <v>101.13061075466599</v>
      </c>
      <c r="GS79">
        <v>114.98467785095799</v>
      </c>
      <c r="GT79">
        <v>79.515797094045993</v>
      </c>
      <c r="GU79">
        <v>89.162512189735494</v>
      </c>
      <c r="GV79">
        <v>17.880688948995299</v>
      </c>
      <c r="GW79">
        <v>74.0141085642002</v>
      </c>
      <c r="GX79">
        <v>93.452847880214094</v>
      </c>
      <c r="GY79">
        <v>58.990107484389</v>
      </c>
      <c r="GZ79">
        <v>136.84897805833899</v>
      </c>
      <c r="HA79">
        <v>132.67834043391599</v>
      </c>
      <c r="HB79">
        <v>108.314583381844</v>
      </c>
      <c r="HC79">
        <v>99.175638996824802</v>
      </c>
      <c r="HD79">
        <v>91.474352476716106</v>
      </c>
      <c r="HE79">
        <v>105.016709106688</v>
      </c>
      <c r="HF79">
        <v>52.3234053488003</v>
      </c>
      <c r="HG79">
        <v>85.483571073516202</v>
      </c>
      <c r="HH79">
        <v>45.744794530382897</v>
      </c>
      <c r="HI79">
        <v>36.333340124232002</v>
      </c>
      <c r="HJ79">
        <v>86.430468367111601</v>
      </c>
      <c r="HL79" t="s">
        <v>423</v>
      </c>
      <c r="HM79">
        <v>7.4760845191204003E-3</v>
      </c>
      <c r="HN79">
        <v>7.4430400531952899E-3</v>
      </c>
      <c r="HO79">
        <v>5.4249380346220698E-3</v>
      </c>
      <c r="HP79">
        <v>4.2323891838580404E-3</v>
      </c>
      <c r="HQ79">
        <v>-2.24142653133818E-3</v>
      </c>
      <c r="HR79">
        <v>-4.4333640837146901E-2</v>
      </c>
      <c r="HS79">
        <v>-7.0678020302070405E-2</v>
      </c>
      <c r="HT79">
        <v>8.5092582566321795E-3</v>
      </c>
      <c r="HU79">
        <v>7.9420056396277694E-3</v>
      </c>
      <c r="HV79">
        <v>6.5555691693802196E-2</v>
      </c>
      <c r="HW79">
        <v>2.2491705963443499E-2</v>
      </c>
      <c r="HX79">
        <v>3.6675465353189503E-2</v>
      </c>
      <c r="HY79">
        <v>2.3771367159385701E-2</v>
      </c>
      <c r="HZ79">
        <v>7.2330482854179303E-3</v>
      </c>
      <c r="IA79">
        <v>2.9072316469551399E-2</v>
      </c>
      <c r="IB79">
        <v>3.2646072781878401E-2</v>
      </c>
      <c r="IC79">
        <v>2.19526909208092E-2</v>
      </c>
      <c r="ID79">
        <v>4.6430112548604401E-2</v>
      </c>
      <c r="IE79">
        <v>7.7805986472984298E-2</v>
      </c>
    </row>
    <row r="80" spans="1:239" x14ac:dyDescent="0.35">
      <c r="A80" t="s">
        <v>472</v>
      </c>
      <c r="B80" t="b">
        <v>1</v>
      </c>
      <c r="C80" t="b">
        <v>0</v>
      </c>
      <c r="D80">
        <v>0</v>
      </c>
      <c r="E80">
        <v>-1</v>
      </c>
      <c r="F80" t="s">
        <v>79</v>
      </c>
      <c r="G80">
        <v>-1.14719775065492E-2</v>
      </c>
      <c r="H80">
        <v>0</v>
      </c>
      <c r="I80">
        <v>1.14719775065492E-2</v>
      </c>
      <c r="J80">
        <v>111.530369893312</v>
      </c>
      <c r="K80">
        <v>111.58346887089699</v>
      </c>
      <c r="L80">
        <v>111.296179264432</v>
      </c>
      <c r="M80">
        <v>0</v>
      </c>
      <c r="N80" t="b">
        <v>0</v>
      </c>
      <c r="P80" t="s">
        <v>465</v>
      </c>
      <c r="Q80">
        <v>188.22528693647899</v>
      </c>
      <c r="R80">
        <v>123.00860784259299</v>
      </c>
      <c r="S80">
        <v>68.290731452326398</v>
      </c>
      <c r="T80">
        <v>104.508599915556</v>
      </c>
      <c r="U80">
        <v>126.874611815953</v>
      </c>
      <c r="V80">
        <v>123.473350439615</v>
      </c>
      <c r="W80">
        <v>9.4533355673989394</v>
      </c>
      <c r="X80">
        <v>113.45671334631299</v>
      </c>
      <c r="Y80">
        <v>152.62635281354301</v>
      </c>
      <c r="Z80">
        <v>154.715467957182</v>
      </c>
      <c r="AA80">
        <v>199.63415579262599</v>
      </c>
      <c r="AB80">
        <v>110.00749981321501</v>
      </c>
      <c r="AC80">
        <v>139.12150496029901</v>
      </c>
      <c r="AD80">
        <v>117.256173131903</v>
      </c>
      <c r="AE80">
        <v>139.24233596364601</v>
      </c>
      <c r="AF80">
        <v>140.56563076444101</v>
      </c>
      <c r="AG80">
        <v>122.65354257291099</v>
      </c>
      <c r="AH80">
        <v>115.90321393217999</v>
      </c>
      <c r="AI80">
        <v>130.70153549018499</v>
      </c>
      <c r="AJ80">
        <v>165.91616483939001</v>
      </c>
      <c r="AK80">
        <v>117.00333511117501</v>
      </c>
      <c r="AL80">
        <v>140.90513158764699</v>
      </c>
      <c r="AM80">
        <v>143.43634037420699</v>
      </c>
      <c r="AN80">
        <v>157.75927892156599</v>
      </c>
      <c r="AO80">
        <v>154.00653720273399</v>
      </c>
      <c r="AP80">
        <v>142.66045541674501</v>
      </c>
      <c r="AQ80">
        <v>164.95678610778</v>
      </c>
      <c r="AR80">
        <v>137.343153705015</v>
      </c>
      <c r="AS80">
        <v>133.14964911867099</v>
      </c>
      <c r="AT80">
        <v>109.77172763908401</v>
      </c>
      <c r="AU80">
        <v>135.574999898236</v>
      </c>
      <c r="AV80">
        <v>117.76795118821499</v>
      </c>
      <c r="AW80">
        <v>121.52915647862601</v>
      </c>
      <c r="AX80">
        <v>143.44337115324501</v>
      </c>
      <c r="AY80">
        <v>105.11990871121</v>
      </c>
      <c r="AZ80">
        <v>109.37762836143099</v>
      </c>
      <c r="BA80">
        <v>117.260487268913</v>
      </c>
      <c r="BB80">
        <v>122.032990873674</v>
      </c>
      <c r="BC80">
        <v>126.387057809113</v>
      </c>
      <c r="BD80">
        <v>218.48409067631201</v>
      </c>
      <c r="BE80">
        <v>114.43407277354299</v>
      </c>
      <c r="BF80">
        <v>118.650941701653</v>
      </c>
      <c r="BG80">
        <v>147.17585572745699</v>
      </c>
      <c r="BH80">
        <v>110.135291460959</v>
      </c>
      <c r="BI80">
        <v>213.72056994589701</v>
      </c>
      <c r="BJ80">
        <v>259.56574673012</v>
      </c>
      <c r="BK80">
        <v>171.33474154355801</v>
      </c>
      <c r="BL80">
        <v>34.396467700465301</v>
      </c>
      <c r="BM80">
        <v>135.70918725273501</v>
      </c>
      <c r="BN80">
        <v>129.09735920531199</v>
      </c>
      <c r="BO80">
        <v>149.61107400429901</v>
      </c>
      <c r="BP80">
        <v>187.936151714446</v>
      </c>
      <c r="BQ80">
        <v>17.981238990724801</v>
      </c>
      <c r="BR80">
        <v>63.648786613882599</v>
      </c>
      <c r="BS80">
        <v>56.587068979460497</v>
      </c>
      <c r="BT80">
        <v>133.682078204509</v>
      </c>
      <c r="BU80">
        <v>165.16018477069699</v>
      </c>
      <c r="BV80">
        <v>118.621900290475</v>
      </c>
      <c r="BW80">
        <v>118.765280697948</v>
      </c>
      <c r="BX80">
        <v>148.44839165450199</v>
      </c>
      <c r="BY80">
        <v>110.77105143393</v>
      </c>
      <c r="BZ80">
        <v>107.693316714557</v>
      </c>
      <c r="CA80">
        <v>210.80002235607199</v>
      </c>
      <c r="CB80">
        <v>179.90868622496399</v>
      </c>
      <c r="CC80">
        <v>74.806115695495606</v>
      </c>
      <c r="CD80">
        <v>217.693490027134</v>
      </c>
      <c r="CF80" t="s">
        <v>465</v>
      </c>
      <c r="CG80">
        <v>136.94887196887501</v>
      </c>
      <c r="CH80">
        <v>118.323009480401</v>
      </c>
      <c r="CI80">
        <v>56.836910013900102</v>
      </c>
      <c r="CJ80">
        <v>104.1889852077</v>
      </c>
      <c r="CK80">
        <v>118.537313465504</v>
      </c>
      <c r="CL80">
        <v>118.37380288618699</v>
      </c>
      <c r="CM80">
        <v>75.926343412753994</v>
      </c>
      <c r="CN80">
        <v>109.50339833546001</v>
      </c>
      <c r="CO80">
        <v>137.38105832999599</v>
      </c>
      <c r="CP80">
        <v>139.46511419864501</v>
      </c>
      <c r="CQ80">
        <v>169.35997988291001</v>
      </c>
      <c r="CR80">
        <v>105.78733201746</v>
      </c>
      <c r="CS80">
        <v>104.907190271266</v>
      </c>
      <c r="CT80">
        <v>130.23139805635401</v>
      </c>
      <c r="CU80">
        <v>131.19458790248299</v>
      </c>
      <c r="CV80">
        <v>101.36352479215699</v>
      </c>
      <c r="CW80">
        <v>109.61209940982199</v>
      </c>
      <c r="CX80">
        <v>108.724446568014</v>
      </c>
      <c r="CY80">
        <v>120.38656024745001</v>
      </c>
      <c r="CZ80">
        <v>147.14405416643001</v>
      </c>
      <c r="DA80">
        <v>113.463841983224</v>
      </c>
      <c r="DB80">
        <v>134.46761521191399</v>
      </c>
      <c r="DC80">
        <v>135.072213986733</v>
      </c>
      <c r="DD80">
        <v>155.62429814495201</v>
      </c>
      <c r="DE80">
        <v>133.10722196088199</v>
      </c>
      <c r="DF80">
        <v>125.039050888788</v>
      </c>
      <c r="DG80">
        <v>170.17272388190099</v>
      </c>
      <c r="DH80">
        <v>102.597251657309</v>
      </c>
      <c r="DI80">
        <v>102.32114254942699</v>
      </c>
      <c r="DJ80">
        <v>107.67633345653201</v>
      </c>
      <c r="DK80">
        <v>124.927406223052</v>
      </c>
      <c r="DL80">
        <v>106.401951021762</v>
      </c>
      <c r="DM80">
        <v>118.18828037124</v>
      </c>
      <c r="DN80">
        <v>114.461560555761</v>
      </c>
      <c r="DO80">
        <v>104.578406949951</v>
      </c>
      <c r="DP80">
        <v>106.986336989767</v>
      </c>
      <c r="DQ80">
        <v>100.281181822722</v>
      </c>
      <c r="DR80">
        <v>117.093227731079</v>
      </c>
      <c r="DS80">
        <v>123.94201595393299</v>
      </c>
      <c r="DT80">
        <v>194.18625341637801</v>
      </c>
      <c r="DU80">
        <v>110.308772649422</v>
      </c>
      <c r="DV80">
        <v>110.17562527401201</v>
      </c>
      <c r="DW80">
        <v>96.322563766249303</v>
      </c>
      <c r="DX80">
        <v>104.087463863727</v>
      </c>
      <c r="DY80">
        <v>149.09513370115499</v>
      </c>
      <c r="DZ80">
        <v>238.01818842186699</v>
      </c>
      <c r="EA80">
        <v>168.70483376147999</v>
      </c>
      <c r="EB80">
        <v>62.794761171639898</v>
      </c>
      <c r="EC80">
        <v>124.020025466129</v>
      </c>
      <c r="ED80">
        <v>99.965701798119696</v>
      </c>
      <c r="EE80">
        <v>108.606003304463</v>
      </c>
      <c r="EF80">
        <v>80.856465177823793</v>
      </c>
      <c r="EG80">
        <v>38.505716548914698</v>
      </c>
      <c r="EH80">
        <v>89.531608278470898</v>
      </c>
      <c r="EI80">
        <v>103.092619885825</v>
      </c>
      <c r="EJ80">
        <v>133.949423820444</v>
      </c>
      <c r="EK80">
        <v>143.84607840757701</v>
      </c>
      <c r="EL80">
        <v>113.229957709228</v>
      </c>
      <c r="EM80">
        <v>107.247282406059</v>
      </c>
      <c r="EN80">
        <v>109.917028485983</v>
      </c>
      <c r="EO80">
        <v>107.442134821653</v>
      </c>
      <c r="EP80">
        <v>119.677474317744</v>
      </c>
      <c r="EQ80">
        <v>166.179169378653</v>
      </c>
      <c r="ER80">
        <v>121.468501361547</v>
      </c>
      <c r="ES80">
        <v>94.345244812073005</v>
      </c>
      <c r="ET80">
        <v>135.20120255876</v>
      </c>
      <c r="EV80" t="s">
        <v>465</v>
      </c>
      <c r="EW80">
        <v>93.634892882701195</v>
      </c>
      <c r="EX80">
        <v>113.655075900564</v>
      </c>
      <c r="EY80">
        <v>7.7189157996065196</v>
      </c>
      <c r="EZ80">
        <v>103.870024833926</v>
      </c>
      <c r="FA80">
        <v>110.429921340468</v>
      </c>
      <c r="FB80">
        <v>113.34590199077</v>
      </c>
      <c r="FC80">
        <v>94.954510989594198</v>
      </c>
      <c r="FD80">
        <v>105.640301719913</v>
      </c>
      <c r="FE80">
        <v>113.624154567368</v>
      </c>
      <c r="FF80">
        <v>93.640061695313705</v>
      </c>
      <c r="FG80">
        <v>130.70766409500499</v>
      </c>
      <c r="FH80">
        <v>101.655260843306</v>
      </c>
      <c r="FI80">
        <v>74.703542689706495</v>
      </c>
      <c r="FJ80">
        <v>117.629473412373</v>
      </c>
      <c r="FK80">
        <v>120.651461336361</v>
      </c>
      <c r="FL80">
        <v>69.327753896543697</v>
      </c>
      <c r="FM80">
        <v>97.300017049728396</v>
      </c>
      <c r="FN80">
        <v>101.783469239832</v>
      </c>
      <c r="FO80">
        <v>110.652380068035</v>
      </c>
      <c r="FP80">
        <v>129.733441468747</v>
      </c>
      <c r="FQ80">
        <v>109.99233510628</v>
      </c>
      <c r="FR80">
        <v>124.816255027582</v>
      </c>
      <c r="FS80">
        <v>96.511372393360304</v>
      </c>
      <c r="FT80">
        <v>137.417285055881</v>
      </c>
      <c r="FU80">
        <v>86.700262828078607</v>
      </c>
      <c r="FV80">
        <v>109.09833272169899</v>
      </c>
      <c r="FW80">
        <v>157.96469255064699</v>
      </c>
      <c r="FX80">
        <v>74.481983264471296</v>
      </c>
      <c r="FY80">
        <v>76.745692277206203</v>
      </c>
      <c r="FZ80">
        <v>105.604637530772</v>
      </c>
      <c r="GA80">
        <v>114.898563745724</v>
      </c>
      <c r="GB80">
        <v>95.878533793392506</v>
      </c>
      <c r="GC80">
        <v>114.79414564475699</v>
      </c>
      <c r="GD80">
        <v>86.522553242752295</v>
      </c>
      <c r="GE80">
        <v>104.039293663264</v>
      </c>
      <c r="GF80">
        <v>104.63001151461999</v>
      </c>
      <c r="GG80">
        <v>70.558437890808904</v>
      </c>
      <c r="GH80">
        <v>112.21793385058901</v>
      </c>
      <c r="GI80">
        <v>121.023062402799</v>
      </c>
      <c r="GJ80">
        <v>156.34645938916901</v>
      </c>
      <c r="GK80">
        <v>106.30480206927901</v>
      </c>
      <c r="GL80">
        <v>102.045010913895</v>
      </c>
      <c r="GM80">
        <v>61.008570855236002</v>
      </c>
      <c r="GN80">
        <v>98.325101263588905</v>
      </c>
      <c r="GO80">
        <v>93.581441481858107</v>
      </c>
      <c r="GP80">
        <v>201.59687016706201</v>
      </c>
      <c r="GQ80">
        <v>150.21342282718601</v>
      </c>
      <c r="GR80">
        <v>89.934235578544801</v>
      </c>
      <c r="GS80">
        <v>113.134160276074</v>
      </c>
      <c r="GT80">
        <v>76.195710570845407</v>
      </c>
      <c r="GU80">
        <v>76.655188115906299</v>
      </c>
      <c r="GV80">
        <v>22.9720570361809</v>
      </c>
      <c r="GW80">
        <v>49.666427106317798</v>
      </c>
      <c r="GX80">
        <v>83.773826356382799</v>
      </c>
      <c r="GY80">
        <v>69.6010766635967</v>
      </c>
      <c r="GZ80">
        <v>133.184769289831</v>
      </c>
      <c r="HA80">
        <v>124.415653953207</v>
      </c>
      <c r="HB80">
        <v>108.012314555684</v>
      </c>
      <c r="HC80">
        <v>96.594491944951699</v>
      </c>
      <c r="HD80">
        <v>79.365129232025396</v>
      </c>
      <c r="HE80">
        <v>104.196528524269</v>
      </c>
      <c r="HF80">
        <v>96.269504845835698</v>
      </c>
      <c r="HG80">
        <v>96.461364259444096</v>
      </c>
      <c r="HH80">
        <v>56.394622769630899</v>
      </c>
      <c r="HI80">
        <v>24.423670116486399</v>
      </c>
      <c r="HJ80">
        <v>52.435941713532401</v>
      </c>
      <c r="HL80" t="s">
        <v>424</v>
      </c>
      <c r="HM80">
        <v>2.2622634246625101E-3</v>
      </c>
      <c r="HN80">
        <v>2.3982264289212901E-4</v>
      </c>
      <c r="HO80">
        <v>1.5046013719164301E-3</v>
      </c>
      <c r="HP80">
        <v>1.9216730294508899E-3</v>
      </c>
      <c r="HQ80">
        <v>-8.4459253601687403E-4</v>
      </c>
      <c r="HR80">
        <v>-2.1749514219463199E-2</v>
      </c>
      <c r="HS80">
        <v>-3.3748062759005097E-2</v>
      </c>
      <c r="HT80">
        <v>-7.14243673319592E-3</v>
      </c>
      <c r="HU80">
        <v>-2.95885993522626E-3</v>
      </c>
      <c r="HV80">
        <v>2.5447312119637199E-2</v>
      </c>
      <c r="HW80">
        <v>-4.0273426902560604E-3</v>
      </c>
      <c r="HX80">
        <v>-7.4428543098262702E-3</v>
      </c>
      <c r="HY80">
        <v>-5.3256188049465303E-3</v>
      </c>
      <c r="HZ80">
        <v>-4.1285183743645398E-2</v>
      </c>
      <c r="IA80">
        <v>4.5159689524268902E-2</v>
      </c>
      <c r="IB80">
        <v>-1.28418528436896E-2</v>
      </c>
      <c r="IC80">
        <v>2.2844067007522499E-2</v>
      </c>
      <c r="ID80">
        <v>-1.3732830390195599E-2</v>
      </c>
      <c r="IE80">
        <v>2.3331903632371798E-2</v>
      </c>
    </row>
    <row r="81" spans="1:239" x14ac:dyDescent="0.35">
      <c r="A81" t="s">
        <v>473</v>
      </c>
      <c r="B81" t="b">
        <v>0</v>
      </c>
      <c r="C81" t="b">
        <v>1</v>
      </c>
      <c r="D81">
        <v>1</v>
      </c>
      <c r="E81">
        <v>1</v>
      </c>
      <c r="F81" t="s">
        <v>79</v>
      </c>
      <c r="G81">
        <v>1.6904362412835699E-2</v>
      </c>
      <c r="H81">
        <v>1.6904362412835699E-2</v>
      </c>
      <c r="I81">
        <v>1.6904362412835699E-2</v>
      </c>
      <c r="J81">
        <v>113.41571968602599</v>
      </c>
      <c r="K81">
        <v>113.469716267972</v>
      </c>
      <c r="L81">
        <v>113.17757021388201</v>
      </c>
      <c r="M81">
        <v>0</v>
      </c>
      <c r="N81" t="b">
        <v>1</v>
      </c>
      <c r="P81" t="s">
        <v>477</v>
      </c>
      <c r="Q81">
        <v>167.09401004776799</v>
      </c>
      <c r="R81">
        <v>107.048292321711</v>
      </c>
      <c r="S81">
        <v>47.865086488147</v>
      </c>
      <c r="T81">
        <v>105.564672449612</v>
      </c>
      <c r="U81">
        <v>110.364523711202</v>
      </c>
      <c r="V81">
        <v>107.479014183445</v>
      </c>
      <c r="W81">
        <v>9.8203335224816204</v>
      </c>
      <c r="X81">
        <v>106.78202432113299</v>
      </c>
      <c r="Y81">
        <v>187.12794673249701</v>
      </c>
      <c r="Z81">
        <v>184.17120427414801</v>
      </c>
      <c r="AA81">
        <v>200.311797162586</v>
      </c>
      <c r="AB81">
        <v>110.246933668282</v>
      </c>
      <c r="AC81">
        <v>135.97220083114601</v>
      </c>
      <c r="AD81">
        <v>147.43914271151201</v>
      </c>
      <c r="AE81">
        <v>125.41143875112201</v>
      </c>
      <c r="AF81">
        <v>137.771286874975</v>
      </c>
      <c r="AG81">
        <v>104.941977424535</v>
      </c>
      <c r="AH81">
        <v>104.93728000737801</v>
      </c>
      <c r="AI81">
        <v>111.917056520871</v>
      </c>
      <c r="AJ81">
        <v>124.074498243143</v>
      </c>
      <c r="AK81">
        <v>110.086807169027</v>
      </c>
      <c r="AL81">
        <v>125.66503303545301</v>
      </c>
      <c r="AM81">
        <v>135.77711010979201</v>
      </c>
      <c r="AN81">
        <v>181.78860747461499</v>
      </c>
      <c r="AO81">
        <v>147.03127470688</v>
      </c>
      <c r="AP81">
        <v>116.534933385836</v>
      </c>
      <c r="AQ81">
        <v>128.71462804156999</v>
      </c>
      <c r="AR81">
        <v>122.188174111023</v>
      </c>
      <c r="AS81">
        <v>116.071306797665</v>
      </c>
      <c r="AT81">
        <v>105.265038625755</v>
      </c>
      <c r="AU81">
        <v>121.93355874815499</v>
      </c>
      <c r="AV81">
        <v>105.730951902835</v>
      </c>
      <c r="AW81">
        <v>105.658268421391</v>
      </c>
      <c r="AX81">
        <v>140.391542645474</v>
      </c>
      <c r="AY81">
        <v>105.685909634382</v>
      </c>
      <c r="AZ81">
        <v>104.723459329118</v>
      </c>
      <c r="BA81">
        <v>103.52284568476099</v>
      </c>
      <c r="BB81">
        <v>105.963382767743</v>
      </c>
      <c r="BC81">
        <v>113.620395283222</v>
      </c>
      <c r="BD81">
        <v>194.25366773104901</v>
      </c>
      <c r="BE81">
        <v>110.162528486656</v>
      </c>
      <c r="BF81">
        <v>106.269858841128</v>
      </c>
      <c r="BG81">
        <v>103.298451609179</v>
      </c>
      <c r="BH81">
        <v>105.417520864214</v>
      </c>
      <c r="BI81">
        <v>190.486419041331</v>
      </c>
      <c r="BJ81">
        <v>201.24330409895001</v>
      </c>
      <c r="BK81">
        <v>176.112752404595</v>
      </c>
      <c r="BL81">
        <v>67.410309253865805</v>
      </c>
      <c r="BM81">
        <v>122.493896468247</v>
      </c>
      <c r="BN81">
        <v>96.517887777686397</v>
      </c>
      <c r="BO81">
        <v>102.13402183093601</v>
      </c>
      <c r="BP81">
        <v>50.8460039443043</v>
      </c>
      <c r="BQ81">
        <v>46.454317798136501</v>
      </c>
      <c r="BR81">
        <v>89.748047044587807</v>
      </c>
      <c r="BS81">
        <v>76.575228915859995</v>
      </c>
      <c r="BT81">
        <v>115.128932997638</v>
      </c>
      <c r="BU81">
        <v>122.04239200555</v>
      </c>
      <c r="BV81">
        <v>111.37848761226699</v>
      </c>
      <c r="BW81">
        <v>106.61501750232</v>
      </c>
      <c r="BX81">
        <v>104.298789302142</v>
      </c>
      <c r="BY81">
        <v>106.153122759927</v>
      </c>
      <c r="BZ81">
        <v>69.576985555043905</v>
      </c>
      <c r="CA81">
        <v>155.509769624341</v>
      </c>
      <c r="CB81">
        <v>213.947481729359</v>
      </c>
      <c r="CC81">
        <v>102.43316480897199</v>
      </c>
      <c r="CD81">
        <v>154.24941214524199</v>
      </c>
      <c r="CF81" t="s">
        <v>477</v>
      </c>
      <c r="CG81">
        <v>138.73984059959</v>
      </c>
      <c r="CH81">
        <v>113.469716267972</v>
      </c>
      <c r="CI81">
        <v>51.506299381769701</v>
      </c>
      <c r="CJ81">
        <v>105.253357454313</v>
      </c>
      <c r="CK81">
        <v>113.27601539960401</v>
      </c>
      <c r="CL81">
        <v>109.155422106084</v>
      </c>
      <c r="CM81">
        <v>81.948075118189394</v>
      </c>
      <c r="CN81">
        <v>109.180927730235</v>
      </c>
      <c r="CO81">
        <v>159.76349075722499</v>
      </c>
      <c r="CP81">
        <v>171.51242959048901</v>
      </c>
      <c r="CQ81">
        <v>173.85863638591499</v>
      </c>
      <c r="CR81">
        <v>106.034366456437</v>
      </c>
      <c r="CS81">
        <v>106.47878401125701</v>
      </c>
      <c r="CT81">
        <v>153.790694788698</v>
      </c>
      <c r="CU81">
        <v>129.55326550171699</v>
      </c>
      <c r="CV81">
        <v>102.83543045573499</v>
      </c>
      <c r="CW81">
        <v>99.412778428073693</v>
      </c>
      <c r="CX81">
        <v>106.900037554696</v>
      </c>
      <c r="CY81">
        <v>114.101792386852</v>
      </c>
      <c r="CZ81">
        <v>122.66123344079899</v>
      </c>
      <c r="DA81">
        <v>112.589573377034</v>
      </c>
      <c r="DB81">
        <v>135.62209379693201</v>
      </c>
      <c r="DC81">
        <v>114.680151173101</v>
      </c>
      <c r="DD81">
        <v>154.579590902603</v>
      </c>
      <c r="DE81">
        <v>125.727838106281</v>
      </c>
      <c r="DF81">
        <v>110.497157863213</v>
      </c>
      <c r="DG81">
        <v>147.65273899608499</v>
      </c>
      <c r="DH81">
        <v>104.18413300111401</v>
      </c>
      <c r="DI81">
        <v>100.478604929151</v>
      </c>
      <c r="DJ81">
        <v>107.328310414946</v>
      </c>
      <c r="DK81">
        <v>123.56548036064299</v>
      </c>
      <c r="DL81">
        <v>104.831489697207</v>
      </c>
      <c r="DM81">
        <v>113.36676832268699</v>
      </c>
      <c r="DN81">
        <v>124.75849316940899</v>
      </c>
      <c r="DO81">
        <v>105.246119857371</v>
      </c>
      <c r="DP81">
        <v>106.761024733523</v>
      </c>
      <c r="DQ81">
        <v>97.245175438767205</v>
      </c>
      <c r="DR81">
        <v>108.11980255944</v>
      </c>
      <c r="DS81">
        <v>119.0918449009</v>
      </c>
      <c r="DT81">
        <v>197.005326661944</v>
      </c>
      <c r="DU81">
        <v>109.733675417068</v>
      </c>
      <c r="DV81">
        <v>108.20341422234701</v>
      </c>
      <c r="DW81">
        <v>81.253002831560707</v>
      </c>
      <c r="DX81">
        <v>104.88368428403599</v>
      </c>
      <c r="DY81">
        <v>151.490333234601</v>
      </c>
      <c r="DZ81">
        <v>213.41043926066899</v>
      </c>
      <c r="EA81">
        <v>165.073622722767</v>
      </c>
      <c r="EB81">
        <v>103.69272855974999</v>
      </c>
      <c r="EC81">
        <v>122.877755168121</v>
      </c>
      <c r="ED81">
        <v>85.941148317700794</v>
      </c>
      <c r="EE81">
        <v>90.926183842647404</v>
      </c>
      <c r="EF81">
        <v>45.007020529693698</v>
      </c>
      <c r="EG81">
        <v>79.202397947887405</v>
      </c>
      <c r="EH81">
        <v>79.639966925765293</v>
      </c>
      <c r="EI81">
        <v>135.11882170267799</v>
      </c>
      <c r="EJ81">
        <v>127.24496138247</v>
      </c>
      <c r="EK81">
        <v>119.262024484202</v>
      </c>
      <c r="EL81">
        <v>112.383145986976</v>
      </c>
      <c r="EM81">
        <v>99.8808945754825</v>
      </c>
      <c r="EN81">
        <v>92.6956052106774</v>
      </c>
      <c r="EO81">
        <v>107.193970898163</v>
      </c>
      <c r="EP81">
        <v>117.431790075188</v>
      </c>
      <c r="EQ81">
        <v>138.41677122063501</v>
      </c>
      <c r="ER81">
        <v>190.25352977063699</v>
      </c>
      <c r="ES81">
        <v>117.62661765849499</v>
      </c>
      <c r="ET81">
        <v>126.880724804466</v>
      </c>
      <c r="EV81" t="s">
        <v>477</v>
      </c>
      <c r="EW81">
        <v>104.72046734480701</v>
      </c>
      <c r="EX81">
        <v>119.39865074078899</v>
      </c>
      <c r="EY81">
        <v>7.3434838766111703</v>
      </c>
      <c r="EZ81">
        <v>104.942630307032</v>
      </c>
      <c r="FA81">
        <v>115.234744538917</v>
      </c>
      <c r="FB81">
        <v>110.23836974730099</v>
      </c>
      <c r="FC81">
        <v>30.406722353829799</v>
      </c>
      <c r="FD81">
        <v>111.46546701170099</v>
      </c>
      <c r="FE81">
        <v>124.221912371461</v>
      </c>
      <c r="FF81">
        <v>116.093654600414</v>
      </c>
      <c r="FG81">
        <v>131.99410212330801</v>
      </c>
      <c r="FH81">
        <v>101.892497805473</v>
      </c>
      <c r="FI81">
        <v>78.077969095410495</v>
      </c>
      <c r="FJ81">
        <v>128.21545068142001</v>
      </c>
      <c r="FK81">
        <v>128.586841718416</v>
      </c>
      <c r="FL81">
        <v>72.200846791758295</v>
      </c>
      <c r="FM81">
        <v>92.947324101964696</v>
      </c>
      <c r="FN81">
        <v>108.36973354278</v>
      </c>
      <c r="FO81">
        <v>114.976026436441</v>
      </c>
      <c r="FP81">
        <v>118.104657768366</v>
      </c>
      <c r="FQ81">
        <v>114.864708111016</v>
      </c>
      <c r="FR81">
        <v>140.01346515729301</v>
      </c>
      <c r="FS81">
        <v>72.211590807793002</v>
      </c>
      <c r="FT81">
        <v>112.95261078046001</v>
      </c>
      <c r="FU81">
        <v>79.427037094819099</v>
      </c>
      <c r="FV81">
        <v>103.18475912327899</v>
      </c>
      <c r="FW81">
        <v>148.31142170885099</v>
      </c>
      <c r="FX81">
        <v>85.054628167051405</v>
      </c>
      <c r="FY81">
        <v>82.790649139200596</v>
      </c>
      <c r="FZ81">
        <v>109.357713067237</v>
      </c>
      <c r="GA81">
        <v>124.309283595688</v>
      </c>
      <c r="GB81">
        <v>103.330661084056</v>
      </c>
      <c r="GC81">
        <v>120.76224553866599</v>
      </c>
      <c r="GD81">
        <v>103.96253860143599</v>
      </c>
      <c r="GE81">
        <v>104.80738541643601</v>
      </c>
      <c r="GF81">
        <v>108.761963461151</v>
      </c>
      <c r="GG81">
        <v>72.412139312269005</v>
      </c>
      <c r="GH81">
        <v>109.688595140899</v>
      </c>
      <c r="GI81">
        <v>123.737795807512</v>
      </c>
      <c r="GJ81">
        <v>173.19658539451299</v>
      </c>
      <c r="GK81">
        <v>109.179089947199</v>
      </c>
      <c r="GL81">
        <v>109.51085337254899</v>
      </c>
      <c r="GM81">
        <v>60.562950912110601</v>
      </c>
      <c r="GN81">
        <v>104.239100695481</v>
      </c>
      <c r="GO81">
        <v>103.76223758558299</v>
      </c>
      <c r="GP81">
        <v>197.26526913529199</v>
      </c>
      <c r="GQ81">
        <v>136.22949563112999</v>
      </c>
      <c r="GR81">
        <v>118.21500047044999</v>
      </c>
      <c r="GS81">
        <v>122.367643259959</v>
      </c>
      <c r="GT81">
        <v>74.072969445902402</v>
      </c>
      <c r="GU81">
        <v>76.860323598428707</v>
      </c>
      <c r="GV81">
        <v>21.4648853320308</v>
      </c>
      <c r="GW81">
        <v>71.617024824823602</v>
      </c>
      <c r="GX81">
        <v>30.919594829210101</v>
      </c>
      <c r="GY81">
        <v>85.6363364219836</v>
      </c>
      <c r="GZ81">
        <v>138.17052991242801</v>
      </c>
      <c r="HA81">
        <v>113.308141885642</v>
      </c>
      <c r="HB81">
        <v>113.069753729251</v>
      </c>
      <c r="HC81">
        <v>93.037332150323195</v>
      </c>
      <c r="HD81">
        <v>78.688194895262995</v>
      </c>
      <c r="HE81">
        <v>108.17092900217899</v>
      </c>
      <c r="HF81">
        <v>127.995630764548</v>
      </c>
      <c r="HG81">
        <v>85.2751535766009</v>
      </c>
      <c r="HH81">
        <v>105.905051146246</v>
      </c>
      <c r="HI81">
        <v>26.810922721675102</v>
      </c>
      <c r="HJ81">
        <v>61.150192345507897</v>
      </c>
      <c r="HL81" t="s">
        <v>425</v>
      </c>
      <c r="HM81">
        <v>6.5998351445450899E-4</v>
      </c>
      <c r="HN81">
        <v>8.4092827059662999E-3</v>
      </c>
      <c r="HO81">
        <v>5.4266718213011799E-3</v>
      </c>
      <c r="HP81">
        <v>8.9636531035841495E-4</v>
      </c>
      <c r="HQ81">
        <v>1.7842257243204599E-2</v>
      </c>
      <c r="HR81">
        <v>2.9747032203996899E-2</v>
      </c>
      <c r="HS81">
        <v>4.28872076480417E-2</v>
      </c>
      <c r="HT81">
        <v>2.2242185785700402E-2</v>
      </c>
      <c r="HU81">
        <v>1.33054075093128E-2</v>
      </c>
      <c r="HV81">
        <v>-4.5525180777717097E-2</v>
      </c>
      <c r="HW81">
        <v>3.4833801303952097E-2</v>
      </c>
      <c r="HX81">
        <v>2.8587652031047499E-2</v>
      </c>
      <c r="HY81">
        <v>3.09763515655299E-2</v>
      </c>
      <c r="HZ81">
        <v>1.4705879609411001E-2</v>
      </c>
      <c r="IA81">
        <v>2.3932277626697199E-2</v>
      </c>
      <c r="IB81">
        <v>-3.4662196498564898E-3</v>
      </c>
      <c r="IC81">
        <v>-2.2650035220068799E-2</v>
      </c>
      <c r="ID81">
        <v>-1.80800725170168E-2</v>
      </c>
      <c r="IE81">
        <v>1.8465786986397101E-2</v>
      </c>
    </row>
    <row r="82" spans="1:239" x14ac:dyDescent="0.35">
      <c r="A82" t="s">
        <v>474</v>
      </c>
      <c r="B82" t="b">
        <v>1</v>
      </c>
      <c r="C82" t="b">
        <v>0</v>
      </c>
      <c r="D82">
        <v>0</v>
      </c>
      <c r="E82">
        <v>-1</v>
      </c>
      <c r="F82" t="s">
        <v>79</v>
      </c>
      <c r="G82">
        <v>-3.37713380581766E-2</v>
      </c>
      <c r="H82">
        <v>0</v>
      </c>
      <c r="I82">
        <v>3.37713380581766E-2</v>
      </c>
      <c r="J82">
        <v>109.585519075398</v>
      </c>
      <c r="K82">
        <v>113.469716267972</v>
      </c>
      <c r="L82">
        <v>116.999728198178</v>
      </c>
      <c r="M82">
        <v>0</v>
      </c>
      <c r="N82" t="b">
        <v>0</v>
      </c>
      <c r="P82" t="s">
        <v>489</v>
      </c>
      <c r="Q82">
        <v>182.57680142473399</v>
      </c>
      <c r="R82">
        <v>107.743152905383</v>
      </c>
      <c r="S82">
        <v>57.064704809780999</v>
      </c>
      <c r="T82">
        <v>110.44582645737501</v>
      </c>
      <c r="U82">
        <v>111.55114176367</v>
      </c>
      <c r="V82">
        <v>108.824085987499</v>
      </c>
      <c r="W82">
        <v>0.94663863835358997</v>
      </c>
      <c r="X82">
        <v>109.878116380679</v>
      </c>
      <c r="Y82">
        <v>177.81371475156399</v>
      </c>
      <c r="Z82">
        <v>175.91602070877701</v>
      </c>
      <c r="AA82">
        <v>208.69177044328001</v>
      </c>
      <c r="AB82">
        <v>117.075866576905</v>
      </c>
      <c r="AC82">
        <v>150.68876372084199</v>
      </c>
      <c r="AD82">
        <v>143.14798883921699</v>
      </c>
      <c r="AE82">
        <v>131.511688096461</v>
      </c>
      <c r="AF82">
        <v>152.736495072439</v>
      </c>
      <c r="AG82">
        <v>103.21090336150201</v>
      </c>
      <c r="AH82">
        <v>106.169528976127</v>
      </c>
      <c r="AI82">
        <v>116.161554937327</v>
      </c>
      <c r="AJ82">
        <v>125.748536015862</v>
      </c>
      <c r="AK82">
        <v>114.267111822877</v>
      </c>
      <c r="AL82">
        <v>132.7947703104</v>
      </c>
      <c r="AM82">
        <v>114.751755503168</v>
      </c>
      <c r="AN82">
        <v>193.011250230641</v>
      </c>
      <c r="AO82">
        <v>107.457228905523</v>
      </c>
      <c r="AP82">
        <v>119.557889401921</v>
      </c>
      <c r="AQ82">
        <v>145.53895902695501</v>
      </c>
      <c r="AR82">
        <v>120.78225792680701</v>
      </c>
      <c r="AS82">
        <v>112.230870361858</v>
      </c>
      <c r="AT82">
        <v>108.47754484094401</v>
      </c>
      <c r="AU82">
        <v>121.51175949859601</v>
      </c>
      <c r="AV82">
        <v>106.240223413915</v>
      </c>
      <c r="AW82">
        <v>106.511948370547</v>
      </c>
      <c r="AX82">
        <v>156.20899405681601</v>
      </c>
      <c r="AY82">
        <v>110.624365602279</v>
      </c>
      <c r="AZ82">
        <v>107.78461655194801</v>
      </c>
      <c r="BA82">
        <v>119.29075052734299</v>
      </c>
      <c r="BB82">
        <v>106.94947923429</v>
      </c>
      <c r="BC82">
        <v>117.633685602154</v>
      </c>
      <c r="BD82">
        <v>215.547169643666</v>
      </c>
      <c r="BE82">
        <v>114.473205855435</v>
      </c>
      <c r="BF82">
        <v>106.824620144072</v>
      </c>
      <c r="BG82">
        <v>96.470003161203294</v>
      </c>
      <c r="BH82">
        <v>108.470361435637</v>
      </c>
      <c r="BI82">
        <v>211.39044423115101</v>
      </c>
      <c r="BJ82">
        <v>226.00360259283499</v>
      </c>
      <c r="BK82">
        <v>191.90343351784</v>
      </c>
      <c r="BL82">
        <v>80.488216958482496</v>
      </c>
      <c r="BM82">
        <v>122.19440598174801</v>
      </c>
      <c r="BN82">
        <v>92.040260842373797</v>
      </c>
      <c r="BO82">
        <v>94.277376137361102</v>
      </c>
      <c r="BP82">
        <v>31.4378098652397</v>
      </c>
      <c r="BQ82">
        <v>61.900850903253797</v>
      </c>
      <c r="BR82">
        <v>35.579153215012802</v>
      </c>
      <c r="BS82">
        <v>74.852417055538695</v>
      </c>
      <c r="BT82">
        <v>118.895382439469</v>
      </c>
      <c r="BU82">
        <v>123.871152052776</v>
      </c>
      <c r="BV82">
        <v>115.697488186393</v>
      </c>
      <c r="BW82">
        <v>107.341680903568</v>
      </c>
      <c r="BX82">
        <v>97.553741731251407</v>
      </c>
      <c r="BY82">
        <v>109.32872002944301</v>
      </c>
      <c r="BZ82">
        <v>60.819685413053399</v>
      </c>
      <c r="CA82">
        <v>192.609562037486</v>
      </c>
      <c r="CB82">
        <v>214.18430228781</v>
      </c>
      <c r="CC82">
        <v>99.695172413661098</v>
      </c>
      <c r="CD82">
        <v>152.21010746268001</v>
      </c>
      <c r="CF82" t="s">
        <v>489</v>
      </c>
      <c r="CG82">
        <v>147.26551437235599</v>
      </c>
      <c r="CH82">
        <v>112.789748739735</v>
      </c>
      <c r="CI82">
        <v>48.078410042278101</v>
      </c>
      <c r="CJ82">
        <v>109.819984024617</v>
      </c>
      <c r="CK82">
        <v>113.01568823314599</v>
      </c>
      <c r="CL82">
        <v>109.98820418926501</v>
      </c>
      <c r="CM82">
        <v>30.649202709741999</v>
      </c>
      <c r="CN82">
        <v>112.59968952447601</v>
      </c>
      <c r="CO82">
        <v>161.31158269004899</v>
      </c>
      <c r="CP82">
        <v>183.33292530476601</v>
      </c>
      <c r="CQ82">
        <v>176.07259051023499</v>
      </c>
      <c r="CR82">
        <v>111.135770696473</v>
      </c>
      <c r="CS82">
        <v>105.422245667392</v>
      </c>
      <c r="CT82">
        <v>154.001254957208</v>
      </c>
      <c r="CU82">
        <v>134.88956557882801</v>
      </c>
      <c r="CV82">
        <v>101.805974475075</v>
      </c>
      <c r="CW82">
        <v>100.196506863552</v>
      </c>
      <c r="CX82">
        <v>109.543874956106</v>
      </c>
      <c r="CY82">
        <v>121.56157031594</v>
      </c>
      <c r="CZ82">
        <v>123.03182741835801</v>
      </c>
      <c r="DA82">
        <v>116.371329686846</v>
      </c>
      <c r="DB82">
        <v>143.63525713589601</v>
      </c>
      <c r="DC82">
        <v>107.591836807871</v>
      </c>
      <c r="DD82">
        <v>173.60895028154599</v>
      </c>
      <c r="DE82">
        <v>117.21608811453601</v>
      </c>
      <c r="DF82">
        <v>108.481863927815</v>
      </c>
      <c r="DG82">
        <v>115.484969238562</v>
      </c>
      <c r="DH82">
        <v>96.848019930958998</v>
      </c>
      <c r="DI82">
        <v>115.849607865422</v>
      </c>
      <c r="DJ82">
        <v>110.219230056103</v>
      </c>
      <c r="DK82">
        <v>117.381200124183</v>
      </c>
      <c r="DL82">
        <v>107.275717515504</v>
      </c>
      <c r="DM82">
        <v>113.998720915372</v>
      </c>
      <c r="DN82">
        <v>123.86025441756099</v>
      </c>
      <c r="DO82">
        <v>110.164025475118</v>
      </c>
      <c r="DP82">
        <v>108.862498619242</v>
      </c>
      <c r="DQ82">
        <v>114.18564520401</v>
      </c>
      <c r="DR82">
        <v>109.04014010804801</v>
      </c>
      <c r="DS82">
        <v>125.23195473933001</v>
      </c>
      <c r="DT82">
        <v>212.086701776392</v>
      </c>
      <c r="DU82">
        <v>113.446493240488</v>
      </c>
      <c r="DV82">
        <v>110.789794094298</v>
      </c>
      <c r="DW82">
        <v>90.682629595043295</v>
      </c>
      <c r="DX82">
        <v>107.70120233617099</v>
      </c>
      <c r="DY82">
        <v>163.109246125825</v>
      </c>
      <c r="DZ82">
        <v>237.801294503093</v>
      </c>
      <c r="EA82">
        <v>154.258784333412</v>
      </c>
      <c r="EB82">
        <v>133.01658901294201</v>
      </c>
      <c r="EC82">
        <v>116.80276036692401</v>
      </c>
      <c r="ED82">
        <v>94.800491509954398</v>
      </c>
      <c r="EE82">
        <v>101.784728373034</v>
      </c>
      <c r="EF82">
        <v>52.127739088874598</v>
      </c>
      <c r="EG82">
        <v>118.254873399193</v>
      </c>
      <c r="EH82">
        <v>48.763475856695003</v>
      </c>
      <c r="EI82">
        <v>140.22320222322099</v>
      </c>
      <c r="EJ82">
        <v>136.36477376194901</v>
      </c>
      <c r="EK82">
        <v>118.532251981738</v>
      </c>
      <c r="EL82">
        <v>116.425940593638</v>
      </c>
      <c r="EM82">
        <v>102.272462701008</v>
      </c>
      <c r="EN82">
        <v>103.396355331302</v>
      </c>
      <c r="EO82">
        <v>110.02425899977101</v>
      </c>
      <c r="EP82">
        <v>120.007821770585</v>
      </c>
      <c r="EQ82">
        <v>157.35535424560899</v>
      </c>
      <c r="ER82">
        <v>176.88724213817801</v>
      </c>
      <c r="ES82">
        <v>106.251763376453</v>
      </c>
      <c r="ET82">
        <v>124.118206494993</v>
      </c>
      <c r="EV82" t="s">
        <v>489</v>
      </c>
      <c r="EW82">
        <v>107.12536130187</v>
      </c>
      <c r="EX82">
        <v>117.037623448914</v>
      </c>
      <c r="EY82">
        <v>3.9471967712043101</v>
      </c>
      <c r="EZ82">
        <v>109.196528714225</v>
      </c>
      <c r="FA82">
        <v>113.24043387096501</v>
      </c>
      <c r="FB82">
        <v>110.371357237873</v>
      </c>
      <c r="FC82">
        <v>16.169942056984301</v>
      </c>
      <c r="FD82">
        <v>115.124728530166</v>
      </c>
      <c r="FE82">
        <v>132.52654007078101</v>
      </c>
      <c r="FF82">
        <v>137.52981064044499</v>
      </c>
      <c r="FG82">
        <v>128.54546026844301</v>
      </c>
      <c r="FH82">
        <v>105.394553521931</v>
      </c>
      <c r="FI82">
        <v>67.914378683623298</v>
      </c>
      <c r="FJ82">
        <v>131.745532904123</v>
      </c>
      <c r="FK82">
        <v>132.81916847981799</v>
      </c>
      <c r="FL82">
        <v>62.772489727709697</v>
      </c>
      <c r="FM82">
        <v>95.406613472345697</v>
      </c>
      <c r="FN82">
        <v>112.23456882215601</v>
      </c>
      <c r="FO82">
        <v>125.30193027328301</v>
      </c>
      <c r="FP82">
        <v>116.721053134513</v>
      </c>
      <c r="FQ82">
        <v>118.155795884201</v>
      </c>
      <c r="FR82">
        <v>148.411126069067</v>
      </c>
      <c r="FS82">
        <v>69.988994090281096</v>
      </c>
      <c r="FT82">
        <v>132.82520416250199</v>
      </c>
      <c r="FU82">
        <v>85.583016122190102</v>
      </c>
      <c r="FV82">
        <v>96.744256567978198</v>
      </c>
      <c r="FW82">
        <v>77.775884439282507</v>
      </c>
      <c r="FX82">
        <v>73.064217647773603</v>
      </c>
      <c r="FY82">
        <v>112.740156896366</v>
      </c>
      <c r="FZ82">
        <v>111.860895461578</v>
      </c>
      <c r="GA82">
        <v>112.409558701677</v>
      </c>
      <c r="GB82">
        <v>107.405503982559</v>
      </c>
      <c r="GC82">
        <v>120.94507131891901</v>
      </c>
      <c r="GD82">
        <v>90.590036667295095</v>
      </c>
      <c r="GE82">
        <v>109.704789997426</v>
      </c>
      <c r="GF82">
        <v>109.826458231847</v>
      </c>
      <c r="GG82">
        <v>81.916555024963898</v>
      </c>
      <c r="GH82">
        <v>110.358319549879</v>
      </c>
      <c r="GI82">
        <v>131.97228857093</v>
      </c>
      <c r="GJ82">
        <v>179.15412836384499</v>
      </c>
      <c r="GK82">
        <v>112.27201844258801</v>
      </c>
      <c r="GL82">
        <v>113.91910915187501</v>
      </c>
      <c r="GM82">
        <v>79.485034521515104</v>
      </c>
      <c r="GN82">
        <v>106.768994585873</v>
      </c>
      <c r="GO82">
        <v>107.338393232543</v>
      </c>
      <c r="GP82">
        <v>214.21980644081901</v>
      </c>
      <c r="GQ82">
        <v>107.631311994165</v>
      </c>
      <c r="GR82">
        <v>160.87151758497501</v>
      </c>
      <c r="GS82">
        <v>110.681303456588</v>
      </c>
      <c r="GT82">
        <v>93.337695230801003</v>
      </c>
      <c r="GU82">
        <v>102.387789429932</v>
      </c>
      <c r="GV82">
        <v>37.624750346662601</v>
      </c>
      <c r="GW82">
        <v>116.56811576961501</v>
      </c>
      <c r="GX82">
        <v>22.635192494518499</v>
      </c>
      <c r="GY82">
        <v>93.520548145031</v>
      </c>
      <c r="GZ82">
        <v>153.09820418026399</v>
      </c>
      <c r="HA82">
        <v>109.72419992901899</v>
      </c>
      <c r="HB82">
        <v>116.75379651741</v>
      </c>
      <c r="HC82">
        <v>96.634098822283704</v>
      </c>
      <c r="HD82">
        <v>103.015897022161</v>
      </c>
      <c r="HE82">
        <v>110.59518838819299</v>
      </c>
      <c r="HF82">
        <v>147.10455227736799</v>
      </c>
      <c r="HG82">
        <v>87.078319464196198</v>
      </c>
      <c r="HH82">
        <v>87.951008435363406</v>
      </c>
      <c r="HI82">
        <v>21.581185820581901</v>
      </c>
      <c r="HJ82">
        <v>57.082490334010103</v>
      </c>
      <c r="HL82" t="s">
        <v>426</v>
      </c>
      <c r="HM82">
        <v>6.7168902682883599E-3</v>
      </c>
      <c r="HN82">
        <v>7.42147005503546E-3</v>
      </c>
      <c r="HO82">
        <v>5.7196188598200798E-3</v>
      </c>
      <c r="HP82">
        <v>3.5894186801894699E-3</v>
      </c>
      <c r="HQ82">
        <v>5.3058417137188396E-3</v>
      </c>
      <c r="HR82">
        <v>-3.87987396808201E-2</v>
      </c>
      <c r="HS82">
        <v>-5.8333384350359202E-2</v>
      </c>
      <c r="HT82">
        <v>3.1726468537631699E-3</v>
      </c>
      <c r="HU82">
        <v>3.7390129819656602E-3</v>
      </c>
      <c r="HV82">
        <v>5.8856406391781503E-2</v>
      </c>
      <c r="HW82">
        <v>3.3646579749650102E-2</v>
      </c>
      <c r="HX82">
        <v>4.4980807420423603E-2</v>
      </c>
      <c r="HY82">
        <v>3.5519116975143802E-2</v>
      </c>
      <c r="HZ82">
        <v>1.7291099997075E-2</v>
      </c>
      <c r="IA82">
        <v>6.1977494604678003E-2</v>
      </c>
      <c r="IB82">
        <v>2.23530193953329E-2</v>
      </c>
      <c r="IC82">
        <v>2.4075151549090599E-2</v>
      </c>
      <c r="ID82">
        <v>5.6928549170962302E-2</v>
      </c>
      <c r="IE82">
        <v>0</v>
      </c>
    </row>
    <row r="83" spans="1:239" x14ac:dyDescent="0.35">
      <c r="A83" t="s">
        <v>475</v>
      </c>
      <c r="B83" t="b">
        <v>0</v>
      </c>
      <c r="C83" t="b">
        <v>0</v>
      </c>
      <c r="D83">
        <v>0</v>
      </c>
      <c r="E83">
        <v>-1</v>
      </c>
      <c r="F83" t="s">
        <v>79</v>
      </c>
      <c r="G83">
        <v>-3.7273782720841503E-2</v>
      </c>
      <c r="H83">
        <v>0</v>
      </c>
      <c r="I83">
        <v>3.7273782720841503E-2</v>
      </c>
      <c r="J83">
        <v>105.50085224803099</v>
      </c>
      <c r="K83">
        <v>113.469716267972</v>
      </c>
      <c r="L83">
        <v>121.360750645434</v>
      </c>
      <c r="M83">
        <v>1</v>
      </c>
      <c r="N83" t="b">
        <v>0</v>
      </c>
      <c r="P83" t="s">
        <v>404</v>
      </c>
      <c r="Q83">
        <v>104.019754746375</v>
      </c>
      <c r="R83">
        <v>105.59629860947</v>
      </c>
      <c r="S83">
        <v>151.87830592319401</v>
      </c>
      <c r="T83">
        <v>100.175182817239</v>
      </c>
      <c r="U83">
        <v>107.399453753153</v>
      </c>
      <c r="V83">
        <v>105.538856823053</v>
      </c>
      <c r="W83">
        <v>93.202486546596802</v>
      </c>
      <c r="X83">
        <v>102.636380366547</v>
      </c>
      <c r="Y83">
        <v>118.275255816027</v>
      </c>
      <c r="Z83">
        <v>108.31697955424001</v>
      </c>
      <c r="AA83">
        <v>104.425370041123</v>
      </c>
      <c r="AB83">
        <v>101.55464589957</v>
      </c>
      <c r="AC83">
        <v>117.20972483798</v>
      </c>
      <c r="AD83">
        <v>110.595581805832</v>
      </c>
      <c r="AE83">
        <v>110.884842756268</v>
      </c>
      <c r="AF83">
        <v>117.26113365212299</v>
      </c>
      <c r="AG83">
        <v>106.756818456006</v>
      </c>
      <c r="AH83">
        <v>104.192982162834</v>
      </c>
      <c r="AI83">
        <v>105.616435064816</v>
      </c>
      <c r="AJ83">
        <v>114.45023619619199</v>
      </c>
      <c r="AK83">
        <v>102.188403182345</v>
      </c>
      <c r="AL83">
        <v>111.89807798418801</v>
      </c>
      <c r="AM83">
        <v>104.33434531650499</v>
      </c>
      <c r="AN83">
        <v>106.66610752211901</v>
      </c>
      <c r="AO83">
        <v>107.65454513760901</v>
      </c>
      <c r="AP83">
        <v>109.839394947177</v>
      </c>
      <c r="AQ83">
        <v>109.782307600436</v>
      </c>
      <c r="AR83">
        <v>104.17889860518</v>
      </c>
      <c r="AS83">
        <v>103.875653328181</v>
      </c>
      <c r="AT83">
        <v>101.610319142649</v>
      </c>
      <c r="AU83">
        <v>107.704233619276</v>
      </c>
      <c r="AV83">
        <v>104.96207164992001</v>
      </c>
      <c r="AW83">
        <v>105.69006402824201</v>
      </c>
      <c r="AX83">
        <v>117.190734173111</v>
      </c>
      <c r="AY83">
        <v>100.508821208908</v>
      </c>
      <c r="AZ83">
        <v>101.41229630722</v>
      </c>
      <c r="BA83">
        <v>128.01122994299399</v>
      </c>
      <c r="BB83">
        <v>105.395364849188</v>
      </c>
      <c r="BC83">
        <v>107.01523273941901</v>
      </c>
      <c r="BD83">
        <v>104.30804657361</v>
      </c>
      <c r="BE83">
        <v>102.286745341113</v>
      </c>
      <c r="BF83">
        <v>103.57057986484899</v>
      </c>
      <c r="BG83">
        <v>111.775406747425</v>
      </c>
      <c r="BH83">
        <v>102.41284154294</v>
      </c>
      <c r="BI83">
        <v>103.31456062737099</v>
      </c>
      <c r="BJ83">
        <v>100.990939925836</v>
      </c>
      <c r="BK83">
        <v>107.101051469711</v>
      </c>
      <c r="BL83">
        <v>76.346124317622895</v>
      </c>
      <c r="BM83">
        <v>107.259054499852</v>
      </c>
      <c r="BN83">
        <v>107.717354944175</v>
      </c>
      <c r="BO83">
        <v>112.571014529943</v>
      </c>
      <c r="BP83">
        <v>134.310646267088</v>
      </c>
      <c r="BQ83">
        <v>64.939945233874695</v>
      </c>
      <c r="BR83">
        <v>104.27267764957</v>
      </c>
      <c r="BS83">
        <v>110.278771630157</v>
      </c>
      <c r="BT83">
        <v>107.81197607168799</v>
      </c>
      <c r="BU83">
        <v>114.89674443480899</v>
      </c>
      <c r="BV83">
        <v>103.55786065703001</v>
      </c>
      <c r="BW83">
        <v>104.87582273243601</v>
      </c>
      <c r="BX83">
        <v>110.914112639504</v>
      </c>
      <c r="BY83">
        <v>101.80062988334601</v>
      </c>
      <c r="BZ83">
        <v>70.480554707349398</v>
      </c>
      <c r="CA83">
        <v>90.847332044999703</v>
      </c>
      <c r="CB83">
        <v>166.96562454035401</v>
      </c>
      <c r="CC83">
        <v>123.60862347809601</v>
      </c>
      <c r="CD83">
        <v>96.462503614988293</v>
      </c>
      <c r="CF83" t="s">
        <v>404</v>
      </c>
      <c r="CG83">
        <v>105.41746199859899</v>
      </c>
      <c r="CH83">
        <v>102.020328409597</v>
      </c>
      <c r="CI83">
        <v>172.65082200155001</v>
      </c>
      <c r="CJ83">
        <v>100.109482511702</v>
      </c>
      <c r="CK83">
        <v>102.544499647555</v>
      </c>
      <c r="CL83">
        <v>101.89918663504901</v>
      </c>
      <c r="CM83">
        <v>90.399137001078799</v>
      </c>
      <c r="CN83">
        <v>101.033350277994</v>
      </c>
      <c r="CO83">
        <v>115.31631526639799</v>
      </c>
      <c r="CP83">
        <v>94.635611771355698</v>
      </c>
      <c r="CQ83">
        <v>104.344289202696</v>
      </c>
      <c r="CR83">
        <v>101.192842581981</v>
      </c>
      <c r="CS83">
        <v>97.170934110827801</v>
      </c>
      <c r="CT83">
        <v>101.934224901874</v>
      </c>
      <c r="CU83">
        <v>108.53241110535301</v>
      </c>
      <c r="CV83">
        <v>97.111581115043407</v>
      </c>
      <c r="CW83">
        <v>99.395932661192106</v>
      </c>
      <c r="CX83">
        <v>100</v>
      </c>
      <c r="CY83">
        <v>102.332708563534</v>
      </c>
      <c r="CZ83">
        <v>105.861946201818</v>
      </c>
      <c r="DA83">
        <v>101.335547124247</v>
      </c>
      <c r="DB83">
        <v>109.488730877401</v>
      </c>
      <c r="DC83">
        <v>98.000305171848595</v>
      </c>
      <c r="DD83">
        <v>106.81886745876599</v>
      </c>
      <c r="DE83">
        <v>107.65454513760901</v>
      </c>
      <c r="DF83">
        <v>103.99984756988</v>
      </c>
      <c r="DG83">
        <v>104.49676363365499</v>
      </c>
      <c r="DH83">
        <v>100.795473106508</v>
      </c>
      <c r="DI83">
        <v>101.252556748655</v>
      </c>
      <c r="DJ83">
        <v>101.049581231768</v>
      </c>
      <c r="DK83">
        <v>102.52831172984</v>
      </c>
      <c r="DL83">
        <v>100</v>
      </c>
      <c r="DM83">
        <v>102.22445503002901</v>
      </c>
      <c r="DN83">
        <v>99.649266420606907</v>
      </c>
      <c r="DO83">
        <v>100.372317302098</v>
      </c>
      <c r="DP83">
        <v>100.60174823497501</v>
      </c>
      <c r="DQ83">
        <v>135.48804149576799</v>
      </c>
      <c r="DR83">
        <v>101.98782303241801</v>
      </c>
      <c r="DS83">
        <v>103.313441094136</v>
      </c>
      <c r="DT83">
        <v>108.702525188759</v>
      </c>
      <c r="DU83">
        <v>101.152242875561</v>
      </c>
      <c r="DV83">
        <v>100.115666719546</v>
      </c>
      <c r="DW83">
        <v>96.163286656036405</v>
      </c>
      <c r="DX83">
        <v>99.934733479416394</v>
      </c>
      <c r="DY83">
        <v>106.45424651958599</v>
      </c>
      <c r="DZ83">
        <v>106.474680110466</v>
      </c>
      <c r="EA83">
        <v>108.265972037992</v>
      </c>
      <c r="EB83">
        <v>81.748686517015102</v>
      </c>
      <c r="EC83">
        <v>102.619417863458</v>
      </c>
      <c r="ED83">
        <v>98.927316737803295</v>
      </c>
      <c r="EE83">
        <v>102.130329172505</v>
      </c>
      <c r="EF83">
        <v>85.809160966641102</v>
      </c>
      <c r="EG83">
        <v>73.174921203281201</v>
      </c>
      <c r="EH83">
        <v>98.017110366395897</v>
      </c>
      <c r="EI83">
        <v>93.807629903534604</v>
      </c>
      <c r="EJ83">
        <v>103.77485517515601</v>
      </c>
      <c r="EK83">
        <v>106.414203073523</v>
      </c>
      <c r="EL83">
        <v>101.55492458469099</v>
      </c>
      <c r="EM83">
        <v>100</v>
      </c>
      <c r="EN83">
        <v>102.074816763683</v>
      </c>
      <c r="EO83">
        <v>100.721529373499</v>
      </c>
      <c r="EP83">
        <v>67.6005393750265</v>
      </c>
      <c r="EQ83">
        <v>85.492586310268507</v>
      </c>
      <c r="ER83">
        <v>122.83965894065901</v>
      </c>
      <c r="ES83">
        <v>101.79495020697701</v>
      </c>
      <c r="ET83">
        <v>98.836607218360101</v>
      </c>
      <c r="EV83" t="s">
        <v>404</v>
      </c>
      <c r="EW83">
        <v>106.777579624656</v>
      </c>
      <c r="EX83">
        <v>98.525647814613805</v>
      </c>
      <c r="EY83">
        <v>189.445546975664</v>
      </c>
      <c r="EZ83">
        <v>100.043791809737</v>
      </c>
      <c r="FA83">
        <v>97.837762286285695</v>
      </c>
      <c r="FB83">
        <v>98.343953788683905</v>
      </c>
      <c r="FC83">
        <v>63.067459788722303</v>
      </c>
      <c r="FD83">
        <v>99.443855544122698</v>
      </c>
      <c r="FE83">
        <v>112.357374716769</v>
      </c>
      <c r="FF83">
        <v>79.063964487804796</v>
      </c>
      <c r="FG83">
        <v>104.00263356162201</v>
      </c>
      <c r="FH83">
        <v>100.831039264392</v>
      </c>
      <c r="FI83">
        <v>78.907990561754602</v>
      </c>
      <c r="FJ83">
        <v>93.625995050270703</v>
      </c>
      <c r="FK83">
        <v>106.162215679746</v>
      </c>
      <c r="FL83">
        <v>78.756926390818506</v>
      </c>
      <c r="FM83">
        <v>92.327463751558795</v>
      </c>
      <c r="FN83">
        <v>95.890075921937395</v>
      </c>
      <c r="FO83">
        <v>99.110727688981797</v>
      </c>
      <c r="FP83">
        <v>97.541708052129806</v>
      </c>
      <c r="FQ83">
        <v>100.48567081950399</v>
      </c>
      <c r="FR83">
        <v>107.046913370309</v>
      </c>
      <c r="FS83">
        <v>91.666265027191798</v>
      </c>
      <c r="FT83">
        <v>106.97162739541299</v>
      </c>
      <c r="FU83">
        <v>107.65454513760901</v>
      </c>
      <c r="FV83">
        <v>98.279921622889901</v>
      </c>
      <c r="FW83">
        <v>99.3396872332887</v>
      </c>
      <c r="FX83">
        <v>97.456861458542306</v>
      </c>
      <c r="FY83">
        <v>98.661526280634504</v>
      </c>
      <c r="FZ83">
        <v>100.48839725612601</v>
      </c>
      <c r="GA83">
        <v>97.520703091496003</v>
      </c>
      <c r="GB83">
        <v>95.161808511586401</v>
      </c>
      <c r="GC83">
        <v>98.834751715248899</v>
      </c>
      <c r="GD83">
        <v>82.811471293423196</v>
      </c>
      <c r="GE83">
        <v>100.23590244731101</v>
      </c>
      <c r="GF83">
        <v>99.793486130089804</v>
      </c>
      <c r="GG83">
        <v>142.10652158228601</v>
      </c>
      <c r="GH83">
        <v>98.653729353230901</v>
      </c>
      <c r="GI83">
        <v>99.683906245280596</v>
      </c>
      <c r="GJ83">
        <v>113.105582207422</v>
      </c>
      <c r="GK83">
        <v>100.023874086189</v>
      </c>
      <c r="GL83">
        <v>96.723312033203598</v>
      </c>
      <c r="GM83">
        <v>82.137545431501195</v>
      </c>
      <c r="GN83">
        <v>97.491405612645593</v>
      </c>
      <c r="GO83">
        <v>109.53469838394599</v>
      </c>
      <c r="GP83">
        <v>112.033097421779</v>
      </c>
      <c r="GQ83">
        <v>109.222532197964</v>
      </c>
      <c r="GR83">
        <v>85.315831520322007</v>
      </c>
      <c r="GS83">
        <v>98.108867354137004</v>
      </c>
      <c r="GT83">
        <v>90.516354146487203</v>
      </c>
      <c r="GU83">
        <v>92.309386034642301</v>
      </c>
      <c r="GV83">
        <v>51.0462048169558</v>
      </c>
      <c r="GW83">
        <v>77.894697064262701</v>
      </c>
      <c r="GX83">
        <v>82.599218250102197</v>
      </c>
      <c r="GY83">
        <v>74.369045154877796</v>
      </c>
      <c r="GZ83">
        <v>99.808931818101499</v>
      </c>
      <c r="HA83">
        <v>98.1187665056584</v>
      </c>
      <c r="HB83">
        <v>99.570570597721698</v>
      </c>
      <c r="HC83">
        <v>95.246849643149702</v>
      </c>
      <c r="HD83">
        <v>93.690411714788496</v>
      </c>
      <c r="HE83">
        <v>99.648537034954103</v>
      </c>
      <c r="HF83">
        <v>64.373168499460405</v>
      </c>
      <c r="HG83">
        <v>80.038139290825598</v>
      </c>
      <c r="HH83">
        <v>82.168480576946905</v>
      </c>
      <c r="HI83">
        <v>75.930454946999703</v>
      </c>
      <c r="HJ83">
        <v>99.575121584141897</v>
      </c>
      <c r="HL83" t="s">
        <v>427</v>
      </c>
      <c r="HM83">
        <v>-5.0915278593563996E-3</v>
      </c>
      <c r="HN83">
        <v>-3.3407679507645401E-3</v>
      </c>
      <c r="HO83">
        <v>-2.9986415074745299E-4</v>
      </c>
      <c r="HP83">
        <v>-1.53597955890827E-3</v>
      </c>
      <c r="HQ83">
        <v>6.9832534098714901E-3</v>
      </c>
      <c r="HR83">
        <v>4.86514706316718E-2</v>
      </c>
      <c r="HS83">
        <v>8.0117159134008603E-2</v>
      </c>
      <c r="HT83">
        <v>1.7076233183863599E-3</v>
      </c>
      <c r="HU83">
        <v>4.3492810382650399E-4</v>
      </c>
      <c r="HV83">
        <v>-7.4400169374536904E-2</v>
      </c>
      <c r="HW83">
        <v>7.6806550636936404E-3</v>
      </c>
      <c r="HX83">
        <v>8.3494294252204303E-3</v>
      </c>
      <c r="HY83">
        <v>5.81142098863129E-3</v>
      </c>
      <c r="HZ83">
        <v>-5.8301013990521698E-2</v>
      </c>
      <c r="IA83">
        <v>-2.2019657685274401E-2</v>
      </c>
      <c r="IB83">
        <v>3.9930368202469597E-2</v>
      </c>
      <c r="IC83">
        <v>4.3202763458014298E-2</v>
      </c>
      <c r="ID83">
        <v>7.4426623449938806E-2</v>
      </c>
      <c r="IE83">
        <v>3.5661401245515999E-2</v>
      </c>
    </row>
    <row r="84" spans="1:239" x14ac:dyDescent="0.35">
      <c r="A84" t="s">
        <v>476</v>
      </c>
      <c r="B84" t="b">
        <v>0</v>
      </c>
      <c r="C84" t="b">
        <v>0</v>
      </c>
      <c r="D84">
        <v>0</v>
      </c>
      <c r="E84">
        <v>-1</v>
      </c>
      <c r="F84" t="s">
        <v>79</v>
      </c>
      <c r="G84">
        <v>-2.0741102549555301E-2</v>
      </c>
      <c r="H84">
        <v>0</v>
      </c>
      <c r="I84">
        <v>2.0741102549555301E-2</v>
      </c>
      <c r="J84">
        <v>103.312648252489</v>
      </c>
      <c r="K84">
        <v>113.469716267972</v>
      </c>
      <c r="L84">
        <v>123.877906420062</v>
      </c>
      <c r="M84">
        <v>1</v>
      </c>
      <c r="N84" t="b">
        <v>0</v>
      </c>
      <c r="P84" t="s">
        <v>416</v>
      </c>
      <c r="Q84">
        <v>119.190355969092</v>
      </c>
      <c r="R84">
        <v>107.42630083738599</v>
      </c>
      <c r="S84">
        <v>122.279417993683</v>
      </c>
      <c r="T84">
        <v>100.590144604681</v>
      </c>
      <c r="U84">
        <v>108.638676605366</v>
      </c>
      <c r="V84">
        <v>107.427832394278</v>
      </c>
      <c r="W84">
        <v>65.243243549440194</v>
      </c>
      <c r="X84">
        <v>103.528482979987</v>
      </c>
      <c r="Y84">
        <v>125.439861797609</v>
      </c>
      <c r="Z84">
        <v>117.348953980166</v>
      </c>
      <c r="AA84">
        <v>132.3849058827</v>
      </c>
      <c r="AB84">
        <v>103.252606332234</v>
      </c>
      <c r="AC84">
        <v>118.000413370215</v>
      </c>
      <c r="AD84">
        <v>118.487028363747</v>
      </c>
      <c r="AE84">
        <v>119.136579993515</v>
      </c>
      <c r="AF84">
        <v>118.552947317153</v>
      </c>
      <c r="AG84">
        <v>106.544917458859</v>
      </c>
      <c r="AH84">
        <v>104.3695222393</v>
      </c>
      <c r="AI84">
        <v>108.149859846247</v>
      </c>
      <c r="AJ84">
        <v>121.744731218407</v>
      </c>
      <c r="AK84">
        <v>103.892612273086</v>
      </c>
      <c r="AL84">
        <v>120.79559722187101</v>
      </c>
      <c r="AM84">
        <v>124.550975952683</v>
      </c>
      <c r="AN84">
        <v>128.18410876041401</v>
      </c>
      <c r="AO84">
        <v>127.694840468997</v>
      </c>
      <c r="AP84">
        <v>115.081008795595</v>
      </c>
      <c r="AQ84">
        <v>126.823947728401</v>
      </c>
      <c r="AR84">
        <v>108.709921928924</v>
      </c>
      <c r="AS84">
        <v>108.79653838043301</v>
      </c>
      <c r="AT84">
        <v>101.81706805840599</v>
      </c>
      <c r="AU84">
        <v>108.20346264196399</v>
      </c>
      <c r="AV84">
        <v>105.18797647157101</v>
      </c>
      <c r="AW84">
        <v>107.410724591123</v>
      </c>
      <c r="AX84">
        <v>119.035993397336</v>
      </c>
      <c r="AY84">
        <v>101.084290402587</v>
      </c>
      <c r="AZ84">
        <v>101.73896728333</v>
      </c>
      <c r="BA84">
        <v>119.518274867016</v>
      </c>
      <c r="BB84">
        <v>107.20974742979</v>
      </c>
      <c r="BC84">
        <v>109.662735105661</v>
      </c>
      <c r="BD84">
        <v>126.50676302225099</v>
      </c>
      <c r="BE84">
        <v>104.421660432686</v>
      </c>
      <c r="BF84">
        <v>103.97124998536199</v>
      </c>
      <c r="BG84">
        <v>112.267446614142</v>
      </c>
      <c r="BH84">
        <v>102.97779399794599</v>
      </c>
      <c r="BI84">
        <v>123.83758026685599</v>
      </c>
      <c r="BJ84">
        <v>125.438418588164</v>
      </c>
      <c r="BK84">
        <v>122.82000791019701</v>
      </c>
      <c r="BL84">
        <v>73.598615731128007</v>
      </c>
      <c r="BM84">
        <v>108.69430049095</v>
      </c>
      <c r="BN84">
        <v>107.57068800821</v>
      </c>
      <c r="BO84">
        <v>113.186821021513</v>
      </c>
      <c r="BP84">
        <v>126.859058204852</v>
      </c>
      <c r="BQ84">
        <v>59.672310611323503</v>
      </c>
      <c r="BR84">
        <v>90.784932617621493</v>
      </c>
      <c r="BS84">
        <v>116.82931638161701</v>
      </c>
      <c r="BT84">
        <v>111.666165070123</v>
      </c>
      <c r="BU84">
        <v>124.281539219677</v>
      </c>
      <c r="BV84">
        <v>105.819116158821</v>
      </c>
      <c r="BW84">
        <v>105.637352133401</v>
      </c>
      <c r="BX84">
        <v>111.63173349123601</v>
      </c>
      <c r="BY84">
        <v>102.66961030766301</v>
      </c>
      <c r="BZ84">
        <v>99.546917548902897</v>
      </c>
      <c r="CA84">
        <v>116.45335155866501</v>
      </c>
      <c r="CB84">
        <v>193.97390133464799</v>
      </c>
      <c r="CC84">
        <v>111.420303071494</v>
      </c>
      <c r="CD84">
        <v>91.283812978014197</v>
      </c>
      <c r="CF84" t="s">
        <v>416</v>
      </c>
      <c r="CG84">
        <v>119.732998558997</v>
      </c>
      <c r="CH84">
        <v>103.102383299709</v>
      </c>
      <c r="CI84">
        <v>179.284770549201</v>
      </c>
      <c r="CJ84">
        <v>100.326412150678</v>
      </c>
      <c r="CK84">
        <v>102.82702141387701</v>
      </c>
      <c r="CL84">
        <v>103.697664352831</v>
      </c>
      <c r="CM84">
        <v>85.891010868775297</v>
      </c>
      <c r="CN84">
        <v>101.592472601705</v>
      </c>
      <c r="CO84">
        <v>118.829314035462</v>
      </c>
      <c r="CP84">
        <v>96.130336063607103</v>
      </c>
      <c r="CQ84">
        <v>132.28211592696701</v>
      </c>
      <c r="CR84">
        <v>102.884753781621</v>
      </c>
      <c r="CS84">
        <v>100.49253355856</v>
      </c>
      <c r="CT84">
        <v>103.43048390608099</v>
      </c>
      <c r="CU84">
        <v>116.451017441378</v>
      </c>
      <c r="CV84">
        <v>100.737540975896</v>
      </c>
      <c r="CW84">
        <v>99.822308553266595</v>
      </c>
      <c r="CX84">
        <v>98.609285971853694</v>
      </c>
      <c r="CY84">
        <v>104.351655769288</v>
      </c>
      <c r="CZ84">
        <v>111.33021443155999</v>
      </c>
      <c r="DA84">
        <v>102.303428045922</v>
      </c>
      <c r="DB84">
        <v>117.972539401115</v>
      </c>
      <c r="DC84">
        <v>119.86746308924999</v>
      </c>
      <c r="DD84">
        <v>132.087252051158</v>
      </c>
      <c r="DE84">
        <v>132.66945693966599</v>
      </c>
      <c r="DF84">
        <v>108.9627940748</v>
      </c>
      <c r="DG84">
        <v>124.22282968511099</v>
      </c>
      <c r="DH84">
        <v>105.17934206354499</v>
      </c>
      <c r="DI84">
        <v>106.049178257572</v>
      </c>
      <c r="DJ84">
        <v>100.894690437481</v>
      </c>
      <c r="DK84">
        <v>102.652019336473</v>
      </c>
      <c r="DL84">
        <v>98.192083003107101</v>
      </c>
      <c r="DM84">
        <v>103.37644447628</v>
      </c>
      <c r="DN84">
        <v>103.261157330549</v>
      </c>
      <c r="DO84">
        <v>100.545244266506</v>
      </c>
      <c r="DP84">
        <v>100.53266794964</v>
      </c>
      <c r="DQ84">
        <v>139.254687661741</v>
      </c>
      <c r="DR84">
        <v>103.72556675072001</v>
      </c>
      <c r="DS84">
        <v>105.71682043665901</v>
      </c>
      <c r="DT84">
        <v>128.70384506561601</v>
      </c>
      <c r="DU84">
        <v>102.99359799399799</v>
      </c>
      <c r="DV84">
        <v>100.712220422749</v>
      </c>
      <c r="DW84">
        <v>97.247617759221498</v>
      </c>
      <c r="DX84">
        <v>98.589186083051899</v>
      </c>
      <c r="DY84">
        <v>121.192935819929</v>
      </c>
      <c r="DZ84">
        <v>121.075429695343</v>
      </c>
      <c r="EA84">
        <v>121.114581462532</v>
      </c>
      <c r="EB84">
        <v>83.457508191337695</v>
      </c>
      <c r="EC84">
        <v>103.50250099797501</v>
      </c>
      <c r="ED84">
        <v>96.802020719950804</v>
      </c>
      <c r="EE84">
        <v>103.927307115082</v>
      </c>
      <c r="EF84">
        <v>83.910337714056197</v>
      </c>
      <c r="EG84">
        <v>74.973155647596101</v>
      </c>
      <c r="EH84">
        <v>81.465569271440501</v>
      </c>
      <c r="EI84">
        <v>93.942192571216594</v>
      </c>
      <c r="EJ84">
        <v>107.655662008843</v>
      </c>
      <c r="EK84">
        <v>113.662710965873</v>
      </c>
      <c r="EL84">
        <v>103.046340747147</v>
      </c>
      <c r="EM84">
        <v>98.517827473574997</v>
      </c>
      <c r="EN84">
        <v>103.987436814289</v>
      </c>
      <c r="EO84">
        <v>100.865074016894</v>
      </c>
      <c r="EP84">
        <v>75.260931490398605</v>
      </c>
      <c r="EQ84">
        <v>109.53741475749401</v>
      </c>
      <c r="ER84">
        <v>131.343328677318</v>
      </c>
      <c r="ES84">
        <v>100.708047476155</v>
      </c>
      <c r="ET84">
        <v>105.26038678224501</v>
      </c>
      <c r="EV84" t="s">
        <v>416</v>
      </c>
      <c r="EW84">
        <v>120.20681635561201</v>
      </c>
      <c r="EX84">
        <v>98.908159941241394</v>
      </c>
      <c r="EY84">
        <v>225.108096559236</v>
      </c>
      <c r="EZ84">
        <v>100.063198692989</v>
      </c>
      <c r="FA84">
        <v>97.2356650760847</v>
      </c>
      <c r="FB84">
        <v>100.055214106143</v>
      </c>
      <c r="FC84">
        <v>67.495024359546903</v>
      </c>
      <c r="FD84">
        <v>99.678787863272703</v>
      </c>
      <c r="FE84">
        <v>111.88822777583501</v>
      </c>
      <c r="FF84">
        <v>74.135336975084897</v>
      </c>
      <c r="FG84">
        <v>131.848983155974</v>
      </c>
      <c r="FH84">
        <v>102.516901231009</v>
      </c>
      <c r="FI84">
        <v>82.599482150722494</v>
      </c>
      <c r="FJ84">
        <v>89.379070083618899</v>
      </c>
      <c r="FK84">
        <v>113.753273219474</v>
      </c>
      <c r="FL84">
        <v>82.625479194444296</v>
      </c>
      <c r="FM84">
        <v>93.292803236781197</v>
      </c>
      <c r="FN84">
        <v>93.074310618873099</v>
      </c>
      <c r="FO84">
        <v>100.644190862907</v>
      </c>
      <c r="FP84">
        <v>101.401856899523</v>
      </c>
      <c r="FQ84">
        <v>100.732712182375</v>
      </c>
      <c r="FR84">
        <v>115.124337318541</v>
      </c>
      <c r="FS84">
        <v>114.363281726046</v>
      </c>
      <c r="FT84">
        <v>135.89841312484799</v>
      </c>
      <c r="FU84">
        <v>137.073955172599</v>
      </c>
      <c r="FV84">
        <v>102.969909203827</v>
      </c>
      <c r="FW84">
        <v>121.462616680181</v>
      </c>
      <c r="FX84">
        <v>101.69552512498301</v>
      </c>
      <c r="FY84">
        <v>103.335403309093</v>
      </c>
      <c r="FZ84">
        <v>99.976698250648695</v>
      </c>
      <c r="GA84">
        <v>97.293091679800398</v>
      </c>
      <c r="GB84">
        <v>91.540887825263098</v>
      </c>
      <c r="GC84">
        <v>99.450216510231101</v>
      </c>
      <c r="GD84">
        <v>86.197151904662107</v>
      </c>
      <c r="GE84">
        <v>100.008718408745</v>
      </c>
      <c r="GF84">
        <v>99.335745025765902</v>
      </c>
      <c r="GG84">
        <v>156.108521065334</v>
      </c>
      <c r="GH84">
        <v>100.317274059965</v>
      </c>
      <c r="GI84">
        <v>101.855052799292</v>
      </c>
      <c r="GJ84">
        <v>130.67313554398899</v>
      </c>
      <c r="GK84">
        <v>101.57781837602199</v>
      </c>
      <c r="GL84">
        <v>97.462926835031595</v>
      </c>
      <c r="GM84">
        <v>83.612010154585107</v>
      </c>
      <c r="GN84">
        <v>94.357819874182894</v>
      </c>
      <c r="GO84">
        <v>118.315121076274</v>
      </c>
      <c r="GP84">
        <v>116.346580365416</v>
      </c>
      <c r="GQ84">
        <v>119.164906628335</v>
      </c>
      <c r="GR84">
        <v>88.583896321554704</v>
      </c>
      <c r="GS84">
        <v>98.475689751398306</v>
      </c>
      <c r="GT84">
        <v>86.760473978390095</v>
      </c>
      <c r="GU84">
        <v>95.041434695096996</v>
      </c>
      <c r="GV84">
        <v>51.523736266539103</v>
      </c>
      <c r="GW84">
        <v>80.837828122175793</v>
      </c>
      <c r="GX84">
        <v>63.414460597026498</v>
      </c>
      <c r="GY84">
        <v>68.580424150835299</v>
      </c>
      <c r="GZ84">
        <v>103.705836125023</v>
      </c>
      <c r="HA84">
        <v>103.471313325346</v>
      </c>
      <c r="HB84">
        <v>100.323266030163</v>
      </c>
      <c r="HC84">
        <v>91.759996343668107</v>
      </c>
      <c r="HD84">
        <v>96.585812791336707</v>
      </c>
      <c r="HE84">
        <v>99.085644653148194</v>
      </c>
      <c r="HF84">
        <v>54.9527993795989</v>
      </c>
      <c r="HG84">
        <v>102.44483489106599</v>
      </c>
      <c r="HH84">
        <v>80.165283927732304</v>
      </c>
      <c r="HI84">
        <v>80.487339265297393</v>
      </c>
      <c r="HJ84">
        <v>118.695889464426</v>
      </c>
      <c r="HL84" t="s">
        <v>428</v>
      </c>
      <c r="HM84">
        <v>-6.1760788021325503E-3</v>
      </c>
      <c r="HN84">
        <v>-8.52727658910701E-3</v>
      </c>
      <c r="HO84">
        <v>-5.1250623972544096E-3</v>
      </c>
      <c r="HP84">
        <v>1.02768409341935E-3</v>
      </c>
      <c r="HQ84">
        <v>-2.30622344817842E-2</v>
      </c>
      <c r="HR84">
        <v>4.6553226151722901E-2</v>
      </c>
      <c r="HS84">
        <v>6.8755879131275593E-2</v>
      </c>
      <c r="HT84">
        <v>-3.3280246208780603E-2</v>
      </c>
      <c r="HU84">
        <v>-1.9140113205537199E-2</v>
      </c>
      <c r="HV84">
        <v>-7.0754519219509204E-2</v>
      </c>
      <c r="HW84">
        <v>-7.2327528371348399E-2</v>
      </c>
      <c r="HX84">
        <v>-8.4180441240183507E-2</v>
      </c>
      <c r="HY84">
        <v>-7.3705794286974199E-2</v>
      </c>
      <c r="HZ84">
        <v>-7.6293210651818405E-2</v>
      </c>
      <c r="IA84">
        <v>-7.0583635141267004E-2</v>
      </c>
      <c r="IB84">
        <v>-7.3730295582942501E-2</v>
      </c>
      <c r="IC84">
        <v>-8.1621633993610707E-2</v>
      </c>
      <c r="ID84">
        <v>3.85064843920861E-2</v>
      </c>
      <c r="IE84">
        <v>-0.17535434502804001</v>
      </c>
    </row>
    <row r="85" spans="1:239" x14ac:dyDescent="0.35">
      <c r="A85" t="s">
        <v>477</v>
      </c>
      <c r="B85" t="b">
        <v>0</v>
      </c>
      <c r="C85" t="b">
        <v>0</v>
      </c>
      <c r="D85">
        <v>0</v>
      </c>
      <c r="E85">
        <v>-1</v>
      </c>
      <c r="F85" t="s">
        <v>79</v>
      </c>
      <c r="G85">
        <v>3.61586323882803E-2</v>
      </c>
      <c r="H85">
        <v>0</v>
      </c>
      <c r="I85">
        <v>-3.61586323882803E-2</v>
      </c>
      <c r="J85">
        <v>107.048292321711</v>
      </c>
      <c r="K85">
        <v>113.469716267972</v>
      </c>
      <c r="L85">
        <v>119.39865074078899</v>
      </c>
      <c r="M85">
        <v>1</v>
      </c>
      <c r="N85" t="b">
        <v>1</v>
      </c>
      <c r="P85" t="s">
        <v>428</v>
      </c>
      <c r="Q85">
        <v>126.81490874615299</v>
      </c>
      <c r="R85">
        <v>105.95608448692801</v>
      </c>
      <c r="S85">
        <v>85.952143141894098</v>
      </c>
      <c r="T85">
        <v>102.043009049982</v>
      </c>
      <c r="U85">
        <v>106.81618363563</v>
      </c>
      <c r="V85">
        <v>106.018105500705</v>
      </c>
      <c r="W85">
        <v>66.336511282325901</v>
      </c>
      <c r="X85">
        <v>103.467219947289</v>
      </c>
      <c r="Y85">
        <v>135.98160708299099</v>
      </c>
      <c r="Z85">
        <v>158.64410206265299</v>
      </c>
      <c r="AA85">
        <v>148.983344929217</v>
      </c>
      <c r="AB85">
        <v>105.28816770412401</v>
      </c>
      <c r="AC85">
        <v>113.042979482536</v>
      </c>
      <c r="AD85">
        <v>131.52335762588999</v>
      </c>
      <c r="AE85">
        <v>120.398609139467</v>
      </c>
      <c r="AF85">
        <v>113.51324506079899</v>
      </c>
      <c r="AG85">
        <v>104.43946520417801</v>
      </c>
      <c r="AH85">
        <v>103.10044056734699</v>
      </c>
      <c r="AI85">
        <v>106.90703943648001</v>
      </c>
      <c r="AJ85">
        <v>118.191911825989</v>
      </c>
      <c r="AK85">
        <v>104.172139920288</v>
      </c>
      <c r="AL85">
        <v>121.07776639577099</v>
      </c>
      <c r="AM85">
        <v>115.268745220271</v>
      </c>
      <c r="AN85">
        <v>131.45385304302201</v>
      </c>
      <c r="AO85">
        <v>119.68408252213</v>
      </c>
      <c r="AP85">
        <v>112.43360787245</v>
      </c>
      <c r="AQ85">
        <v>106.45694008267699</v>
      </c>
      <c r="AR85">
        <v>110.103671149143</v>
      </c>
      <c r="AS85">
        <v>110.096106517</v>
      </c>
      <c r="AT85">
        <v>102.079967266792</v>
      </c>
      <c r="AU85">
        <v>107.61033315111899</v>
      </c>
      <c r="AV85">
        <v>103.62215963846501</v>
      </c>
      <c r="AW85">
        <v>105.19016196355</v>
      </c>
      <c r="AX85">
        <v>115.422840364751</v>
      </c>
      <c r="AY85">
        <v>102.562731790911</v>
      </c>
      <c r="AZ85">
        <v>101.894962488177</v>
      </c>
      <c r="BA85">
        <v>103.01483772864999</v>
      </c>
      <c r="BB85">
        <v>105.636962345002</v>
      </c>
      <c r="BC85">
        <v>108.74982006379901</v>
      </c>
      <c r="BD85">
        <v>136.67188934654999</v>
      </c>
      <c r="BE85">
        <v>104.84067533257</v>
      </c>
      <c r="BF85">
        <v>103.530287532062</v>
      </c>
      <c r="BG85">
        <v>108.78572652044301</v>
      </c>
      <c r="BH85">
        <v>102.634308640182</v>
      </c>
      <c r="BI85">
        <v>135.04800587493699</v>
      </c>
      <c r="BJ85">
        <v>140.599810974858</v>
      </c>
      <c r="BK85">
        <v>129.543811312098</v>
      </c>
      <c r="BL85">
        <v>79.661976719107997</v>
      </c>
      <c r="BM85">
        <v>108.177906195966</v>
      </c>
      <c r="BN85">
        <v>104.455859457043</v>
      </c>
      <c r="BO85">
        <v>109.226941354064</v>
      </c>
      <c r="BP85">
        <v>105.858491122372</v>
      </c>
      <c r="BQ85">
        <v>65.955479531576003</v>
      </c>
      <c r="BR85">
        <v>103.044055371971</v>
      </c>
      <c r="BS85">
        <v>151.467267480321</v>
      </c>
      <c r="BT85">
        <v>109.706212223637</v>
      </c>
      <c r="BU85">
        <v>119.937057145163</v>
      </c>
      <c r="BV85">
        <v>105.823353872328</v>
      </c>
      <c r="BW85">
        <v>104.41753094640001</v>
      </c>
      <c r="BX85">
        <v>107.90480604716799</v>
      </c>
      <c r="BY85">
        <v>103.06222086629199</v>
      </c>
      <c r="BZ85">
        <v>95.065235984614603</v>
      </c>
      <c r="CA85">
        <v>100.320746678379</v>
      </c>
      <c r="CB85">
        <v>183.454226121527</v>
      </c>
      <c r="CC85">
        <v>116.397952392966</v>
      </c>
      <c r="CD85">
        <v>115.36575555977601</v>
      </c>
      <c r="CF85" t="s">
        <v>428</v>
      </c>
      <c r="CG85">
        <v>119.389699615415</v>
      </c>
      <c r="CH85">
        <v>102.73872489444599</v>
      </c>
      <c r="CI85">
        <v>139.91438612139501</v>
      </c>
      <c r="CJ85">
        <v>101.77546740068399</v>
      </c>
      <c r="CK85">
        <v>103.615973529396</v>
      </c>
      <c r="CL85">
        <v>104.071885343784</v>
      </c>
      <c r="CM85">
        <v>91.803437070582405</v>
      </c>
      <c r="CN85">
        <v>101.752902821636</v>
      </c>
      <c r="CO85">
        <v>131.50497921791299</v>
      </c>
      <c r="CP85">
        <v>123.478779538891</v>
      </c>
      <c r="CQ85">
        <v>141.39668690175299</v>
      </c>
      <c r="CR85">
        <v>104.41996810315101</v>
      </c>
      <c r="CS85">
        <v>94.938762630291706</v>
      </c>
      <c r="CT85">
        <v>104.40251351843</v>
      </c>
      <c r="CU85">
        <v>116.747235985201</v>
      </c>
      <c r="CV85">
        <v>96.904510023832799</v>
      </c>
      <c r="CW85">
        <v>100.314821508433</v>
      </c>
      <c r="CX85">
        <v>98.766990027277501</v>
      </c>
      <c r="CY85">
        <v>103.87816555285001</v>
      </c>
      <c r="CZ85">
        <v>111.294223391155</v>
      </c>
      <c r="DA85">
        <v>102.69640901951</v>
      </c>
      <c r="DB85">
        <v>118.39831234472901</v>
      </c>
      <c r="DC85">
        <v>106.095306979409</v>
      </c>
      <c r="DD85">
        <v>143.14838150039199</v>
      </c>
      <c r="DE85">
        <v>132.44577574782201</v>
      </c>
      <c r="DF85">
        <v>108.00841176731799</v>
      </c>
      <c r="DG85">
        <v>126.53611470131899</v>
      </c>
      <c r="DH85">
        <v>105.522363324802</v>
      </c>
      <c r="DI85">
        <v>105.221203157795</v>
      </c>
      <c r="DJ85">
        <v>101.326095542442</v>
      </c>
      <c r="DK85">
        <v>102.35719974396901</v>
      </c>
      <c r="DL85">
        <v>98.074150162033305</v>
      </c>
      <c r="DM85">
        <v>103.197224536316</v>
      </c>
      <c r="DN85">
        <v>101.055464490961</v>
      </c>
      <c r="DO85">
        <v>102.015801659061</v>
      </c>
      <c r="DP85">
        <v>100.765800033346</v>
      </c>
      <c r="DQ85">
        <v>125.445729584087</v>
      </c>
      <c r="DR85">
        <v>103.617336479177</v>
      </c>
      <c r="DS85">
        <v>105.532815959586</v>
      </c>
      <c r="DT85">
        <v>132.74980084579801</v>
      </c>
      <c r="DU85">
        <v>102.757206330952</v>
      </c>
      <c r="DV85">
        <v>100.746961459411</v>
      </c>
      <c r="DW85">
        <v>97.303548568259799</v>
      </c>
      <c r="DX85">
        <v>98.598125864625203</v>
      </c>
      <c r="DY85">
        <v>122.43251911674101</v>
      </c>
      <c r="DZ85">
        <v>127.69044134075</v>
      </c>
      <c r="EA85">
        <v>131.49305605397299</v>
      </c>
      <c r="EB85">
        <v>88.421005730313993</v>
      </c>
      <c r="EC85">
        <v>104.440297500151</v>
      </c>
      <c r="ED85">
        <v>96.0383381562458</v>
      </c>
      <c r="EE85">
        <v>103.13168552375799</v>
      </c>
      <c r="EF85">
        <v>79.479475892619504</v>
      </c>
      <c r="EG85">
        <v>81.034473047332497</v>
      </c>
      <c r="EH85">
        <v>88.863728465643902</v>
      </c>
      <c r="EI85">
        <v>105.923536296574</v>
      </c>
      <c r="EJ85">
        <v>107.652133176257</v>
      </c>
      <c r="EK85">
        <v>111.63551401639501</v>
      </c>
      <c r="EL85">
        <v>103.321158639887</v>
      </c>
      <c r="EM85">
        <v>98.822358547792902</v>
      </c>
      <c r="EN85">
        <v>103.191044201948</v>
      </c>
      <c r="EO85">
        <v>101.358418019512</v>
      </c>
      <c r="EP85">
        <v>89.580104790476895</v>
      </c>
      <c r="EQ85">
        <v>90.676057060515404</v>
      </c>
      <c r="ER85">
        <v>136.891290584904</v>
      </c>
      <c r="ES85">
        <v>133.12294752101701</v>
      </c>
      <c r="ET85">
        <v>115.46229883058299</v>
      </c>
      <c r="EV85" t="s">
        <v>428</v>
      </c>
      <c r="EW85">
        <v>112.10072698059901</v>
      </c>
      <c r="EX85">
        <v>99.553919027040095</v>
      </c>
      <c r="EY85">
        <v>192.334140985452</v>
      </c>
      <c r="EZ85">
        <v>101.50845224377601</v>
      </c>
      <c r="FA85">
        <v>100.373355127729</v>
      </c>
      <c r="FB85">
        <v>102.101961897252</v>
      </c>
      <c r="FC85">
        <v>71.175039417726495</v>
      </c>
      <c r="FD85">
        <v>100.047800095092</v>
      </c>
      <c r="FE85">
        <v>125.417953231076</v>
      </c>
      <c r="FF85">
        <v>90.252507775988406</v>
      </c>
      <c r="FG85">
        <v>133.676869664094</v>
      </c>
      <c r="FH85">
        <v>103.556250697384</v>
      </c>
      <c r="FI85">
        <v>76.828802185549904</v>
      </c>
      <c r="FJ85">
        <v>81.660679861873703</v>
      </c>
      <c r="FK85">
        <v>113.02087948454999</v>
      </c>
      <c r="FL85">
        <v>79.750739183552298</v>
      </c>
      <c r="FM85">
        <v>96.074308831238298</v>
      </c>
      <c r="FN85">
        <v>94.508775132513904</v>
      </c>
      <c r="FO85">
        <v>100.88056102698501</v>
      </c>
      <c r="FP85">
        <v>104.324617882383</v>
      </c>
      <c r="FQ85">
        <v>101.235430059599</v>
      </c>
      <c r="FR85">
        <v>115.566231126316</v>
      </c>
      <c r="FS85">
        <v>95.982565173446503</v>
      </c>
      <c r="FT85">
        <v>155.214923074643</v>
      </c>
      <c r="FU85">
        <v>143.368094393305</v>
      </c>
      <c r="FV85">
        <v>103.53024664063901</v>
      </c>
      <c r="FW85">
        <v>147.59998863648801</v>
      </c>
      <c r="FX85">
        <v>100.960003029475</v>
      </c>
      <c r="FY85">
        <v>100.413432600085</v>
      </c>
      <c r="FZ85">
        <v>100.572826175595</v>
      </c>
      <c r="GA85">
        <v>97.249923950680795</v>
      </c>
      <c r="GB85">
        <v>92.683831213251196</v>
      </c>
      <c r="GC85">
        <v>101.17401568792</v>
      </c>
      <c r="GD85">
        <v>85.052710617735102</v>
      </c>
      <c r="GE85">
        <v>101.471428666688</v>
      </c>
      <c r="GF85">
        <v>99.642733212347494</v>
      </c>
      <c r="GG85">
        <v>146.50172248202901</v>
      </c>
      <c r="GH85">
        <v>101.574929348037</v>
      </c>
      <c r="GI85">
        <v>102.341616753599</v>
      </c>
      <c r="GJ85">
        <v>127.364132592676</v>
      </c>
      <c r="GK85">
        <v>100.705876166403</v>
      </c>
      <c r="GL85">
        <v>97.910735898558499</v>
      </c>
      <c r="GM85">
        <v>86.292303517100393</v>
      </c>
      <c r="GN85">
        <v>94.688175677321894</v>
      </c>
      <c r="GO85">
        <v>110.365975799846</v>
      </c>
      <c r="GP85">
        <v>114.997390735349</v>
      </c>
      <c r="GQ85">
        <v>131.91861016267501</v>
      </c>
      <c r="GR85">
        <v>91.174447902219796</v>
      </c>
      <c r="GS85">
        <v>100.709642039513</v>
      </c>
      <c r="GT85">
        <v>87.875304611165106</v>
      </c>
      <c r="GU85">
        <v>96.774658530772598</v>
      </c>
      <c r="GV85">
        <v>54.770121142071297</v>
      </c>
      <c r="GW85">
        <v>83.971632573496905</v>
      </c>
      <c r="GX85">
        <v>65.204296785026699</v>
      </c>
      <c r="GY85">
        <v>66.271173935554501</v>
      </c>
      <c r="GZ85">
        <v>105.53097217164699</v>
      </c>
      <c r="HA85">
        <v>103.344022187205</v>
      </c>
      <c r="HB85">
        <v>100.8494829927</v>
      </c>
      <c r="HC85">
        <v>93.3913222165543</v>
      </c>
      <c r="HD85">
        <v>98.198170741853104</v>
      </c>
      <c r="HE85">
        <v>99.675298633810698</v>
      </c>
      <c r="HF85">
        <v>79.208293041233304</v>
      </c>
      <c r="HG85">
        <v>81.064520408313598</v>
      </c>
      <c r="HH85">
        <v>89.512503295709493</v>
      </c>
      <c r="HI85">
        <v>128.25469659314399</v>
      </c>
      <c r="HJ85">
        <v>111.55922320804299</v>
      </c>
      <c r="HL85" t="s">
        <v>429</v>
      </c>
      <c r="HM85">
        <v>5.1753370872047403E-3</v>
      </c>
      <c r="HN85">
        <v>-3.7615211331052298E-3</v>
      </c>
      <c r="HO85">
        <v>-2.12528122159016E-3</v>
      </c>
      <c r="HP85">
        <v>2.9550003509477502E-3</v>
      </c>
      <c r="HQ85">
        <v>-1.1104604859803901E-2</v>
      </c>
      <c r="HR85">
        <v>-3.00419085663505E-2</v>
      </c>
      <c r="HS85">
        <v>-4.8224499955332997E-2</v>
      </c>
      <c r="HT85">
        <v>-8.6668298808806297E-3</v>
      </c>
      <c r="HU85">
        <v>-6.5950326700232598E-3</v>
      </c>
      <c r="HV85">
        <v>4.5598558024431302E-2</v>
      </c>
      <c r="HW85">
        <v>7.82393170043604E-3</v>
      </c>
      <c r="HX85">
        <v>2.8114189559578198E-3</v>
      </c>
      <c r="HY85">
        <v>7.79796074777516E-3</v>
      </c>
      <c r="HZ85">
        <v>2.28373590233623E-2</v>
      </c>
      <c r="IA85">
        <v>-3.2561099718863798E-2</v>
      </c>
      <c r="IB85">
        <v>-9.2042765865559095E-2</v>
      </c>
      <c r="IC85">
        <v>-0.10166468901145</v>
      </c>
      <c r="ID85">
        <v>0.41363637250316798</v>
      </c>
      <c r="IE85">
        <v>-0.107939089415137</v>
      </c>
    </row>
    <row r="86" spans="1:239" x14ac:dyDescent="0.35">
      <c r="A86" t="s">
        <v>478</v>
      </c>
      <c r="B86" t="b">
        <v>1</v>
      </c>
      <c r="C86" t="b">
        <v>1</v>
      </c>
      <c r="D86">
        <v>1</v>
      </c>
      <c r="E86">
        <v>1</v>
      </c>
      <c r="F86" t="s">
        <v>79</v>
      </c>
      <c r="G86">
        <v>-1.6885263297667999E-2</v>
      </c>
      <c r="H86">
        <v>-1.6885263297667999E-2</v>
      </c>
      <c r="I86">
        <v>-1.6885263297667999E-2</v>
      </c>
      <c r="J86">
        <v>105.240753720293</v>
      </c>
      <c r="K86">
        <v>111.553750232475</v>
      </c>
      <c r="L86">
        <v>117.38257308564501</v>
      </c>
      <c r="M86">
        <v>1</v>
      </c>
      <c r="N86" t="b">
        <v>0</v>
      </c>
      <c r="P86" t="s">
        <v>440</v>
      </c>
      <c r="Q86">
        <v>142.091189006446</v>
      </c>
      <c r="R86">
        <v>117.04552240274</v>
      </c>
      <c r="S86">
        <v>113.426004720805</v>
      </c>
      <c r="T86">
        <v>104.183499250114</v>
      </c>
      <c r="U86">
        <v>120.129383725672</v>
      </c>
      <c r="V86">
        <v>117.552548190539</v>
      </c>
      <c r="W86">
        <v>34.339400468460703</v>
      </c>
      <c r="X86">
        <v>109.525610214892</v>
      </c>
      <c r="Y86">
        <v>126.499358046548</v>
      </c>
      <c r="Z86">
        <v>128.222287347937</v>
      </c>
      <c r="AA86">
        <v>163.053570640761</v>
      </c>
      <c r="AB86">
        <v>108.51718039065899</v>
      </c>
      <c r="AC86">
        <v>135.829692159904</v>
      </c>
      <c r="AD86">
        <v>120.21850160434801</v>
      </c>
      <c r="AE86">
        <v>130.02732210107899</v>
      </c>
      <c r="AF86">
        <v>136.78430417447399</v>
      </c>
      <c r="AG86">
        <v>118.392729933311</v>
      </c>
      <c r="AH86">
        <v>111.673448025825</v>
      </c>
      <c r="AI86">
        <v>121.908981502865</v>
      </c>
      <c r="AJ86">
        <v>144.669776874685</v>
      </c>
      <c r="AK86">
        <v>111.07600439768299</v>
      </c>
      <c r="AL86">
        <v>130.84662030684899</v>
      </c>
      <c r="AM86">
        <v>123.014009509404</v>
      </c>
      <c r="AN86">
        <v>150.23081813114999</v>
      </c>
      <c r="AO86">
        <v>124.58640937780299</v>
      </c>
      <c r="AP86">
        <v>130.63689017872599</v>
      </c>
      <c r="AQ86">
        <v>124.852911605738</v>
      </c>
      <c r="AR86">
        <v>118.475640767877</v>
      </c>
      <c r="AS86">
        <v>121.316722959035</v>
      </c>
      <c r="AT86">
        <v>106.534655853369</v>
      </c>
      <c r="AU86">
        <v>117.210619809682</v>
      </c>
      <c r="AV86">
        <v>113.286854918866</v>
      </c>
      <c r="AW86">
        <v>116.165959543806</v>
      </c>
      <c r="AX86">
        <v>138.86058831841001</v>
      </c>
      <c r="AY86">
        <v>104.929938002724</v>
      </c>
      <c r="AZ86">
        <v>106.20797755023</v>
      </c>
      <c r="BA86">
        <v>122.80572474837101</v>
      </c>
      <c r="BB86">
        <v>116.86725406715</v>
      </c>
      <c r="BC86">
        <v>119.260650701321</v>
      </c>
      <c r="BD86">
        <v>154.83702802116699</v>
      </c>
      <c r="BE86">
        <v>110.29202740276</v>
      </c>
      <c r="BF86">
        <v>113.724763042571</v>
      </c>
      <c r="BG86">
        <v>136.1549241889</v>
      </c>
      <c r="BH86">
        <v>106.982152413517</v>
      </c>
      <c r="BI86">
        <v>151.97706696941501</v>
      </c>
      <c r="BJ86">
        <v>159.741731365905</v>
      </c>
      <c r="BK86">
        <v>145.489855991762</v>
      </c>
      <c r="BL86">
        <v>51.237014814748001</v>
      </c>
      <c r="BM86">
        <v>118.142686944106</v>
      </c>
      <c r="BN86">
        <v>123.858419870169</v>
      </c>
      <c r="BO86">
        <v>137.09325625908201</v>
      </c>
      <c r="BP86">
        <v>189.69420508217499</v>
      </c>
      <c r="BQ86">
        <v>34.389023460813902</v>
      </c>
      <c r="BR86">
        <v>92.147753302624295</v>
      </c>
      <c r="BS86">
        <v>127.017012008907</v>
      </c>
      <c r="BT86">
        <v>125.01525525117501</v>
      </c>
      <c r="BU86">
        <v>146.10235220217501</v>
      </c>
      <c r="BV86">
        <v>112.986397085093</v>
      </c>
      <c r="BW86">
        <v>114.346039732118</v>
      </c>
      <c r="BX86">
        <v>135.43509912376001</v>
      </c>
      <c r="BY86">
        <v>107.47886646897</v>
      </c>
      <c r="BZ86">
        <v>88.762505219019999</v>
      </c>
      <c r="CA86">
        <v>129.816521417703</v>
      </c>
      <c r="CB86">
        <v>157.010466139828</v>
      </c>
      <c r="CC86">
        <v>70.803363910865002</v>
      </c>
      <c r="CD86">
        <v>108.539476262779</v>
      </c>
      <c r="CF86" t="s">
        <v>440</v>
      </c>
      <c r="CG86">
        <v>127.262826530467</v>
      </c>
      <c r="CH86">
        <v>111.46852565400199</v>
      </c>
      <c r="CI86">
        <v>143.539646873837</v>
      </c>
      <c r="CJ86">
        <v>103.910345552683</v>
      </c>
      <c r="CK86">
        <v>113.98176251352</v>
      </c>
      <c r="CL86">
        <v>113.448756581666</v>
      </c>
      <c r="CM86">
        <v>123.766722948264</v>
      </c>
      <c r="CN86">
        <v>106.297396799547</v>
      </c>
      <c r="CO86">
        <v>117.34079069222901</v>
      </c>
      <c r="CP86">
        <v>84.737780136702497</v>
      </c>
      <c r="CQ86">
        <v>172.752352571773</v>
      </c>
      <c r="CR86">
        <v>107.157347447836</v>
      </c>
      <c r="CS86">
        <v>104.55204624865</v>
      </c>
      <c r="CT86">
        <v>95.622972008798598</v>
      </c>
      <c r="CU86">
        <v>121.84861488764101</v>
      </c>
      <c r="CV86">
        <v>106.801961953053</v>
      </c>
      <c r="CW86">
        <v>109.49547306033401</v>
      </c>
      <c r="CX86">
        <v>104.347321658978</v>
      </c>
      <c r="CY86">
        <v>114.573001643138</v>
      </c>
      <c r="CZ86">
        <v>130.54373712923399</v>
      </c>
      <c r="DA86">
        <v>107.686313402517</v>
      </c>
      <c r="DB86">
        <v>124.771365849284</v>
      </c>
      <c r="DC86">
        <v>108.01816876505799</v>
      </c>
      <c r="DD86">
        <v>159.78369400371</v>
      </c>
      <c r="DE86">
        <v>117.28714560467201</v>
      </c>
      <c r="DF86">
        <v>120.00390039214101</v>
      </c>
      <c r="DG86">
        <v>144.85341757854201</v>
      </c>
      <c r="DH86">
        <v>114.179548960753</v>
      </c>
      <c r="DI86">
        <v>113.215363804934</v>
      </c>
      <c r="DJ86">
        <v>104.296257767154</v>
      </c>
      <c r="DK86">
        <v>111.064575507493</v>
      </c>
      <c r="DL86">
        <v>104.26761753911001</v>
      </c>
      <c r="DM86">
        <v>111.483046234017</v>
      </c>
      <c r="DN86">
        <v>123.553224671856</v>
      </c>
      <c r="DO86">
        <v>104.370384412207</v>
      </c>
      <c r="DP86">
        <v>103.608119781162</v>
      </c>
      <c r="DQ86">
        <v>128.69069068127399</v>
      </c>
      <c r="DR86">
        <v>112.775873919265</v>
      </c>
      <c r="DS86">
        <v>112.493809351374</v>
      </c>
      <c r="DT86">
        <v>161.85391723013001</v>
      </c>
      <c r="DU86">
        <v>106.345646331064</v>
      </c>
      <c r="DV86">
        <v>107.425743062846</v>
      </c>
      <c r="DW86">
        <v>109.22296779027801</v>
      </c>
      <c r="DX86">
        <v>101.42125140364701</v>
      </c>
      <c r="DY86">
        <v>137.49405267864799</v>
      </c>
      <c r="DZ86">
        <v>154.60094671593899</v>
      </c>
      <c r="EA86">
        <v>157.800370196747</v>
      </c>
      <c r="EB86">
        <v>80.978129210546001</v>
      </c>
      <c r="EC86">
        <v>112.984488768514</v>
      </c>
      <c r="ED86">
        <v>103.807664488043</v>
      </c>
      <c r="EE86">
        <v>123.525315963463</v>
      </c>
      <c r="EF86">
        <v>96.513029297650505</v>
      </c>
      <c r="EG86">
        <v>62.8786479927576</v>
      </c>
      <c r="EH86">
        <v>75.475445907658596</v>
      </c>
      <c r="EI86">
        <v>75.021849170953899</v>
      </c>
      <c r="EJ86">
        <v>118.417575058412</v>
      </c>
      <c r="EK86">
        <v>129.85872066660301</v>
      </c>
      <c r="EL86">
        <v>108.310325671024</v>
      </c>
      <c r="EM86">
        <v>105.245239963801</v>
      </c>
      <c r="EN86">
        <v>123.550963211953</v>
      </c>
      <c r="EO86">
        <v>104.471864592858</v>
      </c>
      <c r="EP86">
        <v>86.443937270334999</v>
      </c>
      <c r="EQ86">
        <v>107.998158533278</v>
      </c>
      <c r="ER86">
        <v>125.020101339005</v>
      </c>
      <c r="ES86">
        <v>92.679992455338606</v>
      </c>
      <c r="ET86">
        <v>119.272277433946</v>
      </c>
      <c r="EV86" t="s">
        <v>440</v>
      </c>
      <c r="EW86">
        <v>112.487965047542</v>
      </c>
      <c r="EX86">
        <v>106.052906175649</v>
      </c>
      <c r="EY86">
        <v>129.313514732301</v>
      </c>
      <c r="EZ86">
        <v>103.63772939153201</v>
      </c>
      <c r="FA86">
        <v>107.962922102448</v>
      </c>
      <c r="FB86">
        <v>109.392346029528</v>
      </c>
      <c r="FC86">
        <v>177.653595055528</v>
      </c>
      <c r="FD86">
        <v>103.13268053030301</v>
      </c>
      <c r="FE86">
        <v>106.35498785832699</v>
      </c>
      <c r="FF86">
        <v>51.382171912847099</v>
      </c>
      <c r="FG86">
        <v>179.77007800755501</v>
      </c>
      <c r="FH86">
        <v>105.808605858005</v>
      </c>
      <c r="FI86">
        <v>77.078158872684099</v>
      </c>
      <c r="FJ86">
        <v>73.810858700058205</v>
      </c>
      <c r="FK86">
        <v>113.597161872453</v>
      </c>
      <c r="FL86">
        <v>79.904104126429203</v>
      </c>
      <c r="FM86">
        <v>100.891054910702</v>
      </c>
      <c r="FN86">
        <v>97.357536826342795</v>
      </c>
      <c r="FO86">
        <v>107.536146872068</v>
      </c>
      <c r="FP86">
        <v>117.11814332180199</v>
      </c>
      <c r="FQ86">
        <v>104.375486534237</v>
      </c>
      <c r="FR86">
        <v>118.270501377736</v>
      </c>
      <c r="FS86">
        <v>89.850940908067898</v>
      </c>
      <c r="FT86">
        <v>168.72154372477601</v>
      </c>
      <c r="FU86">
        <v>103.26522964650199</v>
      </c>
      <c r="FV86">
        <v>109.868678055107</v>
      </c>
      <c r="FW86">
        <v>164.67221738409199</v>
      </c>
      <c r="FX86">
        <v>109.816713213257</v>
      </c>
      <c r="FY86">
        <v>105.466949124411</v>
      </c>
      <c r="FZ86">
        <v>102.090526709204</v>
      </c>
      <c r="GA86">
        <v>105.119739621725</v>
      </c>
      <c r="GB86">
        <v>95.7780156678526</v>
      </c>
      <c r="GC86">
        <v>106.883414581396</v>
      </c>
      <c r="GD86">
        <v>105.667454466834</v>
      </c>
      <c r="GE86">
        <v>103.813446981401</v>
      </c>
      <c r="GF86">
        <v>101.056747240386</v>
      </c>
      <c r="GG86">
        <v>124.125719332385</v>
      </c>
      <c r="GH86">
        <v>108.73249935320899</v>
      </c>
      <c r="GI86">
        <v>105.989576906515</v>
      </c>
      <c r="GJ86">
        <v>165.23736253593</v>
      </c>
      <c r="GK86">
        <v>102.518018748345</v>
      </c>
      <c r="GL86">
        <v>101.28818081500999</v>
      </c>
      <c r="GM86">
        <v>86.292926625922505</v>
      </c>
      <c r="GN86">
        <v>96.108612164890403</v>
      </c>
      <c r="GO86">
        <v>121.56262035377701</v>
      </c>
      <c r="GP86">
        <v>146.69908587952199</v>
      </c>
      <c r="GQ86">
        <v>167.14349585995501</v>
      </c>
      <c r="GR86">
        <v>112.203223352938</v>
      </c>
      <c r="GS86">
        <v>107.915315783803</v>
      </c>
      <c r="GT86">
        <v>86.262362283915195</v>
      </c>
      <c r="GU86">
        <v>110.319130593873</v>
      </c>
      <c r="GV86">
        <v>38.617669635603903</v>
      </c>
      <c r="GW86">
        <v>91.288264401950499</v>
      </c>
      <c r="GX86">
        <v>52.212025954818003</v>
      </c>
      <c r="GY86">
        <v>38.694844617522001</v>
      </c>
      <c r="GZ86">
        <v>111.95709572854101</v>
      </c>
      <c r="HA86">
        <v>114.635145973815</v>
      </c>
      <c r="HB86">
        <v>103.775314741898</v>
      </c>
      <c r="HC86">
        <v>96.683924602616202</v>
      </c>
      <c r="HD86">
        <v>111.88300262943601</v>
      </c>
      <c r="HE86">
        <v>101.532892357892</v>
      </c>
      <c r="HF86">
        <v>74.091864751697102</v>
      </c>
      <c r="HG86">
        <v>86.395046377612104</v>
      </c>
      <c r="HH86">
        <v>83.004130117359594</v>
      </c>
      <c r="HI86">
        <v>94.733051503984697</v>
      </c>
      <c r="HJ86">
        <v>123.964318713222</v>
      </c>
      <c r="HL86" t="s">
        <v>430</v>
      </c>
      <c r="HM86">
        <v>1.8147777939837701E-2</v>
      </c>
      <c r="HN86">
        <v>1.3119115156179299E-2</v>
      </c>
      <c r="HO86">
        <v>8.9608560072165205E-3</v>
      </c>
      <c r="HP86">
        <v>1.03122810166695E-2</v>
      </c>
      <c r="HQ86">
        <v>-3.01443737768953E-2</v>
      </c>
      <c r="HR86">
        <v>-9.2674379361955994E-2</v>
      </c>
      <c r="HS86">
        <v>-0.132470702344992</v>
      </c>
      <c r="HT86">
        <v>2.31453238805765E-2</v>
      </c>
      <c r="HU86">
        <v>1.48227030734016E-2</v>
      </c>
      <c r="HV86">
        <v>0.149467359212309</v>
      </c>
      <c r="HW86">
        <v>-9.99662325797116E-2</v>
      </c>
      <c r="HX86">
        <v>-9.8285508255141193E-2</v>
      </c>
      <c r="HY86">
        <v>-0.10082606142289</v>
      </c>
      <c r="HZ86">
        <v>-0.15121418439263801</v>
      </c>
      <c r="IA86">
        <v>-0.12384025391234001</v>
      </c>
      <c r="IB86">
        <v>-6.1495799149827897E-2</v>
      </c>
      <c r="IC86">
        <v>-9.3143569005831206E-2</v>
      </c>
      <c r="ID86">
        <v>-0.29681276284393399</v>
      </c>
      <c r="IE86">
        <v>-0.214719040777377</v>
      </c>
    </row>
    <row r="87" spans="1:239" x14ac:dyDescent="0.35">
      <c r="A87" t="s">
        <v>479</v>
      </c>
      <c r="B87" t="b">
        <v>0</v>
      </c>
      <c r="C87" t="b">
        <v>1</v>
      </c>
      <c r="D87">
        <v>1</v>
      </c>
      <c r="E87">
        <v>1</v>
      </c>
      <c r="F87" t="s">
        <v>79</v>
      </c>
      <c r="G87">
        <v>2.72652827497652E-2</v>
      </c>
      <c r="H87">
        <v>2.72652827497652E-2</v>
      </c>
      <c r="I87">
        <v>2.72652827497652E-2</v>
      </c>
      <c r="J87">
        <v>108.11017262727501</v>
      </c>
      <c r="K87">
        <v>114.59529477436</v>
      </c>
      <c r="L87">
        <v>120.58304213072</v>
      </c>
      <c r="M87">
        <v>0</v>
      </c>
      <c r="N87" t="b">
        <v>1</v>
      </c>
      <c r="P87" t="s">
        <v>452</v>
      </c>
      <c r="Q87">
        <v>151.89111050825099</v>
      </c>
      <c r="R87">
        <v>123.876481773896</v>
      </c>
      <c r="S87">
        <v>146.782164615601</v>
      </c>
      <c r="T87">
        <v>104.611436259355</v>
      </c>
      <c r="U87">
        <v>129.42283482423301</v>
      </c>
      <c r="V87">
        <v>124.28927951527901</v>
      </c>
      <c r="W87">
        <v>10.648198452370099</v>
      </c>
      <c r="X87">
        <v>114.278740625881</v>
      </c>
      <c r="Y87">
        <v>106.7748333215</v>
      </c>
      <c r="Z87">
        <v>88.017721421131697</v>
      </c>
      <c r="AA87">
        <v>160.585083062682</v>
      </c>
      <c r="AB87">
        <v>109.262599587891</v>
      </c>
      <c r="AC87">
        <v>162.48452995650601</v>
      </c>
      <c r="AD87">
        <v>80.307786186561202</v>
      </c>
      <c r="AE87">
        <v>133.483806402992</v>
      </c>
      <c r="AF87">
        <v>164.08654044315099</v>
      </c>
      <c r="AG87">
        <v>127.451415259054</v>
      </c>
      <c r="AH87">
        <v>118.819909451803</v>
      </c>
      <c r="AI87">
        <v>131.55013474566999</v>
      </c>
      <c r="AJ87">
        <v>161.538222771644</v>
      </c>
      <c r="AK87">
        <v>116.815011038763</v>
      </c>
      <c r="AL87">
        <v>134.37757136229101</v>
      </c>
      <c r="AM87">
        <v>101.576864201032</v>
      </c>
      <c r="AN87">
        <v>128.106174593243</v>
      </c>
      <c r="AO87">
        <v>105.544381989741</v>
      </c>
      <c r="AP87">
        <v>141.98349668165801</v>
      </c>
      <c r="AQ87">
        <v>130.04784035041899</v>
      </c>
      <c r="AR87">
        <v>126.19103313088399</v>
      </c>
      <c r="AS87">
        <v>127.78877285804199</v>
      </c>
      <c r="AT87">
        <v>110.11854537982001</v>
      </c>
      <c r="AU87">
        <v>126.41439057616</v>
      </c>
      <c r="AV87">
        <v>120.988319388902</v>
      </c>
      <c r="AW87">
        <v>122.55061084390699</v>
      </c>
      <c r="AX87">
        <v>167.341126140592</v>
      </c>
      <c r="AY87">
        <v>105.19613427383101</v>
      </c>
      <c r="AZ87">
        <v>109.795871706014</v>
      </c>
      <c r="BA87">
        <v>157.65883498358599</v>
      </c>
      <c r="BB87">
        <v>123.074128990871</v>
      </c>
      <c r="BC87">
        <v>126.771231867387</v>
      </c>
      <c r="BD87">
        <v>166.72420452155399</v>
      </c>
      <c r="BE87">
        <v>114.37324561368</v>
      </c>
      <c r="BF87">
        <v>121.825861824428</v>
      </c>
      <c r="BG87">
        <v>151.89861993919999</v>
      </c>
      <c r="BH87">
        <v>110.561584669666</v>
      </c>
      <c r="BI87">
        <v>163.36421485850801</v>
      </c>
      <c r="BJ87">
        <v>190.42488448841601</v>
      </c>
      <c r="BK87">
        <v>136.708708565385</v>
      </c>
      <c r="BL87">
        <v>35.063349762880897</v>
      </c>
      <c r="BM87">
        <v>126.94520657595299</v>
      </c>
      <c r="BN87">
        <v>136.10600140361299</v>
      </c>
      <c r="BO87">
        <v>154.237645251874</v>
      </c>
      <c r="BP87">
        <v>223.72565572179099</v>
      </c>
      <c r="BQ87">
        <v>19.0696673827523</v>
      </c>
      <c r="BR87">
        <v>57.0872606113019</v>
      </c>
      <c r="BS87">
        <v>32.572400725241899</v>
      </c>
      <c r="BT87">
        <v>134.94449003477101</v>
      </c>
      <c r="BU87">
        <v>160.43403203476299</v>
      </c>
      <c r="BV87">
        <v>118.66067859315</v>
      </c>
      <c r="BW87">
        <v>122.078249111476</v>
      </c>
      <c r="BX87">
        <v>153.34797128605101</v>
      </c>
      <c r="BY87">
        <v>111.14882604438699</v>
      </c>
      <c r="BZ87">
        <v>119.519005046007</v>
      </c>
      <c r="CA87">
        <v>153.59257645231901</v>
      </c>
      <c r="CB87">
        <v>138.90593011863399</v>
      </c>
      <c r="CC87">
        <v>40.858241085961097</v>
      </c>
      <c r="CD87">
        <v>125.983677235851</v>
      </c>
      <c r="CF87" t="s">
        <v>452</v>
      </c>
      <c r="CG87">
        <v>121.58118454263401</v>
      </c>
      <c r="CH87">
        <v>119.833147952414</v>
      </c>
      <c r="CI87">
        <v>83.740575136506806</v>
      </c>
      <c r="CJ87">
        <v>104.21176823496501</v>
      </c>
      <c r="CK87">
        <v>121.55335064297699</v>
      </c>
      <c r="CL87">
        <v>120.744667324464</v>
      </c>
      <c r="CM87">
        <v>76.7858841754189</v>
      </c>
      <c r="CN87">
        <v>110.16975671342399</v>
      </c>
      <c r="CO87">
        <v>110.005813167242</v>
      </c>
      <c r="CP87">
        <v>101.53949212553201</v>
      </c>
      <c r="CQ87">
        <v>157.18977161819899</v>
      </c>
      <c r="CR87">
        <v>105.17450040708</v>
      </c>
      <c r="CS87">
        <v>122.666083449711</v>
      </c>
      <c r="CT87">
        <v>106.829830571714</v>
      </c>
      <c r="CU87">
        <v>129.87931784523499</v>
      </c>
      <c r="CV87">
        <v>126.384339201072</v>
      </c>
      <c r="CW87">
        <v>111.555383856658</v>
      </c>
      <c r="CX87">
        <v>110.00169086129</v>
      </c>
      <c r="CY87">
        <v>123.63399003556199</v>
      </c>
      <c r="CZ87">
        <v>145.76509168250001</v>
      </c>
      <c r="DA87">
        <v>113.25018357521201</v>
      </c>
      <c r="DB87">
        <v>134.24532178394099</v>
      </c>
      <c r="DC87">
        <v>106.63053571757401</v>
      </c>
      <c r="DD87">
        <v>143.61678762668001</v>
      </c>
      <c r="DE87">
        <v>116.088796327173</v>
      </c>
      <c r="DF87">
        <v>130.42696722038301</v>
      </c>
      <c r="DG87">
        <v>146.542442148909</v>
      </c>
      <c r="DH87">
        <v>104.488867035892</v>
      </c>
      <c r="DI87">
        <v>103.185146253784</v>
      </c>
      <c r="DJ87">
        <v>107.80484624351099</v>
      </c>
      <c r="DK87">
        <v>120.93569645832299</v>
      </c>
      <c r="DL87">
        <v>109.290698434744</v>
      </c>
      <c r="DM87">
        <v>118.65501478251301</v>
      </c>
      <c r="DN87">
        <v>142.77270436600401</v>
      </c>
      <c r="DO87">
        <v>104.606815364499</v>
      </c>
      <c r="DP87">
        <v>107.108186122966</v>
      </c>
      <c r="DQ87">
        <v>118.457997656163</v>
      </c>
      <c r="DR87">
        <v>119.581290190527</v>
      </c>
      <c r="DS87">
        <v>126.29373468866601</v>
      </c>
      <c r="DT87">
        <v>166.583824158016</v>
      </c>
      <c r="DU87">
        <v>110.280833657646</v>
      </c>
      <c r="DV87">
        <v>113.233006147929</v>
      </c>
      <c r="DW87">
        <v>104.31365050553001</v>
      </c>
      <c r="DX87">
        <v>104.22341796724299</v>
      </c>
      <c r="DY87">
        <v>128.18946007716301</v>
      </c>
      <c r="DZ87">
        <v>179.34994509598999</v>
      </c>
      <c r="EA87">
        <v>155.877181698404</v>
      </c>
      <c r="EB87">
        <v>65.151307096155705</v>
      </c>
      <c r="EC87">
        <v>121.40268380203</v>
      </c>
      <c r="ED87">
        <v>104.97035082766401</v>
      </c>
      <c r="EE87">
        <v>117.926251406982</v>
      </c>
      <c r="EF87">
        <v>74.100783633194396</v>
      </c>
      <c r="EG87">
        <v>45.090660137188301</v>
      </c>
      <c r="EH87">
        <v>80.379748864315999</v>
      </c>
      <c r="EI87">
        <v>77.918182203158693</v>
      </c>
      <c r="EJ87">
        <v>137.61240833860001</v>
      </c>
      <c r="EK87">
        <v>142.59700708028001</v>
      </c>
      <c r="EL87">
        <v>113.74977054175299</v>
      </c>
      <c r="EM87">
        <v>110.25073994354</v>
      </c>
      <c r="EN87">
        <v>118.99458116657701</v>
      </c>
      <c r="EO87">
        <v>108.073988096923</v>
      </c>
      <c r="EP87">
        <v>83.254445289382801</v>
      </c>
      <c r="EQ87">
        <v>129.351692215996</v>
      </c>
      <c r="ER87">
        <v>103.714703292178</v>
      </c>
      <c r="ES87">
        <v>93.978921291455606</v>
      </c>
      <c r="ET87">
        <v>132.09539018405999</v>
      </c>
      <c r="EV87" t="s">
        <v>452</v>
      </c>
      <c r="EW87">
        <v>92.043368490321996</v>
      </c>
      <c r="EX87">
        <v>115.79362585411999</v>
      </c>
      <c r="EY87">
        <v>9.2822335195078693</v>
      </c>
      <c r="EZ87">
        <v>103.81332031266101</v>
      </c>
      <c r="FA87">
        <v>113.89748575531</v>
      </c>
      <c r="FB87">
        <v>117.193346089177</v>
      </c>
      <c r="FC87">
        <v>143.52440646020699</v>
      </c>
      <c r="FD87">
        <v>106.168597893525</v>
      </c>
      <c r="FE87">
        <v>105.196498588739</v>
      </c>
      <c r="FF87">
        <v>90.904739732559605</v>
      </c>
      <c r="FG87">
        <v>141.661740247121</v>
      </c>
      <c r="FH87">
        <v>101.16601256140601</v>
      </c>
      <c r="FI87">
        <v>88.660721907746094</v>
      </c>
      <c r="FJ87">
        <v>117.384364425779</v>
      </c>
      <c r="FK87">
        <v>123.516677099097</v>
      </c>
      <c r="FL87">
        <v>93.237297783178306</v>
      </c>
      <c r="FM87">
        <v>97.072311935856405</v>
      </c>
      <c r="FN87">
        <v>101.65641777734599</v>
      </c>
      <c r="FO87">
        <v>116.040626676209</v>
      </c>
      <c r="FP87">
        <v>130.77407828524201</v>
      </c>
      <c r="FQ87">
        <v>109.76829494172399</v>
      </c>
      <c r="FR87">
        <v>130.62754331509899</v>
      </c>
      <c r="FS87">
        <v>85.356922608516598</v>
      </c>
      <c r="FT87">
        <v>146.67628328555099</v>
      </c>
      <c r="FU87">
        <v>98.365548805623405</v>
      </c>
      <c r="FV87">
        <v>119.41143933167299</v>
      </c>
      <c r="FW87">
        <v>152.27592880603501</v>
      </c>
      <c r="FX87">
        <v>84.333486836648802</v>
      </c>
      <c r="FY87">
        <v>81.549106750441894</v>
      </c>
      <c r="FZ87">
        <v>105.524913073831</v>
      </c>
      <c r="GA87">
        <v>115.531420241506</v>
      </c>
      <c r="GB87">
        <v>98.483898678455006</v>
      </c>
      <c r="GC87">
        <v>114.761072238628</v>
      </c>
      <c r="GD87">
        <v>116.502304055233</v>
      </c>
      <c r="GE87">
        <v>104.020425161462</v>
      </c>
      <c r="GF87">
        <v>104.470623685353</v>
      </c>
      <c r="GG87">
        <v>76.207180467710103</v>
      </c>
      <c r="GH87">
        <v>116.080505894693</v>
      </c>
      <c r="GI87">
        <v>125.318823848061</v>
      </c>
      <c r="GJ87">
        <v>152.27731273503599</v>
      </c>
      <c r="GK87">
        <v>106.311569514578</v>
      </c>
      <c r="GL87">
        <v>105.00217677351699</v>
      </c>
      <c r="GM87">
        <v>69.814084489925307</v>
      </c>
      <c r="GN87">
        <v>98.203756629754494</v>
      </c>
      <c r="GO87">
        <v>91.413167770793194</v>
      </c>
      <c r="GP87">
        <v>156.13808637503101</v>
      </c>
      <c r="GQ87">
        <v>162.777969385841</v>
      </c>
      <c r="GR87">
        <v>98.566562459708905</v>
      </c>
      <c r="GS87">
        <v>115.955819265947</v>
      </c>
      <c r="GT87">
        <v>79.999020046259403</v>
      </c>
      <c r="GU87">
        <v>88.360159996223999</v>
      </c>
      <c r="GV87">
        <v>17.521830801198799</v>
      </c>
      <c r="GW87">
        <v>70.981704187991198</v>
      </c>
      <c r="GX87">
        <v>82.359526471243697</v>
      </c>
      <c r="GY87">
        <v>71.883069780889997</v>
      </c>
      <c r="GZ87">
        <v>139.36024532547299</v>
      </c>
      <c r="HA87">
        <v>125.880099835922</v>
      </c>
      <c r="HB87">
        <v>108.987007163501</v>
      </c>
      <c r="HC87">
        <v>99.331893430535104</v>
      </c>
      <c r="HD87">
        <v>90.686689066979</v>
      </c>
      <c r="HE87">
        <v>105.06754246905</v>
      </c>
      <c r="HF87">
        <v>44.294197519218599</v>
      </c>
      <c r="HG87">
        <v>80.360231705926694</v>
      </c>
      <c r="HH87">
        <v>54.990145749842398</v>
      </c>
      <c r="HI87">
        <v>50.643197291275101</v>
      </c>
      <c r="HJ87">
        <v>106.142275298935</v>
      </c>
      <c r="HL87" t="s">
        <v>431</v>
      </c>
      <c r="HM87">
        <v>8.3513869309437203E-3</v>
      </c>
      <c r="HN87">
        <v>2.63948077230362E-2</v>
      </c>
      <c r="HO87">
        <v>1.9654906237629E-2</v>
      </c>
      <c r="HP87">
        <v>5.3405933741357201E-3</v>
      </c>
      <c r="HQ87">
        <v>5.3651530314686502E-2</v>
      </c>
      <c r="HR87">
        <v>5.7588057799404704E-3</v>
      </c>
      <c r="HS87">
        <v>6.1179328844658204E-3</v>
      </c>
      <c r="HT87">
        <v>3.5405778369164302E-2</v>
      </c>
      <c r="HU87">
        <v>3.0485132230064899E-2</v>
      </c>
      <c r="HV87">
        <v>-1.16871797224308E-2</v>
      </c>
      <c r="HW87">
        <v>7.8943205911496506E-2</v>
      </c>
      <c r="HX87">
        <v>7.7112633797287999E-2</v>
      </c>
      <c r="HY87">
        <v>8.4902630210826002E-2</v>
      </c>
      <c r="HZ87">
        <v>0.124801583602819</v>
      </c>
      <c r="IA87">
        <v>6.2304610808227898E-2</v>
      </c>
      <c r="IB87">
        <v>6.8134958914122898E-2</v>
      </c>
      <c r="IC87">
        <v>7.8069511418235704E-2</v>
      </c>
      <c r="ID87">
        <v>3.2258102201331199E-2</v>
      </c>
      <c r="IE87">
        <v>0.119090971108887</v>
      </c>
    </row>
    <row r="88" spans="1:239" x14ac:dyDescent="0.35">
      <c r="A88" t="s">
        <v>480</v>
      </c>
      <c r="B88" t="b">
        <v>1</v>
      </c>
      <c r="C88" t="b">
        <v>1</v>
      </c>
      <c r="D88">
        <v>1</v>
      </c>
      <c r="E88">
        <v>1</v>
      </c>
      <c r="F88" t="s">
        <v>79</v>
      </c>
      <c r="G88">
        <v>-3.3472261897514503E-2</v>
      </c>
      <c r="H88">
        <v>-3.3472261897514503E-2</v>
      </c>
      <c r="I88">
        <v>-3.3472261897514503E-2</v>
      </c>
      <c r="J88">
        <v>104.491480615309</v>
      </c>
      <c r="K88">
        <v>110.75953105545</v>
      </c>
      <c r="L88">
        <v>116.546854964121</v>
      </c>
      <c r="M88">
        <v>1</v>
      </c>
      <c r="N88" t="b">
        <v>0</v>
      </c>
      <c r="P88" t="s">
        <v>464</v>
      </c>
      <c r="Q88">
        <v>189.654997322491</v>
      </c>
      <c r="R88">
        <v>122.60130021960801</v>
      </c>
      <c r="S88">
        <v>77.021305725745094</v>
      </c>
      <c r="T88">
        <v>104.53144926141501</v>
      </c>
      <c r="U88">
        <v>126.40410456207201</v>
      </c>
      <c r="V88">
        <v>123.12645753372399</v>
      </c>
      <c r="W88">
        <v>13.4766576445152</v>
      </c>
      <c r="X88">
        <v>113.54040613254401</v>
      </c>
      <c r="Y88">
        <v>168.531483992604</v>
      </c>
      <c r="Z88">
        <v>191.69622190698701</v>
      </c>
      <c r="AA88">
        <v>207.46532440467701</v>
      </c>
      <c r="AB88">
        <v>110.050876292607</v>
      </c>
      <c r="AC88">
        <v>140.81954746429301</v>
      </c>
      <c r="AD88">
        <v>132.09686304491899</v>
      </c>
      <c r="AE88">
        <v>140.738125558332</v>
      </c>
      <c r="AF88">
        <v>142.31851992723099</v>
      </c>
      <c r="AG88">
        <v>121.31895388696</v>
      </c>
      <c r="AH88">
        <v>115.589578364717</v>
      </c>
      <c r="AI88">
        <v>130.92136980666399</v>
      </c>
      <c r="AJ88">
        <v>165.11435927896599</v>
      </c>
      <c r="AK88">
        <v>117.37131377212199</v>
      </c>
      <c r="AL88">
        <v>142.59340931151101</v>
      </c>
      <c r="AM88">
        <v>152.255779896332</v>
      </c>
      <c r="AN88">
        <v>168.08387086431199</v>
      </c>
      <c r="AO88">
        <v>161.59545828781401</v>
      </c>
      <c r="AP88">
        <v>142.574750924688</v>
      </c>
      <c r="AQ88">
        <v>152.66526809239301</v>
      </c>
      <c r="AR88">
        <v>140.525476337279</v>
      </c>
      <c r="AS88">
        <v>136.44153208238299</v>
      </c>
      <c r="AT88">
        <v>109.77172763908401</v>
      </c>
      <c r="AU88">
        <v>133.99011754692501</v>
      </c>
      <c r="AV88">
        <v>117.287975622381</v>
      </c>
      <c r="AW88">
        <v>121.17054316186599</v>
      </c>
      <c r="AX88">
        <v>145.130946663202</v>
      </c>
      <c r="AY88">
        <v>105.167546030577</v>
      </c>
      <c r="AZ88">
        <v>109.390382279094</v>
      </c>
      <c r="BA88">
        <v>123.77495937385</v>
      </c>
      <c r="BB88">
        <v>121.623759396689</v>
      </c>
      <c r="BC88">
        <v>126.526761872055</v>
      </c>
      <c r="BD88">
        <v>220.52142943630301</v>
      </c>
      <c r="BE88">
        <v>114.65541852081201</v>
      </c>
      <c r="BF88">
        <v>118.06154503866</v>
      </c>
      <c r="BG88">
        <v>142.52959557048399</v>
      </c>
      <c r="BH88">
        <v>110.207490643653</v>
      </c>
      <c r="BI88">
        <v>215.822275768677</v>
      </c>
      <c r="BJ88">
        <v>255.574152777698</v>
      </c>
      <c r="BK88">
        <v>178.153431225101</v>
      </c>
      <c r="BL88">
        <v>37.203047149641399</v>
      </c>
      <c r="BM88">
        <v>134.01359080559899</v>
      </c>
      <c r="BN88">
        <v>125.99001967259299</v>
      </c>
      <c r="BO88">
        <v>144.52829441115199</v>
      </c>
      <c r="BP88">
        <v>170.958472867859</v>
      </c>
      <c r="BQ88">
        <v>20.322236003694499</v>
      </c>
      <c r="BR88">
        <v>73.398698008431893</v>
      </c>
      <c r="BS88">
        <v>67.949363800471801</v>
      </c>
      <c r="BT88">
        <v>134.01126793556199</v>
      </c>
      <c r="BU88">
        <v>163.974408440834</v>
      </c>
      <c r="BV88">
        <v>118.927364683419</v>
      </c>
      <c r="BW88">
        <v>118.27074536434</v>
      </c>
      <c r="BX88">
        <v>143.69118092713001</v>
      </c>
      <c r="BY88">
        <v>110.789129475792</v>
      </c>
      <c r="BZ88">
        <v>120.030755644517</v>
      </c>
      <c r="CA88">
        <v>206.07589311855801</v>
      </c>
      <c r="CB88">
        <v>193.233645660614</v>
      </c>
      <c r="CC88">
        <v>84.169357396275998</v>
      </c>
      <c r="CD88">
        <v>223.394786880813</v>
      </c>
      <c r="CF88" t="s">
        <v>464</v>
      </c>
      <c r="CG88">
        <v>137.98910002639801</v>
      </c>
      <c r="CH88">
        <v>118.323009480401</v>
      </c>
      <c r="CI88">
        <v>56.836910013900102</v>
      </c>
      <c r="CJ88">
        <v>104.1889852077</v>
      </c>
      <c r="CK88">
        <v>118.537313465504</v>
      </c>
      <c r="CL88">
        <v>118.37380288618699</v>
      </c>
      <c r="CM88">
        <v>108.24045429026501</v>
      </c>
      <c r="CN88">
        <v>109.50339833546001</v>
      </c>
      <c r="CO88">
        <v>151.697483468755</v>
      </c>
      <c r="CP88">
        <v>172.80066326080299</v>
      </c>
      <c r="CQ88">
        <v>176.00356526202901</v>
      </c>
      <c r="CR88">
        <v>105.829044464657</v>
      </c>
      <c r="CS88">
        <v>106.187631193078</v>
      </c>
      <c r="CT88">
        <v>146.71431527827801</v>
      </c>
      <c r="CU88">
        <v>131.19458790248299</v>
      </c>
      <c r="CV88">
        <v>102.62755372401</v>
      </c>
      <c r="CW88">
        <v>109.61209940982199</v>
      </c>
      <c r="CX88">
        <v>108.724446568014</v>
      </c>
      <c r="CY88">
        <v>120.38656024745001</v>
      </c>
      <c r="CZ88">
        <v>147.14405416643001</v>
      </c>
      <c r="DA88">
        <v>113.463841983224</v>
      </c>
      <c r="DB88">
        <v>136.078760787562</v>
      </c>
      <c r="DC88">
        <v>143.377370262108</v>
      </c>
      <c r="DD88">
        <v>165.80916578447599</v>
      </c>
      <c r="DE88">
        <v>139.66629550193301</v>
      </c>
      <c r="DF88">
        <v>125.039050888788</v>
      </c>
      <c r="DG88">
        <v>157.49254775410401</v>
      </c>
      <c r="DH88">
        <v>104.974491054756</v>
      </c>
      <c r="DI88">
        <v>102.32114254942699</v>
      </c>
      <c r="DJ88">
        <v>107.67633345653201</v>
      </c>
      <c r="DK88">
        <v>124.927406223052</v>
      </c>
      <c r="DL88">
        <v>106.401951021762</v>
      </c>
      <c r="DM88">
        <v>118.18828037124</v>
      </c>
      <c r="DN88">
        <v>115.80817228743101</v>
      </c>
      <c r="DO88">
        <v>104.578406949951</v>
      </c>
      <c r="DP88">
        <v>106.986336989767</v>
      </c>
      <c r="DQ88">
        <v>100.281181822722</v>
      </c>
      <c r="DR88">
        <v>117.093227731079</v>
      </c>
      <c r="DS88">
        <v>123.94201595393299</v>
      </c>
      <c r="DT88">
        <v>195.997017667074</v>
      </c>
      <c r="DU88">
        <v>110.308772649422</v>
      </c>
      <c r="DV88">
        <v>110.17562527401201</v>
      </c>
      <c r="DW88">
        <v>96.322563766249303</v>
      </c>
      <c r="DX88">
        <v>104.087463863727</v>
      </c>
      <c r="DY88">
        <v>150.56131971557099</v>
      </c>
      <c r="DZ88">
        <v>234.357952148631</v>
      </c>
      <c r="EA88">
        <v>175.41885976013199</v>
      </c>
      <c r="EB88">
        <v>67.918499101795504</v>
      </c>
      <c r="EC88">
        <v>124.020025466129</v>
      </c>
      <c r="ED88">
        <v>99.965701798119696</v>
      </c>
      <c r="EE88">
        <v>108.606003304463</v>
      </c>
      <c r="EF88">
        <v>80.856465177823793</v>
      </c>
      <c r="EG88">
        <v>43.518817563242202</v>
      </c>
      <c r="EH88">
        <v>103.246327665379</v>
      </c>
      <c r="EI88">
        <v>123.792909936868</v>
      </c>
      <c r="EJ88">
        <v>133.949423820444</v>
      </c>
      <c r="EK88">
        <v>143.84607840757701</v>
      </c>
      <c r="EL88">
        <v>113.229957709228</v>
      </c>
      <c r="EM88">
        <v>107.247282406059</v>
      </c>
      <c r="EN88">
        <v>109.917028485983</v>
      </c>
      <c r="EO88">
        <v>107.442134821653</v>
      </c>
      <c r="EP88">
        <v>119.677474317744</v>
      </c>
      <c r="EQ88">
        <v>162.45501477965001</v>
      </c>
      <c r="ER88">
        <v>130.46508116719301</v>
      </c>
      <c r="ES88">
        <v>106.15413666913101</v>
      </c>
      <c r="ET88">
        <v>138.74206264909</v>
      </c>
      <c r="EV88" t="s">
        <v>464</v>
      </c>
      <c r="EW88">
        <v>94.346119206360299</v>
      </c>
      <c r="EX88">
        <v>114.03392086521001</v>
      </c>
      <c r="EY88">
        <v>6.9330371961358299</v>
      </c>
      <c r="EZ88">
        <v>103.84732502958001</v>
      </c>
      <c r="FA88">
        <v>110.842504480684</v>
      </c>
      <c r="FB88">
        <v>113.666141677493</v>
      </c>
      <c r="FC88">
        <v>135.366974681638</v>
      </c>
      <c r="FD88">
        <v>105.56248960722399</v>
      </c>
      <c r="FE88">
        <v>125.464882267333</v>
      </c>
      <c r="FF88">
        <v>116.022310394307</v>
      </c>
      <c r="FG88">
        <v>135.835011929605</v>
      </c>
      <c r="FH88">
        <v>101.69534399522399</v>
      </c>
      <c r="FI88">
        <v>75.615334081858606</v>
      </c>
      <c r="FJ88">
        <v>132.517410592283</v>
      </c>
      <c r="FK88">
        <v>119.382641587875</v>
      </c>
      <c r="FL88">
        <v>70.192288618331204</v>
      </c>
      <c r="FM88">
        <v>98.382287241181203</v>
      </c>
      <c r="FN88">
        <v>102.06039533003501</v>
      </c>
      <c r="FO88">
        <v>110.466891529162</v>
      </c>
      <c r="FP88">
        <v>130.36650931650701</v>
      </c>
      <c r="FQ88">
        <v>109.648568540757</v>
      </c>
      <c r="FR88">
        <v>126.311761263337</v>
      </c>
      <c r="FS88">
        <v>102.445546465286</v>
      </c>
      <c r="FT88">
        <v>146.41059057667599</v>
      </c>
      <c r="FU88">
        <v>90.972558437139796</v>
      </c>
      <c r="FV88">
        <v>109.163953324996</v>
      </c>
      <c r="FW88">
        <v>146.194180345028</v>
      </c>
      <c r="FX88">
        <v>76.207775156126104</v>
      </c>
      <c r="FY88">
        <v>74.937693547180103</v>
      </c>
      <c r="FZ88">
        <v>105.604637530772</v>
      </c>
      <c r="GA88">
        <v>116.273892339057</v>
      </c>
      <c r="GB88">
        <v>96.272508122946107</v>
      </c>
      <c r="GC88">
        <v>115.134896010777</v>
      </c>
      <c r="GD88">
        <v>87.540469516871298</v>
      </c>
      <c r="GE88">
        <v>103.992188740751</v>
      </c>
      <c r="GF88">
        <v>104.617814034746</v>
      </c>
      <c r="GG88">
        <v>67.030515708705394</v>
      </c>
      <c r="GH88">
        <v>112.596791992448</v>
      </c>
      <c r="GI88">
        <v>120.889582610791</v>
      </c>
      <c r="GJ88">
        <v>157.80437195715001</v>
      </c>
      <c r="GK88">
        <v>106.099972868159</v>
      </c>
      <c r="GL88">
        <v>102.55700452037399</v>
      </c>
      <c r="GM88">
        <v>63.064379058224802</v>
      </c>
      <c r="GN88">
        <v>98.2607286491873</v>
      </c>
      <c r="GO88">
        <v>94.501711629539003</v>
      </c>
      <c r="GP88">
        <v>198.49671978927501</v>
      </c>
      <c r="GQ88">
        <v>156.19153740589499</v>
      </c>
      <c r="GR88">
        <v>97.272418660311999</v>
      </c>
      <c r="GS88">
        <v>114.583924392768</v>
      </c>
      <c r="GT88">
        <v>78.122474728421807</v>
      </c>
      <c r="GU88">
        <v>79.449264543340306</v>
      </c>
      <c r="GV88">
        <v>25.504919717431001</v>
      </c>
      <c r="GW88">
        <v>56.132553136940103</v>
      </c>
      <c r="GX88">
        <v>96.606551497115404</v>
      </c>
      <c r="GY88">
        <v>83.576494849660406</v>
      </c>
      <c r="GZ88">
        <v>132.85841147369399</v>
      </c>
      <c r="HA88">
        <v>125.321915868483</v>
      </c>
      <c r="HB88">
        <v>107.735596169047</v>
      </c>
      <c r="HC88">
        <v>97.000086498267805</v>
      </c>
      <c r="HD88">
        <v>82.082655000698196</v>
      </c>
      <c r="HE88">
        <v>104.179529005495</v>
      </c>
      <c r="HF88">
        <v>87.296661024318794</v>
      </c>
      <c r="HG88">
        <v>94.299618989708094</v>
      </c>
      <c r="HH88">
        <v>60.571497586305597</v>
      </c>
      <c r="HI88">
        <v>27.480702611685999</v>
      </c>
      <c r="HJ88">
        <v>53.809215987713799</v>
      </c>
      <c r="HL88" t="s">
        <v>432</v>
      </c>
      <c r="HM88">
        <v>9.3482093937846602E-4</v>
      </c>
      <c r="HN88">
        <v>5.0820488955460796E-3</v>
      </c>
      <c r="HO88">
        <v>3.2770128736365699E-3</v>
      </c>
      <c r="HP88">
        <v>2.92127568183619E-3</v>
      </c>
      <c r="HQ88">
        <v>1.47854817877062E-2</v>
      </c>
      <c r="HR88">
        <v>1.6977859425886001E-2</v>
      </c>
      <c r="HS88">
        <v>2.5529694283635801E-2</v>
      </c>
      <c r="HT88">
        <v>-2.1576621212189202E-3</v>
      </c>
      <c r="HU88">
        <v>3.4469803232051101E-4</v>
      </c>
      <c r="HV88">
        <v>-2.9273333036669999E-2</v>
      </c>
      <c r="HW88">
        <v>3.1918425479071602E-2</v>
      </c>
      <c r="HX88">
        <v>4.0664740097969797E-2</v>
      </c>
      <c r="HY88">
        <v>3.3386018082878798E-2</v>
      </c>
      <c r="HZ88">
        <v>5.3293161100090601E-2</v>
      </c>
      <c r="IA88">
        <v>4.6532939436130599E-2</v>
      </c>
      <c r="IB88">
        <v>1.9157086871517601E-2</v>
      </c>
      <c r="IC88">
        <v>2.0779263404230301E-2</v>
      </c>
      <c r="ID88">
        <v>1.2279952243674201E-2</v>
      </c>
      <c r="IE88">
        <v>-2.99674502052782E-2</v>
      </c>
    </row>
    <row r="89" spans="1:239" x14ac:dyDescent="0.35">
      <c r="A89" t="s">
        <v>481</v>
      </c>
      <c r="B89" t="b">
        <v>0</v>
      </c>
      <c r="C89" t="b">
        <v>0</v>
      </c>
      <c r="D89">
        <v>0</v>
      </c>
      <c r="E89">
        <v>-1</v>
      </c>
      <c r="F89" t="s">
        <v>79</v>
      </c>
      <c r="G89">
        <v>3.23249749808198E-2</v>
      </c>
      <c r="H89">
        <v>0</v>
      </c>
      <c r="I89">
        <v>-3.23249749808198E-2</v>
      </c>
      <c r="J89">
        <v>107.869165111908</v>
      </c>
      <c r="K89">
        <v>110.75953105545</v>
      </c>
      <c r="L89">
        <v>112.779480793313</v>
      </c>
      <c r="M89">
        <v>1</v>
      </c>
      <c r="N89" t="b">
        <v>1</v>
      </c>
      <c r="P89" t="s">
        <v>476</v>
      </c>
      <c r="Q89">
        <v>158.20534988527399</v>
      </c>
      <c r="R89">
        <v>103.312648252489</v>
      </c>
      <c r="S89">
        <v>37.578743158405203</v>
      </c>
      <c r="T89">
        <v>105.242233188003</v>
      </c>
      <c r="U89">
        <v>106.540162611131</v>
      </c>
      <c r="V89">
        <v>103.78606712813</v>
      </c>
      <c r="W89">
        <v>8.1498757479019392</v>
      </c>
      <c r="X89">
        <v>105.254537929273</v>
      </c>
      <c r="Y89">
        <v>187.20136910705301</v>
      </c>
      <c r="Z89">
        <v>198.65262584966899</v>
      </c>
      <c r="AA89">
        <v>188.50586748921501</v>
      </c>
      <c r="AB89">
        <v>109.67843367011901</v>
      </c>
      <c r="AC89">
        <v>126.608186163151</v>
      </c>
      <c r="AD89">
        <v>150.92195864470199</v>
      </c>
      <c r="AE89">
        <v>121.980242430674</v>
      </c>
      <c r="AF89">
        <v>128.299520482764</v>
      </c>
      <c r="AG89">
        <v>101.26508206558699</v>
      </c>
      <c r="AH89">
        <v>102.49286169912</v>
      </c>
      <c r="AI89">
        <v>107.106555835347</v>
      </c>
      <c r="AJ89">
        <v>114.075094119803</v>
      </c>
      <c r="AK89">
        <v>107.752951797329</v>
      </c>
      <c r="AL89">
        <v>122.050624277832</v>
      </c>
      <c r="AM89">
        <v>133.309430333508</v>
      </c>
      <c r="AN89">
        <v>175.98909995332801</v>
      </c>
      <c r="AO89">
        <v>145.82348987802001</v>
      </c>
      <c r="AP89">
        <v>110.0571666367</v>
      </c>
      <c r="AQ89">
        <v>120.87016094267599</v>
      </c>
      <c r="AR89">
        <v>116.04999892778901</v>
      </c>
      <c r="AS89">
        <v>108.833418525431</v>
      </c>
      <c r="AT89">
        <v>104.524973079354</v>
      </c>
      <c r="AU89">
        <v>119.820975090319</v>
      </c>
      <c r="AV89">
        <v>103.096727407942</v>
      </c>
      <c r="AW89">
        <v>102.025909878353</v>
      </c>
      <c r="AX89">
        <v>130.86644842081799</v>
      </c>
      <c r="AY89">
        <v>105.359541579829</v>
      </c>
      <c r="AZ89">
        <v>103.90028088571199</v>
      </c>
      <c r="BA89">
        <v>91.462910314048102</v>
      </c>
      <c r="BB89">
        <v>102.381291514716</v>
      </c>
      <c r="BC89">
        <v>110.117320584342</v>
      </c>
      <c r="BD89">
        <v>183.38518948468899</v>
      </c>
      <c r="BE89">
        <v>108.628855953414</v>
      </c>
      <c r="BF89">
        <v>103.587960292437</v>
      </c>
      <c r="BG89">
        <v>97.415433849781806</v>
      </c>
      <c r="BH89">
        <v>104.617247844217</v>
      </c>
      <c r="BI89">
        <v>179.665013966175</v>
      </c>
      <c r="BJ89">
        <v>189.60356145465099</v>
      </c>
      <c r="BK89">
        <v>166.42245665988801</v>
      </c>
      <c r="BL89">
        <v>76.150291545742505</v>
      </c>
      <c r="BM89">
        <v>120.266541043801</v>
      </c>
      <c r="BN89">
        <v>91.113152948196898</v>
      </c>
      <c r="BO89">
        <v>96.2085919929591</v>
      </c>
      <c r="BP89">
        <v>43.324408961747899</v>
      </c>
      <c r="BQ89">
        <v>56.263600918871703</v>
      </c>
      <c r="BR89">
        <v>79.682058186985302</v>
      </c>
      <c r="BS89">
        <v>79.726337477029801</v>
      </c>
      <c r="BT89">
        <v>110.103570699114</v>
      </c>
      <c r="BU89">
        <v>112.29213845036</v>
      </c>
      <c r="BV89">
        <v>108.973897109072</v>
      </c>
      <c r="BW89">
        <v>103.856819160264</v>
      </c>
      <c r="BX89">
        <v>98.323320259296295</v>
      </c>
      <c r="BY89">
        <v>105.365332655374</v>
      </c>
      <c r="BZ89">
        <v>68.911335633047102</v>
      </c>
      <c r="CA89">
        <v>145.04755927932899</v>
      </c>
      <c r="CB89">
        <v>195.341632811419</v>
      </c>
      <c r="CC89">
        <v>103.160402453272</v>
      </c>
      <c r="CD89">
        <v>144.48273236876901</v>
      </c>
      <c r="CF89" t="s">
        <v>476</v>
      </c>
      <c r="CG89">
        <v>138.73984059959</v>
      </c>
      <c r="CH89">
        <v>113.469716267972</v>
      </c>
      <c r="CI89">
        <v>51.506299381769701</v>
      </c>
      <c r="CJ89">
        <v>104.93186908067401</v>
      </c>
      <c r="CK89">
        <v>113.27601539960401</v>
      </c>
      <c r="CL89">
        <v>109.155422106084</v>
      </c>
      <c r="CM89">
        <v>81.948075118189394</v>
      </c>
      <c r="CN89">
        <v>107.619125709541</v>
      </c>
      <c r="CO89">
        <v>159.76349075722499</v>
      </c>
      <c r="CP89">
        <v>171.51242959048901</v>
      </c>
      <c r="CQ89">
        <v>173.85863638591499</v>
      </c>
      <c r="CR89">
        <v>106.034366456437</v>
      </c>
      <c r="CS89">
        <v>106.47878401125701</v>
      </c>
      <c r="CT89">
        <v>153.790694788698</v>
      </c>
      <c r="CU89">
        <v>129.55326550171699</v>
      </c>
      <c r="CV89">
        <v>102.83543045573499</v>
      </c>
      <c r="CW89">
        <v>99.412778428073693</v>
      </c>
      <c r="CX89">
        <v>104.409898598037</v>
      </c>
      <c r="CY89">
        <v>114.101792386852</v>
      </c>
      <c r="CZ89">
        <v>122.66123344079899</v>
      </c>
      <c r="DA89">
        <v>112.589573377034</v>
      </c>
      <c r="DB89">
        <v>135.62209379693201</v>
      </c>
      <c r="DC89">
        <v>114.680151173101</v>
      </c>
      <c r="DD89">
        <v>154.579590902603</v>
      </c>
      <c r="DE89">
        <v>125.727838106281</v>
      </c>
      <c r="DF89">
        <v>110.497157863213</v>
      </c>
      <c r="DG89">
        <v>147.65273899608499</v>
      </c>
      <c r="DH89">
        <v>104.18413300111401</v>
      </c>
      <c r="DI89">
        <v>100.478604929151</v>
      </c>
      <c r="DJ89">
        <v>106.573739042261</v>
      </c>
      <c r="DK89">
        <v>123.56548036064299</v>
      </c>
      <c r="DL89">
        <v>102.21967477426701</v>
      </c>
      <c r="DM89">
        <v>113.36676832268699</v>
      </c>
      <c r="DN89">
        <v>124.75849316940899</v>
      </c>
      <c r="DO89">
        <v>104.921109915119</v>
      </c>
      <c r="DP89">
        <v>105.92183001326001</v>
      </c>
      <c r="DQ89">
        <v>85.916559777675303</v>
      </c>
      <c r="DR89">
        <v>108.11980255944</v>
      </c>
      <c r="DS89">
        <v>119.0918449009</v>
      </c>
      <c r="DT89">
        <v>197.005326661944</v>
      </c>
      <c r="DU89">
        <v>109.733675417068</v>
      </c>
      <c r="DV89">
        <v>105.472719152919</v>
      </c>
      <c r="DW89">
        <v>81.253002831560707</v>
      </c>
      <c r="DX89">
        <v>104.087463863727</v>
      </c>
      <c r="DY89">
        <v>151.490333234601</v>
      </c>
      <c r="DZ89">
        <v>213.41043926066899</v>
      </c>
      <c r="EA89">
        <v>165.073622722767</v>
      </c>
      <c r="EB89">
        <v>103.69272855974999</v>
      </c>
      <c r="EC89">
        <v>122.877755168121</v>
      </c>
      <c r="ED89">
        <v>85.941148317700794</v>
      </c>
      <c r="EE89">
        <v>90.926183842647404</v>
      </c>
      <c r="EF89">
        <v>45.007020529693698</v>
      </c>
      <c r="EG89">
        <v>79.202397947887405</v>
      </c>
      <c r="EH89">
        <v>79.639966925765293</v>
      </c>
      <c r="EI89">
        <v>135.11882170267799</v>
      </c>
      <c r="EJ89">
        <v>127.24496138247</v>
      </c>
      <c r="EK89">
        <v>119.262024484202</v>
      </c>
      <c r="EL89">
        <v>112.383145986976</v>
      </c>
      <c r="EM89">
        <v>99.8808945754825</v>
      </c>
      <c r="EN89">
        <v>92.6956052106774</v>
      </c>
      <c r="EO89">
        <v>106.398456387184</v>
      </c>
      <c r="EP89">
        <v>116.30830849173201</v>
      </c>
      <c r="EQ89">
        <v>138.41677122063501</v>
      </c>
      <c r="ER89">
        <v>173.70821499336299</v>
      </c>
      <c r="ES89">
        <v>117.62661765849499</v>
      </c>
      <c r="ET89">
        <v>126.880724804466</v>
      </c>
      <c r="EV89" t="s">
        <v>476</v>
      </c>
      <c r="EW89">
        <v>110.95436288598</v>
      </c>
      <c r="EX89">
        <v>123.877906420062</v>
      </c>
      <c r="EY89">
        <v>10.111199316274</v>
      </c>
      <c r="EZ89">
        <v>104.622091025828</v>
      </c>
      <c r="FA89">
        <v>119.52521657835101</v>
      </c>
      <c r="FB89">
        <v>114.30562694384901</v>
      </c>
      <c r="FC89">
        <v>38.245874877184697</v>
      </c>
      <c r="FD89">
        <v>109.870985308389</v>
      </c>
      <c r="FE89">
        <v>124.173210313346</v>
      </c>
      <c r="FF89">
        <v>108.205655593114</v>
      </c>
      <c r="FG89">
        <v>140.81308138402201</v>
      </c>
      <c r="FH89">
        <v>102.423392499163</v>
      </c>
      <c r="FI89">
        <v>84.313871814778395</v>
      </c>
      <c r="FJ89">
        <v>125.323371626642</v>
      </c>
      <c r="FK89">
        <v>132.30856460560099</v>
      </c>
      <c r="FL89">
        <v>77.955980004241596</v>
      </c>
      <c r="FM89">
        <v>96.449362577630595</v>
      </c>
      <c r="FN89">
        <v>105.84535935741501</v>
      </c>
      <c r="FO89">
        <v>120.382806328209</v>
      </c>
      <c r="FP89">
        <v>129.45193975049699</v>
      </c>
      <c r="FQ89">
        <v>117.407678266641</v>
      </c>
      <c r="FR89">
        <v>144.28636337872501</v>
      </c>
      <c r="FS89">
        <v>73.573503817140207</v>
      </c>
      <c r="FT89">
        <v>116.801668213464</v>
      </c>
      <c r="FU89">
        <v>80.090386696937003</v>
      </c>
      <c r="FV89">
        <v>109.637845377804</v>
      </c>
      <c r="FW89">
        <v>158.60486940573699</v>
      </c>
      <c r="FX89">
        <v>89.804619478701696</v>
      </c>
      <c r="FY89">
        <v>88.6888364606491</v>
      </c>
      <c r="FZ89">
        <v>108.588873985137</v>
      </c>
      <c r="GA89">
        <v>126.54033745553301</v>
      </c>
      <c r="GB89">
        <v>100.756238423498</v>
      </c>
      <c r="GC89">
        <v>125.220380937844</v>
      </c>
      <c r="GD89">
        <v>112.123424744277</v>
      </c>
      <c r="GE89">
        <v>104.483730327508</v>
      </c>
      <c r="GF89">
        <v>107.90704036791701</v>
      </c>
      <c r="GG89">
        <v>63.976458140788402</v>
      </c>
      <c r="GH89">
        <v>113.665495319952</v>
      </c>
      <c r="GI89">
        <v>127.803507084541</v>
      </c>
      <c r="GJ89">
        <v>184.10789541886999</v>
      </c>
      <c r="GK89">
        <v>110.7426053744</v>
      </c>
      <c r="GL89">
        <v>106.7471628781</v>
      </c>
      <c r="GM89">
        <v>64.455483536024502</v>
      </c>
      <c r="GN89">
        <v>103.44777360647799</v>
      </c>
      <c r="GO89">
        <v>110.41249347500199</v>
      </c>
      <c r="GP89">
        <v>210.16742520691599</v>
      </c>
      <c r="GQ89">
        <v>144.65217093982</v>
      </c>
      <c r="GR89">
        <v>106.044030063142</v>
      </c>
      <c r="GS89">
        <v>124.676675066318</v>
      </c>
      <c r="GT89">
        <v>78.743978043138398</v>
      </c>
      <c r="GU89">
        <v>81.904790849419399</v>
      </c>
      <c r="GV89">
        <v>25.974312270047101</v>
      </c>
      <c r="GW89">
        <v>60.984649940895402</v>
      </c>
      <c r="GX89">
        <v>35.390348493279099</v>
      </c>
      <c r="GY89">
        <v>82.380331251141897</v>
      </c>
      <c r="GZ89">
        <v>144.778531536722</v>
      </c>
      <c r="HA89">
        <v>124.082111121548</v>
      </c>
      <c r="HB89">
        <v>115.62101792224701</v>
      </c>
      <c r="HC89">
        <v>95.575600360210899</v>
      </c>
      <c r="HD89">
        <v>83.779800887610193</v>
      </c>
      <c r="HE89">
        <v>107.36816422943799</v>
      </c>
      <c r="HF89">
        <v>126.771083869412</v>
      </c>
      <c r="HG89">
        <v>91.9041559233344</v>
      </c>
      <c r="HH89">
        <v>96.6950648199456</v>
      </c>
      <c r="HI89">
        <v>26.623240026570102</v>
      </c>
      <c r="HJ89">
        <v>65.583475056928606</v>
      </c>
      <c r="HL89" t="s">
        <v>433</v>
      </c>
      <c r="HM89">
        <v>2.2882506660891699E-2</v>
      </c>
      <c r="HN89">
        <v>2.5498561511089601E-2</v>
      </c>
      <c r="HO89">
        <v>1.787349458112E-2</v>
      </c>
      <c r="HP89">
        <v>1.05378409352188E-2</v>
      </c>
      <c r="HQ89">
        <v>1.06775046032967E-2</v>
      </c>
      <c r="HR89">
        <v>-0.116453410538589</v>
      </c>
      <c r="HS89">
        <v>-0.16680275780870599</v>
      </c>
      <c r="HT89">
        <v>4.8814016163984203E-2</v>
      </c>
      <c r="HU89">
        <v>3.1090283192194802E-2</v>
      </c>
      <c r="HV89">
        <v>0.19986633844617999</v>
      </c>
      <c r="HW89">
        <v>1.1783294698096899E-2</v>
      </c>
      <c r="HX89">
        <v>1.8922151550421599E-2</v>
      </c>
      <c r="HY89">
        <v>1.08880186408564E-2</v>
      </c>
      <c r="HZ89">
        <v>-7.6766932593201595E-2</v>
      </c>
      <c r="IA89">
        <v>-2.21461713977259E-2</v>
      </c>
      <c r="IB89">
        <v>7.6045622447866697E-3</v>
      </c>
      <c r="IC89">
        <v>2.6383516629249999E-2</v>
      </c>
      <c r="ID89">
        <v>-6.3795868673725706E-2</v>
      </c>
      <c r="IE89">
        <v>1.3309185293961001E-2</v>
      </c>
    </row>
    <row r="90" spans="1:239" x14ac:dyDescent="0.35">
      <c r="A90" t="s">
        <v>482</v>
      </c>
      <c r="B90" t="b">
        <v>1</v>
      </c>
      <c r="C90" t="b">
        <v>0</v>
      </c>
      <c r="D90">
        <v>0</v>
      </c>
      <c r="E90">
        <v>-1</v>
      </c>
      <c r="F90" t="s">
        <v>79</v>
      </c>
      <c r="G90">
        <v>1.4026535265618801E-3</v>
      </c>
      <c r="H90">
        <v>0</v>
      </c>
      <c r="I90">
        <v>-1.4026535265618801E-3</v>
      </c>
      <c r="J90">
        <v>108.020468176759</v>
      </c>
      <c r="K90">
        <v>110.75953105545</v>
      </c>
      <c r="L90">
        <v>112.621290256854</v>
      </c>
      <c r="M90">
        <v>0</v>
      </c>
      <c r="N90" t="b">
        <v>1</v>
      </c>
      <c r="P90" t="s">
        <v>488</v>
      </c>
      <c r="Q90">
        <v>170.18519775255899</v>
      </c>
      <c r="R90">
        <v>104.150224367609</v>
      </c>
      <c r="S90">
        <v>47.227227839330098</v>
      </c>
      <c r="T90">
        <v>109.96478893402301</v>
      </c>
      <c r="U90">
        <v>107.682746027516</v>
      </c>
      <c r="V90">
        <v>105.106726274414</v>
      </c>
      <c r="W90">
        <v>1.7162720613301801</v>
      </c>
      <c r="X90">
        <v>108.406728319706</v>
      </c>
      <c r="Y90">
        <v>182.573249298994</v>
      </c>
      <c r="Z90">
        <v>187.63617422314601</v>
      </c>
      <c r="AA90">
        <v>192.46484809167299</v>
      </c>
      <c r="AB90">
        <v>116.569441909503</v>
      </c>
      <c r="AC90">
        <v>146.50539974915799</v>
      </c>
      <c r="AD90">
        <v>149.447052962946</v>
      </c>
      <c r="AE90">
        <v>126.578486982142</v>
      </c>
      <c r="AF90">
        <v>148.456378558984</v>
      </c>
      <c r="AG90">
        <v>99.851936106404807</v>
      </c>
      <c r="AH90">
        <v>104.074557312468</v>
      </c>
      <c r="AI90">
        <v>110.896186173917</v>
      </c>
      <c r="AJ90">
        <v>115.54997840601099</v>
      </c>
      <c r="AK90">
        <v>112.191988797061</v>
      </c>
      <c r="AL90">
        <v>127.86582560494</v>
      </c>
      <c r="AM90">
        <v>100.930354371074</v>
      </c>
      <c r="AN90">
        <v>183.88924325549499</v>
      </c>
      <c r="AO90">
        <v>94.858640469644797</v>
      </c>
      <c r="AP90">
        <v>112.730188122781</v>
      </c>
      <c r="AQ90">
        <v>143.86430168560599</v>
      </c>
      <c r="AR90">
        <v>113.967082231364</v>
      </c>
      <c r="AS90">
        <v>104.467040562373</v>
      </c>
      <c r="AT90">
        <v>107.577881166176</v>
      </c>
      <c r="AU90">
        <v>119.28219109242301</v>
      </c>
      <c r="AV90">
        <v>103.84152380432</v>
      </c>
      <c r="AW90">
        <v>102.981156317686</v>
      </c>
      <c r="AX90">
        <v>151.79631657437201</v>
      </c>
      <c r="AY90">
        <v>110.104215443447</v>
      </c>
      <c r="AZ90">
        <v>106.900169357621</v>
      </c>
      <c r="BA90">
        <v>108.15075864296</v>
      </c>
      <c r="BB90">
        <v>103.215678027114</v>
      </c>
      <c r="BC90">
        <v>114.123327290435</v>
      </c>
      <c r="BD90">
        <v>199.646150318868</v>
      </c>
      <c r="BE90">
        <v>113.043746974665</v>
      </c>
      <c r="BF90">
        <v>104.420211451223</v>
      </c>
      <c r="BG90">
        <v>90.172264809163195</v>
      </c>
      <c r="BH90">
        <v>107.570508411104</v>
      </c>
      <c r="BI90">
        <v>195.76311229927799</v>
      </c>
      <c r="BJ90">
        <v>210.407226114503</v>
      </c>
      <c r="BK90">
        <v>176.775917509723</v>
      </c>
      <c r="BL90">
        <v>93.072844556365993</v>
      </c>
      <c r="BM90">
        <v>119.92917465742001</v>
      </c>
      <c r="BN90">
        <v>86.618120761896407</v>
      </c>
      <c r="BO90">
        <v>87.625650825592402</v>
      </c>
      <c r="BP90">
        <v>25.760690751705202</v>
      </c>
      <c r="BQ90">
        <v>77.589263804909706</v>
      </c>
      <c r="BR90">
        <v>46.858776102950202</v>
      </c>
      <c r="BS90">
        <v>79.7721446191984</v>
      </c>
      <c r="BT90">
        <v>113.509620902466</v>
      </c>
      <c r="BU90">
        <v>113.571743949271</v>
      </c>
      <c r="BV90">
        <v>113.517387038897</v>
      </c>
      <c r="BW90">
        <v>104.903776429647</v>
      </c>
      <c r="BX90">
        <v>91.193392774720493</v>
      </c>
      <c r="BY90">
        <v>108.42455527662</v>
      </c>
      <c r="BZ90">
        <v>54.441353536340301</v>
      </c>
      <c r="CA90">
        <v>171.40975458971701</v>
      </c>
      <c r="CB90">
        <v>194.27199830766301</v>
      </c>
      <c r="CC90">
        <v>104.716051757266</v>
      </c>
      <c r="CD90">
        <v>137.90800732521501</v>
      </c>
      <c r="CF90" t="s">
        <v>488</v>
      </c>
      <c r="CG90">
        <v>147.26551437235599</v>
      </c>
      <c r="CH90">
        <v>109.028530545469</v>
      </c>
      <c r="CI90">
        <v>48.078410042278101</v>
      </c>
      <c r="CJ90">
        <v>109.341672305431</v>
      </c>
      <c r="CK90">
        <v>109.096504623122</v>
      </c>
      <c r="CL90">
        <v>106.23107895859999</v>
      </c>
      <c r="CM90">
        <v>55.567529341779803</v>
      </c>
      <c r="CN90">
        <v>111.091856624779</v>
      </c>
      <c r="CO90">
        <v>165.629405147032</v>
      </c>
      <c r="CP90">
        <v>195.54721948987299</v>
      </c>
      <c r="CQ90">
        <v>176.07259051023499</v>
      </c>
      <c r="CR90">
        <v>110.65504057371599</v>
      </c>
      <c r="CS90">
        <v>105.422245667392</v>
      </c>
      <c r="CT90">
        <v>160.77790468855599</v>
      </c>
      <c r="CU90">
        <v>129.829655202379</v>
      </c>
      <c r="CV90">
        <v>101.805974475075</v>
      </c>
      <c r="CW90">
        <v>100.196506863552</v>
      </c>
      <c r="CX90">
        <v>107.3823196005</v>
      </c>
      <c r="CY90">
        <v>116.051429757664</v>
      </c>
      <c r="CZ90">
        <v>113.053602466196</v>
      </c>
      <c r="DA90">
        <v>114.257993470277</v>
      </c>
      <c r="DB90">
        <v>138.30394598168101</v>
      </c>
      <c r="DC90">
        <v>107.591836807871</v>
      </c>
      <c r="DD90">
        <v>165.40392568570701</v>
      </c>
      <c r="DE90">
        <v>117.21608811453601</v>
      </c>
      <c r="DF90">
        <v>102.286691323075</v>
      </c>
      <c r="DG90">
        <v>115.484969238562</v>
      </c>
      <c r="DH90">
        <v>96.848019930958998</v>
      </c>
      <c r="DI90">
        <v>107.835443536977</v>
      </c>
      <c r="DJ90">
        <v>109.30512163220899</v>
      </c>
      <c r="DK90">
        <v>117.381200124183</v>
      </c>
      <c r="DL90">
        <v>104.853638443617</v>
      </c>
      <c r="DM90">
        <v>110.2197479081</v>
      </c>
      <c r="DN90">
        <v>123.86025441756099</v>
      </c>
      <c r="DO90">
        <v>109.64603981222599</v>
      </c>
      <c r="DP90">
        <v>107.969206658373</v>
      </c>
      <c r="DQ90">
        <v>103.52239465639801</v>
      </c>
      <c r="DR90">
        <v>105.233350120092</v>
      </c>
      <c r="DS90">
        <v>121.49485315179</v>
      </c>
      <c r="DT90">
        <v>212.086701776392</v>
      </c>
      <c r="DU90">
        <v>112.02985520678401</v>
      </c>
      <c r="DV90">
        <v>108.296137260883</v>
      </c>
      <c r="DW90">
        <v>90.682629595043295</v>
      </c>
      <c r="DX90">
        <v>106.80773013431499</v>
      </c>
      <c r="DY90">
        <v>163.109246125825</v>
      </c>
      <c r="DZ90">
        <v>237.801294503093</v>
      </c>
      <c r="EA90">
        <v>154.258784333412</v>
      </c>
      <c r="EB90">
        <v>153.814220024349</v>
      </c>
      <c r="EC90">
        <v>116.80276036692401</v>
      </c>
      <c r="ED90">
        <v>94.800491509954398</v>
      </c>
      <c r="EE90">
        <v>101.784728373034</v>
      </c>
      <c r="EF90">
        <v>52.127739088874598</v>
      </c>
      <c r="EG90">
        <v>148.22588760090699</v>
      </c>
      <c r="EH90">
        <v>64.222911190767803</v>
      </c>
      <c r="EI90">
        <v>149.43947045047599</v>
      </c>
      <c r="EJ90">
        <v>130.18767807950499</v>
      </c>
      <c r="EK90">
        <v>108.67675280895899</v>
      </c>
      <c r="EL90">
        <v>114.232113133204</v>
      </c>
      <c r="EM90">
        <v>99.949688432159803</v>
      </c>
      <c r="EN90">
        <v>103.396355331302</v>
      </c>
      <c r="EO90">
        <v>109.114342036358</v>
      </c>
      <c r="EP90">
        <v>120.007821770585</v>
      </c>
      <c r="EQ90">
        <v>157.35535424560899</v>
      </c>
      <c r="ER90">
        <v>176.88724213817801</v>
      </c>
      <c r="ES90">
        <v>111.60284779752099</v>
      </c>
      <c r="ET90">
        <v>124.118206494993</v>
      </c>
      <c r="EV90" t="s">
        <v>488</v>
      </c>
      <c r="EW90">
        <v>115.537965300325</v>
      </c>
      <c r="EX90">
        <v>113.13475068212</v>
      </c>
      <c r="EY90">
        <v>4.9857288938369004</v>
      </c>
      <c r="EZ90">
        <v>108.720932402294</v>
      </c>
      <c r="FA90">
        <v>109.313456480857</v>
      </c>
      <c r="FB90">
        <v>106.601143749274</v>
      </c>
      <c r="FC90">
        <v>29.316381839216699</v>
      </c>
      <c r="FD90">
        <v>113.58308259864</v>
      </c>
      <c r="FE90">
        <v>136.07387412653401</v>
      </c>
      <c r="FF90">
        <v>146.69253775883899</v>
      </c>
      <c r="FG90">
        <v>140.38114883359401</v>
      </c>
      <c r="FH90">
        <v>104.938657671882</v>
      </c>
      <c r="FI90">
        <v>69.910630096079004</v>
      </c>
      <c r="FJ90">
        <v>137.542844948164</v>
      </c>
      <c r="FK90">
        <v>127.83692181086001</v>
      </c>
      <c r="FL90">
        <v>64.635997395770701</v>
      </c>
      <c r="FM90">
        <v>98.727764167451596</v>
      </c>
      <c r="FN90">
        <v>110.01991982038599</v>
      </c>
      <c r="FO90">
        <v>119.62224674965999</v>
      </c>
      <c r="FP90">
        <v>107.254649608951</v>
      </c>
      <c r="FQ90">
        <v>116.01005325746</v>
      </c>
      <c r="FR90">
        <v>142.902548943933</v>
      </c>
      <c r="FS90">
        <v>81.094005988422794</v>
      </c>
      <c r="FT90">
        <v>126.547681803584</v>
      </c>
      <c r="FU90">
        <v>98.690535149554904</v>
      </c>
      <c r="FV90">
        <v>91.219394196930196</v>
      </c>
      <c r="FW90">
        <v>78.691900204402401</v>
      </c>
      <c r="FX90">
        <v>77.711316298815703</v>
      </c>
      <c r="FY90">
        <v>104.941096024001</v>
      </c>
      <c r="FZ90">
        <v>110.93317180760501</v>
      </c>
      <c r="GA90">
        <v>114.55068800644101</v>
      </c>
      <c r="GB90">
        <v>104.980494582235</v>
      </c>
      <c r="GC90">
        <v>116.935831950207</v>
      </c>
      <c r="GD90">
        <v>93.302309327941501</v>
      </c>
      <c r="GE90">
        <v>109.188963636468</v>
      </c>
      <c r="GF90">
        <v>108.92525631682901</v>
      </c>
      <c r="GG90">
        <v>74.266760266018295</v>
      </c>
      <c r="GH90">
        <v>106.50550951557599</v>
      </c>
      <c r="GI90">
        <v>128.03404573062301</v>
      </c>
      <c r="GJ90">
        <v>194.65784942474599</v>
      </c>
      <c r="GK90">
        <v>110.87004640358199</v>
      </c>
      <c r="GL90">
        <v>111.355017690965</v>
      </c>
      <c r="GM90">
        <v>85.4531868493292</v>
      </c>
      <c r="GN90">
        <v>105.883255832605</v>
      </c>
      <c r="GO90">
        <v>116.650328355358</v>
      </c>
      <c r="GP90">
        <v>231.370046053274</v>
      </c>
      <c r="GQ90">
        <v>117.70375551999901</v>
      </c>
      <c r="GR90">
        <v>186.02436872786399</v>
      </c>
      <c r="GS90">
        <v>112.812107069872</v>
      </c>
      <c r="GT90">
        <v>99.570639941648295</v>
      </c>
      <c r="GU90">
        <v>110.798588909462</v>
      </c>
      <c r="GV90">
        <v>48.260318221902303</v>
      </c>
      <c r="GW90">
        <v>146.111630998832</v>
      </c>
      <c r="GX90">
        <v>29.811204632612601</v>
      </c>
      <c r="GY90">
        <v>99.6672517062038</v>
      </c>
      <c r="GZ90">
        <v>146.163112147752</v>
      </c>
      <c r="HA90">
        <v>100.601056281997</v>
      </c>
      <c r="HB90">
        <v>114.553791229895</v>
      </c>
      <c r="HC90">
        <v>94.439380984169901</v>
      </c>
      <c r="HD90">
        <v>110.739503574995</v>
      </c>
      <c r="HE90">
        <v>109.68054975394</v>
      </c>
      <c r="HF90">
        <v>166.62645544952201</v>
      </c>
      <c r="HG90">
        <v>99.368075506596099</v>
      </c>
      <c r="HH90">
        <v>97.995228930701799</v>
      </c>
      <c r="HI90">
        <v>22.6680642267645</v>
      </c>
      <c r="HJ90">
        <v>63.687348559861903</v>
      </c>
      <c r="HL90" t="s">
        <v>434</v>
      </c>
      <c r="HM90">
        <v>2.58531136743611E-3</v>
      </c>
      <c r="HN90">
        <v>8.4630441589366098E-3</v>
      </c>
      <c r="HO90">
        <v>6.1767243970562904E-3</v>
      </c>
      <c r="HP90">
        <v>3.2784954113582701E-3</v>
      </c>
      <c r="HQ90">
        <v>1.2279905114849599E-2</v>
      </c>
      <c r="HR90">
        <v>1.50555900278044E-2</v>
      </c>
      <c r="HS90">
        <v>2.03471359221012E-2</v>
      </c>
      <c r="HT90">
        <v>1.14035916205721E-2</v>
      </c>
      <c r="HU90">
        <v>8.1177235267759704E-3</v>
      </c>
      <c r="HV90">
        <v>-2.22327808469189E-2</v>
      </c>
      <c r="HW90">
        <v>2.8653272323914299E-2</v>
      </c>
      <c r="HX90">
        <v>2.9544871337522101E-2</v>
      </c>
      <c r="HY90">
        <v>2.8554575252098102E-2</v>
      </c>
      <c r="HZ90">
        <v>5.98786973210816E-2</v>
      </c>
      <c r="IA90">
        <v>8.3886963802068896E-3</v>
      </c>
      <c r="IB90">
        <v>2.4922755578833302E-3</v>
      </c>
      <c r="IC90">
        <v>1.29789295742737E-2</v>
      </c>
      <c r="ID90">
        <v>-6.0975640078668999E-2</v>
      </c>
      <c r="IE90">
        <v>-7.0578176962018402E-3</v>
      </c>
    </row>
    <row r="91" spans="1:239" x14ac:dyDescent="0.35">
      <c r="A91" t="s">
        <v>483</v>
      </c>
      <c r="B91" t="b">
        <v>1</v>
      </c>
      <c r="C91" t="b">
        <v>1</v>
      </c>
      <c r="D91">
        <v>1</v>
      </c>
      <c r="E91">
        <v>1</v>
      </c>
      <c r="F91" t="s">
        <v>79</v>
      </c>
      <c r="G91">
        <v>-1.2158565908856301E-3</v>
      </c>
      <c r="H91">
        <v>-1.2158565908856301E-3</v>
      </c>
      <c r="I91">
        <v>-1.2158565908856301E-3</v>
      </c>
      <c r="J91">
        <v>107.889130778576</v>
      </c>
      <c r="K91">
        <v>110.62486334961299</v>
      </c>
      <c r="L91">
        <v>112.484358918822</v>
      </c>
      <c r="M91">
        <v>1</v>
      </c>
      <c r="N91" t="b">
        <v>0</v>
      </c>
      <c r="P91" t="s">
        <v>403</v>
      </c>
      <c r="Q91">
        <v>105.354259388698</v>
      </c>
      <c r="R91">
        <v>106.345813789852</v>
      </c>
      <c r="S91">
        <v>169.42803477466501</v>
      </c>
      <c r="T91">
        <v>100.13138925603501</v>
      </c>
      <c r="U91">
        <v>108.25465647763799</v>
      </c>
      <c r="V91">
        <v>106.426886450334</v>
      </c>
      <c r="W91">
        <v>94.702596546996901</v>
      </c>
      <c r="X91">
        <v>102.77646805403</v>
      </c>
      <c r="Y91">
        <v>119.69836005533</v>
      </c>
      <c r="Z91">
        <v>113.87817912298701</v>
      </c>
      <c r="AA91">
        <v>104.984069887361</v>
      </c>
      <c r="AB91">
        <v>101.39465390270099</v>
      </c>
      <c r="AC91">
        <v>120.45860576379999</v>
      </c>
      <c r="AD91">
        <v>113.330085262746</v>
      </c>
      <c r="AE91">
        <v>111.91608630429999</v>
      </c>
      <c r="AF91">
        <v>120.497237899033</v>
      </c>
      <c r="AG91">
        <v>108.12450784628</v>
      </c>
      <c r="AH91">
        <v>104.723763680734</v>
      </c>
      <c r="AI91">
        <v>105.912309941921</v>
      </c>
      <c r="AJ91">
        <v>117.228506854226</v>
      </c>
      <c r="AK91">
        <v>102.16905901225201</v>
      </c>
      <c r="AL91">
        <v>112.762121180631</v>
      </c>
      <c r="AM91">
        <v>100.000865948624</v>
      </c>
      <c r="AN91">
        <v>105.819070768206</v>
      </c>
      <c r="AO91">
        <v>102.909811990523</v>
      </c>
      <c r="AP91">
        <v>111.22848779978</v>
      </c>
      <c r="AQ91">
        <v>106.948997789725</v>
      </c>
      <c r="AR91">
        <v>105.195349637116</v>
      </c>
      <c r="AS91">
        <v>104.50793666867099</v>
      </c>
      <c r="AT91">
        <v>101.75058375179999</v>
      </c>
      <c r="AU91">
        <v>108.255716369486</v>
      </c>
      <c r="AV91">
        <v>105.68697772396899</v>
      </c>
      <c r="AW91">
        <v>106.54644198672401</v>
      </c>
      <c r="AX91">
        <v>120.489495763506</v>
      </c>
      <c r="AY91">
        <v>100.426904718629</v>
      </c>
      <c r="AZ91">
        <v>101.44815516008001</v>
      </c>
      <c r="BA91">
        <v>134.800287511645</v>
      </c>
      <c r="BB91">
        <v>106.186445635407</v>
      </c>
      <c r="BC91">
        <v>107.262230972021</v>
      </c>
      <c r="BD91">
        <v>106.066912702031</v>
      </c>
      <c r="BE91">
        <v>102.220197960378</v>
      </c>
      <c r="BF91">
        <v>103.94442179463999</v>
      </c>
      <c r="BG91">
        <v>116.285474484215</v>
      </c>
      <c r="BH91">
        <v>102.614704089697</v>
      </c>
      <c r="BI91">
        <v>104.88455834567399</v>
      </c>
      <c r="BJ91">
        <v>102.96211723363599</v>
      </c>
      <c r="BK91">
        <v>108.370048751662</v>
      </c>
      <c r="BL91">
        <v>70.538150425027993</v>
      </c>
      <c r="BM91">
        <v>107.740469282379</v>
      </c>
      <c r="BN91">
        <v>109.965704967001</v>
      </c>
      <c r="BO91">
        <v>117.339702000511</v>
      </c>
      <c r="BP91">
        <v>153.05033310998201</v>
      </c>
      <c r="BQ91">
        <v>57.624730896495301</v>
      </c>
      <c r="BR91">
        <v>107.627989569249</v>
      </c>
      <c r="BS91">
        <v>116.24828472976201</v>
      </c>
      <c r="BT91">
        <v>108.627653793823</v>
      </c>
      <c r="BU91">
        <v>117.293560048749</v>
      </c>
      <c r="BV91">
        <v>103.63531379646</v>
      </c>
      <c r="BW91">
        <v>105.60590144410099</v>
      </c>
      <c r="BX91">
        <v>115.366570446021</v>
      </c>
      <c r="BY91">
        <v>101.833913200517</v>
      </c>
      <c r="BZ91">
        <v>83.070391542972999</v>
      </c>
      <c r="CA91">
        <v>96.823371748400504</v>
      </c>
      <c r="CB91">
        <v>171.81657520387799</v>
      </c>
      <c r="CC91">
        <v>134.76312907716999</v>
      </c>
      <c r="CD91">
        <v>99.203574032853695</v>
      </c>
      <c r="CF91" t="s">
        <v>403</v>
      </c>
      <c r="CG91">
        <v>106.76989830035799</v>
      </c>
      <c r="CH91">
        <v>102.74446160230799</v>
      </c>
      <c r="CI91">
        <v>192.60084115466901</v>
      </c>
      <c r="CJ91">
        <v>100.065717672685</v>
      </c>
      <c r="CK91">
        <v>103.361043237069</v>
      </c>
      <c r="CL91">
        <v>102.75659119154901</v>
      </c>
      <c r="CM91">
        <v>90.399137001078799</v>
      </c>
      <c r="CN91">
        <v>101.171250000768</v>
      </c>
      <c r="CO91">
        <v>116.703817123691</v>
      </c>
      <c r="CP91">
        <v>99.494383918962299</v>
      </c>
      <c r="CQ91">
        <v>104.902555247723</v>
      </c>
      <c r="CR91">
        <v>101.033420580062</v>
      </c>
      <c r="CS91">
        <v>99.8643692742762</v>
      </c>
      <c r="CT91">
        <v>104.45457414025</v>
      </c>
      <c r="CU91">
        <v>109.541776731192</v>
      </c>
      <c r="CV91">
        <v>99.791609785095901</v>
      </c>
      <c r="CW91">
        <v>99.395932661192106</v>
      </c>
      <c r="CX91">
        <v>100</v>
      </c>
      <c r="CY91">
        <v>102.61938437825501</v>
      </c>
      <c r="CZ91">
        <v>108.43173678250901</v>
      </c>
      <c r="DA91">
        <v>101.316364399016</v>
      </c>
      <c r="DB91">
        <v>110.33416982243099</v>
      </c>
      <c r="DC91">
        <v>93.929907267688293</v>
      </c>
      <c r="DD91">
        <v>105.970617636486</v>
      </c>
      <c r="DE91">
        <v>102.909811990523</v>
      </c>
      <c r="DF91">
        <v>105.315090111052</v>
      </c>
      <c r="DG91">
        <v>101.799865453409</v>
      </c>
      <c r="DH91">
        <v>101.778912785996</v>
      </c>
      <c r="DI91">
        <v>101.868873496256</v>
      </c>
      <c r="DJ91">
        <v>101.049581231768</v>
      </c>
      <c r="DK91">
        <v>103.05329197831399</v>
      </c>
      <c r="DL91">
        <v>100</v>
      </c>
      <c r="DM91">
        <v>103.052752097596</v>
      </c>
      <c r="DN91">
        <v>102.454259280313</v>
      </c>
      <c r="DO91">
        <v>100.372317302098</v>
      </c>
      <c r="DP91">
        <v>100.60174823497501</v>
      </c>
      <c r="DQ91">
        <v>142.67363071312201</v>
      </c>
      <c r="DR91">
        <v>102.753327353644</v>
      </c>
      <c r="DS91">
        <v>103.551895346872</v>
      </c>
      <c r="DT91">
        <v>110.535492020262</v>
      </c>
      <c r="DU91">
        <v>101.086433597962</v>
      </c>
      <c r="DV91">
        <v>100.115666719546</v>
      </c>
      <c r="DW91">
        <v>100.04341511390901</v>
      </c>
      <c r="DX91">
        <v>99.934733479416394</v>
      </c>
      <c r="DY91">
        <v>108.071955805911</v>
      </c>
      <c r="DZ91">
        <v>108.552891021693</v>
      </c>
      <c r="EA91">
        <v>109.548771995216</v>
      </c>
      <c r="EB91">
        <v>81.748686517015102</v>
      </c>
      <c r="EC91">
        <v>103.080008393219</v>
      </c>
      <c r="ED91">
        <v>98.927316737803295</v>
      </c>
      <c r="EE91">
        <v>106.456732582152</v>
      </c>
      <c r="EF91">
        <v>97.781680267669998</v>
      </c>
      <c r="EG91">
        <v>73.174921203281201</v>
      </c>
      <c r="EH91">
        <v>98.017110366395897</v>
      </c>
      <c r="EI91">
        <v>98.885541701737296</v>
      </c>
      <c r="EJ91">
        <v>104.55998907742099</v>
      </c>
      <c r="EK91">
        <v>108.63406774180601</v>
      </c>
      <c r="EL91">
        <v>101.63087968538299</v>
      </c>
      <c r="EM91">
        <v>100</v>
      </c>
      <c r="EN91">
        <v>106.17243611917</v>
      </c>
      <c r="EO91">
        <v>100.721529373499</v>
      </c>
      <c r="EP91">
        <v>79.675923348174805</v>
      </c>
      <c r="EQ91">
        <v>91.116384815253994</v>
      </c>
      <c r="ER91">
        <v>126.408591927229</v>
      </c>
      <c r="ES91">
        <v>110.980978738736</v>
      </c>
      <c r="ET91">
        <v>98.836607218360101</v>
      </c>
      <c r="EV91" t="s">
        <v>403</v>
      </c>
      <c r="EW91">
        <v>108.147465335813</v>
      </c>
      <c r="EX91">
        <v>99.224976007614202</v>
      </c>
      <c r="EY91">
        <v>211.33621767634301</v>
      </c>
      <c r="EZ91">
        <v>100.000055688709</v>
      </c>
      <c r="FA91">
        <v>98.616826964370304</v>
      </c>
      <c r="FB91">
        <v>99.171443750743805</v>
      </c>
      <c r="FC91">
        <v>62.084034992016797</v>
      </c>
      <c r="FD91">
        <v>99.579585776500707</v>
      </c>
      <c r="FE91">
        <v>113.709274192051</v>
      </c>
      <c r="FF91">
        <v>83.123258672543997</v>
      </c>
      <c r="FG91">
        <v>104.559071670066</v>
      </c>
      <c r="FH91">
        <v>100.672187257422</v>
      </c>
      <c r="FI91">
        <v>81.095203830834393</v>
      </c>
      <c r="FJ91">
        <v>95.940921224912003</v>
      </c>
      <c r="FK91">
        <v>107.149538177963</v>
      </c>
      <c r="FL91">
        <v>80.9304140250335</v>
      </c>
      <c r="FM91">
        <v>91.174182551701904</v>
      </c>
      <c r="FN91">
        <v>95.406517896453707</v>
      </c>
      <c r="FO91">
        <v>99.388377416098393</v>
      </c>
      <c r="FP91">
        <v>99.909525493337497</v>
      </c>
      <c r="FQ91">
        <v>100.466648975071</v>
      </c>
      <c r="FR91">
        <v>107.873497337291</v>
      </c>
      <c r="FS91">
        <v>87.858948586752206</v>
      </c>
      <c r="FT91">
        <v>106.122164504767</v>
      </c>
      <c r="FU91">
        <v>102.909811990523</v>
      </c>
      <c r="FV91">
        <v>99.522826654790194</v>
      </c>
      <c r="FW91">
        <v>96.775885136365602</v>
      </c>
      <c r="FX91">
        <v>98.407727024651507</v>
      </c>
      <c r="FY91">
        <v>99.262071619372193</v>
      </c>
      <c r="FZ91">
        <v>100.350063284115</v>
      </c>
      <c r="GA91">
        <v>98.0200426600166</v>
      </c>
      <c r="GB91">
        <v>94.513540944606106</v>
      </c>
      <c r="GC91">
        <v>99.635582935090895</v>
      </c>
      <c r="GD91">
        <v>85.142502860674</v>
      </c>
      <c r="GE91">
        <v>100.317729885566</v>
      </c>
      <c r="GF91">
        <v>99.758224616537206</v>
      </c>
      <c r="GG91">
        <v>149.64312095979801</v>
      </c>
      <c r="GH91">
        <v>99.394208499461897</v>
      </c>
      <c r="GI91">
        <v>99.913983291614699</v>
      </c>
      <c r="GJ91">
        <v>115.012794393009</v>
      </c>
      <c r="GK91">
        <v>99.958798921178996</v>
      </c>
      <c r="GL91">
        <v>96.376687881925506</v>
      </c>
      <c r="GM91">
        <v>85.451744005314197</v>
      </c>
      <c r="GN91">
        <v>97.299998098587594</v>
      </c>
      <c r="GO91">
        <v>111.199219101002</v>
      </c>
      <c r="GP91">
        <v>114.219799511318</v>
      </c>
      <c r="GQ91">
        <v>110.51666605178799</v>
      </c>
      <c r="GR91">
        <v>92.9708720074551</v>
      </c>
      <c r="GS91">
        <v>98.549213013172505</v>
      </c>
      <c r="GT91">
        <v>88.702744907165098</v>
      </c>
      <c r="GU91">
        <v>96.219758650872805</v>
      </c>
      <c r="GV91">
        <v>58.168424234214399</v>
      </c>
      <c r="GW91">
        <v>89.220912137324703</v>
      </c>
      <c r="GX91">
        <v>80.102030494533906</v>
      </c>
      <c r="GY91">
        <v>78.394724645995495</v>
      </c>
      <c r="GZ91">
        <v>100.56406056279501</v>
      </c>
      <c r="HA91">
        <v>100.16558334749401</v>
      </c>
      <c r="HB91">
        <v>99.645041557615102</v>
      </c>
      <c r="HC91">
        <v>94.592906385413997</v>
      </c>
      <c r="HD91">
        <v>97.451453435341406</v>
      </c>
      <c r="HE91">
        <v>99.615978625798107</v>
      </c>
      <c r="HF91">
        <v>75.872052005208403</v>
      </c>
      <c r="HG91">
        <v>85.303138134725401</v>
      </c>
      <c r="HH91">
        <v>84.555769855640307</v>
      </c>
      <c r="HI91">
        <v>82.782458156926594</v>
      </c>
      <c r="HJ91">
        <v>96.897762497744907</v>
      </c>
      <c r="HL91" t="s">
        <v>435</v>
      </c>
      <c r="HM91">
        <v>1.8449760569769501E-2</v>
      </c>
      <c r="HN91">
        <v>1.6739956628237702E-2</v>
      </c>
      <c r="HO91">
        <v>1.1741137940754501E-2</v>
      </c>
      <c r="HP91">
        <v>1.02118635307648E-2</v>
      </c>
      <c r="HQ91">
        <v>-1.6582720668466399E-2</v>
      </c>
      <c r="HR91">
        <v>-0.11460186877489301</v>
      </c>
      <c r="HS91">
        <v>-0.16903914857733501</v>
      </c>
      <c r="HT91">
        <v>1.8910801406389E-2</v>
      </c>
      <c r="HU91">
        <v>1.68306152437105E-2</v>
      </c>
      <c r="HV91">
        <v>0.198044113014265</v>
      </c>
      <c r="HW91">
        <v>-5.6680769629251997E-2</v>
      </c>
      <c r="HX91">
        <v>-4.3092475090073801E-2</v>
      </c>
      <c r="HY91">
        <v>-5.6202753302472201E-2</v>
      </c>
      <c r="HZ91">
        <v>-8.9209988883728802E-2</v>
      </c>
      <c r="IA91">
        <v>-0.11157941899386201</v>
      </c>
      <c r="IB91">
        <v>-5.6733283749620299E-2</v>
      </c>
      <c r="IC91">
        <v>-8.4756062315876193E-2</v>
      </c>
      <c r="ID91">
        <v>-6.9407672145166494E-2</v>
      </c>
      <c r="IE91">
        <v>-0.14490809403552701</v>
      </c>
    </row>
    <row r="92" spans="1:239" x14ac:dyDescent="0.35">
      <c r="A92" t="s">
        <v>484</v>
      </c>
      <c r="B92" t="b">
        <v>0</v>
      </c>
      <c r="C92" t="b">
        <v>1</v>
      </c>
      <c r="D92">
        <v>1</v>
      </c>
      <c r="E92">
        <v>1</v>
      </c>
      <c r="F92" t="s">
        <v>79</v>
      </c>
      <c r="G92">
        <v>-6.6931056436200197E-3</v>
      </c>
      <c r="H92">
        <v>-6.6931056436200197E-3</v>
      </c>
      <c r="I92">
        <v>-6.6931056436200197E-3</v>
      </c>
      <c r="J92">
        <v>107.167017428477</v>
      </c>
      <c r="K92">
        <v>109.884439452403</v>
      </c>
      <c r="L92">
        <v>111.731489221323</v>
      </c>
      <c r="M92">
        <v>0</v>
      </c>
      <c r="N92" t="b">
        <v>0</v>
      </c>
      <c r="P92" t="s">
        <v>415</v>
      </c>
      <c r="Q92">
        <v>117.50534672461799</v>
      </c>
      <c r="R92">
        <v>107.387015279625</v>
      </c>
      <c r="S92">
        <v>120.69995912892</v>
      </c>
      <c r="T92">
        <v>100.52417601011599</v>
      </c>
      <c r="U92">
        <v>108.67722197096199</v>
      </c>
      <c r="V92">
        <v>107.414743873578</v>
      </c>
      <c r="W92">
        <v>74.001925560187004</v>
      </c>
      <c r="X92">
        <v>103.541458727033</v>
      </c>
      <c r="Y92">
        <v>119.641901832481</v>
      </c>
      <c r="Z92">
        <v>109.982897830447</v>
      </c>
      <c r="AA92">
        <v>127.529962901299</v>
      </c>
      <c r="AB92">
        <v>103.09051407483</v>
      </c>
      <c r="AC92">
        <v>118.09819957608001</v>
      </c>
      <c r="AD92">
        <v>112.746377594969</v>
      </c>
      <c r="AE92">
        <v>118.97508427469</v>
      </c>
      <c r="AF92">
        <v>118.552947317153</v>
      </c>
      <c r="AG92">
        <v>106.625184082543</v>
      </c>
      <c r="AH92">
        <v>104.505161160399</v>
      </c>
      <c r="AI92">
        <v>108.13022917415201</v>
      </c>
      <c r="AJ92">
        <v>120.904119005623</v>
      </c>
      <c r="AK92">
        <v>103.823478414875</v>
      </c>
      <c r="AL92">
        <v>120.568576401531</v>
      </c>
      <c r="AM92">
        <v>123.786337507512</v>
      </c>
      <c r="AN92">
        <v>126.09617163824799</v>
      </c>
      <c r="AO92">
        <v>127.717169742569</v>
      </c>
      <c r="AP92">
        <v>114.967038483484</v>
      </c>
      <c r="AQ92">
        <v>123.895767598454</v>
      </c>
      <c r="AR92">
        <v>108.822874769178</v>
      </c>
      <c r="AS92">
        <v>108.85535194579001</v>
      </c>
      <c r="AT92">
        <v>101.958850378601</v>
      </c>
      <c r="AU92">
        <v>107.79272869462</v>
      </c>
      <c r="AV92">
        <v>105.30532702079699</v>
      </c>
      <c r="AW92">
        <v>107.369646188676</v>
      </c>
      <c r="AX92">
        <v>118.22002047065</v>
      </c>
      <c r="AY92">
        <v>101.047662589121</v>
      </c>
      <c r="AZ92">
        <v>101.907940354893</v>
      </c>
      <c r="BA92">
        <v>118.60996711901601</v>
      </c>
      <c r="BB92">
        <v>107.19114852518101</v>
      </c>
      <c r="BC92">
        <v>109.440416564229</v>
      </c>
      <c r="BD92">
        <v>123.83362253587801</v>
      </c>
      <c r="BE92">
        <v>104.285428257955</v>
      </c>
      <c r="BF92">
        <v>104.092789642407</v>
      </c>
      <c r="BG92">
        <v>112.079844754232</v>
      </c>
      <c r="BH92">
        <v>103.04625936309201</v>
      </c>
      <c r="BI92">
        <v>121.511570880077</v>
      </c>
      <c r="BJ92">
        <v>121.705852623247</v>
      </c>
      <c r="BK92">
        <v>122.029777121321</v>
      </c>
      <c r="BL92">
        <v>73.888119309606694</v>
      </c>
      <c r="BM92">
        <v>108.293155857475</v>
      </c>
      <c r="BN92">
        <v>107.61810488708799</v>
      </c>
      <c r="BO92">
        <v>113.023097421538</v>
      </c>
      <c r="BP92">
        <v>126.797933314575</v>
      </c>
      <c r="BQ92">
        <v>60.015072674623802</v>
      </c>
      <c r="BR92">
        <v>96.857504789719897</v>
      </c>
      <c r="BS92">
        <v>109.133329497543</v>
      </c>
      <c r="BT92">
        <v>111.412254349798</v>
      </c>
      <c r="BU92">
        <v>123.518857952421</v>
      </c>
      <c r="BV92">
        <v>105.75297385179</v>
      </c>
      <c r="BW92">
        <v>105.768527313934</v>
      </c>
      <c r="BX92">
        <v>111.47154769479501</v>
      </c>
      <c r="BY92">
        <v>102.77129400586</v>
      </c>
      <c r="BZ92">
        <v>104.700413181375</v>
      </c>
      <c r="CA92">
        <v>112.73676771995</v>
      </c>
      <c r="CB92">
        <v>200.46621258902201</v>
      </c>
      <c r="CC92">
        <v>111.452811087646</v>
      </c>
      <c r="CD92">
        <v>96.531075953068594</v>
      </c>
      <c r="CF92" t="s">
        <v>415</v>
      </c>
      <c r="CG92">
        <v>118.04031790710999</v>
      </c>
      <c r="CH92">
        <v>103.064678988913</v>
      </c>
      <c r="CI92">
        <v>179.284770549201</v>
      </c>
      <c r="CJ92">
        <v>100.26061651599299</v>
      </c>
      <c r="CK92">
        <v>102.82702141387701</v>
      </c>
      <c r="CL92">
        <v>103.685030298916</v>
      </c>
      <c r="CM92">
        <v>85.891010868775297</v>
      </c>
      <c r="CN92">
        <v>101.605205698804</v>
      </c>
      <c r="CO92">
        <v>118.829314035462</v>
      </c>
      <c r="CP92">
        <v>96.130336063607103</v>
      </c>
      <c r="CQ92">
        <v>127.430942554879</v>
      </c>
      <c r="CR92">
        <v>102.723239001653</v>
      </c>
      <c r="CS92">
        <v>100.49253355856</v>
      </c>
      <c r="CT92">
        <v>103.43048390608099</v>
      </c>
      <c r="CU92">
        <v>116.451017441378</v>
      </c>
      <c r="CV92">
        <v>100.737540975896</v>
      </c>
      <c r="CW92">
        <v>99.897510635797303</v>
      </c>
      <c r="CX92">
        <v>98.737438873894604</v>
      </c>
      <c r="CY92">
        <v>104.332714522948</v>
      </c>
      <c r="CZ92">
        <v>110.561511449785</v>
      </c>
      <c r="DA92">
        <v>102.23535168770699</v>
      </c>
      <c r="DB92">
        <v>117.972539401115</v>
      </c>
      <c r="DC92">
        <v>119.13157748175399</v>
      </c>
      <c r="DD92">
        <v>129.935738266887</v>
      </c>
      <c r="DE92">
        <v>132.69265609624699</v>
      </c>
      <c r="DF92">
        <v>108.854882927868</v>
      </c>
      <c r="DG92">
        <v>121.35470558012101</v>
      </c>
      <c r="DH92">
        <v>105.28862652637299</v>
      </c>
      <c r="DI92">
        <v>106.106506646593</v>
      </c>
      <c r="DJ92">
        <v>101.03518832824101</v>
      </c>
      <c r="DK92">
        <v>102.26235833972299</v>
      </c>
      <c r="DL92">
        <v>98.301628744517302</v>
      </c>
      <c r="DM92">
        <v>103.37644447628</v>
      </c>
      <c r="DN92">
        <v>103.261157330549</v>
      </c>
      <c r="DO92">
        <v>100.545244266506</v>
      </c>
      <c r="DP92">
        <v>100.699637540049</v>
      </c>
      <c r="DQ92">
        <v>139.254687661741</v>
      </c>
      <c r="DR92">
        <v>103.707572286898</v>
      </c>
      <c r="DS92">
        <v>105.502501422077</v>
      </c>
      <c r="DT92">
        <v>128.70384506561601</v>
      </c>
      <c r="DU92">
        <v>102.85922891980501</v>
      </c>
      <c r="DV92">
        <v>100.82995035994</v>
      </c>
      <c r="DW92">
        <v>97.085114428882605</v>
      </c>
      <c r="DX92">
        <v>98.654733657558893</v>
      </c>
      <c r="DY92">
        <v>118.916600108903</v>
      </c>
      <c r="DZ92">
        <v>121.075429695343</v>
      </c>
      <c r="EA92">
        <v>121.114581462532</v>
      </c>
      <c r="EB92">
        <v>83.457508191337695</v>
      </c>
      <c r="EC92">
        <v>103.12051709781601</v>
      </c>
      <c r="ED92">
        <v>96.8446907983584</v>
      </c>
      <c r="EE92">
        <v>103.776977308987</v>
      </c>
      <c r="EF92">
        <v>83.869906937898193</v>
      </c>
      <c r="EG92">
        <v>74.973155647596101</v>
      </c>
      <c r="EH92">
        <v>81.465569271440501</v>
      </c>
      <c r="EI92">
        <v>93.942192571216594</v>
      </c>
      <c r="EJ92">
        <v>107.410870521013</v>
      </c>
      <c r="EK92">
        <v>112.965194496544</v>
      </c>
      <c r="EL92">
        <v>102.98193156518001</v>
      </c>
      <c r="EM92">
        <v>98.640161984462196</v>
      </c>
      <c r="EN92">
        <v>103.83822019044</v>
      </c>
      <c r="EO92">
        <v>100.964970507337</v>
      </c>
      <c r="EP92">
        <v>79.157153405467298</v>
      </c>
      <c r="EQ92">
        <v>106.041551564435</v>
      </c>
      <c r="ER92">
        <v>131.343328677318</v>
      </c>
      <c r="ES92">
        <v>100.708047476155</v>
      </c>
      <c r="ET92">
        <v>111.311064468501</v>
      </c>
      <c r="EV92" t="s">
        <v>415</v>
      </c>
      <c r="EW92">
        <v>118.507437281181</v>
      </c>
      <c r="EX92">
        <v>98.871989448539793</v>
      </c>
      <c r="EY92">
        <v>228.092880688348</v>
      </c>
      <c r="EZ92">
        <v>99.997575677818404</v>
      </c>
      <c r="FA92">
        <v>97.201190000838906</v>
      </c>
      <c r="FB92">
        <v>100.043023831875</v>
      </c>
      <c r="FC92">
        <v>60.351922429486798</v>
      </c>
      <c r="FD92">
        <v>99.691281108608905</v>
      </c>
      <c r="FE92">
        <v>117.58658514621899</v>
      </c>
      <c r="FF92">
        <v>79.456929862691197</v>
      </c>
      <c r="FG92">
        <v>127.01369403362401</v>
      </c>
      <c r="FH92">
        <v>102.355963928476</v>
      </c>
      <c r="FI92">
        <v>82.531145735467007</v>
      </c>
      <c r="FJ92">
        <v>94.174084730092304</v>
      </c>
      <c r="FK92">
        <v>113.907890775014</v>
      </c>
      <c r="FL92">
        <v>82.625479194444296</v>
      </c>
      <c r="FM92">
        <v>93.363086254577695</v>
      </c>
      <c r="FN92">
        <v>93.195270251566001</v>
      </c>
      <c r="FO92">
        <v>100.62592257192701</v>
      </c>
      <c r="FP92">
        <v>100.70170635949</v>
      </c>
      <c r="FQ92">
        <v>100.665681034646</v>
      </c>
      <c r="FR92">
        <v>115.34151600941701</v>
      </c>
      <c r="FS92">
        <v>113.661187171951</v>
      </c>
      <c r="FT92">
        <v>133.68482093818201</v>
      </c>
      <c r="FU92">
        <v>137.09792451884201</v>
      </c>
      <c r="FV92">
        <v>102.867933101837</v>
      </c>
      <c r="FW92">
        <v>118.658221870961</v>
      </c>
      <c r="FX92">
        <v>101.80118979845599</v>
      </c>
      <c r="FY92">
        <v>103.39126467735601</v>
      </c>
      <c r="FZ92">
        <v>100.115917818779</v>
      </c>
      <c r="GA92">
        <v>96.923772855622303</v>
      </c>
      <c r="GB92">
        <v>91.643013313586394</v>
      </c>
      <c r="GC92">
        <v>99.488279591678406</v>
      </c>
      <c r="GD92">
        <v>86.796232973697002</v>
      </c>
      <c r="GE92">
        <v>100.044982770267</v>
      </c>
      <c r="GF92">
        <v>99.500726707821997</v>
      </c>
      <c r="GG92">
        <v>157.31321588416699</v>
      </c>
      <c r="GH92">
        <v>100.29987087177</v>
      </c>
      <c r="GI92">
        <v>101.648562720836</v>
      </c>
      <c r="GJ92">
        <v>133.55615188062899</v>
      </c>
      <c r="GK92">
        <v>101.445296377765</v>
      </c>
      <c r="GL92">
        <v>97.576858433466995</v>
      </c>
      <c r="GM92">
        <v>83.4722922836539</v>
      </c>
      <c r="GN92">
        <v>94.420554201082595</v>
      </c>
      <c r="GO92">
        <v>116.092838618653</v>
      </c>
      <c r="GP92">
        <v>120.027678843787</v>
      </c>
      <c r="GQ92">
        <v>119.941615062338</v>
      </c>
      <c r="GR92">
        <v>88.238167326984794</v>
      </c>
      <c r="GS92">
        <v>98.112257682807098</v>
      </c>
      <c r="GT92">
        <v>86.798717769168505</v>
      </c>
      <c r="GU92">
        <v>94.903958214225199</v>
      </c>
      <c r="GV92">
        <v>51.498910426188999</v>
      </c>
      <c r="GW92">
        <v>80.378763596747106</v>
      </c>
      <c r="GX92">
        <v>59.673193708894502</v>
      </c>
      <c r="GY92">
        <v>73.783577458786596</v>
      </c>
      <c r="GZ92">
        <v>103.47002589964301</v>
      </c>
      <c r="HA92">
        <v>102.836338631058</v>
      </c>
      <c r="HB92">
        <v>100.260558907811</v>
      </c>
      <c r="HC92">
        <v>91.873939317844304</v>
      </c>
      <c r="HD92">
        <v>96.447217117301307</v>
      </c>
      <c r="HE92">
        <v>99.183778801669604</v>
      </c>
      <c r="HF92">
        <v>57.797679146526598</v>
      </c>
      <c r="HG92">
        <v>99.175329869357</v>
      </c>
      <c r="HH92">
        <v>77.650490309239302</v>
      </c>
      <c r="HI92">
        <v>80.463869953410395</v>
      </c>
      <c r="HJ92">
        <v>125.518879496929</v>
      </c>
      <c r="HL92" t="s">
        <v>436</v>
      </c>
      <c r="HM92">
        <v>8.6045843171789205E-3</v>
      </c>
      <c r="HN92">
        <v>2.0327456143783101E-2</v>
      </c>
      <c r="HO92">
        <v>1.36389035714157E-2</v>
      </c>
      <c r="HP92">
        <v>4.2398491742938697E-3</v>
      </c>
      <c r="HQ92">
        <v>3.0067990150892399E-2</v>
      </c>
      <c r="HR92">
        <v>-5.6041865818885397E-3</v>
      </c>
      <c r="HS92">
        <v>6.6815772583110802E-3</v>
      </c>
      <c r="HT92">
        <v>4.0158905567312601E-2</v>
      </c>
      <c r="HU92">
        <v>2.92974072771412E-2</v>
      </c>
      <c r="HV92">
        <v>-9.3383652361822501E-4</v>
      </c>
      <c r="HW92">
        <v>7.2313190933429805E-2</v>
      </c>
      <c r="HX92">
        <v>7.3350940813746393E-2</v>
      </c>
      <c r="HY92">
        <v>7.4649213147052196E-2</v>
      </c>
      <c r="HZ92">
        <v>5.53086925966201E-2</v>
      </c>
      <c r="IA92">
        <v>5.6205390612864101E-2</v>
      </c>
      <c r="IB92">
        <v>4.3103445352653903E-2</v>
      </c>
      <c r="IC92">
        <v>5.03355717584896E-2</v>
      </c>
      <c r="ID92">
        <v>-3.3997122766001003E-2</v>
      </c>
      <c r="IE92">
        <v>5.78007943243634E-2</v>
      </c>
    </row>
    <row r="93" spans="1:239" x14ac:dyDescent="0.35">
      <c r="A93" t="s">
        <v>485</v>
      </c>
      <c r="B93" t="b">
        <v>0</v>
      </c>
      <c r="C93" t="b">
        <v>1</v>
      </c>
      <c r="D93">
        <v>1</v>
      </c>
      <c r="E93">
        <v>1</v>
      </c>
      <c r="F93" t="s">
        <v>79</v>
      </c>
      <c r="G93">
        <v>1.02480353757572E-3</v>
      </c>
      <c r="H93">
        <v>1.02480353757572E-3</v>
      </c>
      <c r="I93">
        <v>1.02480353757572E-3</v>
      </c>
      <c r="J93">
        <v>107.276842567049</v>
      </c>
      <c r="K93">
        <v>109.997049414678</v>
      </c>
      <c r="L93">
        <v>111.845992046736</v>
      </c>
      <c r="M93">
        <v>0</v>
      </c>
      <c r="N93" t="b">
        <v>1</v>
      </c>
      <c r="P93" t="s">
        <v>427</v>
      </c>
      <c r="Q93">
        <v>134.557719784141</v>
      </c>
      <c r="R93">
        <v>106.614544314065</v>
      </c>
      <c r="S93">
        <v>89.273961864351193</v>
      </c>
      <c r="T93">
        <v>101.87586389825999</v>
      </c>
      <c r="U93">
        <v>107.217307897965</v>
      </c>
      <c r="V93">
        <v>106.740021369424</v>
      </c>
      <c r="W93">
        <v>62.238577145685603</v>
      </c>
      <c r="X93">
        <v>103.360997494285</v>
      </c>
      <c r="Y93">
        <v>146.80562954239099</v>
      </c>
      <c r="Z93">
        <v>181.19581341031699</v>
      </c>
      <c r="AA93">
        <v>158.10356771718901</v>
      </c>
      <c r="AB93">
        <v>105.184900937225</v>
      </c>
      <c r="AC93">
        <v>110.51018668889201</v>
      </c>
      <c r="AD93">
        <v>143.21260440598701</v>
      </c>
      <c r="AE93">
        <v>123.18198485862899</v>
      </c>
      <c r="AF93">
        <v>110.886970174056</v>
      </c>
      <c r="AG93">
        <v>104.49133310157301</v>
      </c>
      <c r="AH93">
        <v>102.935765979514</v>
      </c>
      <c r="AI93">
        <v>107.90733730356</v>
      </c>
      <c r="AJ93">
        <v>122.384327780387</v>
      </c>
      <c r="AK93">
        <v>104.353720492005</v>
      </c>
      <c r="AL93">
        <v>123.936007665284</v>
      </c>
      <c r="AM93">
        <v>124.789323354017</v>
      </c>
      <c r="AN93">
        <v>139.418116354245</v>
      </c>
      <c r="AO93">
        <v>130.41329470167901</v>
      </c>
      <c r="AP93">
        <v>114.627592978538</v>
      </c>
      <c r="AQ93">
        <v>128.21681782344501</v>
      </c>
      <c r="AR93">
        <v>111.748838562053</v>
      </c>
      <c r="AS93">
        <v>111.05711946874401</v>
      </c>
      <c r="AT93">
        <v>101.97696072497899</v>
      </c>
      <c r="AU93">
        <v>108.989198584107</v>
      </c>
      <c r="AV93">
        <v>103.50191791424599</v>
      </c>
      <c r="AW93">
        <v>105.908628084603</v>
      </c>
      <c r="AX93">
        <v>112.828848410692</v>
      </c>
      <c r="AY93">
        <v>102.39560627832</v>
      </c>
      <c r="AZ93">
        <v>101.71098628019899</v>
      </c>
      <c r="BA93">
        <v>104.628045789715</v>
      </c>
      <c r="BB93">
        <v>106.44691678217001</v>
      </c>
      <c r="BC93">
        <v>109.31004084377</v>
      </c>
      <c r="BD93">
        <v>147.54695484826601</v>
      </c>
      <c r="BE93">
        <v>104.94515262501</v>
      </c>
      <c r="BF93">
        <v>103.49458670830801</v>
      </c>
      <c r="BG93">
        <v>111.077064913934</v>
      </c>
      <c r="BH93">
        <v>102.52973386513</v>
      </c>
      <c r="BI93">
        <v>145.57724844183599</v>
      </c>
      <c r="BJ93">
        <v>153.523485745659</v>
      </c>
      <c r="BK93">
        <v>137.41758430338501</v>
      </c>
      <c r="BL93">
        <v>76.118418756428397</v>
      </c>
      <c r="BM93">
        <v>109.519720623026</v>
      </c>
      <c r="BN93">
        <v>105.155363660975</v>
      </c>
      <c r="BO93">
        <v>111.698496790154</v>
      </c>
      <c r="BP93">
        <v>113.918758080437</v>
      </c>
      <c r="BQ93">
        <v>61.712389910020498</v>
      </c>
      <c r="BR93">
        <v>99.223314366005496</v>
      </c>
      <c r="BS93">
        <v>175.19237810762101</v>
      </c>
      <c r="BT93">
        <v>110.649753274324</v>
      </c>
      <c r="BU93">
        <v>124.066004314903</v>
      </c>
      <c r="BV93">
        <v>105.945560271171</v>
      </c>
      <c r="BW93">
        <v>104.366960838623</v>
      </c>
      <c r="BX93">
        <v>110.21870874501801</v>
      </c>
      <c r="BY93">
        <v>102.889561201997</v>
      </c>
      <c r="BZ93">
        <v>113.667296897725</v>
      </c>
      <c r="CA93">
        <v>113.04160625339</v>
      </c>
      <c r="CB93">
        <v>206.37844562433901</v>
      </c>
      <c r="CC93">
        <v>141.14905194877201</v>
      </c>
      <c r="CD93">
        <v>124.12709730725599</v>
      </c>
      <c r="CF93" t="s">
        <v>427</v>
      </c>
      <c r="CG93">
        <v>126.679157086497</v>
      </c>
      <c r="CH93">
        <v>103.377190569747</v>
      </c>
      <c r="CI93">
        <v>139.91438612139501</v>
      </c>
      <c r="CJ93">
        <v>101.608760478783</v>
      </c>
      <c r="CK93">
        <v>104.00508011917999</v>
      </c>
      <c r="CL93">
        <v>104.780548691072</v>
      </c>
      <c r="CM93">
        <v>91.803437070582405</v>
      </c>
      <c r="CN93">
        <v>101.648440336382</v>
      </c>
      <c r="CO93">
        <v>131.50497921791299</v>
      </c>
      <c r="CP93">
        <v>141.03164004563101</v>
      </c>
      <c r="CQ93">
        <v>150.05248186083301</v>
      </c>
      <c r="CR93">
        <v>104.31755286750899</v>
      </c>
      <c r="CS93">
        <v>94.938762630291706</v>
      </c>
      <c r="CT93">
        <v>113.681372931757</v>
      </c>
      <c r="CU93">
        <v>116.747235985201</v>
      </c>
      <c r="CV93">
        <v>96.904510023832799</v>
      </c>
      <c r="CW93">
        <v>100.364640979062</v>
      </c>
      <c r="CX93">
        <v>98.609236934421702</v>
      </c>
      <c r="CY93">
        <v>104.850123133815</v>
      </c>
      <c r="CZ93">
        <v>115.24196965034299</v>
      </c>
      <c r="DA93">
        <v>102.87541727140299</v>
      </c>
      <c r="DB93">
        <v>118.39831234472901</v>
      </c>
      <c r="DC93">
        <v>114.858208473574</v>
      </c>
      <c r="DD93">
        <v>151.82116952792501</v>
      </c>
      <c r="DE93">
        <v>132.44577574782201</v>
      </c>
      <c r="DF93">
        <v>110.116045340889</v>
      </c>
      <c r="DG93">
        <v>152.40019067000799</v>
      </c>
      <c r="DH93">
        <v>105.522363324802</v>
      </c>
      <c r="DI93">
        <v>106.139663784893</v>
      </c>
      <c r="DJ93">
        <v>101.223849715207</v>
      </c>
      <c r="DK93">
        <v>103.668754131095</v>
      </c>
      <c r="DL93">
        <v>97.9603462714567</v>
      </c>
      <c r="DM93">
        <v>103.90207856669301</v>
      </c>
      <c r="DN93">
        <v>101.055464490961</v>
      </c>
      <c r="DO93">
        <v>101.849567366673</v>
      </c>
      <c r="DP93">
        <v>100.765800033346</v>
      </c>
      <c r="DQ93">
        <v>125.445729584087</v>
      </c>
      <c r="DR93">
        <v>104.411805759491</v>
      </c>
      <c r="DS93">
        <v>106.076464458817</v>
      </c>
      <c r="DT93">
        <v>132.74980084579801</v>
      </c>
      <c r="DU93">
        <v>102.859607375796</v>
      </c>
      <c r="DV93">
        <v>100.712220422749</v>
      </c>
      <c r="DW93">
        <v>99.353039469214593</v>
      </c>
      <c r="DX93">
        <v>98.497663582865798</v>
      </c>
      <c r="DY93">
        <v>131.978174259924</v>
      </c>
      <c r="DZ93">
        <v>139.427510713646</v>
      </c>
      <c r="EA93">
        <v>131.49305605397299</v>
      </c>
      <c r="EB93">
        <v>88.421005730313993</v>
      </c>
      <c r="EC93">
        <v>104.440297500151</v>
      </c>
      <c r="ED93">
        <v>96.681473176417896</v>
      </c>
      <c r="EE93">
        <v>105.46531928507601</v>
      </c>
      <c r="EF93">
        <v>85.5311944329966</v>
      </c>
      <c r="EG93">
        <v>81.034473047332497</v>
      </c>
      <c r="EH93">
        <v>88.863728465643902</v>
      </c>
      <c r="EI93">
        <v>122.514894010197</v>
      </c>
      <c r="EJ93">
        <v>108.578007880953</v>
      </c>
      <c r="EK93">
        <v>115.478672674878</v>
      </c>
      <c r="EL93">
        <v>103.440475466084</v>
      </c>
      <c r="EM93">
        <v>98.7744982193867</v>
      </c>
      <c r="EN93">
        <v>105.403865338649</v>
      </c>
      <c r="EO93">
        <v>101.18861272828499</v>
      </c>
      <c r="EP93">
        <v>89.580104790476895</v>
      </c>
      <c r="EQ93">
        <v>102.173951831778</v>
      </c>
      <c r="ER93">
        <v>136.891290584904</v>
      </c>
      <c r="ES93">
        <v>133.12294752101701</v>
      </c>
      <c r="ET93">
        <v>124.230972464245</v>
      </c>
      <c r="EV93" t="s">
        <v>427</v>
      </c>
      <c r="EW93">
        <v>118.94514894023899</v>
      </c>
      <c r="EX93">
        <v>100.172592854322</v>
      </c>
      <c r="EY93">
        <v>185.43426772509099</v>
      </c>
      <c r="EZ93">
        <v>101.342182689308</v>
      </c>
      <c r="FA93">
        <v>100.750284790102</v>
      </c>
      <c r="FB93">
        <v>102.797211318781</v>
      </c>
      <c r="FC93">
        <v>76.191678529564996</v>
      </c>
      <c r="FD93">
        <v>99.945088117817903</v>
      </c>
      <c r="FE93">
        <v>116.805825212359</v>
      </c>
      <c r="FF93">
        <v>103.082159035025</v>
      </c>
      <c r="FG93">
        <v>141.86008526792199</v>
      </c>
      <c r="FH93">
        <v>103.454682596856</v>
      </c>
      <c r="FI93">
        <v>78.630951964314207</v>
      </c>
      <c r="FJ93">
        <v>88.918340070420996</v>
      </c>
      <c r="FK93">
        <v>110.523529655418</v>
      </c>
      <c r="FL93">
        <v>81.685396659758794</v>
      </c>
      <c r="FM93">
        <v>96.122022330948099</v>
      </c>
      <c r="FN93">
        <v>94.357823366391997</v>
      </c>
      <c r="FO93">
        <v>101.824470900058</v>
      </c>
      <c r="FP93">
        <v>108.025143457182</v>
      </c>
      <c r="FQ93">
        <v>101.41189170550901</v>
      </c>
      <c r="FR93">
        <v>112.961095846582</v>
      </c>
      <c r="FS93">
        <v>103.910208607622</v>
      </c>
      <c r="FT93">
        <v>164.61877460566799</v>
      </c>
      <c r="FU93">
        <v>132.469700007992</v>
      </c>
      <c r="FV93">
        <v>105.550495065085</v>
      </c>
      <c r="FW93">
        <v>177.76953610586401</v>
      </c>
      <c r="FX93">
        <v>99.495233304098306</v>
      </c>
      <c r="FY93">
        <v>101.289926895029</v>
      </c>
      <c r="FZ93">
        <v>100.471340455114</v>
      </c>
      <c r="GA93">
        <v>98.4960362390607</v>
      </c>
      <c r="GB93">
        <v>92.576282174404696</v>
      </c>
      <c r="GC93">
        <v>101.865050868832</v>
      </c>
      <c r="GD93">
        <v>87.054128808904906</v>
      </c>
      <c r="GE93">
        <v>101.306081427655</v>
      </c>
      <c r="GF93">
        <v>99.8232949386896</v>
      </c>
      <c r="GG93">
        <v>144.27718398025399</v>
      </c>
      <c r="GH93">
        <v>102.353738799806</v>
      </c>
      <c r="GI93">
        <v>102.86882590509499</v>
      </c>
      <c r="GJ93">
        <v>118.621072243776</v>
      </c>
      <c r="GK93">
        <v>100.806232991092</v>
      </c>
      <c r="GL93">
        <v>97.876972890561106</v>
      </c>
      <c r="GM93">
        <v>88.109866118701206</v>
      </c>
      <c r="GN93">
        <v>94.591697269636498</v>
      </c>
      <c r="GO93">
        <v>118.970842808436</v>
      </c>
      <c r="GP93">
        <v>125.56773835566101</v>
      </c>
      <c r="GQ93">
        <v>124.76954631546801</v>
      </c>
      <c r="GR93">
        <v>95.626153869317605</v>
      </c>
      <c r="GS93">
        <v>99.490701217778593</v>
      </c>
      <c r="GT93">
        <v>88.463774662695798</v>
      </c>
      <c r="GU93">
        <v>98.964447335643897</v>
      </c>
      <c r="GV93">
        <v>58.940422390936803</v>
      </c>
      <c r="GW93">
        <v>90.171449882725497</v>
      </c>
      <c r="GX93">
        <v>67.815638614890304</v>
      </c>
      <c r="GY93">
        <v>76.651574659600996</v>
      </c>
      <c r="GZ93">
        <v>106.43860358416801</v>
      </c>
      <c r="HA93">
        <v>106.90173835997101</v>
      </c>
      <c r="HB93">
        <v>100.965945490728</v>
      </c>
      <c r="HC93">
        <v>93.346092175324102</v>
      </c>
      <c r="HD93">
        <v>100.303925068533</v>
      </c>
      <c r="HE93">
        <v>99.508313064744797</v>
      </c>
      <c r="HF93">
        <v>68.068619299989393</v>
      </c>
      <c r="HG93">
        <v>91.343654234298299</v>
      </c>
      <c r="HH93">
        <v>80.563613527423598</v>
      </c>
      <c r="HI93">
        <v>109.120025918723</v>
      </c>
      <c r="HJ93">
        <v>120.031481503986</v>
      </c>
      <c r="HL93" t="s">
        <v>437</v>
      </c>
      <c r="HM93">
        <v>1.07960483881996E-3</v>
      </c>
      <c r="HN93">
        <v>1.8959142860890299E-3</v>
      </c>
      <c r="HO93">
        <v>5.7418456590108103E-4</v>
      </c>
      <c r="HP93">
        <v>4.9745447971538605E-4</v>
      </c>
      <c r="HQ93">
        <v>1.56794451758379E-3</v>
      </c>
      <c r="HR93">
        <v>-8.2588264239112901E-3</v>
      </c>
      <c r="HS93">
        <v>-1.17301639851904E-2</v>
      </c>
      <c r="HT93">
        <v>4.12415131775167E-3</v>
      </c>
      <c r="HU93">
        <v>6.4387123450471097E-4</v>
      </c>
      <c r="HV93">
        <v>8.88512302674682E-3</v>
      </c>
      <c r="HW93">
        <v>5.9865168539350302E-3</v>
      </c>
      <c r="HX93">
        <v>2.5594172763174698E-3</v>
      </c>
      <c r="HY93">
        <v>7.1820481992170802E-3</v>
      </c>
      <c r="HZ93">
        <v>2.4485173715686301E-2</v>
      </c>
      <c r="IA93">
        <v>3.0616289157230298E-3</v>
      </c>
      <c r="IB93">
        <v>-1.0814183602813301E-2</v>
      </c>
      <c r="IC93">
        <v>-8.9058741058892707E-3</v>
      </c>
      <c r="ID93">
        <v>-5.14150565019466E-4</v>
      </c>
      <c r="IE93">
        <v>-7.9779536099592901E-2</v>
      </c>
    </row>
    <row r="94" spans="1:239" x14ac:dyDescent="0.35">
      <c r="A94" t="s">
        <v>486</v>
      </c>
      <c r="B94" t="b">
        <v>1</v>
      </c>
      <c r="C94" t="b">
        <v>0</v>
      </c>
      <c r="D94">
        <v>0</v>
      </c>
      <c r="E94">
        <v>-1</v>
      </c>
      <c r="F94" t="s">
        <v>79</v>
      </c>
      <c r="G94">
        <v>3.1002101138088902E-4</v>
      </c>
      <c r="H94">
        <v>0</v>
      </c>
      <c r="I94">
        <v>-3.1002101138088902E-4</v>
      </c>
      <c r="J94">
        <v>107.310100642279</v>
      </c>
      <c r="K94">
        <v>109.997049414678</v>
      </c>
      <c r="L94">
        <v>111.811317439162</v>
      </c>
      <c r="M94">
        <v>0</v>
      </c>
      <c r="N94" t="b">
        <v>1</v>
      </c>
      <c r="P94" t="s">
        <v>439</v>
      </c>
      <c r="Q94">
        <v>138.449209614447</v>
      </c>
      <c r="R94">
        <v>117.014522923002</v>
      </c>
      <c r="S94">
        <v>103.985281223862</v>
      </c>
      <c r="T94">
        <v>104.01291282346899</v>
      </c>
      <c r="U94">
        <v>119.91123898775901</v>
      </c>
      <c r="V94">
        <v>117.302211287369</v>
      </c>
      <c r="W94">
        <v>32.298156949267003</v>
      </c>
      <c r="X94">
        <v>109.25502946428099</v>
      </c>
      <c r="Y94">
        <v>124.023832779066</v>
      </c>
      <c r="Z94">
        <v>125.143867550262</v>
      </c>
      <c r="AA94">
        <v>159.94904857038</v>
      </c>
      <c r="AB94">
        <v>108.261819017916</v>
      </c>
      <c r="AC94">
        <v>133.15945766206099</v>
      </c>
      <c r="AD94">
        <v>118.712794327251</v>
      </c>
      <c r="AE94">
        <v>129.742740904111</v>
      </c>
      <c r="AF94">
        <v>134.041050862715</v>
      </c>
      <c r="AG94">
        <v>118.497932544234</v>
      </c>
      <c r="AH94">
        <v>111.611898820042</v>
      </c>
      <c r="AI94">
        <v>121.258994265233</v>
      </c>
      <c r="AJ94">
        <v>144.49580523799</v>
      </c>
      <c r="AK94">
        <v>110.766195711195</v>
      </c>
      <c r="AL94">
        <v>130.616801781959</v>
      </c>
      <c r="AM94">
        <v>117.55046215695</v>
      </c>
      <c r="AN94">
        <v>151.01692415093001</v>
      </c>
      <c r="AO94">
        <v>119.270097073252</v>
      </c>
      <c r="AP94">
        <v>130.20727400405599</v>
      </c>
      <c r="AQ94">
        <v>125.796595530931</v>
      </c>
      <c r="AR94">
        <v>117.81269391536701</v>
      </c>
      <c r="AS94">
        <v>120.882843595068</v>
      </c>
      <c r="AT94">
        <v>106.303364140863</v>
      </c>
      <c r="AU94">
        <v>117.52080708236799</v>
      </c>
      <c r="AV94">
        <v>113.286854918866</v>
      </c>
      <c r="AW94">
        <v>116.122775744835</v>
      </c>
      <c r="AX94">
        <v>136.11352602216601</v>
      </c>
      <c r="AY94">
        <v>104.664582962813</v>
      </c>
      <c r="AZ94">
        <v>105.99547243696099</v>
      </c>
      <c r="BA94">
        <v>117.217044852044</v>
      </c>
      <c r="BB94">
        <v>116.78833142716699</v>
      </c>
      <c r="BC94">
        <v>118.85605441408001</v>
      </c>
      <c r="BD94">
        <v>149.61779095723799</v>
      </c>
      <c r="BE94">
        <v>110.04208560077601</v>
      </c>
      <c r="BF94">
        <v>113.61581280536799</v>
      </c>
      <c r="BG94">
        <v>138.136511152141</v>
      </c>
      <c r="BH94">
        <v>106.76866149249101</v>
      </c>
      <c r="BI94">
        <v>146.92167593861399</v>
      </c>
      <c r="BJ94">
        <v>155.13965096322099</v>
      </c>
      <c r="BK94">
        <v>139.72702514628301</v>
      </c>
      <c r="BL94">
        <v>49.776626806402703</v>
      </c>
      <c r="BM94">
        <v>118.40734051206699</v>
      </c>
      <c r="BN94">
        <v>124.842682392999</v>
      </c>
      <c r="BO94">
        <v>139.05392302694801</v>
      </c>
      <c r="BP94">
        <v>200.028198403766</v>
      </c>
      <c r="BQ94">
        <v>33.071315369581697</v>
      </c>
      <c r="BR94">
        <v>87.011214017971696</v>
      </c>
      <c r="BS94">
        <v>125.78055637968799</v>
      </c>
      <c r="BT94">
        <v>124.46927702361199</v>
      </c>
      <c r="BU94">
        <v>146.07342876209901</v>
      </c>
      <c r="BV94">
        <v>112.555440682289</v>
      </c>
      <c r="BW94">
        <v>114.346039732118</v>
      </c>
      <c r="BX94">
        <v>137.28034681919499</v>
      </c>
      <c r="BY94">
        <v>107.285212795516</v>
      </c>
      <c r="BZ94">
        <v>81.172612570982096</v>
      </c>
      <c r="CA94">
        <v>123.94298920012299</v>
      </c>
      <c r="CB94">
        <v>150.446011593062</v>
      </c>
      <c r="CC94">
        <v>72.244915890413196</v>
      </c>
      <c r="CD94">
        <v>105.94860897214799</v>
      </c>
      <c r="CF94" t="s">
        <v>439</v>
      </c>
      <c r="CG94">
        <v>127.262826530467</v>
      </c>
      <c r="CH94">
        <v>111.439003240574</v>
      </c>
      <c r="CI94">
        <v>131.59249136641901</v>
      </c>
      <c r="CJ94">
        <v>103.74020637837199</v>
      </c>
      <c r="CK94">
        <v>113.77478133256901</v>
      </c>
      <c r="CL94">
        <v>113.207159008254</v>
      </c>
      <c r="CM94">
        <v>123.766722948264</v>
      </c>
      <c r="CN94">
        <v>106.034791283289</v>
      </c>
      <c r="CO94">
        <v>117.34079069222901</v>
      </c>
      <c r="CP94">
        <v>84.737780136702497</v>
      </c>
      <c r="CQ94">
        <v>172.752352571773</v>
      </c>
      <c r="CR94">
        <v>106.905186018233</v>
      </c>
      <c r="CS94">
        <v>102.49668945387501</v>
      </c>
      <c r="CT94">
        <v>94.425317713579602</v>
      </c>
      <c r="CU94">
        <v>121.58193382312901</v>
      </c>
      <c r="CV94">
        <v>104.66001417915901</v>
      </c>
      <c r="CW94">
        <v>109.59276965664201</v>
      </c>
      <c r="CX94">
        <v>104.347321658978</v>
      </c>
      <c r="CY94">
        <v>113.962127957482</v>
      </c>
      <c r="CZ94">
        <v>130.386752663652</v>
      </c>
      <c r="DA94">
        <v>107.385959104674</v>
      </c>
      <c r="DB94">
        <v>124.55221787908199</v>
      </c>
      <c r="DC94">
        <v>103.220647065482</v>
      </c>
      <c r="DD94">
        <v>160.619786925798</v>
      </c>
      <c r="DE94">
        <v>112.282305201472</v>
      </c>
      <c r="DF94">
        <v>119.60925216864599</v>
      </c>
      <c r="DG94">
        <v>145.94827263574501</v>
      </c>
      <c r="DH94">
        <v>113.540641484804</v>
      </c>
      <c r="DI94">
        <v>112.810458291161</v>
      </c>
      <c r="DJ94">
        <v>104.296257767154</v>
      </c>
      <c r="DK94">
        <v>111.358497831466</v>
      </c>
      <c r="DL94">
        <v>104.26761753911001</v>
      </c>
      <c r="DM94">
        <v>111.44160327193001</v>
      </c>
      <c r="DN94">
        <v>121.108986107224</v>
      </c>
      <c r="DO94">
        <v>104.106444415211</v>
      </c>
      <c r="DP94">
        <v>103.608119781162</v>
      </c>
      <c r="DQ94">
        <v>122.83419598342</v>
      </c>
      <c r="DR94">
        <v>112.699714264731</v>
      </c>
      <c r="DS94">
        <v>112.11216983043001</v>
      </c>
      <c r="DT94">
        <v>156.398155294205</v>
      </c>
      <c r="DU94">
        <v>106.10464774664101</v>
      </c>
      <c r="DV94">
        <v>107.32282739280799</v>
      </c>
      <c r="DW94">
        <v>110.81258939484999</v>
      </c>
      <c r="DX94">
        <v>101.42125140364701</v>
      </c>
      <c r="DY94">
        <v>132.92042710104701</v>
      </c>
      <c r="DZ94">
        <v>150.146969780582</v>
      </c>
      <c r="EA94">
        <v>157.800370196747</v>
      </c>
      <c r="EB94">
        <v>80.978129210546001</v>
      </c>
      <c r="EC94">
        <v>113.237587363529</v>
      </c>
      <c r="ED94">
        <v>103.807664488043</v>
      </c>
      <c r="EE94">
        <v>125.29193810527001</v>
      </c>
      <c r="EF94">
        <v>96.513029297650505</v>
      </c>
      <c r="EG94">
        <v>60.4692831755154</v>
      </c>
      <c r="EH94">
        <v>75.475445907658596</v>
      </c>
      <c r="EI94">
        <v>74.291543944474896</v>
      </c>
      <c r="EJ94">
        <v>117.900410832232</v>
      </c>
      <c r="EK94">
        <v>129.833012929055</v>
      </c>
      <c r="EL94">
        <v>107.8972048924</v>
      </c>
      <c r="EM94">
        <v>105.245239963801</v>
      </c>
      <c r="EN94">
        <v>125.234294428238</v>
      </c>
      <c r="EO94">
        <v>104.283628886475</v>
      </c>
      <c r="EP94">
        <v>79.052300426189504</v>
      </c>
      <c r="EQ94">
        <v>103.111795405865</v>
      </c>
      <c r="ER94">
        <v>125.020101339005</v>
      </c>
      <c r="ES94">
        <v>94.566951198664597</v>
      </c>
      <c r="ET94">
        <v>116.425215213611</v>
      </c>
      <c r="EV94" t="s">
        <v>439</v>
      </c>
      <c r="EW94">
        <v>115.526962658242</v>
      </c>
      <c r="EX94">
        <v>106.024818087795</v>
      </c>
      <c r="EY94">
        <v>118.550434960511</v>
      </c>
      <c r="EZ94">
        <v>103.468036589411</v>
      </c>
      <c r="FA94">
        <v>107.766870623485</v>
      </c>
      <c r="FB94">
        <v>109.159386884387</v>
      </c>
      <c r="FC94">
        <v>189.63876500376699</v>
      </c>
      <c r="FD94">
        <v>102.877893380014</v>
      </c>
      <c r="FE94">
        <v>108.521076923294</v>
      </c>
      <c r="FF94">
        <v>52.678000488224797</v>
      </c>
      <c r="FG94">
        <v>183.32837989556299</v>
      </c>
      <c r="FH94">
        <v>105.559618271498</v>
      </c>
      <c r="FI94">
        <v>75.562902851859604</v>
      </c>
      <c r="FJ94">
        <v>72.886395779706803</v>
      </c>
      <c r="FK94">
        <v>113.34854015376</v>
      </c>
      <c r="FL94">
        <v>78.301601561599597</v>
      </c>
      <c r="FM94">
        <v>100.980705705994</v>
      </c>
      <c r="FN94">
        <v>97.411254982219305</v>
      </c>
      <c r="FO94">
        <v>106.962791880588</v>
      </c>
      <c r="FP94">
        <v>116.977303710927</v>
      </c>
      <c r="FQ94">
        <v>104.08436666041599</v>
      </c>
      <c r="FR94">
        <v>118.062771502093</v>
      </c>
      <c r="FS94">
        <v>85.860298929389202</v>
      </c>
      <c r="FT94">
        <v>169.60440532959601</v>
      </c>
      <c r="FU94">
        <v>98.858728056613202</v>
      </c>
      <c r="FV94">
        <v>109.507360810663</v>
      </c>
      <c r="FW94">
        <v>165.91687017170199</v>
      </c>
      <c r="FX94">
        <v>109.202218588828</v>
      </c>
      <c r="FY94">
        <v>105.089755183712</v>
      </c>
      <c r="FZ94">
        <v>102.313136602767</v>
      </c>
      <c r="GA94">
        <v>105.397929476805</v>
      </c>
      <c r="GB94">
        <v>95.7780156678526</v>
      </c>
      <c r="GC94">
        <v>106.84368149688</v>
      </c>
      <c r="GD94">
        <v>103.57704794025101</v>
      </c>
      <c r="GE94">
        <v>103.55091541137</v>
      </c>
      <c r="GF94">
        <v>101.259757952434</v>
      </c>
      <c r="GG94">
        <v>118.47696872510301</v>
      </c>
      <c r="GH94">
        <v>108.65907026505801</v>
      </c>
      <c r="GI94">
        <v>105.630003241182</v>
      </c>
      <c r="GJ94">
        <v>159.66755163271699</v>
      </c>
      <c r="GK94">
        <v>102.28569426447</v>
      </c>
      <c r="GL94">
        <v>101.191145032913</v>
      </c>
      <c r="GM94">
        <v>87.548826399217305</v>
      </c>
      <c r="GN94">
        <v>96.301172657445804</v>
      </c>
      <c r="GO94">
        <v>117.518940653466</v>
      </c>
      <c r="GP94">
        <v>142.47275765304701</v>
      </c>
      <c r="GQ94">
        <v>174.33362377876301</v>
      </c>
      <c r="GR94">
        <v>115.59463472846301</v>
      </c>
      <c r="GS94">
        <v>108.157058832811</v>
      </c>
      <c r="GT94">
        <v>85.587587811852799</v>
      </c>
      <c r="GU94">
        <v>111.896881820429</v>
      </c>
      <c r="GV94">
        <v>36.720585673716101</v>
      </c>
      <c r="GW94">
        <v>87.790308585494301</v>
      </c>
      <c r="GX94">
        <v>55.487631303135601</v>
      </c>
      <c r="GY94">
        <v>38.318167055261803</v>
      </c>
      <c r="GZ94">
        <v>111.4681463074</v>
      </c>
      <c r="HA94">
        <v>114.612452001232</v>
      </c>
      <c r="HB94">
        <v>103.37949154994899</v>
      </c>
      <c r="HC94">
        <v>96.683924602616202</v>
      </c>
      <c r="HD94">
        <v>113.407362666797</v>
      </c>
      <c r="HE94">
        <v>101.349952043879</v>
      </c>
      <c r="HF94">
        <v>67.756427303522997</v>
      </c>
      <c r="HG94">
        <v>82.486113348160302</v>
      </c>
      <c r="HH94">
        <v>86.791111927501404</v>
      </c>
      <c r="HI94">
        <v>96.6618103987757</v>
      </c>
      <c r="HJ94">
        <v>121.00525617101999</v>
      </c>
      <c r="HL94" t="s">
        <v>438</v>
      </c>
      <c r="HM94">
        <v>1.9837266879250502E-2</v>
      </c>
      <c r="HN94">
        <v>1.8623103265847901E-2</v>
      </c>
      <c r="HO94">
        <v>1.20030897189755E-2</v>
      </c>
      <c r="HP94">
        <v>7.8230569300974297E-3</v>
      </c>
      <c r="HQ94">
        <v>6.5677184366510401E-3</v>
      </c>
      <c r="HR94">
        <v>-0.15981239194739999</v>
      </c>
      <c r="HS94">
        <v>-0.234227097408992</v>
      </c>
      <c r="HT94">
        <v>4.4603040888007803E-2</v>
      </c>
      <c r="HU94">
        <v>3.0482213239611401E-2</v>
      </c>
      <c r="HV94">
        <v>0.27695806287308999</v>
      </c>
      <c r="HW94">
        <v>-8.10648791671475E-3</v>
      </c>
      <c r="HX94">
        <v>-2.5638061809749499E-3</v>
      </c>
      <c r="HY94">
        <v>-9.5021684107693405E-3</v>
      </c>
      <c r="HZ94">
        <v>-4.8780455857495103E-2</v>
      </c>
      <c r="IA94">
        <v>-3.4943092908444398E-2</v>
      </c>
      <c r="IB94">
        <v>-1.9179892882583E-2</v>
      </c>
      <c r="IC94">
        <v>-1.20000203450535E-2</v>
      </c>
      <c r="ID94">
        <v>4.8806369107471798E-2</v>
      </c>
      <c r="IE94">
        <v>-8.0954149458438707E-2</v>
      </c>
    </row>
    <row r="95" spans="1:239" x14ac:dyDescent="0.35">
      <c r="A95" t="s">
        <v>487</v>
      </c>
      <c r="B95" t="b">
        <v>1</v>
      </c>
      <c r="C95" t="b">
        <v>0</v>
      </c>
      <c r="D95">
        <v>0</v>
      </c>
      <c r="E95">
        <v>-1</v>
      </c>
      <c r="F95" t="s">
        <v>79</v>
      </c>
      <c r="G95">
        <v>-2.0824621453065899E-2</v>
      </c>
      <c r="H95">
        <v>0</v>
      </c>
      <c r="I95">
        <v>2.0824621453065899E-2</v>
      </c>
      <c r="J95">
        <v>105.075408418314</v>
      </c>
      <c r="K95">
        <v>109.997049414678</v>
      </c>
      <c r="L95">
        <v>114.139745799002</v>
      </c>
      <c r="M95">
        <v>0</v>
      </c>
      <c r="N95" t="b">
        <v>0</v>
      </c>
      <c r="P95" t="s">
        <v>451</v>
      </c>
      <c r="Q95">
        <v>155.914498092889</v>
      </c>
      <c r="R95">
        <v>124.743184060749</v>
      </c>
      <c r="S95">
        <v>150.51302929810001</v>
      </c>
      <c r="T95">
        <v>104.600026390216</v>
      </c>
      <c r="U95">
        <v>130.38625669065399</v>
      </c>
      <c r="V95">
        <v>125.11237453882801</v>
      </c>
      <c r="W95">
        <v>8.3557747836436906</v>
      </c>
      <c r="X95">
        <v>114.444332073485</v>
      </c>
      <c r="Y95">
        <v>108.8850173296</v>
      </c>
      <c r="Z95">
        <v>95.695277447252096</v>
      </c>
      <c r="AA95">
        <v>168.440366290452</v>
      </c>
      <c r="AB95">
        <v>109.28416208595701</v>
      </c>
      <c r="AC95">
        <v>164.78992911613599</v>
      </c>
      <c r="AD95">
        <v>81.623039522611194</v>
      </c>
      <c r="AE95">
        <v>133.40425062710901</v>
      </c>
      <c r="AF95">
        <v>166.37953298145899</v>
      </c>
      <c r="AG95">
        <v>129.30912105734299</v>
      </c>
      <c r="AH95">
        <v>119.365221456371</v>
      </c>
      <c r="AI95">
        <v>132.22350716905001</v>
      </c>
      <c r="AJ95">
        <v>163.58575645935099</v>
      </c>
      <c r="AK95">
        <v>116.708641781045</v>
      </c>
      <c r="AL95">
        <v>134.18429715711</v>
      </c>
      <c r="AM95">
        <v>91.128077490862907</v>
      </c>
      <c r="AN95">
        <v>127.79063777059</v>
      </c>
      <c r="AO95">
        <v>92.1301418759097</v>
      </c>
      <c r="AP95">
        <v>143.108916489439</v>
      </c>
      <c r="AQ95">
        <v>132.58403463273001</v>
      </c>
      <c r="AR95">
        <v>127.23624711138299</v>
      </c>
      <c r="AS95">
        <v>129.17843694214801</v>
      </c>
      <c r="AT95">
        <v>110.161357156571</v>
      </c>
      <c r="AU95">
        <v>127.242654237365</v>
      </c>
      <c r="AV95">
        <v>121.798386951243</v>
      </c>
      <c r="AW95">
        <v>123.49790633402399</v>
      </c>
      <c r="AX95">
        <v>169.75158225898201</v>
      </c>
      <c r="AY95">
        <v>105.19613427383101</v>
      </c>
      <c r="AZ95">
        <v>109.821231818737</v>
      </c>
      <c r="BA95">
        <v>158.37579468365601</v>
      </c>
      <c r="BB95">
        <v>123.919563082956</v>
      </c>
      <c r="BC95">
        <v>127.047703329686</v>
      </c>
      <c r="BD95">
        <v>171.98050134867299</v>
      </c>
      <c r="BE95">
        <v>114.30029912249</v>
      </c>
      <c r="BF95">
        <v>122.600472139842</v>
      </c>
      <c r="BG95">
        <v>157.35116900596401</v>
      </c>
      <c r="BH95">
        <v>110.633627117524</v>
      </c>
      <c r="BI95">
        <v>168.61723699105599</v>
      </c>
      <c r="BJ95">
        <v>198.18451037819</v>
      </c>
      <c r="BK95">
        <v>139.28986611314099</v>
      </c>
      <c r="BL95">
        <v>32.801196533941898</v>
      </c>
      <c r="BM95">
        <v>127.78657002345101</v>
      </c>
      <c r="BN95">
        <v>140.22306224013499</v>
      </c>
      <c r="BO95">
        <v>159.90517780225301</v>
      </c>
      <c r="BP95">
        <v>250.99708058148801</v>
      </c>
      <c r="BQ95">
        <v>17.133279970699199</v>
      </c>
      <c r="BR95">
        <v>50.321029988227103</v>
      </c>
      <c r="BS95">
        <v>35.487792134916297</v>
      </c>
      <c r="BT95">
        <v>135.49577873547099</v>
      </c>
      <c r="BU95">
        <v>162.45310883803501</v>
      </c>
      <c r="BV95">
        <v>118.646310128861</v>
      </c>
      <c r="BW95">
        <v>122.863491564745</v>
      </c>
      <c r="BX95">
        <v>158.86108569355801</v>
      </c>
      <c r="BY95">
        <v>111.184669486912</v>
      </c>
      <c r="BZ95">
        <v>119.58261029712401</v>
      </c>
      <c r="CA95">
        <v>161.600196324987</v>
      </c>
      <c r="CB95">
        <v>133.61805802727301</v>
      </c>
      <c r="CC95">
        <v>40.9488583203158</v>
      </c>
      <c r="CD95">
        <v>128.94114772569699</v>
      </c>
      <c r="CF95" t="s">
        <v>451</v>
      </c>
      <c r="CG95">
        <v>121.58118454263401</v>
      </c>
      <c r="CH95">
        <v>119.833147952414</v>
      </c>
      <c r="CI95">
        <v>85.869067757440007</v>
      </c>
      <c r="CJ95">
        <v>104.200401957235</v>
      </c>
      <c r="CK95">
        <v>121.55335064297699</v>
      </c>
      <c r="CL95">
        <v>120.744667324464</v>
      </c>
      <c r="CM95">
        <v>60.254845700207099</v>
      </c>
      <c r="CN95">
        <v>110.16975671342399</v>
      </c>
      <c r="CO95">
        <v>112.179850817523</v>
      </c>
      <c r="CP95">
        <v>101.53949212553201</v>
      </c>
      <c r="CQ95">
        <v>164.87896760714</v>
      </c>
      <c r="CR95">
        <v>105.19525613658099</v>
      </c>
      <c r="CS95">
        <v>124.40652166728</v>
      </c>
      <c r="CT95">
        <v>106.829830571714</v>
      </c>
      <c r="CU95">
        <v>129.87931784523499</v>
      </c>
      <c r="CV95">
        <v>128.15047032897701</v>
      </c>
      <c r="CW95">
        <v>111.555383856658</v>
      </c>
      <c r="CX95">
        <v>110.00169086129</v>
      </c>
      <c r="CY95">
        <v>124.26684168290799</v>
      </c>
      <c r="CZ95">
        <v>147.612697348767</v>
      </c>
      <c r="DA95">
        <v>113.147060373355</v>
      </c>
      <c r="DB95">
        <v>134.24532178394099</v>
      </c>
      <c r="DC95">
        <v>106.63053571757401</v>
      </c>
      <c r="DD95">
        <v>143.263046794193</v>
      </c>
      <c r="DE95">
        <v>101.334406191943</v>
      </c>
      <c r="DF95">
        <v>131.46078520493199</v>
      </c>
      <c r="DG95">
        <v>146.542442148909</v>
      </c>
      <c r="DH95">
        <v>104.488867035892</v>
      </c>
      <c r="DI95">
        <v>103.185146253784</v>
      </c>
      <c r="DJ95">
        <v>107.846758502651</v>
      </c>
      <c r="DK95">
        <v>121.728063864142</v>
      </c>
      <c r="DL95">
        <v>109.290698434744</v>
      </c>
      <c r="DM95">
        <v>119.572197974088</v>
      </c>
      <c r="DN95">
        <v>144.829265993831</v>
      </c>
      <c r="DO95">
        <v>104.606815364499</v>
      </c>
      <c r="DP95">
        <v>107.132925447236</v>
      </c>
      <c r="DQ95">
        <v>118.99669001983</v>
      </c>
      <c r="DR95">
        <v>119.581290190527</v>
      </c>
      <c r="DS95">
        <v>126.569164792123</v>
      </c>
      <c r="DT95">
        <v>166.583824158016</v>
      </c>
      <c r="DU95">
        <v>110.21049727943399</v>
      </c>
      <c r="DV95">
        <v>113.233006147929</v>
      </c>
      <c r="DW95">
        <v>108.05809069822099</v>
      </c>
      <c r="DX95">
        <v>104.29133043590799</v>
      </c>
      <c r="DY95">
        <v>128.18946007716301</v>
      </c>
      <c r="DZ95">
        <v>186.65827814833901</v>
      </c>
      <c r="EA95">
        <v>155.877181698404</v>
      </c>
      <c r="EB95">
        <v>65.151307096155705</v>
      </c>
      <c r="EC95">
        <v>122.207312691409</v>
      </c>
      <c r="ED95">
        <v>108.145591565999</v>
      </c>
      <c r="EE95">
        <v>122.25950524589901</v>
      </c>
      <c r="EF95">
        <v>83.133426520652705</v>
      </c>
      <c r="EG95">
        <v>45.090660137188301</v>
      </c>
      <c r="EH95">
        <v>70.852791143504902</v>
      </c>
      <c r="EI95">
        <v>84.892245950215894</v>
      </c>
      <c r="EJ95">
        <v>138.174596285463</v>
      </c>
      <c r="EK95">
        <v>144.391603311268</v>
      </c>
      <c r="EL95">
        <v>113.735996732811</v>
      </c>
      <c r="EM95">
        <v>110.25073994354</v>
      </c>
      <c r="EN95">
        <v>123.27263410945601</v>
      </c>
      <c r="EO95">
        <v>108.073988096923</v>
      </c>
      <c r="EP95">
        <v>83.254445289382801</v>
      </c>
      <c r="EQ95">
        <v>136.09550239925301</v>
      </c>
      <c r="ER95">
        <v>103.714703292178</v>
      </c>
      <c r="ES95">
        <v>93.978921291455606</v>
      </c>
      <c r="ET95">
        <v>135.19633331324599</v>
      </c>
      <c r="EV95" t="s">
        <v>451</v>
      </c>
      <c r="EW95">
        <v>89.7279311912515</v>
      </c>
      <c r="EX95">
        <v>114.994655301332</v>
      </c>
      <c r="EY95">
        <v>9.5181665247427301</v>
      </c>
      <c r="EZ95">
        <v>103.801997493264</v>
      </c>
      <c r="FA95">
        <v>113.062071999354</v>
      </c>
      <c r="FB95">
        <v>116.42738825145101</v>
      </c>
      <c r="FC95">
        <v>112.625400597289</v>
      </c>
      <c r="FD95">
        <v>106.015202696362</v>
      </c>
      <c r="FE95">
        <v>107.275490071326</v>
      </c>
      <c r="FF95">
        <v>84.153195744782707</v>
      </c>
      <c r="FG95">
        <v>148.591357064303</v>
      </c>
      <c r="FH95">
        <v>101.18597723329199</v>
      </c>
      <c r="FI95">
        <v>89.918677688724102</v>
      </c>
      <c r="FJ95">
        <v>115.522857857586</v>
      </c>
      <c r="FK95">
        <v>123.590380362338</v>
      </c>
      <c r="FL95">
        <v>94.540222614985794</v>
      </c>
      <c r="FM95">
        <v>95.697484160728095</v>
      </c>
      <c r="FN95">
        <v>101.19411923396299</v>
      </c>
      <c r="FO95">
        <v>116.63460978498</v>
      </c>
      <c r="FP95">
        <v>132.43166944957201</v>
      </c>
      <c r="FQ95">
        <v>109.668342273398</v>
      </c>
      <c r="FR95">
        <v>130.81596589784201</v>
      </c>
      <c r="FS95">
        <v>96.411510098596906</v>
      </c>
      <c r="FT95">
        <v>146.315006645035</v>
      </c>
      <c r="FU95">
        <v>85.863707724818894</v>
      </c>
      <c r="FV95">
        <v>120.357943694787</v>
      </c>
      <c r="FW95">
        <v>149.417723612982</v>
      </c>
      <c r="FX95">
        <v>83.646352945939597</v>
      </c>
      <c r="FY95">
        <v>80.681162253652005</v>
      </c>
      <c r="FZ95">
        <v>105.565938942858</v>
      </c>
      <c r="GA95">
        <v>116.288378976008</v>
      </c>
      <c r="GB95">
        <v>97.833220778233894</v>
      </c>
      <c r="GC95">
        <v>115.64815591307099</v>
      </c>
      <c r="GD95">
        <v>118.18045513556299</v>
      </c>
      <c r="GE95">
        <v>104.020425161462</v>
      </c>
      <c r="GF95">
        <v>104.494753798368</v>
      </c>
      <c r="GG95">
        <v>76.553735592622402</v>
      </c>
      <c r="GH95">
        <v>115.2939197581</v>
      </c>
      <c r="GI95">
        <v>125.59212779859099</v>
      </c>
      <c r="GJ95">
        <v>147.76123726984201</v>
      </c>
      <c r="GK95">
        <v>106.243764706492</v>
      </c>
      <c r="GL95">
        <v>104.34292072561</v>
      </c>
      <c r="GM95">
        <v>72.320129122752604</v>
      </c>
      <c r="GN95">
        <v>98.267746658819206</v>
      </c>
      <c r="GO95">
        <v>88.651364826881306</v>
      </c>
      <c r="GP95">
        <v>162.50055911944401</v>
      </c>
      <c r="GQ95">
        <v>159.81643733055</v>
      </c>
      <c r="GR95">
        <v>105.86779535383501</v>
      </c>
      <c r="GS95">
        <v>116.72434759786699</v>
      </c>
      <c r="GT95">
        <v>82.418904761084903</v>
      </c>
      <c r="GU95">
        <v>91.606994334997097</v>
      </c>
      <c r="GV95">
        <v>19.657684601951299</v>
      </c>
      <c r="GW95">
        <v>80.026189956728103</v>
      </c>
      <c r="GX95">
        <v>72.597916890675606</v>
      </c>
      <c r="GY95">
        <v>78.3169610346539</v>
      </c>
      <c r="GZ95">
        <v>139.929573710461</v>
      </c>
      <c r="HA95">
        <v>127.464312277315</v>
      </c>
      <c r="HB95">
        <v>108.973810071263</v>
      </c>
      <c r="HC95">
        <v>98.701077269700605</v>
      </c>
      <c r="HD95">
        <v>93.947026245693095</v>
      </c>
      <c r="HE95">
        <v>105.03368196687801</v>
      </c>
      <c r="HF95">
        <v>44.270650234055402</v>
      </c>
      <c r="HG95">
        <v>84.549849480717299</v>
      </c>
      <c r="HH95">
        <v>57.256026180777603</v>
      </c>
      <c r="HI95">
        <v>50.531374554376299</v>
      </c>
      <c r="HJ95">
        <v>108.633968300831</v>
      </c>
      <c r="HL95" t="s">
        <v>439</v>
      </c>
      <c r="HM95">
        <v>-5.88552636374539E-3</v>
      </c>
      <c r="HN95">
        <v>-4.7996351267156597E-3</v>
      </c>
      <c r="HO95">
        <v>-2.2621083835435698E-3</v>
      </c>
      <c r="HP95">
        <v>-3.4542583568832799E-3</v>
      </c>
      <c r="HQ95">
        <v>6.8519082262494804E-3</v>
      </c>
      <c r="HR95">
        <v>5.5021017296549901E-2</v>
      </c>
      <c r="HS95">
        <v>9.3555407512593197E-2</v>
      </c>
      <c r="HT95">
        <v>-1.44223839612556E-2</v>
      </c>
      <c r="HU95">
        <v>-6.6238776445187702E-3</v>
      </c>
      <c r="HV95">
        <v>-9.4144844129658997E-2</v>
      </c>
      <c r="HW95">
        <v>2.54540702520407E-2</v>
      </c>
      <c r="HX95">
        <v>1.03795663739001E-2</v>
      </c>
      <c r="HY95">
        <v>2.42269159113652E-2</v>
      </c>
      <c r="HZ95">
        <v>8.1760613461516904E-2</v>
      </c>
      <c r="IA95">
        <v>8.8078159103716705E-2</v>
      </c>
      <c r="IB95">
        <v>1.9661015585939499E-2</v>
      </c>
      <c r="IC95">
        <v>2.87081389616279E-2</v>
      </c>
      <c r="ID95">
        <v>-1.87099542471094E-2</v>
      </c>
      <c r="IE95">
        <v>6.0422620626272301E-2</v>
      </c>
    </row>
    <row r="96" spans="1:239" x14ac:dyDescent="0.35">
      <c r="A96" t="s">
        <v>488</v>
      </c>
      <c r="B96" t="b">
        <v>0</v>
      </c>
      <c r="C96" t="b">
        <v>1</v>
      </c>
      <c r="D96">
        <v>1</v>
      </c>
      <c r="E96">
        <v>1</v>
      </c>
      <c r="F96" t="s">
        <v>79</v>
      </c>
      <c r="G96">
        <v>-8.8049531725006291E-3</v>
      </c>
      <c r="H96">
        <v>-8.8049531725006291E-3</v>
      </c>
      <c r="I96">
        <v>-8.8049531725006291E-3</v>
      </c>
      <c r="J96">
        <v>104.150224367609</v>
      </c>
      <c r="K96">
        <v>109.028530545469</v>
      </c>
      <c r="L96">
        <v>113.13475068212</v>
      </c>
      <c r="M96">
        <v>0</v>
      </c>
      <c r="N96" t="b">
        <v>0</v>
      </c>
      <c r="P96" t="s">
        <v>463</v>
      </c>
      <c r="Q96">
        <v>181.17009964744599</v>
      </c>
      <c r="R96">
        <v>122.986302000012</v>
      </c>
      <c r="S96">
        <v>68.472587936747999</v>
      </c>
      <c r="T96">
        <v>104.542897145789</v>
      </c>
      <c r="U96">
        <v>127.57081252885099</v>
      </c>
      <c r="V96">
        <v>123.458125377654</v>
      </c>
      <c r="W96">
        <v>15.2262948338557</v>
      </c>
      <c r="X96">
        <v>114.293249773212</v>
      </c>
      <c r="Y96">
        <v>161.42712220158799</v>
      </c>
      <c r="Z96">
        <v>175.985499670595</v>
      </c>
      <c r="AA96">
        <v>198.68257306147501</v>
      </c>
      <c r="AB96">
        <v>110.02921170681699</v>
      </c>
      <c r="AC96">
        <v>139.078845786507</v>
      </c>
      <c r="AD96">
        <v>126.028550155888</v>
      </c>
      <c r="AE96">
        <v>141.515284023102</v>
      </c>
      <c r="AF96">
        <v>140.47295692221999</v>
      </c>
      <c r="AG96">
        <v>122.356144256262</v>
      </c>
      <c r="AH96">
        <v>116.816672966746</v>
      </c>
      <c r="AI96">
        <v>132.06151266374999</v>
      </c>
      <c r="AJ96">
        <v>164.082147626807</v>
      </c>
      <c r="AK96">
        <v>118.149463457522</v>
      </c>
      <c r="AL96">
        <v>143.354789283245</v>
      </c>
      <c r="AM96">
        <v>148.926741786739</v>
      </c>
      <c r="AN96">
        <v>159.79012250803001</v>
      </c>
      <c r="AO96">
        <v>158.08599231331601</v>
      </c>
      <c r="AP96">
        <v>142.85249555412301</v>
      </c>
      <c r="AQ96">
        <v>151.76599221881199</v>
      </c>
      <c r="AR96">
        <v>137.91981876999</v>
      </c>
      <c r="AS96">
        <v>135.46576472591801</v>
      </c>
      <c r="AT96">
        <v>110.15894968150199</v>
      </c>
      <c r="AU96">
        <v>132.96891807486901</v>
      </c>
      <c r="AV96">
        <v>118.51883742263</v>
      </c>
      <c r="AW96">
        <v>121.52821725759701</v>
      </c>
      <c r="AX96">
        <v>143.26484588653699</v>
      </c>
      <c r="AY96">
        <v>105.186599413664</v>
      </c>
      <c r="AZ96">
        <v>109.810887568401</v>
      </c>
      <c r="BA96">
        <v>116.714910661147</v>
      </c>
      <c r="BB96">
        <v>122.031873050629</v>
      </c>
      <c r="BC96">
        <v>127.572420519712</v>
      </c>
      <c r="BD96">
        <v>208.594692949403</v>
      </c>
      <c r="BE96">
        <v>115.13453307972</v>
      </c>
      <c r="BF96">
        <v>119.276389090531</v>
      </c>
      <c r="BG96">
        <v>140.86834526089399</v>
      </c>
      <c r="BH96">
        <v>110.60455938843801</v>
      </c>
      <c r="BI96">
        <v>204.06896507706901</v>
      </c>
      <c r="BJ96">
        <v>236.72813453542599</v>
      </c>
      <c r="BK96">
        <v>172.78131080163001</v>
      </c>
      <c r="BL96">
        <v>38.659469334990497</v>
      </c>
      <c r="BM96">
        <v>133.11786780622</v>
      </c>
      <c r="BN96">
        <v>125.955949602391</v>
      </c>
      <c r="BO96">
        <v>142.23838620352001</v>
      </c>
      <c r="BP96">
        <v>163.485905710509</v>
      </c>
      <c r="BQ96">
        <v>21.570652741771202</v>
      </c>
      <c r="BR96">
        <v>76.659101743496905</v>
      </c>
      <c r="BS96">
        <v>63.324285307737298</v>
      </c>
      <c r="BT96">
        <v>135.124599973166</v>
      </c>
      <c r="BU96">
        <v>162.872378660756</v>
      </c>
      <c r="BV96">
        <v>119.740773384337</v>
      </c>
      <c r="BW96">
        <v>119.471167796692</v>
      </c>
      <c r="BX96">
        <v>142.000261803218</v>
      </c>
      <c r="BY96">
        <v>111.18732896347301</v>
      </c>
      <c r="BZ96">
        <v>121.33868051863099</v>
      </c>
      <c r="CA96">
        <v>191.28030717634601</v>
      </c>
      <c r="CB96">
        <v>187.91771557691899</v>
      </c>
      <c r="CC96">
        <v>78.534854039176196</v>
      </c>
      <c r="CD96">
        <v>216.02644632439601</v>
      </c>
      <c r="CF96" t="s">
        <v>463</v>
      </c>
      <c r="CG96">
        <v>131.815661885959</v>
      </c>
      <c r="CH96">
        <v>118.694576251971</v>
      </c>
      <c r="CI96">
        <v>56.836910013900102</v>
      </c>
      <c r="CJ96">
        <v>104.1889852077</v>
      </c>
      <c r="CK96">
        <v>119.63141106985</v>
      </c>
      <c r="CL96">
        <v>118.69266842303</v>
      </c>
      <c r="CM96">
        <v>122.29301310809799</v>
      </c>
      <c r="CN96">
        <v>109.50339833546001</v>
      </c>
      <c r="CO96">
        <v>145.302750687573</v>
      </c>
      <c r="CP96">
        <v>158.63855200087499</v>
      </c>
      <c r="CQ96">
        <v>168.55270303409199</v>
      </c>
      <c r="CR96">
        <v>105.80821098753999</v>
      </c>
      <c r="CS96">
        <v>104.875022318058</v>
      </c>
      <c r="CT96">
        <v>139.97450064615001</v>
      </c>
      <c r="CU96">
        <v>131.91904678038799</v>
      </c>
      <c r="CV96">
        <v>101.296696597723</v>
      </c>
      <c r="CW96">
        <v>109.61209940982199</v>
      </c>
      <c r="CX96">
        <v>108.724446568014</v>
      </c>
      <c r="CY96">
        <v>121.43495958025601</v>
      </c>
      <c r="CZ96">
        <v>146.22418379343799</v>
      </c>
      <c r="DA96">
        <v>113.463841983224</v>
      </c>
      <c r="DB96">
        <v>136.80535568098799</v>
      </c>
      <c r="DC96">
        <v>143.377370262108</v>
      </c>
      <c r="DD96">
        <v>157.62765801035101</v>
      </c>
      <c r="DE96">
        <v>139.66629550193301</v>
      </c>
      <c r="DF96">
        <v>125.28263486581599</v>
      </c>
      <c r="DG96">
        <v>156.56483675451901</v>
      </c>
      <c r="DH96">
        <v>103.028028504914</v>
      </c>
      <c r="DI96">
        <v>102.32114254942699</v>
      </c>
      <c r="DJ96">
        <v>107.67633345653201</v>
      </c>
      <c r="DK96">
        <v>123.97527778540299</v>
      </c>
      <c r="DL96">
        <v>107.518571001685</v>
      </c>
      <c r="DM96">
        <v>118.537151352626</v>
      </c>
      <c r="DN96">
        <v>114.31910517102099</v>
      </c>
      <c r="DO96">
        <v>104.578406949951</v>
      </c>
      <c r="DP96">
        <v>106.986336989767</v>
      </c>
      <c r="DQ96">
        <v>100.281181822722</v>
      </c>
      <c r="DR96">
        <v>117.486138994947</v>
      </c>
      <c r="DS96">
        <v>124.966313413796</v>
      </c>
      <c r="DT96">
        <v>185.39666563820799</v>
      </c>
      <c r="DU96">
        <v>110.308772649422</v>
      </c>
      <c r="DV96">
        <v>111.30932382912999</v>
      </c>
      <c r="DW96">
        <v>96.322563766249303</v>
      </c>
      <c r="DX96">
        <v>104.087463863727</v>
      </c>
      <c r="DY96">
        <v>142.36200867386799</v>
      </c>
      <c r="DZ96">
        <v>217.07641489843701</v>
      </c>
      <c r="EA96">
        <v>170.12919886110299</v>
      </c>
      <c r="EB96">
        <v>67.918499101795504</v>
      </c>
      <c r="EC96">
        <v>123.191097679583</v>
      </c>
      <c r="ED96">
        <v>99.938669192784204</v>
      </c>
      <c r="EE96">
        <v>108.606003304463</v>
      </c>
      <c r="EF96">
        <v>77.322242181960604</v>
      </c>
      <c r="EG96">
        <v>43.518817563242202</v>
      </c>
      <c r="EH96">
        <v>107.832576760877</v>
      </c>
      <c r="EI96">
        <v>115.366754145575</v>
      </c>
      <c r="EJ96">
        <v>135.06224207263401</v>
      </c>
      <c r="EK96">
        <v>142.87932595114199</v>
      </c>
      <c r="EL96">
        <v>113.229957709228</v>
      </c>
      <c r="EM96">
        <v>108.33581907852501</v>
      </c>
      <c r="EN96">
        <v>109.917028485983</v>
      </c>
      <c r="EO96">
        <v>107.82830450493999</v>
      </c>
      <c r="EP96">
        <v>119.677474317744</v>
      </c>
      <c r="EQ96">
        <v>150.79126752352201</v>
      </c>
      <c r="ER96">
        <v>126.875937840329</v>
      </c>
      <c r="ES96">
        <v>99.047918231271595</v>
      </c>
      <c r="ET96">
        <v>138.74206264909</v>
      </c>
      <c r="EV96" t="s">
        <v>463</v>
      </c>
      <c r="EW96">
        <v>90.125206608194802</v>
      </c>
      <c r="EX96">
        <v>114.392018719646</v>
      </c>
      <c r="EY96">
        <v>7.9221017920013699</v>
      </c>
      <c r="EZ96">
        <v>103.835954558376</v>
      </c>
      <c r="FA96">
        <v>111.86557911487699</v>
      </c>
      <c r="FB96">
        <v>113.972326106843</v>
      </c>
      <c r="FC96">
        <v>152.94129461755301</v>
      </c>
      <c r="FD96">
        <v>104.87170518651401</v>
      </c>
      <c r="FE96">
        <v>120.175971883481</v>
      </c>
      <c r="FF96">
        <v>106.51354556996</v>
      </c>
      <c r="FG96">
        <v>130.084628645545</v>
      </c>
      <c r="FH96">
        <v>101.675324277266</v>
      </c>
      <c r="FI96">
        <v>74.680636156231401</v>
      </c>
      <c r="FJ96">
        <v>126.42977843977199</v>
      </c>
      <c r="FK96">
        <v>120.041874685435</v>
      </c>
      <c r="FL96">
        <v>69.282046640145396</v>
      </c>
      <c r="FM96">
        <v>97.555328790418301</v>
      </c>
      <c r="FN96">
        <v>100.99945189549599</v>
      </c>
      <c r="FO96">
        <v>111.428904357988</v>
      </c>
      <c r="FP96">
        <v>129.55152368742401</v>
      </c>
      <c r="FQ96">
        <v>108.93113213671499</v>
      </c>
      <c r="FR96">
        <v>126.986205094119</v>
      </c>
      <c r="FS96">
        <v>104.78792632243901</v>
      </c>
      <c r="FT96">
        <v>139.18626507361901</v>
      </c>
      <c r="FU96">
        <v>93.037976169120199</v>
      </c>
      <c r="FV96">
        <v>109.376611608229</v>
      </c>
      <c r="FW96">
        <v>145.333022460953</v>
      </c>
      <c r="FX96">
        <v>74.794712050435294</v>
      </c>
      <c r="FY96">
        <v>75.481390153338793</v>
      </c>
      <c r="FZ96">
        <v>105.234724735098</v>
      </c>
      <c r="GA96">
        <v>115.387716256489</v>
      </c>
      <c r="GB96">
        <v>97.282826120455098</v>
      </c>
      <c r="GC96">
        <v>115.474753939472</v>
      </c>
      <c r="GD96">
        <v>86.414869898657898</v>
      </c>
      <c r="GE96">
        <v>103.97335512337899</v>
      </c>
      <c r="GF96">
        <v>104.218723149501</v>
      </c>
      <c r="GG96">
        <v>71.346226820206894</v>
      </c>
      <c r="GH96">
        <v>112.974615276566</v>
      </c>
      <c r="GI96">
        <v>121.88865376062699</v>
      </c>
      <c r="GJ96">
        <v>149.26964059056701</v>
      </c>
      <c r="GK96">
        <v>105.660283932301</v>
      </c>
      <c r="GL96">
        <v>103.612308064627</v>
      </c>
      <c r="GM96">
        <v>63.816967992511898</v>
      </c>
      <c r="GN96">
        <v>97.909235929281806</v>
      </c>
      <c r="GO96">
        <v>89.355310621048204</v>
      </c>
      <c r="GP96">
        <v>183.85958703730299</v>
      </c>
      <c r="GQ96">
        <v>151.48166601974501</v>
      </c>
      <c r="GR96">
        <v>93.740907750536707</v>
      </c>
      <c r="GS96">
        <v>113.818065827076</v>
      </c>
      <c r="GT96">
        <v>78.1013489423854</v>
      </c>
      <c r="GU96">
        <v>80.749253836353105</v>
      </c>
      <c r="GV96">
        <v>24.3901038078467</v>
      </c>
      <c r="GW96">
        <v>53.061576954102101</v>
      </c>
      <c r="GX96">
        <v>100.89785869846</v>
      </c>
      <c r="GY96">
        <v>77.887731523452302</v>
      </c>
      <c r="GZ96">
        <v>133.96216586866001</v>
      </c>
      <c r="HA96">
        <v>124.479659538994</v>
      </c>
      <c r="HB96">
        <v>107.008677618345</v>
      </c>
      <c r="HC96">
        <v>97.984616353168505</v>
      </c>
      <c r="HD96">
        <v>83.071863049369696</v>
      </c>
      <c r="HE96">
        <v>104.553972195662</v>
      </c>
      <c r="HF96">
        <v>86.365714146374501</v>
      </c>
      <c r="HG96">
        <v>87.529209816824405</v>
      </c>
      <c r="HH96">
        <v>58.905152964318603</v>
      </c>
      <c r="HI96">
        <v>25.641076934231801</v>
      </c>
      <c r="HJ96">
        <v>55.709380024054397</v>
      </c>
      <c r="HL96" t="s">
        <v>440</v>
      </c>
      <c r="HM96">
        <v>2.6491993440691498E-4</v>
      </c>
      <c r="HN96">
        <v>4.3864497377836802E-3</v>
      </c>
      <c r="HO96">
        <v>3.4040864744761998E-3</v>
      </c>
      <c r="HP96">
        <v>2.4765976627065798E-3</v>
      </c>
      <c r="HQ96">
        <v>1.7594866950856301E-3</v>
      </c>
      <c r="HR96">
        <v>2.9338830331456098E-2</v>
      </c>
      <c r="HS96">
        <v>3.98444415199843E-2</v>
      </c>
      <c r="HT96">
        <v>1.980061693716E-4</v>
      </c>
      <c r="HU96">
        <v>3.29947906486749E-3</v>
      </c>
      <c r="HV96">
        <v>-5.1662682582040403E-2</v>
      </c>
      <c r="HW96">
        <v>3.4408748732984003E-2</v>
      </c>
      <c r="HX96">
        <v>2.96641147128422E-2</v>
      </c>
      <c r="HY96">
        <v>3.48837997843503E-2</v>
      </c>
      <c r="HZ96">
        <v>4.6478314522996701E-2</v>
      </c>
      <c r="IA96">
        <v>2.4454000064427099E-2</v>
      </c>
      <c r="IB96">
        <v>1.9960077123984701E-2</v>
      </c>
      <c r="IC96">
        <v>1.2683614143104101E-2</v>
      </c>
      <c r="ID96">
        <v>5.90330722611416E-2</v>
      </c>
      <c r="IE96">
        <v>-1.9953680640099301E-2</v>
      </c>
    </row>
    <row r="97" spans="1:239" x14ac:dyDescent="0.35">
      <c r="A97" t="s">
        <v>489</v>
      </c>
      <c r="B97" t="b">
        <v>0</v>
      </c>
      <c r="C97" t="b">
        <v>1</v>
      </c>
      <c r="D97">
        <v>1</v>
      </c>
      <c r="E97">
        <v>1</v>
      </c>
      <c r="F97" t="s">
        <v>79</v>
      </c>
      <c r="G97">
        <v>3.4497559266819897E-2</v>
      </c>
      <c r="H97">
        <v>3.4497559266819897E-2</v>
      </c>
      <c r="I97">
        <v>3.4497559266819897E-2</v>
      </c>
      <c r="J97">
        <v>107.743152905383</v>
      </c>
      <c r="K97">
        <v>112.789748739735</v>
      </c>
      <c r="L97">
        <v>117.037623448914</v>
      </c>
      <c r="M97">
        <v>0</v>
      </c>
      <c r="N97" t="b">
        <v>1</v>
      </c>
      <c r="P97" t="s">
        <v>475</v>
      </c>
      <c r="Q97">
        <v>152.07957321020899</v>
      </c>
      <c r="R97">
        <v>105.50085224803099</v>
      </c>
      <c r="S97">
        <v>44.829186794202201</v>
      </c>
      <c r="T97">
        <v>105.046894260356</v>
      </c>
      <c r="U97">
        <v>108.48632855434801</v>
      </c>
      <c r="V97">
        <v>105.88097630700101</v>
      </c>
      <c r="W97">
        <v>9.6928034681247706</v>
      </c>
      <c r="X97">
        <v>105.903940186661</v>
      </c>
      <c r="Y97">
        <v>182.208344024273</v>
      </c>
      <c r="Z97">
        <v>189.08475163903799</v>
      </c>
      <c r="AA97">
        <v>169.61790206585201</v>
      </c>
      <c r="AB97">
        <v>109.41646261234899</v>
      </c>
      <c r="AC97">
        <v>132.042219228286</v>
      </c>
      <c r="AD97">
        <v>145.948778207266</v>
      </c>
      <c r="AE97">
        <v>119.554912470819</v>
      </c>
      <c r="AF97">
        <v>133.68329327835301</v>
      </c>
      <c r="AG97">
        <v>103.978803880399</v>
      </c>
      <c r="AH97">
        <v>103.720529765875</v>
      </c>
      <c r="AI97">
        <v>109.074676634911</v>
      </c>
      <c r="AJ97">
        <v>119.23047058419</v>
      </c>
      <c r="AK97">
        <v>108.63149259104701</v>
      </c>
      <c r="AL97">
        <v>119.638060311725</v>
      </c>
      <c r="AM97">
        <v>124.797386291561</v>
      </c>
      <c r="AN97">
        <v>157.52665034978199</v>
      </c>
      <c r="AO97">
        <v>137.34087309803701</v>
      </c>
      <c r="AP97">
        <v>112.934809616997</v>
      </c>
      <c r="AQ97">
        <v>121.205901089081</v>
      </c>
      <c r="AR97">
        <v>121.299055213279</v>
      </c>
      <c r="AS97">
        <v>115.471440350847</v>
      </c>
      <c r="AT97">
        <v>104.80717248978</v>
      </c>
      <c r="AU97">
        <v>119.79806467746199</v>
      </c>
      <c r="AV97">
        <v>104.642733441204</v>
      </c>
      <c r="AW97">
        <v>104.126231499985</v>
      </c>
      <c r="AX97">
        <v>136.55992886918</v>
      </c>
      <c r="AY97">
        <v>105.22540538849699</v>
      </c>
      <c r="AZ97">
        <v>104.259442410628</v>
      </c>
      <c r="BA97">
        <v>99.145376769723896</v>
      </c>
      <c r="BB97">
        <v>104.503840342019</v>
      </c>
      <c r="BC97">
        <v>111.711158397131</v>
      </c>
      <c r="BD97">
        <v>173.93735852048101</v>
      </c>
      <c r="BE97">
        <v>109.11380810311699</v>
      </c>
      <c r="BF97">
        <v>105.147919916578</v>
      </c>
      <c r="BG97">
        <v>104.585015063616</v>
      </c>
      <c r="BH97">
        <v>105.016409344428</v>
      </c>
      <c r="BI97">
        <v>170.54709792667001</v>
      </c>
      <c r="BJ97">
        <v>185.72893150960601</v>
      </c>
      <c r="BK97">
        <v>153.42746039100999</v>
      </c>
      <c r="BL97">
        <v>65.208181819295405</v>
      </c>
      <c r="BM97">
        <v>120.108306678917</v>
      </c>
      <c r="BN97">
        <v>96.288120963210204</v>
      </c>
      <c r="BO97">
        <v>103.936515788319</v>
      </c>
      <c r="BP97">
        <v>55.898448305818</v>
      </c>
      <c r="BQ97">
        <v>44.937721316891597</v>
      </c>
      <c r="BR97">
        <v>87.814476330982899</v>
      </c>
      <c r="BS97">
        <v>75.669245002434494</v>
      </c>
      <c r="BT97">
        <v>112.03726466244601</v>
      </c>
      <c r="BU97">
        <v>117.336313704182</v>
      </c>
      <c r="BV97">
        <v>109.857553204629</v>
      </c>
      <c r="BW97">
        <v>105.420328524285</v>
      </c>
      <c r="BX97">
        <v>105.34405360039</v>
      </c>
      <c r="BY97">
        <v>105.71263881553899</v>
      </c>
      <c r="BZ97">
        <v>67.091036587716303</v>
      </c>
      <c r="CA97">
        <v>141.343062674111</v>
      </c>
      <c r="CB97">
        <v>183.50032594484901</v>
      </c>
      <c r="CC97">
        <v>90.525314331790497</v>
      </c>
      <c r="CD97">
        <v>133.10832846793201</v>
      </c>
      <c r="CF97" t="s">
        <v>475</v>
      </c>
      <c r="CG97">
        <v>138.73984059959</v>
      </c>
      <c r="CH97">
        <v>113.469716267972</v>
      </c>
      <c r="CI97">
        <v>51.506299381769701</v>
      </c>
      <c r="CJ97">
        <v>104.737106216363</v>
      </c>
      <c r="CK97">
        <v>113.27601539960401</v>
      </c>
      <c r="CL97">
        <v>109.155422106084</v>
      </c>
      <c r="CM97">
        <v>97.462416763374193</v>
      </c>
      <c r="CN97">
        <v>107.619125709541</v>
      </c>
      <c r="CO97">
        <v>159.76349075722499</v>
      </c>
      <c r="CP97">
        <v>171.51242959048901</v>
      </c>
      <c r="CQ97">
        <v>173.85863638591499</v>
      </c>
      <c r="CR97">
        <v>105.781099390059</v>
      </c>
      <c r="CS97">
        <v>106.47878401125701</v>
      </c>
      <c r="CT97">
        <v>153.790694788698</v>
      </c>
      <c r="CU97">
        <v>129.55326550171699</v>
      </c>
      <c r="CV97">
        <v>102.83543045573499</v>
      </c>
      <c r="CW97">
        <v>99.412778428073693</v>
      </c>
      <c r="CX97">
        <v>104.409898598037</v>
      </c>
      <c r="CY97">
        <v>114.101792386852</v>
      </c>
      <c r="CZ97">
        <v>122.66123344079899</v>
      </c>
      <c r="DA97">
        <v>112.589573377034</v>
      </c>
      <c r="DB97">
        <v>135.62209379693201</v>
      </c>
      <c r="DC97">
        <v>114.680151173101</v>
      </c>
      <c r="DD97">
        <v>154.579590902603</v>
      </c>
      <c r="DE97">
        <v>125.727838106281</v>
      </c>
      <c r="DF97">
        <v>110.497157863213</v>
      </c>
      <c r="DG97">
        <v>147.65273899608499</v>
      </c>
      <c r="DH97">
        <v>104.18413300111401</v>
      </c>
      <c r="DI97">
        <v>100.478604929151</v>
      </c>
      <c r="DJ97">
        <v>106.573739042261</v>
      </c>
      <c r="DK97">
        <v>123.56548036064299</v>
      </c>
      <c r="DL97">
        <v>102.21967477426701</v>
      </c>
      <c r="DM97">
        <v>113.36676832268699</v>
      </c>
      <c r="DN97">
        <v>124.75849316940899</v>
      </c>
      <c r="DO97">
        <v>104.787531903453</v>
      </c>
      <c r="DP97">
        <v>105.92183001326001</v>
      </c>
      <c r="DQ97">
        <v>85.916559777675303</v>
      </c>
      <c r="DR97">
        <v>108.11980255944</v>
      </c>
      <c r="DS97">
        <v>119.0918449009</v>
      </c>
      <c r="DT97">
        <v>197.005326661944</v>
      </c>
      <c r="DU97">
        <v>109.733675417068</v>
      </c>
      <c r="DV97">
        <v>105.472719152919</v>
      </c>
      <c r="DW97">
        <v>81.253002831560707</v>
      </c>
      <c r="DX97">
        <v>104.087463863727</v>
      </c>
      <c r="DY97">
        <v>151.490333234601</v>
      </c>
      <c r="DZ97">
        <v>213.41043926066899</v>
      </c>
      <c r="EA97">
        <v>165.073622722767</v>
      </c>
      <c r="EB97">
        <v>88.793019173163003</v>
      </c>
      <c r="EC97">
        <v>122.877755168121</v>
      </c>
      <c r="ED97">
        <v>85.941148317700794</v>
      </c>
      <c r="EE97">
        <v>90.926183842647404</v>
      </c>
      <c r="EF97">
        <v>45.007020529693698</v>
      </c>
      <c r="EG97">
        <v>63.258931680249198</v>
      </c>
      <c r="EH97">
        <v>87.768089200099894</v>
      </c>
      <c r="EI97">
        <v>135.11882170267799</v>
      </c>
      <c r="EJ97">
        <v>127.24496138247</v>
      </c>
      <c r="EK97">
        <v>119.262024484202</v>
      </c>
      <c r="EL97">
        <v>112.383145986976</v>
      </c>
      <c r="EM97">
        <v>99.8808945754825</v>
      </c>
      <c r="EN97">
        <v>92.6956052106774</v>
      </c>
      <c r="EO97">
        <v>106.398456387184</v>
      </c>
      <c r="EP97">
        <v>113.23601420275</v>
      </c>
      <c r="EQ97">
        <v>138.41677122063501</v>
      </c>
      <c r="ER97">
        <v>163.17829236818301</v>
      </c>
      <c r="ES97">
        <v>103.21970721415001</v>
      </c>
      <c r="ET97">
        <v>126.880724804466</v>
      </c>
      <c r="EV97" t="s">
        <v>475</v>
      </c>
      <c r="EW97">
        <v>115.61119034986901</v>
      </c>
      <c r="EX97">
        <v>121.360750645434</v>
      </c>
      <c r="EY97">
        <v>8.7035341672002602</v>
      </c>
      <c r="EZ97">
        <v>104.427903137087</v>
      </c>
      <c r="FA97">
        <v>117.418808433549</v>
      </c>
      <c r="FB97">
        <v>112.087910404608</v>
      </c>
      <c r="FC97">
        <v>45.486552202525999</v>
      </c>
      <c r="FD97">
        <v>109.20136327454</v>
      </c>
      <c r="FE97">
        <v>127.671778932623</v>
      </c>
      <c r="FF97">
        <v>113.972790786332</v>
      </c>
      <c r="FG97">
        <v>158.458365868199</v>
      </c>
      <c r="FH97">
        <v>102.178750379692</v>
      </c>
      <c r="FI97">
        <v>80.981191736235203</v>
      </c>
      <c r="FJ97">
        <v>129.744390228349</v>
      </c>
      <c r="FK97">
        <v>135.04819637756</v>
      </c>
      <c r="FL97">
        <v>74.938031209829504</v>
      </c>
      <c r="FM97">
        <v>93.996175369378193</v>
      </c>
      <c r="FN97">
        <v>104.607196431506</v>
      </c>
      <c r="FO97">
        <v>118.249143357549</v>
      </c>
      <c r="FP97">
        <v>124.086590723301</v>
      </c>
      <c r="FQ97">
        <v>116.465778865601</v>
      </c>
      <c r="FR97">
        <v>147.25585458959401</v>
      </c>
      <c r="FS97">
        <v>78.959057083755098</v>
      </c>
      <c r="FT97">
        <v>132.30849816272001</v>
      </c>
      <c r="FU97">
        <v>85.362660880392795</v>
      </c>
      <c r="FV97">
        <v>106.91362558061699</v>
      </c>
      <c r="FW97">
        <v>158.16674777488299</v>
      </c>
      <c r="FX97">
        <v>86.079636966059795</v>
      </c>
      <c r="FY97">
        <v>83.867601303240406</v>
      </c>
      <c r="FZ97">
        <v>108.297277264523</v>
      </c>
      <c r="GA97">
        <v>126.56454190254</v>
      </c>
      <c r="GB97">
        <v>99.289324386638796</v>
      </c>
      <c r="GC97">
        <v>122.74451152643999</v>
      </c>
      <c r="GD97">
        <v>107.63585197082</v>
      </c>
      <c r="GE97">
        <v>104.350709156078</v>
      </c>
      <c r="GF97">
        <v>107.536589456608</v>
      </c>
      <c r="GG97">
        <v>59.3756258223587</v>
      </c>
      <c r="GH97">
        <v>111.402823145871</v>
      </c>
      <c r="GI97">
        <v>126.005721735156</v>
      </c>
      <c r="GJ97">
        <v>194.682552060755</v>
      </c>
      <c r="GK97">
        <v>110.25259194344299</v>
      </c>
      <c r="GL97">
        <v>105.18662897190499</v>
      </c>
      <c r="GM97">
        <v>60.320362124631004</v>
      </c>
      <c r="GN97">
        <v>103.05606327208</v>
      </c>
      <c r="GO97">
        <v>116.64886185306401</v>
      </c>
      <c r="GP97">
        <v>214.645301133819</v>
      </c>
      <c r="GQ97">
        <v>158.03764012886199</v>
      </c>
      <c r="GR97">
        <v>90.806459868305097</v>
      </c>
      <c r="GS97">
        <v>124.841144616976</v>
      </c>
      <c r="GT97">
        <v>74.727763162911202</v>
      </c>
      <c r="GU97">
        <v>76.236433183191195</v>
      </c>
      <c r="GV97">
        <v>21.2044837501792</v>
      </c>
      <c r="GW97">
        <v>48.708421766388099</v>
      </c>
      <c r="GX97">
        <v>39.002317344959003</v>
      </c>
      <c r="GY97">
        <v>87.047480752670197</v>
      </c>
      <c r="GZ97">
        <v>142.3221393485</v>
      </c>
      <c r="HA97">
        <v>118.967799847828</v>
      </c>
      <c r="HB97">
        <v>114.698423542909</v>
      </c>
      <c r="HC97">
        <v>94.178816050685697</v>
      </c>
      <c r="HD97">
        <v>78.545103635808601</v>
      </c>
      <c r="HE97">
        <v>107.016574146574</v>
      </c>
      <c r="HF97">
        <v>123.42241444045401</v>
      </c>
      <c r="HG97">
        <v>94.377725965127794</v>
      </c>
      <c r="HH97">
        <v>90.833559934700702</v>
      </c>
      <c r="HI97">
        <v>23.362425064478</v>
      </c>
      <c r="HJ97">
        <v>71.711371920278594</v>
      </c>
      <c r="HL97" t="s">
        <v>441</v>
      </c>
      <c r="HM97">
        <v>-6.1992414292444398E-4</v>
      </c>
      <c r="HN97">
        <v>3.28621725291133E-4</v>
      </c>
      <c r="HO97">
        <v>1.13284412382808E-3</v>
      </c>
      <c r="HP97">
        <v>-4.9519814647969098E-4</v>
      </c>
      <c r="HQ97">
        <v>9.2403395483642195E-4</v>
      </c>
      <c r="HR97">
        <v>-3.9893880658781102E-4</v>
      </c>
      <c r="HS97">
        <v>0</v>
      </c>
      <c r="HT97">
        <v>8.01955348850413E-3</v>
      </c>
      <c r="HU97">
        <v>3.7652076090231002E-3</v>
      </c>
      <c r="HV97">
        <v>-1.13362717591364E-2</v>
      </c>
      <c r="HW97">
        <v>2.6687179263970399E-2</v>
      </c>
      <c r="HX97">
        <v>2.86505199192006E-2</v>
      </c>
      <c r="HY97">
        <v>2.7530585176303898E-2</v>
      </c>
      <c r="HZ97">
        <v>2.8031127110358999E-2</v>
      </c>
      <c r="IA97">
        <v>2.2893866655154999E-2</v>
      </c>
      <c r="IB97">
        <v>-1.92184484526076E-2</v>
      </c>
      <c r="IC97">
        <v>-2.0578819586720198E-2</v>
      </c>
      <c r="ID97">
        <v>-0.164871212874484</v>
      </c>
      <c r="IE97">
        <v>-6.8192308694954296E-2</v>
      </c>
    </row>
    <row r="98" spans="1:239" x14ac:dyDescent="0.35">
      <c r="A98" t="s">
        <v>490</v>
      </c>
      <c r="B98" t="b">
        <v>1</v>
      </c>
      <c r="C98" t="b">
        <v>0</v>
      </c>
      <c r="D98">
        <v>0</v>
      </c>
      <c r="E98">
        <v>-1</v>
      </c>
      <c r="F98" t="s">
        <v>79</v>
      </c>
      <c r="G98">
        <v>3.2184297323507798E-2</v>
      </c>
      <c r="H98">
        <v>0</v>
      </c>
      <c r="I98">
        <v>-3.2184297323507798E-2</v>
      </c>
      <c r="J98">
        <v>111.210790573062</v>
      </c>
      <c r="K98">
        <v>112.789748739735</v>
      </c>
      <c r="L98">
        <v>113.270849777797</v>
      </c>
      <c r="M98">
        <v>0</v>
      </c>
      <c r="N98" t="b">
        <v>1</v>
      </c>
      <c r="P98" t="s">
        <v>487</v>
      </c>
      <c r="Q98">
        <v>173.55281716140999</v>
      </c>
      <c r="R98">
        <v>105.075408418314</v>
      </c>
      <c r="S98">
        <v>40.903456391956901</v>
      </c>
      <c r="T98">
        <v>109.50969643855601</v>
      </c>
      <c r="U98">
        <v>108.546986356245</v>
      </c>
      <c r="V98">
        <v>105.996307433165</v>
      </c>
      <c r="W98">
        <v>1.27337117481901</v>
      </c>
      <c r="X98">
        <v>108.14662004114</v>
      </c>
      <c r="Y98">
        <v>184.50996975126901</v>
      </c>
      <c r="Z98">
        <v>197.95957000601399</v>
      </c>
      <c r="AA98">
        <v>194.45834207257801</v>
      </c>
      <c r="AB98">
        <v>116.06551506338801</v>
      </c>
      <c r="AC98">
        <v>135.01352961964699</v>
      </c>
      <c r="AD98">
        <v>153.730793224297</v>
      </c>
      <c r="AE98">
        <v>127.13665022447</v>
      </c>
      <c r="AF98">
        <v>136.80576860329199</v>
      </c>
      <c r="AG98">
        <v>100.988786792887</v>
      </c>
      <c r="AH98">
        <v>104.22285246993999</v>
      </c>
      <c r="AI98">
        <v>111.89607860759099</v>
      </c>
      <c r="AJ98">
        <v>118.88661741072799</v>
      </c>
      <c r="AK98">
        <v>111.98870888208999</v>
      </c>
      <c r="AL98">
        <v>128.46977169466999</v>
      </c>
      <c r="AM98">
        <v>103.01639521341301</v>
      </c>
      <c r="AN98">
        <v>181.26287441697701</v>
      </c>
      <c r="AO98">
        <v>97.3933125774996</v>
      </c>
      <c r="AP98">
        <v>114.45803367795401</v>
      </c>
      <c r="AQ98">
        <v>133.88783932789599</v>
      </c>
      <c r="AR98">
        <v>118.114244039406</v>
      </c>
      <c r="AS98">
        <v>109.05014494311899</v>
      </c>
      <c r="AT98">
        <v>107.106143263836</v>
      </c>
      <c r="AU98">
        <v>119.377577031398</v>
      </c>
      <c r="AV98">
        <v>104.19197061906399</v>
      </c>
      <c r="AW98">
        <v>103.858902892077</v>
      </c>
      <c r="AX98">
        <v>139.95972624446699</v>
      </c>
      <c r="AY98">
        <v>109.63590550759901</v>
      </c>
      <c r="AZ98">
        <v>106.43844486339501</v>
      </c>
      <c r="BA98">
        <v>100.109046087884</v>
      </c>
      <c r="BB98">
        <v>104.08013800937201</v>
      </c>
      <c r="BC98">
        <v>114.453482232732</v>
      </c>
      <c r="BD98">
        <v>203.90777377085601</v>
      </c>
      <c r="BE98">
        <v>112.69627363096799</v>
      </c>
      <c r="BF98">
        <v>104.765343399187</v>
      </c>
      <c r="BG98">
        <v>93.371915522332898</v>
      </c>
      <c r="BH98">
        <v>107.15850572481</v>
      </c>
      <c r="BI98">
        <v>200.027582894159</v>
      </c>
      <c r="BJ98">
        <v>216.664157410043</v>
      </c>
      <c r="BK98">
        <v>178.912568190218</v>
      </c>
      <c r="BL98">
        <v>86.539162424241098</v>
      </c>
      <c r="BM98">
        <v>120.069157504038</v>
      </c>
      <c r="BN98">
        <v>89.009360890155193</v>
      </c>
      <c r="BO98">
        <v>91.137801223622702</v>
      </c>
      <c r="BP98">
        <v>29.7736635217321</v>
      </c>
      <c r="BQ98">
        <v>69.957041858830493</v>
      </c>
      <c r="BR98">
        <v>41.423158790016203</v>
      </c>
      <c r="BS98">
        <v>84.418965556091194</v>
      </c>
      <c r="BT98">
        <v>114.576866241787</v>
      </c>
      <c r="BU98">
        <v>116.878371461962</v>
      </c>
      <c r="BV98">
        <v>113.380904985173</v>
      </c>
      <c r="BW98">
        <v>105.25642747006199</v>
      </c>
      <c r="BX98">
        <v>94.400148587730897</v>
      </c>
      <c r="BY98">
        <v>107.97295682091</v>
      </c>
      <c r="BZ98">
        <v>58.074615408542599</v>
      </c>
      <c r="CA98">
        <v>181.00696990652199</v>
      </c>
      <c r="CB98">
        <v>200.635141876554</v>
      </c>
      <c r="CC98">
        <v>103.100809070869</v>
      </c>
      <c r="CD98">
        <v>141.80862808768401</v>
      </c>
      <c r="CF98" t="s">
        <v>487</v>
      </c>
      <c r="CG98">
        <v>150.17959979813901</v>
      </c>
      <c r="CH98">
        <v>109.997049414678</v>
      </c>
      <c r="CI98">
        <v>48.078410042278101</v>
      </c>
      <c r="CJ98">
        <v>108.88915859635701</v>
      </c>
      <c r="CK98">
        <v>109.096504623122</v>
      </c>
      <c r="CL98">
        <v>106.23107895859999</v>
      </c>
      <c r="CM98">
        <v>41.227781838324397</v>
      </c>
      <c r="CN98">
        <v>110.825305719338</v>
      </c>
      <c r="CO98">
        <v>167.38638683891801</v>
      </c>
      <c r="CP98">
        <v>206.30586637334901</v>
      </c>
      <c r="CQ98">
        <v>176.07259051023499</v>
      </c>
      <c r="CR98">
        <v>110.176681539911</v>
      </c>
      <c r="CS98">
        <v>105.422245667392</v>
      </c>
      <c r="CT98">
        <v>165.38643172067401</v>
      </c>
      <c r="CU98">
        <v>130.40215486662601</v>
      </c>
      <c r="CV98">
        <v>101.805974475075</v>
      </c>
      <c r="CW98">
        <v>100.196506863552</v>
      </c>
      <c r="CX98">
        <v>107.535327966868</v>
      </c>
      <c r="CY98">
        <v>117.097804304303</v>
      </c>
      <c r="CZ98">
        <v>116.318155734108</v>
      </c>
      <c r="DA98">
        <v>114.05097017524101</v>
      </c>
      <c r="DB98">
        <v>138.95719423604999</v>
      </c>
      <c r="DC98">
        <v>107.591836807871</v>
      </c>
      <c r="DD98">
        <v>163.04157045220501</v>
      </c>
      <c r="DE98">
        <v>117.21608811453601</v>
      </c>
      <c r="DF98">
        <v>103.85446662709001</v>
      </c>
      <c r="DG98">
        <v>115.484969238562</v>
      </c>
      <c r="DH98">
        <v>100.372234130168</v>
      </c>
      <c r="DI98">
        <v>107.835443536977</v>
      </c>
      <c r="DJ98">
        <v>108.825809637636</v>
      </c>
      <c r="DK98">
        <v>117.381200124183</v>
      </c>
      <c r="DL98">
        <v>105.20750096662999</v>
      </c>
      <c r="DM98">
        <v>110.2197479081</v>
      </c>
      <c r="DN98">
        <v>123.86025441756099</v>
      </c>
      <c r="DO98">
        <v>109.179678650089</v>
      </c>
      <c r="DP98">
        <v>107.50286476541</v>
      </c>
      <c r="DQ98">
        <v>95.824831076764397</v>
      </c>
      <c r="DR98">
        <v>105.233350120092</v>
      </c>
      <c r="DS98">
        <v>121.84633367013799</v>
      </c>
      <c r="DT98">
        <v>216.613879789599</v>
      </c>
      <c r="DU98">
        <v>111.685498358888</v>
      </c>
      <c r="DV98">
        <v>108.654080002909</v>
      </c>
      <c r="DW98">
        <v>90.682629595043295</v>
      </c>
      <c r="DX98">
        <v>106.398648942989</v>
      </c>
      <c r="DY98">
        <v>166.66239041172699</v>
      </c>
      <c r="DZ98">
        <v>244.872849930028</v>
      </c>
      <c r="EA98">
        <v>154.258784333412</v>
      </c>
      <c r="EB98">
        <v>143.01651392833301</v>
      </c>
      <c r="EC98">
        <v>116.80276036692401</v>
      </c>
      <c r="ED98">
        <v>94.800491509954398</v>
      </c>
      <c r="EE98">
        <v>101.784728373034</v>
      </c>
      <c r="EF98">
        <v>52.127739088874598</v>
      </c>
      <c r="EG98">
        <v>133.645353943966</v>
      </c>
      <c r="EH98">
        <v>56.773054472602603</v>
      </c>
      <c r="EI98">
        <v>158.14449478450101</v>
      </c>
      <c r="EJ98">
        <v>130.18767807950499</v>
      </c>
      <c r="EK98">
        <v>111.840863249919</v>
      </c>
      <c r="EL98">
        <v>114.094771763672</v>
      </c>
      <c r="EM98">
        <v>100.28568550313599</v>
      </c>
      <c r="EN98">
        <v>103.396355331302</v>
      </c>
      <c r="EO98">
        <v>108.65987055401099</v>
      </c>
      <c r="EP98">
        <v>120.007821770585</v>
      </c>
      <c r="EQ98">
        <v>166.16566506812899</v>
      </c>
      <c r="ER98">
        <v>176.88724213817801</v>
      </c>
      <c r="ES98">
        <v>109.88137644083</v>
      </c>
      <c r="ET98">
        <v>124.118206494993</v>
      </c>
      <c r="EV98" t="s">
        <v>487</v>
      </c>
      <c r="EW98">
        <v>117.824226970216</v>
      </c>
      <c r="EX98">
        <v>114.139745799002</v>
      </c>
      <c r="EY98">
        <v>5.8974957324797499</v>
      </c>
      <c r="EZ98">
        <v>108.270987643466</v>
      </c>
      <c r="FA98">
        <v>108.449988439907</v>
      </c>
      <c r="FB98">
        <v>105.71393244168399</v>
      </c>
      <c r="FC98">
        <v>21.751001152529</v>
      </c>
      <c r="FD98">
        <v>113.310554310526</v>
      </c>
      <c r="FE98">
        <v>137.51733342877699</v>
      </c>
      <c r="FF98">
        <v>154.76329027736401</v>
      </c>
      <c r="FG98">
        <v>138.956631858572</v>
      </c>
      <c r="FH98">
        <v>104.48501042154</v>
      </c>
      <c r="FI98">
        <v>76.4147839833619</v>
      </c>
      <c r="FJ98">
        <v>141.485363792691</v>
      </c>
      <c r="FK98">
        <v>128.40063427471</v>
      </c>
      <c r="FL98">
        <v>70.6529191342959</v>
      </c>
      <c r="FM98">
        <v>97.628738210415904</v>
      </c>
      <c r="FN98">
        <v>110.176686486093</v>
      </c>
      <c r="FO98">
        <v>120.70081747017601</v>
      </c>
      <c r="FP98">
        <v>110.351751419434</v>
      </c>
      <c r="FQ98">
        <v>115.799855417</v>
      </c>
      <c r="FR98">
        <v>143.57751768744799</v>
      </c>
      <c r="FS98">
        <v>79.484477085866899</v>
      </c>
      <c r="FT98">
        <v>124.740284686756</v>
      </c>
      <c r="FU98">
        <v>96.187250934022103</v>
      </c>
      <c r="FV98">
        <v>92.617538096389296</v>
      </c>
      <c r="FW98">
        <v>85.027612061069405</v>
      </c>
      <c r="FX98">
        <v>80.5391626970668</v>
      </c>
      <c r="FY98">
        <v>100.70856725473899</v>
      </c>
      <c r="FZ98">
        <v>110.446720678422</v>
      </c>
      <c r="GA98">
        <v>114.459231959281</v>
      </c>
      <c r="GB98">
        <v>105.334785222325</v>
      </c>
      <c r="GC98">
        <v>115.955850000806</v>
      </c>
      <c r="GD98">
        <v>101.921995417152</v>
      </c>
      <c r="GE98">
        <v>108.72454657169099</v>
      </c>
      <c r="GF98">
        <v>108.45478504270901</v>
      </c>
      <c r="GG98">
        <v>68.744543446183698</v>
      </c>
      <c r="GH98">
        <v>105.62819183912301</v>
      </c>
      <c r="GI98">
        <v>128.404443912869</v>
      </c>
      <c r="GJ98">
        <v>198.81299318733301</v>
      </c>
      <c r="GK98">
        <v>110.52925457059099</v>
      </c>
      <c r="GL98">
        <v>111.723070710942</v>
      </c>
      <c r="GM98">
        <v>82.621915069203894</v>
      </c>
      <c r="GN98">
        <v>105.477715443506</v>
      </c>
      <c r="GO98">
        <v>119.19141941848901</v>
      </c>
      <c r="GP98">
        <v>238.25035386748101</v>
      </c>
      <c r="GQ98">
        <v>116.314675738836</v>
      </c>
      <c r="GR98">
        <v>172.96552111349899</v>
      </c>
      <c r="GS98">
        <v>112.680738025599</v>
      </c>
      <c r="GT98">
        <v>96.965653681471395</v>
      </c>
      <c r="GU98">
        <v>106.687215353825</v>
      </c>
      <c r="GV98">
        <v>42.5282488550395</v>
      </c>
      <c r="GW98">
        <v>131.739070389278</v>
      </c>
      <c r="GX98">
        <v>26.353105350112401</v>
      </c>
      <c r="GY98">
        <v>105.472985952936</v>
      </c>
      <c r="GZ98">
        <v>144.81421596888401</v>
      </c>
      <c r="HA98">
        <v>103.530043800727</v>
      </c>
      <c r="HB98">
        <v>114.416063106507</v>
      </c>
      <c r="HC98">
        <v>94.756854263909304</v>
      </c>
      <c r="HD98">
        <v>107.10129223124601</v>
      </c>
      <c r="HE98">
        <v>109.22371996327099</v>
      </c>
      <c r="HF98">
        <v>156.815754220396</v>
      </c>
      <c r="HG98">
        <v>104.93168429033101</v>
      </c>
      <c r="HH98">
        <v>94.982847888943397</v>
      </c>
      <c r="HI98">
        <v>22.3184098581877</v>
      </c>
      <c r="HJ98">
        <v>61.9824451576442</v>
      </c>
      <c r="HL98" t="s">
        <v>442</v>
      </c>
      <c r="HM98">
        <v>6.3420191681906601E-4</v>
      </c>
      <c r="HN98">
        <v>7.3228843878101399E-3</v>
      </c>
      <c r="HO98">
        <v>6.0035670898768096E-3</v>
      </c>
      <c r="HP98">
        <v>2.1135667585627702E-3</v>
      </c>
      <c r="HQ98">
        <v>2.0919143649657801E-2</v>
      </c>
      <c r="HR98">
        <v>3.554971417339E-2</v>
      </c>
      <c r="HS98">
        <v>5.9298648966132003E-2</v>
      </c>
      <c r="HT98">
        <v>1.0031328178625201E-2</v>
      </c>
      <c r="HU98">
        <v>9.6560173607704806E-3</v>
      </c>
      <c r="HV98">
        <v>-6.5961175420160806E-2</v>
      </c>
      <c r="HW98">
        <v>3.78718275392382E-2</v>
      </c>
      <c r="HX98">
        <v>3.8269108145595199E-2</v>
      </c>
      <c r="HY98">
        <v>3.7946696746621503E-2</v>
      </c>
      <c r="HZ98">
        <v>3.7069783818039603E-2</v>
      </c>
      <c r="IA98">
        <v>4.5811821925188997E-2</v>
      </c>
      <c r="IB98">
        <v>5.9876139781493302E-2</v>
      </c>
      <c r="IC98">
        <v>6.2254183574183802E-2</v>
      </c>
      <c r="ID98">
        <v>-6.1247134197913097E-2</v>
      </c>
      <c r="IE98">
        <v>0.16846935270871699</v>
      </c>
    </row>
    <row r="99" spans="1:239" x14ac:dyDescent="0.35">
      <c r="A99" t="s">
        <v>396</v>
      </c>
      <c r="B99" t="b">
        <v>0</v>
      </c>
      <c r="C99" t="b">
        <v>1</v>
      </c>
      <c r="D99">
        <v>1</v>
      </c>
      <c r="E99">
        <v>1</v>
      </c>
      <c r="F99" t="s">
        <v>67</v>
      </c>
      <c r="G99">
        <v>3.32427634081811E-3</v>
      </c>
      <c r="H99">
        <v>3.32427634081811E-3</v>
      </c>
      <c r="I99">
        <v>3.32427634081811E-3</v>
      </c>
      <c r="J99">
        <v>100.332427634081</v>
      </c>
      <c r="K99">
        <v>100.332427634081</v>
      </c>
      <c r="L99">
        <v>100.332427634081</v>
      </c>
      <c r="M99">
        <v>0</v>
      </c>
      <c r="N99" t="b">
        <v>1</v>
      </c>
      <c r="HL99" t="s">
        <v>443</v>
      </c>
      <c r="HM99">
        <v>1.7483152288347101E-2</v>
      </c>
      <c r="HN99">
        <v>2.0667186323690401E-2</v>
      </c>
      <c r="HO99">
        <v>1.4443949792732599E-2</v>
      </c>
      <c r="HP99">
        <v>8.1817829819350596E-3</v>
      </c>
      <c r="HQ99">
        <v>-8.5470417868829199E-3</v>
      </c>
      <c r="HR99">
        <v>-0.119322615379593</v>
      </c>
      <c r="HS99">
        <v>-0.173647450192457</v>
      </c>
      <c r="HT99">
        <v>3.5211649604081498E-2</v>
      </c>
      <c r="HU99">
        <v>2.2303888086217801E-2</v>
      </c>
      <c r="HV99">
        <v>0.19678323952934601</v>
      </c>
      <c r="HW99">
        <v>-9.6654163525870997E-3</v>
      </c>
      <c r="HX99">
        <v>9.1764118687740395E-3</v>
      </c>
      <c r="HY99">
        <v>-7.3412662186740302E-3</v>
      </c>
      <c r="HZ99">
        <v>-6.7524967187426899E-2</v>
      </c>
      <c r="IA99">
        <v>-5.6942582645622603E-2</v>
      </c>
      <c r="IB99">
        <v>-8.7038290037918103E-2</v>
      </c>
      <c r="IC99">
        <v>-0.11049730161116</v>
      </c>
      <c r="ID99">
        <v>-0.127504524307578</v>
      </c>
      <c r="IE99">
        <v>-0.19019449290261101</v>
      </c>
    </row>
    <row r="100" spans="1:239" x14ac:dyDescent="0.35">
      <c r="A100" t="s">
        <v>397</v>
      </c>
      <c r="B100" t="b">
        <v>1</v>
      </c>
      <c r="C100" t="b">
        <v>0</v>
      </c>
      <c r="D100">
        <v>0</v>
      </c>
      <c r="E100">
        <v>-1</v>
      </c>
      <c r="F100" t="s">
        <v>67</v>
      </c>
      <c r="G100">
        <v>1.3925092025489401E-2</v>
      </c>
      <c r="H100">
        <v>0</v>
      </c>
      <c r="I100">
        <v>-1.3925092025489401E-2</v>
      </c>
      <c r="J100">
        <v>101.72956592202701</v>
      </c>
      <c r="K100">
        <v>100.332427634081</v>
      </c>
      <c r="L100">
        <v>98.9352893461364</v>
      </c>
      <c r="M100">
        <v>0</v>
      </c>
      <c r="N100" t="b">
        <v>1</v>
      </c>
      <c r="HL100" t="s">
        <v>444</v>
      </c>
      <c r="HM100">
        <v>1.6175327185714999E-2</v>
      </c>
      <c r="HN100">
        <v>1.23641379018895E-2</v>
      </c>
      <c r="HO100">
        <v>6.99476723641168E-3</v>
      </c>
      <c r="HP100">
        <v>9.7336872367115301E-3</v>
      </c>
      <c r="HQ100">
        <v>-1.5190542886579599E-2</v>
      </c>
      <c r="HR100">
        <v>-0.124071525124524</v>
      </c>
      <c r="HS100">
        <v>-0.18459911024651099</v>
      </c>
      <c r="HT100">
        <v>1.44029999652357E-2</v>
      </c>
      <c r="HU100">
        <v>1.17108785573305E-2</v>
      </c>
      <c r="HV100">
        <v>0.18133453094670501</v>
      </c>
      <c r="HW100">
        <v>-8.5955910502254707E-2</v>
      </c>
      <c r="HX100">
        <v>-7.9584805537100706E-2</v>
      </c>
      <c r="HY100">
        <v>-8.7070583248402403E-2</v>
      </c>
      <c r="HZ100">
        <v>-0.13272167215794001</v>
      </c>
      <c r="IA100">
        <v>-7.3809969673895706E-2</v>
      </c>
      <c r="IB100">
        <v>-4.8916872091619601E-2</v>
      </c>
      <c r="IC100">
        <v>-5.6497189220034202E-2</v>
      </c>
      <c r="ID100">
        <v>-7.81139798520398E-2</v>
      </c>
      <c r="IE100">
        <v>-0.183218149433795</v>
      </c>
    </row>
    <row r="101" spans="1:239" x14ac:dyDescent="0.35">
      <c r="A101" t="s">
        <v>398</v>
      </c>
      <c r="B101" t="b">
        <v>1</v>
      </c>
      <c r="C101" t="b">
        <v>0</v>
      </c>
      <c r="D101">
        <v>0</v>
      </c>
      <c r="E101">
        <v>-1</v>
      </c>
      <c r="F101" t="s">
        <v>67</v>
      </c>
      <c r="G101">
        <v>2.46345582870999E-2</v>
      </c>
      <c r="H101">
        <v>0</v>
      </c>
      <c r="I101">
        <v>-2.46345582870999E-2</v>
      </c>
      <c r="J101">
        <v>104.23562884325401</v>
      </c>
      <c r="K101">
        <v>100.332427634081</v>
      </c>
      <c r="L101">
        <v>96.498062194087893</v>
      </c>
      <c r="M101">
        <v>0</v>
      </c>
      <c r="N101" t="b">
        <v>1</v>
      </c>
      <c r="HL101" t="s">
        <v>445</v>
      </c>
      <c r="HM101">
        <v>-4.9162316482700402E-3</v>
      </c>
      <c r="HN101">
        <v>-7.11390345404284E-2</v>
      </c>
      <c r="HO101">
        <v>-5.3173611986133303E-2</v>
      </c>
      <c r="HP101">
        <v>3.78632309770798E-3</v>
      </c>
      <c r="HQ101">
        <v>-0.117959112543077</v>
      </c>
      <c r="HR101">
        <v>-0.208105112267472</v>
      </c>
      <c r="HS101">
        <v>-0.31680424351460501</v>
      </c>
      <c r="HT101">
        <v>-8.4110873678367004E-2</v>
      </c>
      <c r="HU101">
        <v>-6.2186953704799999E-2</v>
      </c>
      <c r="HV101">
        <v>0.120800148547813</v>
      </c>
      <c r="HW101">
        <v>-0.16119703796044901</v>
      </c>
      <c r="HX101">
        <v>-0.14049500504391699</v>
      </c>
      <c r="HY101">
        <v>-0.1625371273822</v>
      </c>
      <c r="HZ101">
        <v>-0.32954981360719199</v>
      </c>
      <c r="IA101">
        <v>-0.26765477121591902</v>
      </c>
      <c r="IB101">
        <v>-0.19181034887953799</v>
      </c>
      <c r="IC101">
        <v>-0.32314407964666197</v>
      </c>
      <c r="ID101">
        <v>-7.5846814341521004E-2</v>
      </c>
      <c r="IE101">
        <v>-0.45863271998479999</v>
      </c>
    </row>
    <row r="102" spans="1:239" x14ac:dyDescent="0.35">
      <c r="A102" t="s">
        <v>354</v>
      </c>
      <c r="B102" t="b">
        <v>1</v>
      </c>
      <c r="C102" t="b">
        <v>1</v>
      </c>
      <c r="D102">
        <v>1</v>
      </c>
      <c r="E102">
        <v>1</v>
      </c>
      <c r="F102" t="s">
        <v>67</v>
      </c>
      <c r="G102">
        <v>8.4064232507854407E-3</v>
      </c>
      <c r="H102">
        <v>8.4064232507854407E-3</v>
      </c>
      <c r="I102">
        <v>8.4064232507854407E-3</v>
      </c>
      <c r="J102">
        <v>105.11187765712199</v>
      </c>
      <c r="K102">
        <v>101.175864486552</v>
      </c>
      <c r="L102">
        <v>97.309265747772102</v>
      </c>
      <c r="M102">
        <v>1</v>
      </c>
      <c r="N102" t="b">
        <v>1</v>
      </c>
      <c r="HL102" t="s">
        <v>446</v>
      </c>
      <c r="HM102">
        <v>2.06566959637304E-2</v>
      </c>
      <c r="HN102">
        <v>5.9130512076010298E-2</v>
      </c>
      <c r="HO102">
        <v>4.8296627569458503E-2</v>
      </c>
      <c r="HP102">
        <v>1.0140660908904E-2</v>
      </c>
      <c r="HQ102">
        <v>7.9581256388224497E-2</v>
      </c>
      <c r="HR102">
        <v>-2.5444221160443301E-3</v>
      </c>
      <c r="HS102">
        <v>-2.9527045750938801E-3</v>
      </c>
      <c r="HT102">
        <v>8.4465324601522299E-2</v>
      </c>
      <c r="HU102">
        <v>6.3915178007831697E-2</v>
      </c>
      <c r="HV102">
        <v>-1.27852958163711E-2</v>
      </c>
      <c r="HW102">
        <v>0.18009324800858001</v>
      </c>
      <c r="HX102">
        <v>0.19555018133365501</v>
      </c>
      <c r="HY102">
        <v>0.179868427266799</v>
      </c>
      <c r="HZ102">
        <v>0.24443578757981699</v>
      </c>
      <c r="IA102">
        <v>0.308597898637331</v>
      </c>
      <c r="IB102">
        <v>-2.7447477597648501E-3</v>
      </c>
      <c r="IC102">
        <v>-7.1193928155212499E-2</v>
      </c>
      <c r="ID102">
        <v>0.11656949141129599</v>
      </c>
      <c r="IE102">
        <v>0.75128866550453199</v>
      </c>
    </row>
    <row r="103" spans="1:239" x14ac:dyDescent="0.35">
      <c r="A103" t="s">
        <v>399</v>
      </c>
      <c r="B103" t="b">
        <v>1</v>
      </c>
      <c r="C103" t="b">
        <v>1</v>
      </c>
      <c r="D103">
        <v>1</v>
      </c>
      <c r="E103">
        <v>1</v>
      </c>
      <c r="F103" t="s">
        <v>67</v>
      </c>
      <c r="G103">
        <v>-1.3718194270974E-3</v>
      </c>
      <c r="H103">
        <v>-1.3718194270974E-3</v>
      </c>
      <c r="I103">
        <v>-1.3718194270974E-3</v>
      </c>
      <c r="J103">
        <v>104.96768314133401</v>
      </c>
      <c r="K103">
        <v>101.037069470096</v>
      </c>
      <c r="L103">
        <v>97.175775006582697</v>
      </c>
      <c r="M103">
        <v>1</v>
      </c>
      <c r="N103" t="b">
        <v>0</v>
      </c>
      <c r="HL103" t="s">
        <v>447</v>
      </c>
      <c r="HM103">
        <v>6.6740127030264704E-3</v>
      </c>
      <c r="HN103">
        <v>3.0733557404016398E-2</v>
      </c>
      <c r="HO103">
        <v>2.27269263249456E-2</v>
      </c>
      <c r="HP103">
        <v>5.4508176029193197E-3</v>
      </c>
      <c r="HQ103">
        <v>5.1877173155073501E-2</v>
      </c>
      <c r="HR103">
        <v>4.3955879597826097E-2</v>
      </c>
      <c r="HS103">
        <v>7.0214365893450398E-2</v>
      </c>
      <c r="HT103">
        <v>2.6557505406289601E-2</v>
      </c>
      <c r="HU103">
        <v>2.8674235403306901E-2</v>
      </c>
      <c r="HV103">
        <v>-8.5067884738007596E-2</v>
      </c>
      <c r="HW103">
        <v>7.6134320461132401E-2</v>
      </c>
      <c r="HX103">
        <v>8.7229765975809795E-2</v>
      </c>
      <c r="HY103">
        <v>7.5880497515483605E-2</v>
      </c>
      <c r="HZ103">
        <v>5.36012953934972E-2</v>
      </c>
      <c r="IA103">
        <v>0.14413896808634599</v>
      </c>
      <c r="IB103">
        <v>9.4795451571046893E-2</v>
      </c>
      <c r="IC103">
        <v>0.15801889444848999</v>
      </c>
      <c r="ID103">
        <v>-0.12990011562842599</v>
      </c>
      <c r="IE103">
        <v>3.7392291496841999E-2</v>
      </c>
    </row>
    <row r="104" spans="1:239" x14ac:dyDescent="0.35">
      <c r="A104" t="s">
        <v>400</v>
      </c>
      <c r="B104" t="b">
        <v>0</v>
      </c>
      <c r="C104" t="b">
        <v>1</v>
      </c>
      <c r="D104">
        <v>1</v>
      </c>
      <c r="E104">
        <v>1</v>
      </c>
      <c r="F104" t="s">
        <v>67</v>
      </c>
      <c r="G104">
        <v>2.4991112794466998E-2</v>
      </c>
      <c r="H104">
        <v>2.4991112794466998E-2</v>
      </c>
      <c r="I104">
        <v>2.4991112794466998E-2</v>
      </c>
      <c r="J104">
        <v>107.59094235049299</v>
      </c>
      <c r="K104">
        <v>103.562098269646</v>
      </c>
      <c r="L104">
        <v>99.604305760661902</v>
      </c>
      <c r="M104">
        <v>0</v>
      </c>
      <c r="N104" t="b">
        <v>1</v>
      </c>
      <c r="HL104" t="s">
        <v>448</v>
      </c>
      <c r="HM104">
        <v>7.1569657535599501E-3</v>
      </c>
      <c r="HN104">
        <v>1.8956680590131701E-2</v>
      </c>
      <c r="HO104">
        <v>1.5567950221629901E-2</v>
      </c>
      <c r="HP104">
        <v>2.4118478151862102E-3</v>
      </c>
      <c r="HQ104">
        <v>-9.9823076956619908E-3</v>
      </c>
      <c r="HR104">
        <v>-2.6331965395292801E-2</v>
      </c>
      <c r="HS104">
        <v>-4.2647890941754502E-2</v>
      </c>
      <c r="HT104">
        <v>2.89445798295631E-2</v>
      </c>
      <c r="HU104">
        <v>2.1725775508845802E-2</v>
      </c>
      <c r="HV104">
        <v>2.3150710679005398E-2</v>
      </c>
      <c r="HW104">
        <v>1.36374575868283E-2</v>
      </c>
      <c r="HX104">
        <v>3.5754390415176002E-2</v>
      </c>
      <c r="HY104">
        <v>1.4427393183144401E-2</v>
      </c>
      <c r="HZ104">
        <v>-2.2008770148306202E-3</v>
      </c>
      <c r="IA104">
        <v>4.5613525551104303E-2</v>
      </c>
      <c r="IB104">
        <v>3.8818539236848498E-2</v>
      </c>
      <c r="IC104">
        <v>5.1724162945225603E-2</v>
      </c>
      <c r="ID104">
        <v>-6.6423981568666204E-2</v>
      </c>
      <c r="IE104">
        <v>-1.7213049608003E-2</v>
      </c>
    </row>
    <row r="105" spans="1:239" x14ac:dyDescent="0.35">
      <c r="A105" t="s">
        <v>401</v>
      </c>
      <c r="B105" t="b">
        <v>1</v>
      </c>
      <c r="C105" t="b">
        <v>1</v>
      </c>
      <c r="D105">
        <v>1</v>
      </c>
      <c r="E105">
        <v>1</v>
      </c>
      <c r="F105" t="s">
        <v>67</v>
      </c>
      <c r="G105">
        <v>7.9467414537184294E-3</v>
      </c>
      <c r="H105">
        <v>7.9467414537184294E-3</v>
      </c>
      <c r="I105">
        <v>7.9467414537184294E-3</v>
      </c>
      <c r="J105">
        <v>108.445939752114</v>
      </c>
      <c r="K105">
        <v>104.385079488999</v>
      </c>
      <c r="L105">
        <v>100.39583542621899</v>
      </c>
      <c r="M105">
        <v>1</v>
      </c>
      <c r="N105" t="b">
        <v>1</v>
      </c>
      <c r="HL105" t="s">
        <v>449</v>
      </c>
      <c r="HM105">
        <v>1.2790842689238901E-2</v>
      </c>
      <c r="HN105">
        <v>1.7977150011106099E-2</v>
      </c>
      <c r="HO105">
        <v>1.06704165243518E-2</v>
      </c>
      <c r="HP105">
        <v>3.37279124652178E-3</v>
      </c>
      <c r="HQ105">
        <v>5.1015090207468403E-2</v>
      </c>
      <c r="HR105">
        <v>-8.9028303997314706E-2</v>
      </c>
      <c r="HS105">
        <v>-0.13279434592676301</v>
      </c>
      <c r="HT105">
        <v>4.7085476715308099E-2</v>
      </c>
      <c r="HU105">
        <v>2.6944735606138699E-2</v>
      </c>
      <c r="HV105">
        <v>0.13692531336028099</v>
      </c>
      <c r="HW105">
        <v>5.1526745234994502E-2</v>
      </c>
      <c r="HX105">
        <v>6.01851896153184E-2</v>
      </c>
      <c r="HY105">
        <v>5.1246539841647003E-2</v>
      </c>
      <c r="HZ105">
        <v>2.30490813526373E-2</v>
      </c>
      <c r="IA105">
        <v>9.9164078193497901E-2</v>
      </c>
      <c r="IB105">
        <v>4.2707434022408501E-2</v>
      </c>
      <c r="IC105">
        <v>2.8708152747421101E-2</v>
      </c>
      <c r="ID105">
        <v>3.7411513924653798E-2</v>
      </c>
      <c r="IE105">
        <v>1.4015202221158801E-2</v>
      </c>
    </row>
    <row r="106" spans="1:239" x14ac:dyDescent="0.35">
      <c r="A106" t="s">
        <v>402</v>
      </c>
      <c r="B106" t="b">
        <v>1</v>
      </c>
      <c r="C106" t="b">
        <v>1</v>
      </c>
      <c r="D106">
        <v>1</v>
      </c>
      <c r="E106">
        <v>1</v>
      </c>
      <c r="F106" t="s">
        <v>67</v>
      </c>
      <c r="G106">
        <v>1.00450940081708E-3</v>
      </c>
      <c r="H106">
        <v>1.00450940081708E-3</v>
      </c>
      <c r="I106">
        <v>1.00450940081708E-3</v>
      </c>
      <c r="J106">
        <v>108.554874718075</v>
      </c>
      <c r="K106">
        <v>104.489935282651</v>
      </c>
      <c r="L106">
        <v>100.496683986707</v>
      </c>
      <c r="M106">
        <v>1</v>
      </c>
      <c r="N106" t="b">
        <v>1</v>
      </c>
      <c r="HL106" t="s">
        <v>450</v>
      </c>
      <c r="HM106">
        <v>-8.6264911673793396E-3</v>
      </c>
      <c r="HN106">
        <v>-4.1324904682453704E-3</v>
      </c>
      <c r="HO106">
        <v>-1.35313386117974E-3</v>
      </c>
      <c r="HP106">
        <v>-1.20250811619482E-4</v>
      </c>
      <c r="HQ106">
        <v>9.46584353721746E-4</v>
      </c>
      <c r="HR106">
        <v>9.2643196856693796E-2</v>
      </c>
      <c r="HS106">
        <v>0.147375430091958</v>
      </c>
      <c r="HT106">
        <v>-3.9749967029629102E-2</v>
      </c>
      <c r="HU106">
        <v>-1.9097214445212798E-2</v>
      </c>
      <c r="HV106">
        <v>-0.126895713862758</v>
      </c>
      <c r="HW106">
        <v>6.2410656133626598E-2</v>
      </c>
      <c r="HX106">
        <v>8.3590770118434604E-2</v>
      </c>
      <c r="HY106">
        <v>6.2920714740249906E-2</v>
      </c>
      <c r="HZ106">
        <v>2.90416601930862E-2</v>
      </c>
      <c r="IA106">
        <v>7.3367924462646603E-2</v>
      </c>
      <c r="IB106">
        <v>3.5960223246528998E-2</v>
      </c>
      <c r="IC106">
        <v>3.5911634958755601E-2</v>
      </c>
      <c r="ID106">
        <v>0.178333361943567</v>
      </c>
      <c r="IE106">
        <v>-9.2413794424394107E-3</v>
      </c>
    </row>
    <row r="107" spans="1:239" x14ac:dyDescent="0.35">
      <c r="A107" t="s">
        <v>403</v>
      </c>
      <c r="B107" t="b">
        <v>1</v>
      </c>
      <c r="C107" t="b">
        <v>1</v>
      </c>
      <c r="D107">
        <v>1</v>
      </c>
      <c r="E107">
        <v>1</v>
      </c>
      <c r="F107" t="s">
        <v>67</v>
      </c>
      <c r="G107">
        <v>6.7043581355674599E-4</v>
      </c>
      <c r="H107">
        <v>6.7043581355674599E-4</v>
      </c>
      <c r="I107">
        <v>6.7043581355674599E-4</v>
      </c>
      <c r="J107">
        <v>108.627653793823</v>
      </c>
      <c r="K107">
        <v>104.55998907742099</v>
      </c>
      <c r="L107">
        <v>100.56406056279501</v>
      </c>
      <c r="M107">
        <v>1</v>
      </c>
      <c r="N107" t="b">
        <v>1</v>
      </c>
      <c r="HL107" t="s">
        <v>451</v>
      </c>
      <c r="HM107">
        <v>-3.0400938376815502E-3</v>
      </c>
      <c r="HN107">
        <v>-6.2239389821357998E-3</v>
      </c>
      <c r="HO107">
        <v>-4.8731875221992198E-3</v>
      </c>
      <c r="HP107">
        <v>-4.8147659315700398E-4</v>
      </c>
      <c r="HQ107">
        <v>-1.4740786986497801E-2</v>
      </c>
      <c r="HR107">
        <v>3.1948822231873098E-3</v>
      </c>
      <c r="HS107">
        <v>5.1587468795983799E-3</v>
      </c>
      <c r="HT107">
        <v>-1.4113236093262401E-2</v>
      </c>
      <c r="HU107">
        <v>-1.0649166283729E-2</v>
      </c>
      <c r="HV107">
        <v>-1.4296394239514201E-2</v>
      </c>
      <c r="HW107">
        <v>-4.64251199752308E-2</v>
      </c>
      <c r="HX107">
        <v>-5.9234664678466699E-2</v>
      </c>
      <c r="HY107">
        <v>-4.6308724179736402E-2</v>
      </c>
      <c r="HZ107">
        <v>-6.95354456455482E-2</v>
      </c>
      <c r="IA107">
        <v>-6.0064036512161703E-2</v>
      </c>
      <c r="IB107">
        <v>-3.6873095358474599E-2</v>
      </c>
      <c r="IC107">
        <v>-4.6985793042354902E-2</v>
      </c>
      <c r="ID107">
        <v>-0.15481482611762101</v>
      </c>
      <c r="IE107">
        <v>-0.17302378210355901</v>
      </c>
    </row>
    <row r="108" spans="1:239" x14ac:dyDescent="0.35">
      <c r="A108" t="s">
        <v>404</v>
      </c>
      <c r="B108" t="b">
        <v>1</v>
      </c>
      <c r="C108" t="b">
        <v>1</v>
      </c>
      <c r="D108">
        <v>1</v>
      </c>
      <c r="E108">
        <v>1</v>
      </c>
      <c r="F108" t="s">
        <v>67</v>
      </c>
      <c r="G108">
        <v>-7.5089325199122403E-3</v>
      </c>
      <c r="H108">
        <v>-7.5089325199122403E-3</v>
      </c>
      <c r="I108">
        <v>-7.5089325199122403E-3</v>
      </c>
      <c r="J108">
        <v>107.81197607168799</v>
      </c>
      <c r="K108">
        <v>103.77485517515601</v>
      </c>
      <c r="L108">
        <v>99.808931818101499</v>
      </c>
      <c r="M108">
        <v>1</v>
      </c>
      <c r="N108" t="b">
        <v>0</v>
      </c>
      <c r="HL108" t="s">
        <v>452</v>
      </c>
      <c r="HM108">
        <v>-6.9478929320173598E-3</v>
      </c>
      <c r="HN108">
        <v>-4.0686780491929701E-3</v>
      </c>
      <c r="HO108">
        <v>-2.1761232596370001E-3</v>
      </c>
      <c r="HP108">
        <v>-1.4469169822967001E-3</v>
      </c>
      <c r="HQ108">
        <v>1.4403638076530001E-3</v>
      </c>
      <c r="HR108">
        <v>6.8965570405279605E-2</v>
      </c>
      <c r="HS108">
        <v>0.113019072551466</v>
      </c>
      <c r="HT108">
        <v>-1.24286744508271E-2</v>
      </c>
      <c r="HU108">
        <v>-7.8640788805324196E-3</v>
      </c>
      <c r="HV108">
        <v>-0.108652358810379</v>
      </c>
      <c r="HW108">
        <v>-3.1153529889868501E-2</v>
      </c>
      <c r="HX108">
        <v>-3.9153543710187297E-2</v>
      </c>
      <c r="HY108">
        <v>-3.0563330062992101E-2</v>
      </c>
      <c r="HZ108">
        <v>0.114660453702831</v>
      </c>
      <c r="IA108">
        <v>-2.29365919414482E-2</v>
      </c>
      <c r="IB108">
        <v>-1.93799299467598E-2</v>
      </c>
      <c r="IC108">
        <v>-1.61137510161657E-2</v>
      </c>
      <c r="ID108">
        <v>0.134461290332448</v>
      </c>
      <c r="IE108">
        <v>-2.21293677215228E-3</v>
      </c>
    </row>
    <row r="109" spans="1:239" x14ac:dyDescent="0.35">
      <c r="A109" t="s">
        <v>405</v>
      </c>
      <c r="B109" t="b">
        <v>0</v>
      </c>
      <c r="C109" t="b">
        <v>1</v>
      </c>
      <c r="D109">
        <v>1</v>
      </c>
      <c r="E109">
        <v>1</v>
      </c>
      <c r="F109" t="s">
        <v>67</v>
      </c>
      <c r="G109">
        <v>-2.9227906323207299E-2</v>
      </c>
      <c r="H109">
        <v>-2.9227906323207299E-2</v>
      </c>
      <c r="I109">
        <v>-2.9227906323207299E-2</v>
      </c>
      <c r="J109">
        <v>104.660857734545</v>
      </c>
      <c r="K109">
        <v>100.741733429392</v>
      </c>
      <c r="L109">
        <v>96.891725708702694</v>
      </c>
      <c r="M109">
        <v>0</v>
      </c>
      <c r="N109" t="b">
        <v>0</v>
      </c>
      <c r="HL109" t="s">
        <v>453</v>
      </c>
      <c r="HM109">
        <v>1.02371815089101E-2</v>
      </c>
      <c r="HN109">
        <v>1.8019968759878099E-2</v>
      </c>
      <c r="HO109">
        <v>1.1450200419495999E-2</v>
      </c>
      <c r="HP109">
        <v>2.0545834900036401E-3</v>
      </c>
      <c r="HQ109">
        <v>3.28498556945446E-2</v>
      </c>
      <c r="HR109">
        <v>-2.6013368336806699E-2</v>
      </c>
      <c r="HS109">
        <v>-4.2720929440885902E-2</v>
      </c>
      <c r="HT109">
        <v>5.4005681651473701E-2</v>
      </c>
      <c r="HU109">
        <v>3.36642766093187E-2</v>
      </c>
      <c r="HV109">
        <v>2.0480630812392799E-2</v>
      </c>
      <c r="HW109">
        <v>9.6487140843883795E-2</v>
      </c>
      <c r="HX109">
        <v>8.9533887640483201E-2</v>
      </c>
      <c r="HY109">
        <v>9.5827239763446703E-2</v>
      </c>
      <c r="HZ109">
        <v>0.135882306623865</v>
      </c>
      <c r="IA109">
        <v>0.18571117753324801</v>
      </c>
      <c r="IB109">
        <v>8.2298098784191906E-2</v>
      </c>
      <c r="IC109">
        <v>0.10426534672116999</v>
      </c>
      <c r="ID109">
        <v>-0.134693846410636</v>
      </c>
      <c r="IE109">
        <v>0.28256227751063301</v>
      </c>
    </row>
    <row r="110" spans="1:239" x14ac:dyDescent="0.35">
      <c r="A110" t="s">
        <v>406</v>
      </c>
      <c r="B110" t="b">
        <v>0</v>
      </c>
      <c r="C110" t="b">
        <v>1</v>
      </c>
      <c r="D110">
        <v>1</v>
      </c>
      <c r="E110">
        <v>1</v>
      </c>
      <c r="F110" t="s">
        <v>67</v>
      </c>
      <c r="G110">
        <v>8.4734630124336796E-3</v>
      </c>
      <c r="H110">
        <v>8.4734630124336796E-3</v>
      </c>
      <c r="I110">
        <v>8.4734630124336796E-3</v>
      </c>
      <c r="J110">
        <v>105.54769764140801</v>
      </c>
      <c r="K110">
        <v>101.59536478141401</v>
      </c>
      <c r="L110">
        <v>97.712734162706198</v>
      </c>
      <c r="M110">
        <v>0</v>
      </c>
      <c r="N110" t="b">
        <v>1</v>
      </c>
      <c r="HL110" t="s">
        <v>454</v>
      </c>
      <c r="HM110">
        <v>4.0337175702340701E-3</v>
      </c>
      <c r="HN110">
        <v>8.3736098752895602E-3</v>
      </c>
      <c r="HO110">
        <v>6.8751368980366403E-3</v>
      </c>
      <c r="HP110">
        <v>3.0467772032358701E-3</v>
      </c>
      <c r="HQ110">
        <v>1.7069709414325E-2</v>
      </c>
      <c r="HR110">
        <v>-7.8550191983800498E-3</v>
      </c>
      <c r="HS110">
        <v>-1.2253168741175499E-2</v>
      </c>
      <c r="HT110">
        <v>5.4263922144734897E-3</v>
      </c>
      <c r="HU110">
        <v>5.3179306440311802E-3</v>
      </c>
      <c r="HV110">
        <v>-1.1552402810089899E-2</v>
      </c>
      <c r="HW110">
        <v>2.5828358042377899E-2</v>
      </c>
      <c r="HX110">
        <v>2.7104856235967902E-2</v>
      </c>
      <c r="HY110">
        <v>2.5872570108814202E-2</v>
      </c>
      <c r="HZ110">
        <v>6.6810853972141898E-2</v>
      </c>
      <c r="IA110">
        <v>6.1928375584307097E-2</v>
      </c>
      <c r="IB110">
        <v>5.7553889107545102E-2</v>
      </c>
      <c r="IC110">
        <v>6.5687143381851706E-2</v>
      </c>
      <c r="ID110">
        <v>-0.117929094910983</v>
      </c>
      <c r="IE110">
        <v>9.2878017908047006E-2</v>
      </c>
    </row>
    <row r="111" spans="1:239" x14ac:dyDescent="0.35">
      <c r="A111" t="s">
        <v>407</v>
      </c>
      <c r="B111" t="b">
        <v>1</v>
      </c>
      <c r="C111" t="b">
        <v>1</v>
      </c>
      <c r="D111">
        <v>1</v>
      </c>
      <c r="E111">
        <v>1</v>
      </c>
      <c r="F111" t="s">
        <v>67</v>
      </c>
      <c r="G111">
        <v>4.5552256109759803E-3</v>
      </c>
      <c r="H111">
        <v>4.5552256109759803E-3</v>
      </c>
      <c r="I111">
        <v>4.5552256109759803E-3</v>
      </c>
      <c r="J111">
        <v>106.02849121688401</v>
      </c>
      <c r="K111">
        <v>102.058154589023</v>
      </c>
      <c r="L111">
        <v>98.157837711882706</v>
      </c>
      <c r="M111">
        <v>1</v>
      </c>
      <c r="N111" t="b">
        <v>1</v>
      </c>
      <c r="HL111" t="s">
        <v>455</v>
      </c>
      <c r="HM111">
        <v>-6.1843542909710801E-3</v>
      </c>
      <c r="HN111">
        <v>-7.5241493734287098E-3</v>
      </c>
      <c r="HO111">
        <v>-4.03864468811532E-3</v>
      </c>
      <c r="HP111">
        <v>-4.8282146486289203E-4</v>
      </c>
      <c r="HQ111">
        <v>-2.4841857057902299E-3</v>
      </c>
      <c r="HR111">
        <v>6.7395233409498198E-2</v>
      </c>
      <c r="HS111">
        <v>0.105039741262555</v>
      </c>
      <c r="HT111">
        <v>-2.1483093806368699E-2</v>
      </c>
      <c r="HU111">
        <v>-1.3315502125730501E-2</v>
      </c>
      <c r="HV111">
        <v>-0.105112719147762</v>
      </c>
      <c r="HW111">
        <v>3.4706593508795299E-3</v>
      </c>
      <c r="HX111">
        <v>9.9081539670271505E-3</v>
      </c>
      <c r="HY111">
        <v>4.3818122638219397E-3</v>
      </c>
      <c r="HZ111">
        <v>3.1876192912416203E-2</v>
      </c>
      <c r="IA111">
        <v>0.38511171238256803</v>
      </c>
      <c r="IB111">
        <v>3.8987598763709802E-2</v>
      </c>
      <c r="IC111">
        <v>5.47385693482485E-2</v>
      </c>
      <c r="ID111">
        <v>-4.2328002815207296E-3</v>
      </c>
      <c r="IE111">
        <v>8.9615516147450697E-2</v>
      </c>
    </row>
    <row r="112" spans="1:239" x14ac:dyDescent="0.35">
      <c r="A112" t="s">
        <v>408</v>
      </c>
      <c r="B112" t="b">
        <v>1</v>
      </c>
      <c r="C112" t="b">
        <v>1</v>
      </c>
      <c r="D112">
        <v>1</v>
      </c>
      <c r="E112">
        <v>1</v>
      </c>
      <c r="F112" t="s">
        <v>67</v>
      </c>
      <c r="G112">
        <v>1.17972331720339E-2</v>
      </c>
      <c r="H112">
        <v>1.17972331720339E-2</v>
      </c>
      <c r="I112">
        <v>1.17972331720339E-2</v>
      </c>
      <c r="J112">
        <v>107.279334050649</v>
      </c>
      <c r="K112">
        <v>103.262158435817</v>
      </c>
      <c r="L112">
        <v>99.315828611032401</v>
      </c>
      <c r="M112">
        <v>1</v>
      </c>
      <c r="N112" t="b">
        <v>1</v>
      </c>
      <c r="HL112" t="s">
        <v>456</v>
      </c>
      <c r="HM112">
        <v>-1.61224586585293E-2</v>
      </c>
      <c r="HN112">
        <v>-1.76565330800252E-2</v>
      </c>
      <c r="HO112">
        <v>-1.0278724102266899E-2</v>
      </c>
      <c r="HP112">
        <v>-3.98748697450701E-3</v>
      </c>
      <c r="HQ112">
        <v>-2.6740669292052402E-3</v>
      </c>
      <c r="HR112">
        <v>0.11788150538836301</v>
      </c>
      <c r="HS112">
        <v>0.17599730632209101</v>
      </c>
      <c r="HT112">
        <v>-3.5588701626262903E-2</v>
      </c>
      <c r="HU112">
        <v>-2.4557589059079E-2</v>
      </c>
      <c r="HV112">
        <v>-0.169480648769985</v>
      </c>
      <c r="HW112">
        <v>1.09772379888379E-2</v>
      </c>
      <c r="HX112">
        <v>-2.1692808614179899E-2</v>
      </c>
      <c r="HY112">
        <v>1.13019704541141E-2</v>
      </c>
      <c r="HZ112">
        <v>0.14348125659369401</v>
      </c>
      <c r="IA112">
        <v>-4.4484900709975503E-2</v>
      </c>
      <c r="IB112">
        <v>8.07493242652777E-2</v>
      </c>
      <c r="IC112">
        <v>8.4539196268283101E-2</v>
      </c>
      <c r="ID112" s="129">
        <v>4.4408920985006202E-16</v>
      </c>
      <c r="IE112">
        <v>0.22728668961669601</v>
      </c>
    </row>
    <row r="113" spans="1:239" x14ac:dyDescent="0.35">
      <c r="A113" t="s">
        <v>409</v>
      </c>
      <c r="B113" t="b">
        <v>1</v>
      </c>
      <c r="C113" t="b">
        <v>1</v>
      </c>
      <c r="D113">
        <v>1</v>
      </c>
      <c r="E113">
        <v>1</v>
      </c>
      <c r="F113" t="s">
        <v>67</v>
      </c>
      <c r="G113">
        <v>4.06855295247754E-3</v>
      </c>
      <c r="H113">
        <v>4.06855295247754E-3</v>
      </c>
      <c r="I113">
        <v>4.06855295247754E-3</v>
      </c>
      <c r="J113">
        <v>107.71580570194</v>
      </c>
      <c r="K113">
        <v>103.68228599539999</v>
      </c>
      <c r="L113">
        <v>99.719900318755606</v>
      </c>
      <c r="M113">
        <v>1</v>
      </c>
      <c r="N113" t="b">
        <v>1</v>
      </c>
      <c r="HL113" t="s">
        <v>457</v>
      </c>
      <c r="HM113">
        <v>-1.09478614411704E-2</v>
      </c>
      <c r="HN113">
        <v>-1.7219494012960301E-2</v>
      </c>
      <c r="HO113">
        <v>-1.0103788757512701E-2</v>
      </c>
      <c r="HP113">
        <v>-2.6694611557284099E-3</v>
      </c>
      <c r="HQ113">
        <v>-1.8394963444257E-4</v>
      </c>
      <c r="HR113">
        <v>7.4641656358087102E-2</v>
      </c>
      <c r="HS113">
        <v>0.11495834783617701</v>
      </c>
      <c r="HT113">
        <v>-2.3060849990466301E-2</v>
      </c>
      <c r="HU113">
        <v>-1.5742170771495E-2</v>
      </c>
      <c r="HV113">
        <v>-0.117281631895101</v>
      </c>
      <c r="HW113">
        <v>2.0658214645779799E-2</v>
      </c>
      <c r="HX113">
        <v>1.1993544806430099E-3</v>
      </c>
      <c r="HY113">
        <v>2.1530065311419402E-2</v>
      </c>
      <c r="HZ113">
        <v>1.37876983954285E-2</v>
      </c>
      <c r="IA113">
        <v>7.2671124193040199E-2</v>
      </c>
      <c r="IB113">
        <v>1.2055896158382701E-3</v>
      </c>
      <c r="IC113">
        <v>-9.2198660229647605E-3</v>
      </c>
      <c r="ID113">
        <v>-7.6181289351138895E-2</v>
      </c>
      <c r="IE113">
        <v>-1.31418105598291E-2</v>
      </c>
    </row>
    <row r="114" spans="1:239" x14ac:dyDescent="0.35">
      <c r="A114" t="s">
        <v>410</v>
      </c>
      <c r="B114" t="b">
        <v>1</v>
      </c>
      <c r="C114" t="b">
        <v>1</v>
      </c>
      <c r="D114">
        <v>1</v>
      </c>
      <c r="E114">
        <v>1</v>
      </c>
      <c r="F114" t="s">
        <v>67</v>
      </c>
      <c r="G114">
        <v>7.5149197297412701E-3</v>
      </c>
      <c r="H114">
        <v>7.5149197297412701E-3</v>
      </c>
      <c r="I114">
        <v>7.5149197297412701E-3</v>
      </c>
      <c r="J114">
        <v>108.525281335415</v>
      </c>
      <c r="K114">
        <v>104.461450052052</v>
      </c>
      <c r="L114">
        <v>100.469287365108</v>
      </c>
      <c r="M114">
        <v>1</v>
      </c>
      <c r="N114" t="b">
        <v>1</v>
      </c>
      <c r="HL114" t="s">
        <v>458</v>
      </c>
      <c r="HM114">
        <v>3.9458727805465801E-3</v>
      </c>
      <c r="HN114">
        <v>7.3007478274700298E-3</v>
      </c>
      <c r="HO114">
        <v>5.2369825999583003E-3</v>
      </c>
      <c r="HP114">
        <v>2.3139638998181901E-3</v>
      </c>
      <c r="HQ114">
        <v>5.2466027095332502E-3</v>
      </c>
      <c r="HR114">
        <v>-2.1306871632812099E-2</v>
      </c>
      <c r="HS114">
        <v>-3.1253956071025199E-2</v>
      </c>
      <c r="HT114">
        <v>3.7164985898503399E-3</v>
      </c>
      <c r="HU114">
        <v>4.1342602154925603E-3</v>
      </c>
      <c r="HV114">
        <v>2.0461464269351599E-2</v>
      </c>
      <c r="HW114">
        <v>4.1661450882152597E-2</v>
      </c>
      <c r="HX114">
        <v>5.2218026184145297E-2</v>
      </c>
      <c r="HY114">
        <v>4.1631178312539298E-2</v>
      </c>
      <c r="HZ114">
        <v>2.60187967803782E-2</v>
      </c>
      <c r="IA114">
        <v>3.6979181795394299E-2</v>
      </c>
      <c r="IB114">
        <v>6.0390831724235997E-2</v>
      </c>
      <c r="IC114">
        <v>6.7892504585421704E-2</v>
      </c>
      <c r="ID114">
        <v>8.3505199540619302E-2</v>
      </c>
      <c r="IE114">
        <v>-6.26459002424678E-2</v>
      </c>
    </row>
    <row r="115" spans="1:239" x14ac:dyDescent="0.35">
      <c r="A115" t="s">
        <v>411</v>
      </c>
      <c r="B115" t="b">
        <v>1</v>
      </c>
      <c r="C115" t="b">
        <v>1</v>
      </c>
      <c r="D115">
        <v>1</v>
      </c>
      <c r="E115">
        <v>1</v>
      </c>
      <c r="F115" t="s">
        <v>67</v>
      </c>
      <c r="G115">
        <v>1.1750846043450299E-2</v>
      </c>
      <c r="H115">
        <v>1.1750846043450299E-2</v>
      </c>
      <c r="I115">
        <v>1.1750846043450299E-2</v>
      </c>
      <c r="J115">
        <v>109.800545208209</v>
      </c>
      <c r="K115">
        <v>105.688960469089</v>
      </c>
      <c r="L115">
        <v>101.649886493031</v>
      </c>
      <c r="M115">
        <v>1</v>
      </c>
      <c r="N115" t="b">
        <v>1</v>
      </c>
      <c r="HL115" t="s">
        <v>459</v>
      </c>
      <c r="HM115">
        <v>1.39867822734474E-3</v>
      </c>
      <c r="HN115">
        <v>3.9439051529328497E-3</v>
      </c>
      <c r="HO115">
        <v>3.56773896334794E-3</v>
      </c>
      <c r="HP115">
        <v>1.94573735616754E-3</v>
      </c>
      <c r="HQ115">
        <v>9.1891967746215997E-4</v>
      </c>
      <c r="HR115">
        <v>-9.6754509183794002E-4</v>
      </c>
      <c r="HS115">
        <v>-3.7219747516938901E-3</v>
      </c>
      <c r="HT115">
        <v>3.9928367811436997E-3</v>
      </c>
      <c r="HU115">
        <v>3.8105606276843599E-3</v>
      </c>
      <c r="HV115">
        <v>-7.6464492965708699E-3</v>
      </c>
      <c r="HW115">
        <v>4.3997743463703998E-3</v>
      </c>
      <c r="HX115">
        <v>-6.6522745374700803E-3</v>
      </c>
      <c r="HY115">
        <v>4.4759984703215397E-3</v>
      </c>
      <c r="HZ115">
        <v>1.9091630929537001E-2</v>
      </c>
      <c r="IA115">
        <v>-1.49818876394408E-2</v>
      </c>
      <c r="IB115">
        <v>2.7056920814159498E-2</v>
      </c>
      <c r="IC115">
        <v>1.7774882503116301E-2</v>
      </c>
      <c r="ID115">
        <v>-1.03480390868261E-2</v>
      </c>
      <c r="IE115">
        <v>7.3908962006236006E-2</v>
      </c>
    </row>
    <row r="116" spans="1:239" x14ac:dyDescent="0.35">
      <c r="A116" t="s">
        <v>412</v>
      </c>
      <c r="B116" t="b">
        <v>1</v>
      </c>
      <c r="C116" t="b">
        <v>1</v>
      </c>
      <c r="D116">
        <v>1</v>
      </c>
      <c r="E116">
        <v>1</v>
      </c>
      <c r="F116" t="s">
        <v>67</v>
      </c>
      <c r="G116">
        <v>-5.7041440547234102E-4</v>
      </c>
      <c r="H116">
        <v>-5.7041440547234102E-4</v>
      </c>
      <c r="I116">
        <v>-5.7041440547234102E-4</v>
      </c>
      <c r="J116">
        <v>109.737913395494</v>
      </c>
      <c r="K116">
        <v>105.62867396353801</v>
      </c>
      <c r="L116">
        <v>101.591903933461</v>
      </c>
      <c r="M116">
        <v>1</v>
      </c>
      <c r="N116" t="b">
        <v>0</v>
      </c>
      <c r="HL116" t="s">
        <v>460</v>
      </c>
      <c r="HM116">
        <v>8.7466202826280703E-3</v>
      </c>
      <c r="HN116">
        <v>1.0630417182599401E-2</v>
      </c>
      <c r="HO116">
        <v>4.9286768510781098E-3</v>
      </c>
      <c r="HP116">
        <v>-1.7006969898915E-3</v>
      </c>
      <c r="HQ116">
        <v>1.0569205761632601E-2</v>
      </c>
      <c r="HR116">
        <v>-8.3252300390321596E-2</v>
      </c>
      <c r="HS116">
        <v>-0.13119994293887699</v>
      </c>
      <c r="HT116">
        <v>4.1285370311160197E-2</v>
      </c>
      <c r="HU116">
        <v>2.1982277314843899E-2</v>
      </c>
      <c r="HV116">
        <v>0.13029161873143</v>
      </c>
      <c r="HW116">
        <v>2.3328761963472701E-2</v>
      </c>
      <c r="HX116">
        <v>6.0876959044140401E-2</v>
      </c>
      <c r="HY116">
        <v>2.3348763536775199E-2</v>
      </c>
      <c r="HZ116">
        <v>-7.0141428149964699E-2</v>
      </c>
      <c r="IA116">
        <v>2.61208736261207E-2</v>
      </c>
      <c r="IB116">
        <v>1.69042576655857E-2</v>
      </c>
      <c r="IC116">
        <v>2.4188422248133602E-2</v>
      </c>
      <c r="ID116">
        <v>0.197802182446987</v>
      </c>
      <c r="IE116">
        <v>2.35277560642577E-2</v>
      </c>
    </row>
    <row r="117" spans="1:239" x14ac:dyDescent="0.35">
      <c r="A117" t="s">
        <v>413</v>
      </c>
      <c r="B117" t="b">
        <v>0</v>
      </c>
      <c r="C117" t="b">
        <v>1</v>
      </c>
      <c r="D117">
        <v>1</v>
      </c>
      <c r="E117">
        <v>1</v>
      </c>
      <c r="F117" t="s">
        <v>67</v>
      </c>
      <c r="G117">
        <v>1.1361373924133999E-2</v>
      </c>
      <c r="H117">
        <v>1.1361373924133999E-2</v>
      </c>
      <c r="I117">
        <v>1.1361373924133999E-2</v>
      </c>
      <c r="J117">
        <v>110.984686863234</v>
      </c>
      <c r="K117">
        <v>106.828760825548</v>
      </c>
      <c r="L117">
        <v>102.74612754171299</v>
      </c>
      <c r="M117">
        <v>0</v>
      </c>
      <c r="N117" t="b">
        <v>1</v>
      </c>
      <c r="HL117" t="s">
        <v>461</v>
      </c>
      <c r="HM117">
        <v>1.17277376606217E-2</v>
      </c>
      <c r="HN117">
        <v>1.3286993256129901E-2</v>
      </c>
      <c r="HO117">
        <v>8.4674403556368408E-3</v>
      </c>
      <c r="HP117">
        <v>4.0215966145225003E-3</v>
      </c>
      <c r="HQ117" s="129">
        <v>-6.6613381477509304E-16</v>
      </c>
      <c r="HR117">
        <v>-7.7086616228278004E-2</v>
      </c>
      <c r="HS117">
        <v>-0.11643627654524499</v>
      </c>
      <c r="HT117">
        <v>2.24164222193492E-2</v>
      </c>
      <c r="HU117">
        <v>1.50755645001179E-2</v>
      </c>
      <c r="HV117">
        <v>0.108761412976446</v>
      </c>
      <c r="HW117">
        <v>1.8771931594449599E-2</v>
      </c>
      <c r="HX117">
        <v>3.3844729903904101E-2</v>
      </c>
      <c r="HY117">
        <v>1.8771058784512601E-2</v>
      </c>
      <c r="HZ117">
        <v>-4.5910430625797499E-2</v>
      </c>
      <c r="IA117">
        <v>-2.96396147396988E-2</v>
      </c>
      <c r="IB117">
        <v>9.3166941391973294E-3</v>
      </c>
      <c r="IC117">
        <v>5.55213804262422E-3</v>
      </c>
      <c r="ID117">
        <v>7.5840521495065399E-2</v>
      </c>
      <c r="IE117">
        <v>-0.163467422850822</v>
      </c>
    </row>
    <row r="118" spans="1:239" x14ac:dyDescent="0.35">
      <c r="A118" t="s">
        <v>414</v>
      </c>
      <c r="B118" t="b">
        <v>1</v>
      </c>
      <c r="C118" t="b">
        <v>1</v>
      </c>
      <c r="D118">
        <v>1</v>
      </c>
      <c r="E118">
        <v>1</v>
      </c>
      <c r="F118" t="s">
        <v>67</v>
      </c>
      <c r="G118">
        <v>5.4489979193486004E-3</v>
      </c>
      <c r="H118">
        <v>5.4489979193486004E-3</v>
      </c>
      <c r="I118">
        <v>5.4489979193486004E-3</v>
      </c>
      <c r="J118">
        <v>111.58944219103201</v>
      </c>
      <c r="K118">
        <v>107.410870521013</v>
      </c>
      <c r="L118">
        <v>103.305990976909</v>
      </c>
      <c r="M118">
        <v>1</v>
      </c>
      <c r="N118" t="b">
        <v>1</v>
      </c>
      <c r="HL118" t="s">
        <v>462</v>
      </c>
      <c r="HM118">
        <v>-4.1187159550486402E-3</v>
      </c>
      <c r="HN118">
        <v>-5.72138308067127E-3</v>
      </c>
      <c r="HO118">
        <v>-2.43874689412637E-3</v>
      </c>
      <c r="HP118">
        <v>-1.45680377833412E-3</v>
      </c>
      <c r="HQ118">
        <v>7.6027884052698403E-3</v>
      </c>
      <c r="HR118">
        <v>1.6988859694576398E-2</v>
      </c>
      <c r="HS118">
        <v>2.7653902929331599E-2</v>
      </c>
      <c r="HT118">
        <v>-8.0614901800487495E-3</v>
      </c>
      <c r="HU118">
        <v>-6.3156175112661899E-3</v>
      </c>
      <c r="HV118">
        <v>-3.8193198103426501E-2</v>
      </c>
      <c r="HW118">
        <v>3.1924960230788002E-2</v>
      </c>
      <c r="HX118">
        <v>4.2572768761323897E-2</v>
      </c>
      <c r="HY118">
        <v>3.18756502214214E-2</v>
      </c>
      <c r="HZ118">
        <v>6.08465369814905E-2</v>
      </c>
      <c r="IA118">
        <v>7.55904533954776E-3</v>
      </c>
      <c r="IB118">
        <v>-5.7024885417453703E-3</v>
      </c>
      <c r="IC118">
        <v>-1.2414696173939701E-2</v>
      </c>
      <c r="ID118">
        <v>0.105339110700745</v>
      </c>
      <c r="IE118">
        <v>1.8484214034331502E-2</v>
      </c>
    </row>
    <row r="119" spans="1:239" x14ac:dyDescent="0.35">
      <c r="A119" t="s">
        <v>415</v>
      </c>
      <c r="B119" t="b">
        <v>1</v>
      </c>
      <c r="C119" t="b">
        <v>0</v>
      </c>
      <c r="D119">
        <v>0</v>
      </c>
      <c r="E119">
        <v>-1</v>
      </c>
      <c r="F119" t="s">
        <v>67</v>
      </c>
      <c r="G119">
        <v>-1.58785488801294E-3</v>
      </c>
      <c r="H119">
        <v>0</v>
      </c>
      <c r="I119">
        <v>1.58785488801294E-3</v>
      </c>
      <c r="J119">
        <v>111.412254349798</v>
      </c>
      <c r="K119">
        <v>107.410870521013</v>
      </c>
      <c r="L119">
        <v>103.47002589964301</v>
      </c>
      <c r="M119">
        <v>0</v>
      </c>
      <c r="N119" t="b">
        <v>0</v>
      </c>
      <c r="HL119" t="s">
        <v>463</v>
      </c>
      <c r="HM119">
        <v>-9.4884617643005102E-3</v>
      </c>
      <c r="HN119">
        <v>-1.13100550133643E-2</v>
      </c>
      <c r="HO119">
        <v>-7.0690102684703897E-3</v>
      </c>
      <c r="HP119">
        <v>-2.9206245647794798E-3</v>
      </c>
      <c r="HQ119">
        <v>-3.4626829949332399E-3</v>
      </c>
      <c r="HR119">
        <v>5.7636773982718797E-2</v>
      </c>
      <c r="HS119">
        <v>8.4421216913595096E-2</v>
      </c>
      <c r="HT119">
        <v>-2.35824902292113E-2</v>
      </c>
      <c r="HU119">
        <v>-1.6341240877028901E-2</v>
      </c>
      <c r="HV119">
        <v>-9.5337965017195395E-2</v>
      </c>
      <c r="HW119">
        <v>-4.7111843088812597E-2</v>
      </c>
      <c r="HX119">
        <v>-6.0364941847549099E-2</v>
      </c>
      <c r="HY119">
        <v>-4.7078604957893601E-2</v>
      </c>
      <c r="HZ119">
        <v>2.7841867906674499E-2</v>
      </c>
      <c r="IA119">
        <v>-6.3919463943999305E-2</v>
      </c>
      <c r="IB119">
        <v>5.7097987041752701E-2</v>
      </c>
      <c r="IC119">
        <v>6.4393967672851105E-2</v>
      </c>
      <c r="ID119">
        <v>0.25217387389724799</v>
      </c>
      <c r="IE119">
        <v>0.183724492961165</v>
      </c>
    </row>
    <row r="120" spans="1:239" x14ac:dyDescent="0.35">
      <c r="A120" t="s">
        <v>416</v>
      </c>
      <c r="B120" t="b">
        <v>0</v>
      </c>
      <c r="C120" t="b">
        <v>1</v>
      </c>
      <c r="D120">
        <v>1</v>
      </c>
      <c r="E120">
        <v>1</v>
      </c>
      <c r="F120" t="s">
        <v>67</v>
      </c>
      <c r="G120">
        <v>2.27901968062127E-3</v>
      </c>
      <c r="H120">
        <v>2.27901968062127E-3</v>
      </c>
      <c r="I120">
        <v>2.27901968062127E-3</v>
      </c>
      <c r="J120">
        <v>111.666165070123</v>
      </c>
      <c r="K120">
        <v>107.655662008843</v>
      </c>
      <c r="L120">
        <v>103.705836125023</v>
      </c>
      <c r="M120">
        <v>0</v>
      </c>
      <c r="N120" t="b">
        <v>1</v>
      </c>
      <c r="HL120" t="s">
        <v>464</v>
      </c>
      <c r="HM120">
        <v>-3.13044440026089E-3</v>
      </c>
      <c r="HN120">
        <v>-8.2392994156853493E-3</v>
      </c>
      <c r="HO120">
        <v>-8.1965885996121406E-3</v>
      </c>
      <c r="HP120">
        <v>-6.5869475420563496E-3</v>
      </c>
      <c r="HQ120">
        <v>-5.31115824968275E-3</v>
      </c>
      <c r="HR120">
        <v>-3.7673103392313598E-2</v>
      </c>
      <c r="HS120">
        <v>-5.7875705154681302E-2</v>
      </c>
      <c r="HT120">
        <v>6.7662165257227304E-3</v>
      </c>
      <c r="HU120">
        <v>-1.94427565551424E-3</v>
      </c>
      <c r="HV120">
        <v>4.5707714832508198E-2</v>
      </c>
      <c r="HW120">
        <v>5.7594797362593403E-2</v>
      </c>
      <c r="HX120">
        <v>7.9610386316171594E-2</v>
      </c>
      <c r="HY120">
        <v>5.7176605589831501E-2</v>
      </c>
      <c r="HZ120">
        <v>2.2353528114918E-2</v>
      </c>
      <c r="IA120">
        <v>3.4108511628025702E-2</v>
      </c>
      <c r="IB120">
        <v>4.4009715927068899E-2</v>
      </c>
      <c r="IC120">
        <v>4.81503030981804E-2</v>
      </c>
      <c r="ID120">
        <v>-4.2531201917475898E-2</v>
      </c>
      <c r="IE120">
        <v>7.1745257898984699E-2</v>
      </c>
    </row>
    <row r="121" spans="1:239" x14ac:dyDescent="0.35">
      <c r="A121" t="s">
        <v>417</v>
      </c>
      <c r="B121" t="b">
        <v>1</v>
      </c>
      <c r="C121" t="b">
        <v>1</v>
      </c>
      <c r="D121">
        <v>1</v>
      </c>
      <c r="E121">
        <v>1</v>
      </c>
      <c r="F121" t="s">
        <v>67</v>
      </c>
      <c r="G121">
        <v>-2.7360041353032801E-3</v>
      </c>
      <c r="H121">
        <v>-2.7360041353032801E-3</v>
      </c>
      <c r="I121">
        <v>-2.7360041353032801E-3</v>
      </c>
      <c r="J121">
        <v>111.360645980718</v>
      </c>
      <c r="K121">
        <v>107.361115672398</v>
      </c>
      <c r="L121">
        <v>103.42209652853001</v>
      </c>
      <c r="M121">
        <v>1</v>
      </c>
      <c r="N121" t="b">
        <v>0</v>
      </c>
      <c r="HL121" t="s">
        <v>465</v>
      </c>
      <c r="HM121">
        <v>3.3222129149998998E-3</v>
      </c>
      <c r="HN121">
        <v>-2.4564332247918302E-3</v>
      </c>
      <c r="HO121">
        <v>-1.1041463550917E-3</v>
      </c>
      <c r="HP121">
        <v>-7.3711896128047995E-4</v>
      </c>
      <c r="HQ121">
        <v>-1.18398019376662E-2</v>
      </c>
      <c r="HR121">
        <v>-7.5439504669798804E-2</v>
      </c>
      <c r="HS121">
        <v>-0.115193870032023</v>
      </c>
      <c r="HT121">
        <v>7.2314719177093397E-3</v>
      </c>
      <c r="HU121">
        <v>6.0111970388354499E-4</v>
      </c>
      <c r="HV121">
        <v>9.9308788630258604E-2</v>
      </c>
      <c r="HW121">
        <v>-9.7381320593272706E-3</v>
      </c>
      <c r="HX121">
        <v>1.5618144123887401E-2</v>
      </c>
      <c r="HY121">
        <v>-9.2387336922221605E-3</v>
      </c>
      <c r="HZ121">
        <v>-5.7925154159208202E-2</v>
      </c>
      <c r="IA121">
        <v>-2.5521172330312199E-2</v>
      </c>
      <c r="IB121">
        <v>-9.4374836097443293E-2</v>
      </c>
      <c r="IC121">
        <v>-0.112347027559382</v>
      </c>
      <c r="ID121">
        <v>-0.132834936573796</v>
      </c>
      <c r="IE121">
        <v>-0.11124287971806</v>
      </c>
    </row>
    <row r="122" spans="1:239" x14ac:dyDescent="0.35">
      <c r="A122" t="s">
        <v>418</v>
      </c>
      <c r="B122" t="b">
        <v>0</v>
      </c>
      <c r="C122" t="b">
        <v>1</v>
      </c>
      <c r="D122">
        <v>1</v>
      </c>
      <c r="E122">
        <v>1</v>
      </c>
      <c r="F122" t="s">
        <v>67</v>
      </c>
      <c r="G122">
        <v>2.8064188053449298E-3</v>
      </c>
      <c r="H122">
        <v>2.8064188053449298E-3</v>
      </c>
      <c r="I122">
        <v>2.8064188053449298E-3</v>
      </c>
      <c r="J122">
        <v>111.673170591774</v>
      </c>
      <c r="K122">
        <v>107.662415926384</v>
      </c>
      <c r="L122">
        <v>103.71234224511601</v>
      </c>
      <c r="M122">
        <v>0</v>
      </c>
      <c r="N122" t="b">
        <v>1</v>
      </c>
      <c r="HL122" t="s">
        <v>466</v>
      </c>
      <c r="HM122">
        <v>-3.7782894035429601E-3</v>
      </c>
      <c r="HN122">
        <v>2.9819576865079901E-3</v>
      </c>
      <c r="HO122">
        <v>2.2142198760179898E-3</v>
      </c>
      <c r="HP122">
        <v>-1.6743247235059199E-3</v>
      </c>
      <c r="HQ122">
        <v>2.2607351750988301E-2</v>
      </c>
      <c r="HR122">
        <v>4.7117312862365403E-2</v>
      </c>
      <c r="HS122">
        <v>6.9941111067346198E-2</v>
      </c>
      <c r="HT122">
        <v>-7.8985478228602492E-3</v>
      </c>
      <c r="HU122">
        <v>-4.8433740575970399E-4</v>
      </c>
      <c r="HV122">
        <v>-8.4871829800581694E-2</v>
      </c>
      <c r="HW122">
        <v>5.7999197545308898E-2</v>
      </c>
      <c r="HX122">
        <v>3.97733714091685E-2</v>
      </c>
      <c r="HY122">
        <v>5.7349244558045E-2</v>
      </c>
      <c r="HZ122">
        <v>3.6290770196564202E-2</v>
      </c>
      <c r="IA122">
        <v>5.0400891357094101E-3</v>
      </c>
      <c r="IB122">
        <v>7.6126490595024895E-2</v>
      </c>
      <c r="IC122">
        <v>8.6349245101689107E-2</v>
      </c>
      <c r="ID122">
        <v>-0.102084837661452</v>
      </c>
      <c r="IE122">
        <v>3.0390299860236999E-2</v>
      </c>
    </row>
    <row r="123" spans="1:239" x14ac:dyDescent="0.35">
      <c r="A123" t="s">
        <v>419</v>
      </c>
      <c r="B123" t="b">
        <v>1</v>
      </c>
      <c r="C123" t="b">
        <v>0</v>
      </c>
      <c r="D123">
        <v>0</v>
      </c>
      <c r="E123">
        <v>-1</v>
      </c>
      <c r="F123" t="s">
        <v>67</v>
      </c>
      <c r="G123">
        <v>-9.0623481126889099E-3</v>
      </c>
      <c r="H123">
        <v>0</v>
      </c>
      <c r="I123">
        <v>9.0623481126889099E-3</v>
      </c>
      <c r="J123">
        <v>110.661149445023</v>
      </c>
      <c r="K123">
        <v>107.662415926384</v>
      </c>
      <c r="L123">
        <v>104.652219594123</v>
      </c>
      <c r="M123">
        <v>0</v>
      </c>
      <c r="N123" t="b">
        <v>0</v>
      </c>
      <c r="HL123" t="s">
        <v>467</v>
      </c>
      <c r="HM123">
        <v>-1.32392999935185E-2</v>
      </c>
      <c r="HN123">
        <v>-1.8552462642063599E-2</v>
      </c>
      <c r="HO123">
        <v>-1.4440036519504901E-2</v>
      </c>
      <c r="HP123">
        <v>-8.4283119261532296E-3</v>
      </c>
      <c r="HQ123">
        <v>-2.7004677054746799E-2</v>
      </c>
      <c r="HR123">
        <v>2.1959324547732299E-2</v>
      </c>
      <c r="HS123">
        <v>2.84546653547697E-2</v>
      </c>
      <c r="HT123">
        <v>-3.5405994495872499E-2</v>
      </c>
      <c r="HU123">
        <v>-2.5550781203798299E-2</v>
      </c>
      <c r="HV123">
        <v>-4.6118536953219401E-2</v>
      </c>
      <c r="HW123">
        <v>-5.8194269170714699E-2</v>
      </c>
      <c r="HX123">
        <v>-9.1332298730386202E-2</v>
      </c>
      <c r="HY123">
        <v>-5.8373429561944801E-2</v>
      </c>
      <c r="HZ123">
        <v>-1.0963291002124001E-2</v>
      </c>
      <c r="IA123">
        <v>-0.10755599612851099</v>
      </c>
      <c r="IB123">
        <v>7.4784212743973205E-2</v>
      </c>
      <c r="IC123">
        <v>0.112922031408412</v>
      </c>
      <c r="ID123">
        <v>0.33202816124727103</v>
      </c>
      <c r="IE123">
        <v>6.1541412501615801E-2</v>
      </c>
    </row>
    <row r="124" spans="1:239" x14ac:dyDescent="0.35">
      <c r="A124" t="s">
        <v>420</v>
      </c>
      <c r="B124" t="b">
        <v>0</v>
      </c>
      <c r="C124" t="b">
        <v>1</v>
      </c>
      <c r="D124">
        <v>1</v>
      </c>
      <c r="E124">
        <v>1</v>
      </c>
      <c r="F124" t="s">
        <v>67</v>
      </c>
      <c r="G124">
        <v>-1.13045939810486E-2</v>
      </c>
      <c r="H124">
        <v>-1.13045939810486E-2</v>
      </c>
      <c r="I124">
        <v>-1.13045939810486E-2</v>
      </c>
      <c r="J124">
        <v>109.410170081071</v>
      </c>
      <c r="K124">
        <v>106.44533602731801</v>
      </c>
      <c r="L124">
        <v>103.46916874239599</v>
      </c>
      <c r="M124">
        <v>0</v>
      </c>
      <c r="N124" t="b">
        <v>0</v>
      </c>
      <c r="HL124" t="s">
        <v>468</v>
      </c>
      <c r="HM124">
        <v>-1.1111001347189601E-2</v>
      </c>
      <c r="HN124">
        <v>-1.52735884128002E-2</v>
      </c>
      <c r="HO124">
        <v>-1.1277271593525399E-2</v>
      </c>
      <c r="HP124">
        <v>-5.2547577611742301E-3</v>
      </c>
      <c r="HQ124">
        <v>-1.3711812850050501E-2</v>
      </c>
      <c r="HR124">
        <v>1.8619919800371101E-2</v>
      </c>
      <c r="HS124">
        <v>2.45458886437681E-2</v>
      </c>
      <c r="HT124">
        <v>-3.45994756950814E-2</v>
      </c>
      <c r="HU124">
        <v>-2.2939013273349001E-2</v>
      </c>
      <c r="HV124">
        <v>-4.5177022245264799E-2</v>
      </c>
      <c r="HW124">
        <v>-3.6030526052533901E-2</v>
      </c>
      <c r="HX124">
        <v>-5.10097902150125E-2</v>
      </c>
      <c r="HY124">
        <v>-3.6953697823237999E-2</v>
      </c>
      <c r="HZ124">
        <v>1.34239949299579E-2</v>
      </c>
      <c r="IA124">
        <v>-6.6247642943725996E-2</v>
      </c>
      <c r="IB124">
        <v>6.0417658452186898E-2</v>
      </c>
      <c r="IC124">
        <v>8.0477633366601006E-2</v>
      </c>
      <c r="ID124">
        <v>-9.5906450686391198E-2</v>
      </c>
      <c r="IE124">
        <v>5.2295160397472298E-2</v>
      </c>
    </row>
    <row r="125" spans="1:239" x14ac:dyDescent="0.35">
      <c r="A125" t="s">
        <v>421</v>
      </c>
      <c r="B125" t="b">
        <v>0</v>
      </c>
      <c r="C125" t="b">
        <v>0</v>
      </c>
      <c r="D125">
        <v>0</v>
      </c>
      <c r="E125">
        <v>-1</v>
      </c>
      <c r="F125" t="s">
        <v>67</v>
      </c>
      <c r="G125">
        <v>1.7711990660487201E-3</v>
      </c>
      <c r="H125">
        <v>0</v>
      </c>
      <c r="I125">
        <v>-1.7711990660487201E-3</v>
      </c>
      <c r="J125">
        <v>109.60395727213501</v>
      </c>
      <c r="K125">
        <v>106.44533602731801</v>
      </c>
      <c r="L125">
        <v>103.28590424735501</v>
      </c>
      <c r="M125">
        <v>1</v>
      </c>
      <c r="N125" t="b">
        <v>1</v>
      </c>
      <c r="HL125" t="s">
        <v>469</v>
      </c>
      <c r="HM125">
        <v>-3.3568089312840201E-2</v>
      </c>
      <c r="HN125">
        <v>-3.53180379465515E-2</v>
      </c>
      <c r="HO125">
        <v>-2.8173024859815599E-2</v>
      </c>
      <c r="HP125">
        <v>-2.2707501545569199E-2</v>
      </c>
      <c r="HQ125">
        <v>-9.4701869375752798E-3</v>
      </c>
      <c r="HR125">
        <v>0.12589324121475201</v>
      </c>
      <c r="HS125">
        <v>0.18930108986813801</v>
      </c>
      <c r="HT125">
        <v>-3.3433044931879902E-2</v>
      </c>
      <c r="HU125">
        <v>-3.2247793777125902E-2</v>
      </c>
      <c r="HV125">
        <v>-0.19392269761154499</v>
      </c>
      <c r="HW125">
        <v>5.3637584714275599E-2</v>
      </c>
      <c r="HX125">
        <v>6.1750213482237401E-2</v>
      </c>
      <c r="HY125">
        <v>5.4189190368498501E-2</v>
      </c>
      <c r="HZ125">
        <v>-2.03988270352061E-2</v>
      </c>
      <c r="IA125">
        <v>4.7735725435840096E-3</v>
      </c>
      <c r="IB125">
        <v>4.95368397104851E-2</v>
      </c>
      <c r="IC125">
        <v>2.6280015030635401E-2</v>
      </c>
      <c r="ID125">
        <v>0.224084330616552</v>
      </c>
      <c r="IE125">
        <v>0.13255892493850699</v>
      </c>
    </row>
    <row r="126" spans="1:239" x14ac:dyDescent="0.35">
      <c r="A126" t="s">
        <v>422</v>
      </c>
      <c r="B126" t="b">
        <v>1</v>
      </c>
      <c r="C126" t="b">
        <v>0</v>
      </c>
      <c r="D126">
        <v>0</v>
      </c>
      <c r="E126">
        <v>-1</v>
      </c>
      <c r="F126" t="s">
        <v>67</v>
      </c>
      <c r="G126">
        <v>-1.05249630422189E-2</v>
      </c>
      <c r="H126">
        <v>0</v>
      </c>
      <c r="I126">
        <v>1.05249630422189E-2</v>
      </c>
      <c r="J126">
        <v>108.45037967256501</v>
      </c>
      <c r="K126">
        <v>106.44533602731801</v>
      </c>
      <c r="L126">
        <v>104.37298457234</v>
      </c>
      <c r="M126">
        <v>0</v>
      </c>
      <c r="N126" t="b">
        <v>0</v>
      </c>
      <c r="HL126" t="s">
        <v>470</v>
      </c>
      <c r="HM126">
        <v>-3.6346591140550097E-2</v>
      </c>
      <c r="HN126">
        <v>-4.8301985472357298E-2</v>
      </c>
      <c r="HO126">
        <v>-2.7606591900502998E-2</v>
      </c>
      <c r="HP126">
        <v>-7.72872810666036E-3</v>
      </c>
      <c r="HQ126">
        <v>-4.4444618944326303E-2</v>
      </c>
      <c r="HR126">
        <v>0.21645439310887099</v>
      </c>
      <c r="HS126">
        <v>0.33899486644400301</v>
      </c>
      <c r="HT126">
        <v>-0.106934081555973</v>
      </c>
      <c r="HU126">
        <v>-7.0113076069661606E-2</v>
      </c>
      <c r="HV126">
        <v>-0.27032516089265701</v>
      </c>
      <c r="HW126">
        <v>-9.0347051387837302E-2</v>
      </c>
      <c r="HX126">
        <v>-0.126792476602063</v>
      </c>
      <c r="HY126">
        <v>-9.0653052015837399E-2</v>
      </c>
      <c r="HZ126">
        <v>-9.2906633786575904E-2</v>
      </c>
      <c r="IA126">
        <v>-6.7418712256545901E-2</v>
      </c>
      <c r="IB126">
        <v>4.9561541255246797E-2</v>
      </c>
      <c r="IC126">
        <v>4.7324178060141803E-2</v>
      </c>
      <c r="ID126">
        <v>0.25502007551453898</v>
      </c>
      <c r="IE126">
        <v>-4.8165833454248103E-2</v>
      </c>
    </row>
    <row r="127" spans="1:239" x14ac:dyDescent="0.35">
      <c r="A127" t="s">
        <v>423</v>
      </c>
      <c r="B127" t="b">
        <v>0</v>
      </c>
      <c r="C127" t="b">
        <v>1</v>
      </c>
      <c r="D127">
        <v>1</v>
      </c>
      <c r="E127">
        <v>1</v>
      </c>
      <c r="F127" t="s">
        <v>67</v>
      </c>
      <c r="G127">
        <v>7.4430400531952899E-3</v>
      </c>
      <c r="H127">
        <v>7.4430400531952899E-3</v>
      </c>
      <c r="I127">
        <v>7.4430400531952899E-3</v>
      </c>
      <c r="J127">
        <v>109.25758019225199</v>
      </c>
      <c r="K127">
        <v>107.237612926845</v>
      </c>
      <c r="L127">
        <v>105.149836876984</v>
      </c>
      <c r="M127">
        <v>0</v>
      </c>
      <c r="N127" t="b">
        <v>1</v>
      </c>
      <c r="HL127" t="s">
        <v>471</v>
      </c>
      <c r="HM127">
        <v>1.3120582865845999E-2</v>
      </c>
      <c r="HN127">
        <v>1.7650049100919399E-2</v>
      </c>
      <c r="HO127">
        <v>1.27586040987304E-2</v>
      </c>
      <c r="HP127">
        <v>8.8475666877167996E-3</v>
      </c>
      <c r="HQ127">
        <v>1.5340326589721299E-2</v>
      </c>
      <c r="HR127">
        <v>-7.7916511998932204E-4</v>
      </c>
      <c r="HS127">
        <v>-5.8834688837162696E-3</v>
      </c>
      <c r="HT127">
        <v>2.8809244605028698E-2</v>
      </c>
      <c r="HU127">
        <v>2.47134959087074E-2</v>
      </c>
      <c r="HV127">
        <v>-2.8655642245209799E-2</v>
      </c>
      <c r="HW127">
        <v>-3.7396815155908902E-3</v>
      </c>
      <c r="HX127">
        <v>-2.5435228964777901E-2</v>
      </c>
      <c r="HY127">
        <v>-3.6914464590865801E-3</v>
      </c>
      <c r="HZ127">
        <v>3.1014303522503599E-2</v>
      </c>
      <c r="IA127">
        <v>-8.6061674370521202E-2</v>
      </c>
      <c r="IB127">
        <v>3.0411372221510601E-2</v>
      </c>
      <c r="IC127">
        <v>4.0731565724766598E-2</v>
      </c>
      <c r="ID127">
        <v>7.3461532592773604E-2</v>
      </c>
      <c r="IE127">
        <v>0.171439473811828</v>
      </c>
    </row>
    <row r="128" spans="1:239" x14ac:dyDescent="0.35">
      <c r="A128" t="s">
        <v>424</v>
      </c>
      <c r="B128" t="b">
        <v>1</v>
      </c>
      <c r="C128" t="b">
        <v>0</v>
      </c>
      <c r="D128">
        <v>0</v>
      </c>
      <c r="E128">
        <v>-1</v>
      </c>
      <c r="F128" t="s">
        <v>67</v>
      </c>
      <c r="G128">
        <v>2.3982264289212901E-4</v>
      </c>
      <c r="H128">
        <v>0</v>
      </c>
      <c r="I128">
        <v>-2.3982264289212901E-4</v>
      </c>
      <c r="J128">
        <v>109.28378263389</v>
      </c>
      <c r="K128">
        <v>107.237612926845</v>
      </c>
      <c r="L128">
        <v>105.124619565204</v>
      </c>
      <c r="M128">
        <v>0</v>
      </c>
      <c r="N128" t="b">
        <v>1</v>
      </c>
      <c r="HL128" t="s">
        <v>472</v>
      </c>
      <c r="HM128">
        <v>-1.14719775065492E-2</v>
      </c>
      <c r="HN128">
        <v>-2.22387575929139E-2</v>
      </c>
      <c r="HO128">
        <v>-1.5686133585328201E-2</v>
      </c>
      <c r="HP128">
        <v>-5.5684429602553803E-3</v>
      </c>
      <c r="HQ128">
        <v>-7.2873908927782699E-2</v>
      </c>
      <c r="HR128">
        <v>1.43520733031512E-2</v>
      </c>
      <c r="HS128">
        <v>1.28781539577638E-2</v>
      </c>
      <c r="HT128">
        <v>-4.3514316518326802E-2</v>
      </c>
      <c r="HU128">
        <v>-3.0572653515119001E-2</v>
      </c>
      <c r="HV128">
        <v>-5.2130301471494202E-2</v>
      </c>
      <c r="HW128">
        <v>-7.4978294802936093E-2</v>
      </c>
      <c r="HX128">
        <v>-7.5245988217951504E-2</v>
      </c>
      <c r="HY128">
        <v>-7.5934215093116E-2</v>
      </c>
      <c r="HZ128">
        <v>-9.0195379824415001E-2</v>
      </c>
      <c r="IA128">
        <v>-9.9393555548371995E-2</v>
      </c>
      <c r="IB128">
        <v>-7.9474825779004596E-2</v>
      </c>
      <c r="IC128">
        <v>-8.2969436612839204E-2</v>
      </c>
      <c r="ID128">
        <v>-0.36186641004857001</v>
      </c>
      <c r="IE128">
        <v>-0.24729572946115899</v>
      </c>
    </row>
    <row r="129" spans="1:239" x14ac:dyDescent="0.35">
      <c r="A129" t="s">
        <v>425</v>
      </c>
      <c r="B129" t="b">
        <v>1</v>
      </c>
      <c r="C129" t="b">
        <v>1</v>
      </c>
      <c r="D129">
        <v>1</v>
      </c>
      <c r="E129">
        <v>1</v>
      </c>
      <c r="F129" t="s">
        <v>67</v>
      </c>
      <c r="G129">
        <v>8.4092827059662999E-3</v>
      </c>
      <c r="H129">
        <v>8.4092827059662999E-3</v>
      </c>
      <c r="I129">
        <v>8.4092827059662999E-3</v>
      </c>
      <c r="J129">
        <v>110.20278085723599</v>
      </c>
      <c r="K129">
        <v>108.13940433066</v>
      </c>
      <c r="L129">
        <v>106.00864221048499</v>
      </c>
      <c r="M129">
        <v>1</v>
      </c>
      <c r="N129" t="b">
        <v>1</v>
      </c>
      <c r="HL129" t="s">
        <v>473</v>
      </c>
      <c r="HM129">
        <v>1.6904362412835699E-2</v>
      </c>
      <c r="HN129">
        <v>2.8005002091527599E-2</v>
      </c>
      <c r="HO129">
        <v>1.67580508526581E-2</v>
      </c>
      <c r="HP129">
        <v>5.7117916916449296E-3</v>
      </c>
      <c r="HQ129">
        <v>5.8655571637585301E-2</v>
      </c>
      <c r="HR129">
        <v>-3.5839557666838502E-2</v>
      </c>
      <c r="HS129">
        <v>-5.1331596815739101E-2</v>
      </c>
      <c r="HT129">
        <v>3.9634102778521099E-2</v>
      </c>
      <c r="HU129">
        <v>3.1407402075921798E-2</v>
      </c>
      <c r="HV129">
        <v>3.3411103178042099E-2</v>
      </c>
      <c r="HW129">
        <v>8.065784600584E-2</v>
      </c>
      <c r="HX129">
        <v>0.11965811209367801</v>
      </c>
      <c r="HY129">
        <v>8.1026779831814902E-2</v>
      </c>
      <c r="HZ129">
        <v>8.8076970150072903E-2</v>
      </c>
      <c r="IA129">
        <v>8.3092202128772996E-2</v>
      </c>
      <c r="IB129">
        <v>-2.4654463530808801E-2</v>
      </c>
      <c r="IC129">
        <v>-1.9247171588694399E-2</v>
      </c>
      <c r="ID129">
        <v>0.48213369398126099</v>
      </c>
      <c r="IE129">
        <v>0.13314594841812899</v>
      </c>
    </row>
    <row r="130" spans="1:239" x14ac:dyDescent="0.35">
      <c r="A130" t="s">
        <v>426</v>
      </c>
      <c r="B130" t="b">
        <v>1</v>
      </c>
      <c r="C130" t="b">
        <v>1</v>
      </c>
      <c r="D130">
        <v>1</v>
      </c>
      <c r="E130">
        <v>1</v>
      </c>
      <c r="F130" t="s">
        <v>67</v>
      </c>
      <c r="G130">
        <v>7.42147005503546E-3</v>
      </c>
      <c r="H130">
        <v>7.42147005503546E-3</v>
      </c>
      <c r="I130">
        <v>7.42147005503546E-3</v>
      </c>
      <c r="J130">
        <v>111.020647495349</v>
      </c>
      <c r="K130">
        <v>108.941957681669</v>
      </c>
      <c r="L130">
        <v>106.795382174225</v>
      </c>
      <c r="M130">
        <v>1</v>
      </c>
      <c r="N130" t="b">
        <v>1</v>
      </c>
      <c r="HL130" t="s">
        <v>474</v>
      </c>
      <c r="HM130">
        <v>-3.37713380581766E-2</v>
      </c>
      <c r="HN130">
        <v>-3.72384858339758E-2</v>
      </c>
      <c r="HO130">
        <v>-2.46247174420316E-2</v>
      </c>
      <c r="HP130">
        <v>-1.42135266423449E-2</v>
      </c>
      <c r="HQ130">
        <v>-4.4007401740585803E-2</v>
      </c>
      <c r="HR130">
        <v>0.14461413990550701</v>
      </c>
      <c r="HS130">
        <v>0.21792213897096999</v>
      </c>
      <c r="HT130">
        <v>-5.8713554771573397E-2</v>
      </c>
      <c r="HU130">
        <v>-4.6176602987911403E-2</v>
      </c>
      <c r="HV130">
        <v>-0.20042193747168699</v>
      </c>
      <c r="HW130">
        <v>-3.7953134510042098E-2</v>
      </c>
      <c r="HX130">
        <v>-5.0059612014121603E-2</v>
      </c>
      <c r="HY130">
        <v>-3.8087201289071199E-2</v>
      </c>
      <c r="HZ130">
        <v>-1.9736840480664201E-2</v>
      </c>
      <c r="IA130">
        <v>-2.56568775245938E-2</v>
      </c>
      <c r="IB130">
        <v>5.4729899892940097E-3</v>
      </c>
      <c r="IC130">
        <v>0</v>
      </c>
      <c r="ID130">
        <v>0.11052630240457099</v>
      </c>
      <c r="IE130">
        <v>7.9659967428122994E-2</v>
      </c>
    </row>
    <row r="131" spans="1:239" x14ac:dyDescent="0.35">
      <c r="A131" t="s">
        <v>427</v>
      </c>
      <c r="B131" t="b">
        <v>1</v>
      </c>
      <c r="C131" t="b">
        <v>1</v>
      </c>
      <c r="D131">
        <v>1</v>
      </c>
      <c r="E131">
        <v>1</v>
      </c>
      <c r="F131" t="s">
        <v>67</v>
      </c>
      <c r="G131">
        <v>-3.3407679507645401E-3</v>
      </c>
      <c r="H131">
        <v>-3.3407679507645401E-3</v>
      </c>
      <c r="I131">
        <v>-3.3407679507645401E-3</v>
      </c>
      <c r="J131">
        <v>110.649753274324</v>
      </c>
      <c r="K131">
        <v>108.578007880953</v>
      </c>
      <c r="L131">
        <v>106.43860358416801</v>
      </c>
      <c r="M131">
        <v>1</v>
      </c>
      <c r="N131" t="b">
        <v>0</v>
      </c>
      <c r="HL131" t="s">
        <v>475</v>
      </c>
      <c r="HM131">
        <v>-3.7273782720841503E-2</v>
      </c>
      <c r="HN131">
        <v>-4.3720236445762999E-2</v>
      </c>
      <c r="HO131">
        <v>-3.1240544676267901E-2</v>
      </c>
      <c r="HP131">
        <v>-1.7207435153258701E-2</v>
      </c>
      <c r="HQ131">
        <v>-4.0519862922424099E-2</v>
      </c>
      <c r="HR131">
        <v>0.135260346297366</v>
      </c>
      <c r="HS131">
        <v>0.19650853516070699</v>
      </c>
      <c r="HT131">
        <v>-7.4901892664716002E-2</v>
      </c>
      <c r="HU131">
        <v>-5.4103799429174301E-2</v>
      </c>
      <c r="HV131">
        <v>-0.20250437612021899</v>
      </c>
      <c r="HW131">
        <v>-9.5284813985973799E-2</v>
      </c>
      <c r="HX131">
        <v>-0.102016982661589</v>
      </c>
      <c r="HY131">
        <v>-9.5285308561072604E-2</v>
      </c>
      <c r="HZ131">
        <v>-5.77966276292926E-2</v>
      </c>
      <c r="IA131">
        <v>-0.10302668794146499</v>
      </c>
      <c r="IB131">
        <v>-5.0059586938545099E-2</v>
      </c>
      <c r="IC131">
        <v>-5.2922210895355003E-2</v>
      </c>
      <c r="ID131">
        <v>-0.26339006523745301</v>
      </c>
      <c r="IE131">
        <v>-9.58978938125776E-2</v>
      </c>
    </row>
    <row r="132" spans="1:239" x14ac:dyDescent="0.35">
      <c r="A132" t="s">
        <v>428</v>
      </c>
      <c r="B132" t="b">
        <v>0</v>
      </c>
      <c r="C132" t="b">
        <v>1</v>
      </c>
      <c r="D132">
        <v>1</v>
      </c>
      <c r="E132">
        <v>1</v>
      </c>
      <c r="F132" t="s">
        <v>67</v>
      </c>
      <c r="G132">
        <v>-8.52727658910701E-3</v>
      </c>
      <c r="H132">
        <v>-8.52727658910701E-3</v>
      </c>
      <c r="I132">
        <v>-8.52727658910701E-3</v>
      </c>
      <c r="J132">
        <v>109.706212223637</v>
      </c>
      <c r="K132">
        <v>107.652133176257</v>
      </c>
      <c r="L132">
        <v>105.53097217164699</v>
      </c>
      <c r="M132">
        <v>0</v>
      </c>
      <c r="N132" t="b">
        <v>0</v>
      </c>
      <c r="HL132" t="s">
        <v>476</v>
      </c>
      <c r="HM132">
        <v>-2.0741102549555301E-2</v>
      </c>
      <c r="HN132">
        <v>-1.7259382127522802E-2</v>
      </c>
      <c r="HO132">
        <v>-1.4267489798313901E-2</v>
      </c>
      <c r="HP132">
        <v>-6.1319933540127103E-3</v>
      </c>
      <c r="HQ132">
        <v>2.01655222411702E-2</v>
      </c>
      <c r="HR132">
        <v>0.16780271157950499</v>
      </c>
      <c r="HS132">
        <v>0.25203502247282</v>
      </c>
      <c r="HT132">
        <v>-4.2989038044432701E-2</v>
      </c>
      <c r="HU132">
        <v>-2.5480566975377199E-2</v>
      </c>
      <c r="HV132">
        <v>-0.22494433611605899</v>
      </c>
      <c r="HW132">
        <v>5.3462745190924803E-2</v>
      </c>
      <c r="HX132">
        <v>2.0861746813229401E-2</v>
      </c>
      <c r="HY132">
        <v>5.4317433842686599E-2</v>
      </c>
      <c r="HZ132">
        <v>6.8206909574695093E-2</v>
      </c>
      <c r="IA132">
        <v>8.5452233017691198E-2</v>
      </c>
      <c r="IB132">
        <v>2.7402834428452399E-2</v>
      </c>
      <c r="IC132">
        <v>3.4074834325596097E-2</v>
      </c>
      <c r="ID132">
        <v>-9.2609083191996205E-2</v>
      </c>
      <c r="IE132">
        <v>0.13957519192004</v>
      </c>
    </row>
    <row r="133" spans="1:239" x14ac:dyDescent="0.35">
      <c r="A133" t="s">
        <v>429</v>
      </c>
      <c r="B133" t="b">
        <v>0</v>
      </c>
      <c r="C133" t="b">
        <v>0</v>
      </c>
      <c r="D133">
        <v>0</v>
      </c>
      <c r="E133">
        <v>-1</v>
      </c>
      <c r="F133" t="s">
        <v>67</v>
      </c>
      <c r="G133">
        <v>-3.7615211331052298E-3</v>
      </c>
      <c r="H133">
        <v>0</v>
      </c>
      <c r="I133">
        <v>3.7615211331052298E-3</v>
      </c>
      <c r="J133">
        <v>109.293549987925</v>
      </c>
      <c r="K133">
        <v>107.652133176257</v>
      </c>
      <c r="L133">
        <v>105.927929153668</v>
      </c>
      <c r="M133">
        <v>1</v>
      </c>
      <c r="N133" t="b">
        <v>0</v>
      </c>
      <c r="HL133" t="s">
        <v>477</v>
      </c>
      <c r="HM133">
        <v>3.61586323882803E-2</v>
      </c>
      <c r="HN133">
        <v>4.5642137367709799E-2</v>
      </c>
      <c r="HO133">
        <v>3.1812204295299698E-2</v>
      </c>
      <c r="HP133">
        <v>1.45123091308994E-2</v>
      </c>
      <c r="HQ133">
        <v>2.96140128656272E-2</v>
      </c>
      <c r="HR133">
        <v>-0.11477280144918001</v>
      </c>
      <c r="HS133">
        <v>-0.17434509986091301</v>
      </c>
      <c r="HT133">
        <v>8.6829351455448095E-2</v>
      </c>
      <c r="HU133">
        <v>5.8858200216246701E-2</v>
      </c>
      <c r="HV133">
        <v>0.17361102350403401</v>
      </c>
      <c r="HW133">
        <v>6.0231009010987602E-2</v>
      </c>
      <c r="HX133">
        <v>6.1389894551549799E-2</v>
      </c>
      <c r="HY133">
        <v>5.92658451693912E-2</v>
      </c>
      <c r="HZ133">
        <v>1.85109168204373E-2</v>
      </c>
      <c r="IA133">
        <v>6.7597557274488199E-2</v>
      </c>
      <c r="IB133">
        <v>-3.9221067081818202E-4</v>
      </c>
      <c r="IC133">
        <v>-2.30769330352328E-2</v>
      </c>
      <c r="ID133">
        <v>0.126326918338144</v>
      </c>
      <c r="IE133">
        <v>-7.0495813025647199E-3</v>
      </c>
    </row>
    <row r="134" spans="1:239" x14ac:dyDescent="0.35">
      <c r="A134" t="s">
        <v>430</v>
      </c>
      <c r="B134" t="b">
        <v>0</v>
      </c>
      <c r="C134" t="b">
        <v>0</v>
      </c>
      <c r="D134">
        <v>0</v>
      </c>
      <c r="E134">
        <v>-1</v>
      </c>
      <c r="F134" t="s">
        <v>67</v>
      </c>
      <c r="G134">
        <v>1.3119115156179299E-2</v>
      </c>
      <c r="H134">
        <v>0</v>
      </c>
      <c r="I134">
        <v>-1.3119115156179299E-2</v>
      </c>
      <c r="J134">
        <v>110.72738465604399</v>
      </c>
      <c r="K134">
        <v>107.652133176257</v>
      </c>
      <c r="L134">
        <v>104.53824845284601</v>
      </c>
      <c r="M134">
        <v>1</v>
      </c>
      <c r="N134" t="b">
        <v>1</v>
      </c>
      <c r="HL134" t="s">
        <v>478</v>
      </c>
      <c r="HM134">
        <v>-1.6885263297667999E-2</v>
      </c>
      <c r="HN134">
        <v>-1.77245788878964E-2</v>
      </c>
      <c r="HO134">
        <v>-9.0407844429085601E-3</v>
      </c>
      <c r="HP134">
        <v>-3.16593755295402E-3</v>
      </c>
      <c r="HQ134">
        <v>-2.1425148868697001E-2</v>
      </c>
      <c r="HR134">
        <v>0.118446651863843</v>
      </c>
      <c r="HS134">
        <v>0.17914319013305</v>
      </c>
      <c r="HT134">
        <v>-4.3632820315804698E-2</v>
      </c>
      <c r="HU134">
        <v>-2.7677101340003001E-2</v>
      </c>
      <c r="HV134">
        <v>-0.178456394737462</v>
      </c>
      <c r="HW134">
        <v>-5.6934284039824402E-2</v>
      </c>
      <c r="HX134">
        <v>-7.7384883350510997E-2</v>
      </c>
      <c r="HY134">
        <v>-5.64516909121641E-2</v>
      </c>
      <c r="HZ134">
        <v>-7.3108312818621901E-2</v>
      </c>
      <c r="IA134">
        <v>-8.1075190375813594E-2</v>
      </c>
      <c r="IB134">
        <v>-2.2127996091807E-2</v>
      </c>
      <c r="IC134">
        <v>-1.11783781459613E-2</v>
      </c>
      <c r="ID134">
        <v>-0.32438908411717898</v>
      </c>
      <c r="IE134">
        <v>-8.2152939391732904E-2</v>
      </c>
    </row>
    <row r="135" spans="1:239" x14ac:dyDescent="0.35">
      <c r="A135" t="s">
        <v>431</v>
      </c>
      <c r="B135" t="b">
        <v>1</v>
      </c>
      <c r="C135" t="b">
        <v>0</v>
      </c>
      <c r="D135">
        <v>0</v>
      </c>
      <c r="E135">
        <v>-1</v>
      </c>
      <c r="F135" t="s">
        <v>67</v>
      </c>
      <c r="G135">
        <v>2.63948077230362E-2</v>
      </c>
      <c r="H135">
        <v>0</v>
      </c>
      <c r="I135">
        <v>-2.63948077230362E-2</v>
      </c>
      <c r="J135">
        <v>113.650012683715</v>
      </c>
      <c r="K135">
        <v>107.652133176257</v>
      </c>
      <c r="L135">
        <v>101.77898148523001</v>
      </c>
      <c r="M135">
        <v>0</v>
      </c>
      <c r="N135" t="b">
        <v>1</v>
      </c>
      <c r="HL135" t="s">
        <v>479</v>
      </c>
      <c r="HM135">
        <v>2.72652827497652E-2</v>
      </c>
      <c r="HN135">
        <v>3.7365252099188902E-2</v>
      </c>
      <c r="HO135">
        <v>2.47493654901185E-2</v>
      </c>
      <c r="HP135">
        <v>1.1145146988495299E-2</v>
      </c>
      <c r="HQ135">
        <v>3.8256738892156597E-2</v>
      </c>
      <c r="HR135">
        <v>-0.10653913273476399</v>
      </c>
      <c r="HS135">
        <v>-0.157124963664763</v>
      </c>
      <c r="HT135">
        <v>6.4916187401912406E-2</v>
      </c>
      <c r="HU135">
        <v>4.4367057747644899E-2</v>
      </c>
      <c r="HV135">
        <v>0.16064736643455699</v>
      </c>
      <c r="HW135">
        <v>6.7381018491136702E-2</v>
      </c>
      <c r="HX135">
        <v>6.8917290809007797E-2</v>
      </c>
      <c r="HY135">
        <v>6.7440909992052697E-2</v>
      </c>
      <c r="HZ135">
        <v>8.4500767071841607E-2</v>
      </c>
      <c r="IA135">
        <v>0.16924886587135801</v>
      </c>
      <c r="IB135">
        <v>3.3665909041009398E-2</v>
      </c>
      <c r="IC135">
        <v>3.0612204232367098E-2</v>
      </c>
      <c r="ID135">
        <v>-0.27073553289836899</v>
      </c>
      <c r="IE135">
        <v>9.8924221774690096E-2</v>
      </c>
    </row>
    <row r="136" spans="1:239" x14ac:dyDescent="0.35">
      <c r="A136" t="s">
        <v>432</v>
      </c>
      <c r="B136" t="b">
        <v>1</v>
      </c>
      <c r="C136" t="b">
        <v>1</v>
      </c>
      <c r="D136">
        <v>1</v>
      </c>
      <c r="E136">
        <v>1</v>
      </c>
      <c r="F136" t="s">
        <v>67</v>
      </c>
      <c r="G136">
        <v>5.0820488955460796E-3</v>
      </c>
      <c r="H136">
        <v>5.0820488955460796E-3</v>
      </c>
      <c r="I136">
        <v>5.0820488955460796E-3</v>
      </c>
      <c r="J136">
        <v>114.227587605153</v>
      </c>
      <c r="K136">
        <v>108.19922658076899</v>
      </c>
      <c r="L136">
        <v>102.296227245677</v>
      </c>
      <c r="M136">
        <v>1</v>
      </c>
      <c r="N136" t="b">
        <v>1</v>
      </c>
      <c r="HL136" t="s">
        <v>480</v>
      </c>
      <c r="HM136">
        <v>-3.3472261897514503E-2</v>
      </c>
      <c r="HN136">
        <v>-4.0137938270783699E-2</v>
      </c>
      <c r="HO136">
        <v>-2.5327977637267698E-2</v>
      </c>
      <c r="HP136">
        <v>-1.50680670592265E-2</v>
      </c>
      <c r="HQ136">
        <v>-2.7973019291335499E-2</v>
      </c>
      <c r="HR136">
        <v>0.13618126867892699</v>
      </c>
      <c r="HS136">
        <v>0.204910180309956</v>
      </c>
      <c r="HT136">
        <v>-7.1376451945608196E-2</v>
      </c>
      <c r="HU136">
        <v>-5.1321186811898303E-2</v>
      </c>
      <c r="HV136">
        <v>-0.18049798208912901</v>
      </c>
      <c r="HW136">
        <v>-3.5394295710733797E-2</v>
      </c>
      <c r="HX136">
        <v>-3.04878118417184E-2</v>
      </c>
      <c r="HY136">
        <v>-3.5396510152386401E-2</v>
      </c>
      <c r="HZ136">
        <v>-2.28791127437738E-2</v>
      </c>
      <c r="IA136">
        <v>-8.0785755132732701E-2</v>
      </c>
      <c r="IB136">
        <v>-2.6229520027865699E-2</v>
      </c>
      <c r="IC136">
        <v>-1.83664117112841E-2</v>
      </c>
      <c r="ID136">
        <v>7.2941163006950499E-2</v>
      </c>
      <c r="IE136">
        <v>-3.4349847859943397E-2</v>
      </c>
    </row>
    <row r="137" spans="1:239" x14ac:dyDescent="0.35">
      <c r="A137" t="s">
        <v>433</v>
      </c>
      <c r="B137" t="b">
        <v>1</v>
      </c>
      <c r="C137" t="b">
        <v>1</v>
      </c>
      <c r="D137">
        <v>1</v>
      </c>
      <c r="E137">
        <v>1</v>
      </c>
      <c r="F137" t="s">
        <v>67</v>
      </c>
      <c r="G137">
        <v>2.5498561511089601E-2</v>
      </c>
      <c r="H137">
        <v>2.5498561511089601E-2</v>
      </c>
      <c r="I137">
        <v>2.5498561511089601E-2</v>
      </c>
      <c r="J137">
        <v>117.140226773967</v>
      </c>
      <c r="K137">
        <v>110.95815121519099</v>
      </c>
      <c r="L137">
        <v>104.90463388845301</v>
      </c>
      <c r="M137">
        <v>1</v>
      </c>
      <c r="N137" t="b">
        <v>1</v>
      </c>
      <c r="HL137" t="s">
        <v>481</v>
      </c>
      <c r="HM137">
        <v>3.23249749808198E-2</v>
      </c>
      <c r="HN137">
        <v>3.8177752546783399E-2</v>
      </c>
      <c r="HO137">
        <v>2.4597897987292498E-2</v>
      </c>
      <c r="HP137">
        <v>2.20468982576504E-2</v>
      </c>
      <c r="HQ137">
        <v>2.4277172991492998E-2</v>
      </c>
      <c r="HR137">
        <v>-0.110723904763233</v>
      </c>
      <c r="HS137">
        <v>-0.13865747428030401</v>
      </c>
      <c r="HT137">
        <v>5.3800405720282302E-2</v>
      </c>
      <c r="HU137">
        <v>4.4999484829273802E-2</v>
      </c>
      <c r="HV137">
        <v>0.158213507034594</v>
      </c>
      <c r="HW137">
        <v>4.1071278187415398E-2</v>
      </c>
      <c r="HX137">
        <v>6.23063488506903E-2</v>
      </c>
      <c r="HY137">
        <v>4.14078273979889E-2</v>
      </c>
      <c r="HZ137">
        <v>-0.222247909863136</v>
      </c>
      <c r="IA137">
        <v>-2.5792059378113599E-2</v>
      </c>
      <c r="IB137">
        <v>-1.7790621169072301E-2</v>
      </c>
      <c r="IC137">
        <v>-2.3774854760174099E-2</v>
      </c>
      <c r="ID137">
        <v>-0.25376345001213502</v>
      </c>
      <c r="IE137">
        <v>-5.4099936847227602E-2</v>
      </c>
    </row>
    <row r="138" spans="1:239" x14ac:dyDescent="0.35">
      <c r="A138" t="s">
        <v>434</v>
      </c>
      <c r="B138" t="b">
        <v>1</v>
      </c>
      <c r="C138" t="b">
        <v>1</v>
      </c>
      <c r="D138">
        <v>1</v>
      </c>
      <c r="E138">
        <v>1</v>
      </c>
      <c r="F138" t="s">
        <v>67</v>
      </c>
      <c r="G138">
        <v>8.4630441589366098E-3</v>
      </c>
      <c r="H138">
        <v>8.4630441589366098E-3</v>
      </c>
      <c r="I138">
        <v>8.4630441589366098E-3</v>
      </c>
      <c r="J138">
        <v>118.131589685942</v>
      </c>
      <c r="K138">
        <v>111.897194948719</v>
      </c>
      <c r="L138">
        <v>105.792446437528</v>
      </c>
      <c r="M138">
        <v>1</v>
      </c>
      <c r="N138" t="b">
        <v>1</v>
      </c>
      <c r="HL138" t="s">
        <v>482</v>
      </c>
      <c r="HM138">
        <v>1.4026535265618801E-3</v>
      </c>
      <c r="HN138">
        <v>9.9425752793580392E-4</v>
      </c>
      <c r="HO138">
        <v>1.5354797762860901E-3</v>
      </c>
      <c r="HP138">
        <v>1.8300773812755999E-3</v>
      </c>
      <c r="HQ138">
        <v>2.1669980171119502E-3</v>
      </c>
      <c r="HR138">
        <v>5.7782219782700397E-3</v>
      </c>
      <c r="HS138">
        <v>6.3332640863342704E-3</v>
      </c>
      <c r="HT138">
        <v>-3.7498342676289798E-4</v>
      </c>
      <c r="HU138" s="129">
        <v>6.6613381477509304E-16</v>
      </c>
      <c r="HV138">
        <v>-1.5572960267901E-2</v>
      </c>
      <c r="HW138">
        <v>1.2118182508447E-2</v>
      </c>
      <c r="HX138">
        <v>7.5363908304104596E-3</v>
      </c>
      <c r="HY138">
        <v>1.1794006893332799E-2</v>
      </c>
      <c r="HZ138">
        <v>-3.53635137880192E-3</v>
      </c>
      <c r="IA138">
        <v>-3.7147274140769598E-2</v>
      </c>
      <c r="IB138">
        <v>-2.3621991740438199E-2</v>
      </c>
      <c r="IC138">
        <v>-3.6302033181958203E-2</v>
      </c>
      <c r="ID138">
        <v>4.4709417142971802E-2</v>
      </c>
      <c r="IE138">
        <v>-5.0567626396409097E-2</v>
      </c>
    </row>
    <row r="139" spans="1:239" x14ac:dyDescent="0.35">
      <c r="A139" t="s">
        <v>435</v>
      </c>
      <c r="B139" t="b">
        <v>1</v>
      </c>
      <c r="C139" t="b">
        <v>1</v>
      </c>
      <c r="D139">
        <v>1</v>
      </c>
      <c r="E139">
        <v>1</v>
      </c>
      <c r="F139" t="s">
        <v>67</v>
      </c>
      <c r="G139">
        <v>1.6739956628237702E-2</v>
      </c>
      <c r="H139">
        <v>1.6739956628237702E-2</v>
      </c>
      <c r="I139">
        <v>1.6739956628237702E-2</v>
      </c>
      <c r="J139">
        <v>120.10910737371</v>
      </c>
      <c r="K139">
        <v>113.770349138982</v>
      </c>
      <c r="L139">
        <v>107.563407402487</v>
      </c>
      <c r="M139">
        <v>1</v>
      </c>
      <c r="N139" t="b">
        <v>1</v>
      </c>
      <c r="HL139" t="s">
        <v>483</v>
      </c>
      <c r="HM139">
        <v>-1.2158565908856301E-3</v>
      </c>
      <c r="HN139">
        <v>-1.3858659248270301E-3</v>
      </c>
      <c r="HO139">
        <v>-1.85814964864072E-3</v>
      </c>
      <c r="HP139">
        <v>-1.8355134320025E-3</v>
      </c>
      <c r="HQ139">
        <v>-8.18862222761251E-3</v>
      </c>
      <c r="HR139">
        <v>6.7866028515219902E-3</v>
      </c>
      <c r="HS139">
        <v>9.6861016864990806E-3</v>
      </c>
      <c r="HT139">
        <v>-4.3741852911094404E-3</v>
      </c>
      <c r="HU139">
        <v>-1.57691253254699E-3</v>
      </c>
      <c r="HV139">
        <v>-2.22222307339189E-2</v>
      </c>
      <c r="HW139">
        <v>5.6316753027014698E-3</v>
      </c>
      <c r="HX139">
        <v>2.50978420710323E-2</v>
      </c>
      <c r="HY139">
        <v>5.5248588240810401E-3</v>
      </c>
      <c r="HZ139">
        <v>-4.8855369302058201E-2</v>
      </c>
      <c r="IA139">
        <v>-6.9417191199855496E-2</v>
      </c>
      <c r="IB139">
        <v>-5.6078796496435601E-2</v>
      </c>
      <c r="IC139">
        <v>-5.5161950402952298E-2</v>
      </c>
      <c r="ID139">
        <v>-8.2840295955038196E-2</v>
      </c>
      <c r="IE139">
        <v>-6.4411346231952604E-2</v>
      </c>
    </row>
    <row r="140" spans="1:239" x14ac:dyDescent="0.35">
      <c r="A140" t="s">
        <v>436</v>
      </c>
      <c r="B140" t="b">
        <v>1</v>
      </c>
      <c r="C140" t="b">
        <v>1</v>
      </c>
      <c r="D140">
        <v>1</v>
      </c>
      <c r="E140">
        <v>1</v>
      </c>
      <c r="F140" t="s">
        <v>67</v>
      </c>
      <c r="G140">
        <v>2.0327456143783101E-2</v>
      </c>
      <c r="H140">
        <v>2.0327456143783101E-2</v>
      </c>
      <c r="I140">
        <v>2.0327456143783101E-2</v>
      </c>
      <c r="J140">
        <v>122.550619986318</v>
      </c>
      <c r="K140">
        <v>116.083010921568</v>
      </c>
      <c r="L140">
        <v>109.749897849137</v>
      </c>
      <c r="M140">
        <v>1</v>
      </c>
      <c r="N140" t="b">
        <v>1</v>
      </c>
      <c r="HL140" t="s">
        <v>484</v>
      </c>
      <c r="HM140">
        <v>-6.6931056436200197E-3</v>
      </c>
      <c r="HN140">
        <v>-2.7759648873252299E-3</v>
      </c>
      <c r="HO140">
        <v>-3.7233011483568299E-3</v>
      </c>
      <c r="HP140">
        <v>-7.35595991635795E-3</v>
      </c>
      <c r="HQ140">
        <v>1.22084057463685E-2</v>
      </c>
      <c r="HR140">
        <v>9.0263206949905399E-3</v>
      </c>
      <c r="HS140">
        <v>4.5143153221910801E-2</v>
      </c>
      <c r="HT140">
        <v>1.36895417147211E-2</v>
      </c>
      <c r="HU140">
        <v>5.0185551958865596E-3</v>
      </c>
      <c r="HV140">
        <v>-2.44140637308559E-2</v>
      </c>
      <c r="HW140">
        <v>5.4778339453937397E-2</v>
      </c>
      <c r="HX140">
        <v>5.1514552163278701E-2</v>
      </c>
      <c r="HY140">
        <v>5.5157323951084698E-2</v>
      </c>
      <c r="HZ140">
        <v>4.3484676475889598E-2</v>
      </c>
      <c r="IA140">
        <v>0.12417896979476301</v>
      </c>
      <c r="IB140">
        <v>1.29407413466171E-2</v>
      </c>
      <c r="IC140">
        <v>2.5789461637799799E-2</v>
      </c>
      <c r="ID140">
        <v>0.24915824996911401</v>
      </c>
      <c r="IE140">
        <v>8.9977255581841803E-2</v>
      </c>
    </row>
    <row r="141" spans="1:239" x14ac:dyDescent="0.35">
      <c r="A141" t="s">
        <v>437</v>
      </c>
      <c r="B141" t="b">
        <v>1</v>
      </c>
      <c r="C141" t="b">
        <v>1</v>
      </c>
      <c r="D141">
        <v>1</v>
      </c>
      <c r="E141">
        <v>1</v>
      </c>
      <c r="F141" t="s">
        <v>67</v>
      </c>
      <c r="G141">
        <v>1.8959142860890299E-3</v>
      </c>
      <c r="H141">
        <v>1.8959142860890299E-3</v>
      </c>
      <c r="I141">
        <v>1.8959142860890299E-3</v>
      </c>
      <c r="J141">
        <v>122.782965457519</v>
      </c>
      <c r="K141">
        <v>116.30309436034599</v>
      </c>
      <c r="L141">
        <v>109.957974248366</v>
      </c>
      <c r="M141">
        <v>1</v>
      </c>
      <c r="N141" t="b">
        <v>1</v>
      </c>
      <c r="HL141" t="s">
        <v>485</v>
      </c>
      <c r="HM141">
        <v>1.02480353757572E-3</v>
      </c>
      <c r="HN141">
        <v>5.8494576890937202E-3</v>
      </c>
      <c r="HO141">
        <v>7.1965520135537303E-3</v>
      </c>
      <c r="HP141">
        <v>4.7795980616940296E-3</v>
      </c>
      <c r="HQ141">
        <v>1.38828032061564E-2</v>
      </c>
      <c r="HR141">
        <v>4.6355404032287099E-2</v>
      </c>
      <c r="HS141">
        <v>6.7494029001952699E-2</v>
      </c>
      <c r="HT141" s="129">
        <v>6.6613381477509304E-16</v>
      </c>
      <c r="HU141">
        <v>3.34920794297177E-3</v>
      </c>
      <c r="HV141">
        <v>-7.1707884018717596E-2</v>
      </c>
      <c r="HW141">
        <v>3.1546481855753497E-2</v>
      </c>
      <c r="HX141">
        <v>3.0139266747452001E-2</v>
      </c>
      <c r="HY141">
        <v>3.0645480892973899E-2</v>
      </c>
      <c r="HZ141">
        <v>0.143635967151686</v>
      </c>
      <c r="IA141">
        <v>5.3793540215326403E-2</v>
      </c>
      <c r="IB141">
        <v>8.7224626109457498E-2</v>
      </c>
      <c r="IC141">
        <v>0.109969239346189</v>
      </c>
      <c r="ID141">
        <v>-1.79557516178869E-2</v>
      </c>
      <c r="IE141">
        <v>0.108673759615876</v>
      </c>
    </row>
    <row r="142" spans="1:239" x14ac:dyDescent="0.35">
      <c r="A142" t="s">
        <v>438</v>
      </c>
      <c r="B142" t="b">
        <v>1</v>
      </c>
      <c r="C142" t="b">
        <v>1</v>
      </c>
      <c r="D142">
        <v>1</v>
      </c>
      <c r="E142">
        <v>1</v>
      </c>
      <c r="F142" t="s">
        <v>67</v>
      </c>
      <c r="G142">
        <v>1.8623103265847901E-2</v>
      </c>
      <c r="H142">
        <v>1.8623103265847901E-2</v>
      </c>
      <c r="I142">
        <v>1.8623103265847901E-2</v>
      </c>
      <c r="J142">
        <v>125.069565302521</v>
      </c>
      <c r="K142">
        <v>118.46901889675701</v>
      </c>
      <c r="L142">
        <v>112.00573295769701</v>
      </c>
      <c r="M142">
        <v>1</v>
      </c>
      <c r="N142" t="b">
        <v>1</v>
      </c>
      <c r="HL142" t="s">
        <v>486</v>
      </c>
      <c r="HM142">
        <v>3.1002101138088902E-4</v>
      </c>
      <c r="HN142">
        <v>-3.8303388804328199E-4</v>
      </c>
      <c r="HO142">
        <v>2.19102308313656E-3</v>
      </c>
      <c r="HP142">
        <v>4.1136337531899603E-3</v>
      </c>
      <c r="HQ142">
        <v>8.1779538919690697E-3</v>
      </c>
      <c r="HR142">
        <v>3.4750201010030402E-2</v>
      </c>
      <c r="HS142">
        <v>4.8673384699332502E-2</v>
      </c>
      <c r="HT142">
        <v>-4.45128725670351E-3</v>
      </c>
      <c r="HU142">
        <v>-2.3494377679832402E-3</v>
      </c>
      <c r="HV142">
        <v>-6.7646943152666103E-2</v>
      </c>
      <c r="HW142">
        <v>-1.34288777523104E-2</v>
      </c>
      <c r="HX142">
        <v>-2.8716776823776101E-3</v>
      </c>
      <c r="HY142">
        <v>-1.34102055847732E-2</v>
      </c>
      <c r="HZ142">
        <v>-5.9701570609226401E-2</v>
      </c>
      <c r="IA142">
        <v>-4.7004864584264797E-2</v>
      </c>
      <c r="IB142">
        <v>1.6293898566721501E-3</v>
      </c>
      <c r="IC142">
        <v>6.9606278974258997E-3</v>
      </c>
      <c r="ID142">
        <v>2.7456655364982201E-2</v>
      </c>
      <c r="IE142">
        <v>4.2929259530605203E-2</v>
      </c>
    </row>
    <row r="143" spans="1:239" x14ac:dyDescent="0.35">
      <c r="A143" t="s">
        <v>439</v>
      </c>
      <c r="B143" t="b">
        <v>1</v>
      </c>
      <c r="C143" t="b">
        <v>1</v>
      </c>
      <c r="D143">
        <v>1</v>
      </c>
      <c r="E143">
        <v>1</v>
      </c>
      <c r="F143" t="s">
        <v>67</v>
      </c>
      <c r="G143">
        <v>-4.7996351267156597E-3</v>
      </c>
      <c r="H143">
        <v>-4.7996351267156597E-3</v>
      </c>
      <c r="I143">
        <v>-4.7996351267156597E-3</v>
      </c>
      <c r="J143">
        <v>124.46927702361199</v>
      </c>
      <c r="K143">
        <v>117.900410832232</v>
      </c>
      <c r="L143">
        <v>111.4681463074</v>
      </c>
      <c r="M143">
        <v>1</v>
      </c>
      <c r="N143" t="b">
        <v>0</v>
      </c>
      <c r="HL143" t="s">
        <v>487</v>
      </c>
      <c r="HM143">
        <v>-2.0824621453065899E-2</v>
      </c>
      <c r="HN143">
        <v>-2.2136344252904502E-2</v>
      </c>
      <c r="HO143">
        <v>-1.1938449536090899E-2</v>
      </c>
      <c r="HP143">
        <v>-3.3148328119321198E-3</v>
      </c>
      <c r="HQ143">
        <v>-1.7284505627751901E-2</v>
      </c>
      <c r="HR143">
        <v>0.149355620171017</v>
      </c>
      <c r="HS143">
        <v>0.22810461052264999</v>
      </c>
      <c r="HT143">
        <v>-4.3280670194878502E-2</v>
      </c>
      <c r="HU143">
        <v>-2.8658523907225002E-2</v>
      </c>
      <c r="HV143">
        <v>-0.203929369912557</v>
      </c>
      <c r="HW143">
        <v>-4.92078857580261E-2</v>
      </c>
      <c r="HX143">
        <v>-4.9811931377649499E-2</v>
      </c>
      <c r="HY143">
        <v>-4.9529042744349397E-2</v>
      </c>
      <c r="HZ143">
        <v>-6.6135555405353402E-2</v>
      </c>
      <c r="IA143">
        <v>-5.5445044937019801E-2</v>
      </c>
      <c r="IB143">
        <v>3.2153952914231098E-3</v>
      </c>
      <c r="IC143">
        <v>2.2716946606111201E-2</v>
      </c>
      <c r="ID143">
        <v>-3.1205710791032602E-2</v>
      </c>
      <c r="IE143">
        <v>-2.4126985737183599E-2</v>
      </c>
    </row>
    <row r="144" spans="1:239" x14ac:dyDescent="0.35">
      <c r="A144" t="s">
        <v>440</v>
      </c>
      <c r="B144" t="b">
        <v>0</v>
      </c>
      <c r="C144" t="b">
        <v>1</v>
      </c>
      <c r="D144">
        <v>1</v>
      </c>
      <c r="E144">
        <v>1</v>
      </c>
      <c r="F144" t="s">
        <v>67</v>
      </c>
      <c r="G144">
        <v>4.3864497377836802E-3</v>
      </c>
      <c r="H144">
        <v>4.3864497377836802E-3</v>
      </c>
      <c r="I144">
        <v>4.3864497377836802E-3</v>
      </c>
      <c r="J144">
        <v>125.01525525117501</v>
      </c>
      <c r="K144">
        <v>118.417575058412</v>
      </c>
      <c r="L144">
        <v>111.95709572854101</v>
      </c>
      <c r="M144">
        <v>0</v>
      </c>
      <c r="N144" t="b">
        <v>1</v>
      </c>
      <c r="HL144" t="s">
        <v>488</v>
      </c>
      <c r="HM144">
        <v>-8.8049531725006291E-3</v>
      </c>
      <c r="HN144">
        <v>-9.3146668636318007E-3</v>
      </c>
      <c r="HO144">
        <v>-2.8846212090390898E-3</v>
      </c>
      <c r="HP144">
        <v>2.4051447790749401E-3</v>
      </c>
      <c r="HQ144">
        <v>-4.7010754496031801E-3</v>
      </c>
      <c r="HR144">
        <v>7.5499715378510801E-2</v>
      </c>
      <c r="HS144">
        <v>0.109098694617199</v>
      </c>
      <c r="HT144">
        <v>-2.82911840003424E-2</v>
      </c>
      <c r="HU144">
        <v>-1.5095887109458099E-2</v>
      </c>
      <c r="HV144">
        <v>-0.13478263321871001</v>
      </c>
      <c r="HW144">
        <v>-2.1319412718879001E-2</v>
      </c>
      <c r="HX144">
        <v>-2.8878478887943499E-2</v>
      </c>
      <c r="HY144">
        <v>-2.08997595980666E-2</v>
      </c>
      <c r="HZ144">
        <v>-2.0249600444841202E-2</v>
      </c>
      <c r="IA144">
        <v>-2.75062301572877E-2</v>
      </c>
      <c r="IB144">
        <v>-1.0496562624156901E-2</v>
      </c>
      <c r="IC144">
        <v>-2.78652062576807E-2</v>
      </c>
      <c r="ID144">
        <v>0.13122169993091201</v>
      </c>
      <c r="IE144">
        <v>1.5666634442081401E-2</v>
      </c>
    </row>
    <row r="145" spans="1:239" x14ac:dyDescent="0.35">
      <c r="A145" t="s">
        <v>441</v>
      </c>
      <c r="B145" t="b">
        <v>1</v>
      </c>
      <c r="C145" t="b">
        <v>1</v>
      </c>
      <c r="D145">
        <v>1</v>
      </c>
      <c r="E145">
        <v>1</v>
      </c>
      <c r="F145" t="s">
        <v>67</v>
      </c>
      <c r="G145">
        <v>3.28621725291133E-4</v>
      </c>
      <c r="H145">
        <v>3.28621725291133E-4</v>
      </c>
      <c r="I145">
        <v>3.28621725291133E-4</v>
      </c>
      <c r="J145">
        <v>125.056337980043</v>
      </c>
      <c r="K145">
        <v>118.456489646232</v>
      </c>
      <c r="L145">
        <v>111.99388726249801</v>
      </c>
      <c r="M145">
        <v>1</v>
      </c>
      <c r="N145" t="b">
        <v>1</v>
      </c>
      <c r="HL145" t="s">
        <v>489</v>
      </c>
      <c r="HM145">
        <v>3.4497559266819897E-2</v>
      </c>
      <c r="HN145">
        <v>4.7447621568847298E-2</v>
      </c>
      <c r="HO145">
        <v>3.0759340750605199E-2</v>
      </c>
      <c r="HP145">
        <v>1.3572848141244201E-2</v>
      </c>
      <c r="HQ145">
        <v>3.85477877465705E-2</v>
      </c>
      <c r="HR145">
        <v>-0.13521266764616899</v>
      </c>
      <c r="HS145">
        <v>-0.20219824409086701</v>
      </c>
      <c r="HT145">
        <v>9.0686360404090602E-2</v>
      </c>
      <c r="HU145">
        <v>6.0566751398507701E-2</v>
      </c>
      <c r="HV145">
        <v>0.220379149311387</v>
      </c>
      <c r="HW145">
        <v>7.9827766060352301E-2</v>
      </c>
      <c r="HX145">
        <v>7.4124718843279994E-2</v>
      </c>
      <c r="HY145">
        <v>7.9646010200554895E-2</v>
      </c>
      <c r="HZ145">
        <v>0.13693998419226</v>
      </c>
      <c r="IA145">
        <v>0.103707539648061</v>
      </c>
      <c r="IB145">
        <v>-2.6069178073481299E-2</v>
      </c>
      <c r="IC145">
        <v>-4.2149135756399399E-2</v>
      </c>
      <c r="ID145">
        <v>-0.24071526885712199</v>
      </c>
      <c r="IE145">
        <v>-4.7947561613986903E-2</v>
      </c>
    </row>
    <row r="146" spans="1:239" x14ac:dyDescent="0.35">
      <c r="A146" t="s">
        <v>442</v>
      </c>
      <c r="B146" t="b">
        <v>1</v>
      </c>
      <c r="C146" t="b">
        <v>1</v>
      </c>
      <c r="D146">
        <v>1</v>
      </c>
      <c r="E146">
        <v>1</v>
      </c>
      <c r="F146" t="s">
        <v>67</v>
      </c>
      <c r="G146">
        <v>7.3228843878101399E-3</v>
      </c>
      <c r="H146">
        <v>7.3228843878101399E-3</v>
      </c>
      <c r="I146">
        <v>7.3228843878101399E-3</v>
      </c>
      <c r="J146">
        <v>125.972111085034</v>
      </c>
      <c r="K146">
        <v>119.32393282489799</v>
      </c>
      <c r="L146">
        <v>112.814005551063</v>
      </c>
      <c r="M146">
        <v>1</v>
      </c>
      <c r="N146" t="b">
        <v>1</v>
      </c>
      <c r="HL146" t="s">
        <v>490</v>
      </c>
      <c r="HM146">
        <v>3.2184297323507798E-2</v>
      </c>
      <c r="HN146">
        <v>3.7060806354681702E-2</v>
      </c>
      <c r="HO146">
        <v>2.36920164898895E-2</v>
      </c>
      <c r="HP146">
        <v>1.2528141309210599E-2</v>
      </c>
      <c r="HQ146">
        <v>3.2216531652061203E-2</v>
      </c>
      <c r="HR146">
        <v>-0.14946351484129899</v>
      </c>
      <c r="HS146">
        <v>-0.220365513884799</v>
      </c>
      <c r="HT146">
        <v>6.5084702469975594E-2</v>
      </c>
      <c r="HU146">
        <v>4.2830995851454702E-2</v>
      </c>
      <c r="HV146">
        <v>0.26714752527075197</v>
      </c>
      <c r="HW146">
        <v>4.21301628868158E-2</v>
      </c>
      <c r="HX146">
        <v>3.7836523021710797E-2</v>
      </c>
      <c r="HY146">
        <v>4.2310148959306002E-2</v>
      </c>
      <c r="HZ146">
        <v>0.115285324124505</v>
      </c>
      <c r="IA146">
        <v>9.5570500026291805E-2</v>
      </c>
      <c r="IB146">
        <v>-1.47777821311955E-2</v>
      </c>
      <c r="IC146">
        <v>-4.8805412365060497E-4</v>
      </c>
      <c r="ID146">
        <v>-9.1743122476809602E-2</v>
      </c>
      <c r="IE146">
        <v>1.7633646462252801E-2</v>
      </c>
    </row>
    <row r="147" spans="1:239" x14ac:dyDescent="0.35">
      <c r="A147" t="s">
        <v>443</v>
      </c>
      <c r="B147" t="b">
        <v>1</v>
      </c>
      <c r="C147" t="b">
        <v>1</v>
      </c>
      <c r="D147">
        <v>1</v>
      </c>
      <c r="E147">
        <v>1</v>
      </c>
      <c r="F147" t="s">
        <v>67</v>
      </c>
      <c r="G147">
        <v>2.0667186323690401E-2</v>
      </c>
      <c r="H147">
        <v>2.0667186323690401E-2</v>
      </c>
      <c r="I147">
        <v>2.0667186323690401E-2</v>
      </c>
      <c r="J147">
        <v>128.575600176417</v>
      </c>
      <c r="K147">
        <v>121.790022777465</v>
      </c>
      <c r="L147">
        <v>115.145553623708</v>
      </c>
      <c r="M147">
        <v>1</v>
      </c>
      <c r="N147" t="b">
        <v>1</v>
      </c>
    </row>
    <row r="148" spans="1:239" x14ac:dyDescent="0.35">
      <c r="A148" t="s">
        <v>444</v>
      </c>
      <c r="B148" t="b">
        <v>1</v>
      </c>
      <c r="C148" t="b">
        <v>1</v>
      </c>
      <c r="D148">
        <v>1</v>
      </c>
      <c r="E148">
        <v>1</v>
      </c>
      <c r="F148" t="s">
        <v>67</v>
      </c>
      <c r="G148">
        <v>1.23641379018895E-2</v>
      </c>
      <c r="H148">
        <v>1.23641379018895E-2</v>
      </c>
      <c r="I148">
        <v>1.23641379018895E-2</v>
      </c>
      <c r="J148">
        <v>130.165326627816</v>
      </c>
      <c r="K148">
        <v>123.29585141416</v>
      </c>
      <c r="L148">
        <v>116.569229127501</v>
      </c>
      <c r="M148">
        <v>1</v>
      </c>
      <c r="N148" t="b">
        <v>1</v>
      </c>
    </row>
    <row r="149" spans="1:239" x14ac:dyDescent="0.35">
      <c r="A149" t="s">
        <v>445</v>
      </c>
      <c r="B149" t="b">
        <v>1</v>
      </c>
      <c r="C149" t="b">
        <v>0</v>
      </c>
      <c r="D149">
        <v>0</v>
      </c>
      <c r="E149">
        <v>-1</v>
      </c>
      <c r="F149" t="s">
        <v>67</v>
      </c>
      <c r="G149">
        <v>-7.11390345404284E-2</v>
      </c>
      <c r="H149">
        <v>0</v>
      </c>
      <c r="I149">
        <v>7.11390345404284E-2</v>
      </c>
      <c r="J149">
        <v>120.905490960874</v>
      </c>
      <c r="K149">
        <v>123.29585141416</v>
      </c>
      <c r="L149">
        <v>124.861851544754</v>
      </c>
      <c r="M149">
        <v>0</v>
      </c>
      <c r="N149" t="b">
        <v>0</v>
      </c>
    </row>
    <row r="150" spans="1:239" x14ac:dyDescent="0.35">
      <c r="A150" t="s">
        <v>446</v>
      </c>
      <c r="B150" t="b">
        <v>0</v>
      </c>
      <c r="C150" t="b">
        <v>1</v>
      </c>
      <c r="D150">
        <v>1</v>
      </c>
      <c r="E150">
        <v>1</v>
      </c>
      <c r="F150" t="s">
        <v>67</v>
      </c>
      <c r="G150">
        <v>5.9130512076010298E-2</v>
      </c>
      <c r="H150">
        <v>5.9130512076010298E-2</v>
      </c>
      <c r="I150">
        <v>5.9130512076010298E-2</v>
      </c>
      <c r="J150">
        <v>128.054694554192</v>
      </c>
      <c r="K150">
        <v>130.58639824512699</v>
      </c>
      <c r="L150">
        <v>132.24499676535399</v>
      </c>
      <c r="M150">
        <v>0</v>
      </c>
      <c r="N150" t="b">
        <v>1</v>
      </c>
    </row>
    <row r="151" spans="1:239" x14ac:dyDescent="0.35">
      <c r="A151" t="s">
        <v>447</v>
      </c>
      <c r="B151" t="b">
        <v>1</v>
      </c>
      <c r="C151" t="b">
        <v>1</v>
      </c>
      <c r="D151">
        <v>1</v>
      </c>
      <c r="E151">
        <v>1</v>
      </c>
      <c r="F151" t="s">
        <v>67</v>
      </c>
      <c r="G151">
        <v>3.0733557404016398E-2</v>
      </c>
      <c r="H151">
        <v>3.0733557404016398E-2</v>
      </c>
      <c r="I151">
        <v>3.0733557404016398E-2</v>
      </c>
      <c r="J151">
        <v>131.990270860127</v>
      </c>
      <c r="K151">
        <v>134.599782811777</v>
      </c>
      <c r="L151">
        <v>136.30935596483599</v>
      </c>
      <c r="M151">
        <v>1</v>
      </c>
      <c r="N151" t="b">
        <v>1</v>
      </c>
    </row>
    <row r="152" spans="1:239" x14ac:dyDescent="0.35">
      <c r="A152" t="s">
        <v>448</v>
      </c>
      <c r="B152" t="b">
        <v>1</v>
      </c>
      <c r="C152" t="b">
        <v>1</v>
      </c>
      <c r="D152">
        <v>1</v>
      </c>
      <c r="E152">
        <v>1</v>
      </c>
      <c r="F152" t="s">
        <v>67</v>
      </c>
      <c r="G152">
        <v>1.8956680590131701E-2</v>
      </c>
      <c r="H152">
        <v>1.8956680590131701E-2</v>
      </c>
      <c r="I152">
        <v>1.8956680590131701E-2</v>
      </c>
      <c r="J152">
        <v>134.492368265827</v>
      </c>
      <c r="K152">
        <v>137.15134790204101</v>
      </c>
      <c r="L152">
        <v>138.893328887308</v>
      </c>
      <c r="M152">
        <v>1</v>
      </c>
      <c r="N152" t="b">
        <v>1</v>
      </c>
    </row>
    <row r="153" spans="1:239" x14ac:dyDescent="0.35">
      <c r="A153" t="s">
        <v>449</v>
      </c>
      <c r="B153" t="b">
        <v>1</v>
      </c>
      <c r="C153" t="b">
        <v>1</v>
      </c>
      <c r="D153">
        <v>1</v>
      </c>
      <c r="E153">
        <v>1</v>
      </c>
      <c r="F153" t="s">
        <v>67</v>
      </c>
      <c r="G153">
        <v>1.7977150011106099E-2</v>
      </c>
      <c r="H153">
        <v>1.7977150011106099E-2</v>
      </c>
      <c r="I153">
        <v>1.7977150011106099E-2</v>
      </c>
      <c r="J153">
        <v>136.91015774549101</v>
      </c>
      <c r="K153">
        <v>139.616938257502</v>
      </c>
      <c r="L153">
        <v>141.39023509625699</v>
      </c>
      <c r="M153">
        <v>1</v>
      </c>
      <c r="N153" t="b">
        <v>1</v>
      </c>
    </row>
    <row r="154" spans="1:239" x14ac:dyDescent="0.35">
      <c r="A154" t="s">
        <v>450</v>
      </c>
      <c r="B154" t="b">
        <v>1</v>
      </c>
      <c r="C154" t="b">
        <v>1</v>
      </c>
      <c r="D154">
        <v>1</v>
      </c>
      <c r="E154">
        <v>1</v>
      </c>
      <c r="F154" t="s">
        <v>67</v>
      </c>
      <c r="G154">
        <v>-4.1324904682453704E-3</v>
      </c>
      <c r="H154">
        <v>-4.1324904682453704E-3</v>
      </c>
      <c r="I154">
        <v>-4.1324904682453704E-3</v>
      </c>
      <c r="J154">
        <v>136.344377823602</v>
      </c>
      <c r="K154">
        <v>139.039972590947</v>
      </c>
      <c r="L154">
        <v>140.805941297419</v>
      </c>
      <c r="M154">
        <v>1</v>
      </c>
      <c r="N154" t="b">
        <v>0</v>
      </c>
    </row>
    <row r="155" spans="1:239" x14ac:dyDescent="0.35">
      <c r="A155" t="s">
        <v>451</v>
      </c>
      <c r="B155" t="b">
        <v>0</v>
      </c>
      <c r="C155" t="b">
        <v>1</v>
      </c>
      <c r="D155">
        <v>1</v>
      </c>
      <c r="E155">
        <v>1</v>
      </c>
      <c r="F155" t="s">
        <v>67</v>
      </c>
      <c r="G155">
        <v>-6.2239389821357998E-3</v>
      </c>
      <c r="H155">
        <v>-6.2239389821357998E-3</v>
      </c>
      <c r="I155">
        <v>-6.2239389821357998E-3</v>
      </c>
      <c r="J155">
        <v>135.49577873547099</v>
      </c>
      <c r="K155">
        <v>138.174596285463</v>
      </c>
      <c r="L155">
        <v>139.929573710461</v>
      </c>
      <c r="M155">
        <v>0</v>
      </c>
      <c r="N155" t="b">
        <v>0</v>
      </c>
    </row>
    <row r="156" spans="1:239" x14ac:dyDescent="0.35">
      <c r="A156" t="s">
        <v>452</v>
      </c>
      <c r="B156" t="b">
        <v>0</v>
      </c>
      <c r="C156" t="b">
        <v>1</v>
      </c>
      <c r="D156">
        <v>1</v>
      </c>
      <c r="E156">
        <v>1</v>
      </c>
      <c r="F156" t="s">
        <v>67</v>
      </c>
      <c r="G156">
        <v>-4.0686780491929701E-3</v>
      </c>
      <c r="H156">
        <v>-4.0686780491929701E-3</v>
      </c>
      <c r="I156">
        <v>-4.0686780491929701E-3</v>
      </c>
      <c r="J156">
        <v>134.94449003477101</v>
      </c>
      <c r="K156">
        <v>137.61240833860001</v>
      </c>
      <c r="L156">
        <v>139.36024532547299</v>
      </c>
      <c r="M156">
        <v>0</v>
      </c>
      <c r="N156" t="b">
        <v>0</v>
      </c>
    </row>
    <row r="157" spans="1:239" x14ac:dyDescent="0.35">
      <c r="A157" t="s">
        <v>453</v>
      </c>
      <c r="B157" t="b">
        <v>0</v>
      </c>
      <c r="C157" t="b">
        <v>0</v>
      </c>
      <c r="D157">
        <v>0</v>
      </c>
      <c r="E157">
        <v>-1</v>
      </c>
      <c r="F157" t="s">
        <v>67</v>
      </c>
      <c r="G157">
        <v>1.8019968759878099E-2</v>
      </c>
      <c r="H157">
        <v>0</v>
      </c>
      <c r="I157">
        <v>-1.8019968759878099E-2</v>
      </c>
      <c r="J157">
        <v>137.37618552951599</v>
      </c>
      <c r="K157">
        <v>137.61240833860001</v>
      </c>
      <c r="L157">
        <v>136.84897805833899</v>
      </c>
      <c r="M157">
        <v>1</v>
      </c>
      <c r="N157" t="b">
        <v>1</v>
      </c>
    </row>
    <row r="158" spans="1:239" x14ac:dyDescent="0.35">
      <c r="A158" t="s">
        <v>454</v>
      </c>
      <c r="B158" t="b">
        <v>1</v>
      </c>
      <c r="C158" t="b">
        <v>0</v>
      </c>
      <c r="D158">
        <v>0</v>
      </c>
      <c r="E158">
        <v>-1</v>
      </c>
      <c r="F158" t="s">
        <v>67</v>
      </c>
      <c r="G158">
        <v>8.3736098752895602E-3</v>
      </c>
      <c r="H158">
        <v>0</v>
      </c>
      <c r="I158">
        <v>-8.3736098752895602E-3</v>
      </c>
      <c r="J158">
        <v>138.52652011329499</v>
      </c>
      <c r="K158">
        <v>137.61240833860001</v>
      </c>
      <c r="L158">
        <v>135.703058104246</v>
      </c>
      <c r="M158">
        <v>0</v>
      </c>
      <c r="N158" t="b">
        <v>1</v>
      </c>
    </row>
    <row r="159" spans="1:239" x14ac:dyDescent="0.35">
      <c r="A159" t="s">
        <v>455</v>
      </c>
      <c r="B159" t="b">
        <v>1</v>
      </c>
      <c r="C159" t="b">
        <v>1</v>
      </c>
      <c r="D159">
        <v>1</v>
      </c>
      <c r="E159">
        <v>1</v>
      </c>
      <c r="F159" t="s">
        <v>67</v>
      </c>
      <c r="G159">
        <v>-7.5241493734287098E-3</v>
      </c>
      <c r="H159">
        <v>-7.5241493734287098E-3</v>
      </c>
      <c r="I159">
        <v>-7.5241493734287098E-3</v>
      </c>
      <c r="J159">
        <v>137.48422588378099</v>
      </c>
      <c r="K159">
        <v>136.57699202262401</v>
      </c>
      <c r="L159">
        <v>134.682008024639</v>
      </c>
      <c r="M159">
        <v>1</v>
      </c>
      <c r="N159" t="b">
        <v>0</v>
      </c>
    </row>
    <row r="160" spans="1:239" x14ac:dyDescent="0.35">
      <c r="A160" t="s">
        <v>456</v>
      </c>
      <c r="B160" t="b">
        <v>0</v>
      </c>
      <c r="C160" t="b">
        <v>1</v>
      </c>
      <c r="D160">
        <v>1</v>
      </c>
      <c r="E160">
        <v>1</v>
      </c>
      <c r="F160" t="s">
        <v>67</v>
      </c>
      <c r="G160">
        <v>-1.76565330800252E-2</v>
      </c>
      <c r="H160">
        <v>-1.76565330800252E-2</v>
      </c>
      <c r="I160">
        <v>-1.76565330800252E-2</v>
      </c>
      <c r="J160">
        <v>135.056731101483</v>
      </c>
      <c r="K160">
        <v>134.16551584500601</v>
      </c>
      <c r="L160">
        <v>132.30399069466699</v>
      </c>
      <c r="M160">
        <v>0</v>
      </c>
      <c r="N160" t="b">
        <v>0</v>
      </c>
    </row>
    <row r="161" spans="1:14" x14ac:dyDescent="0.35">
      <c r="A161" t="s">
        <v>457</v>
      </c>
      <c r="B161" t="b">
        <v>0</v>
      </c>
      <c r="C161" t="b">
        <v>0</v>
      </c>
      <c r="D161">
        <v>0</v>
      </c>
      <c r="E161">
        <v>-1</v>
      </c>
      <c r="F161" t="s">
        <v>67</v>
      </c>
      <c r="G161">
        <v>-1.7219494012960301E-2</v>
      </c>
      <c r="H161">
        <v>0</v>
      </c>
      <c r="I161">
        <v>1.7219494012960301E-2</v>
      </c>
      <c r="J161">
        <v>132.731122528871</v>
      </c>
      <c r="K161">
        <v>134.16551584500601</v>
      </c>
      <c r="L161">
        <v>134.58219847032501</v>
      </c>
      <c r="M161">
        <v>1</v>
      </c>
      <c r="N161" t="b">
        <v>0</v>
      </c>
    </row>
    <row r="162" spans="1:14" x14ac:dyDescent="0.35">
      <c r="A162" t="s">
        <v>458</v>
      </c>
      <c r="B162" t="b">
        <v>0</v>
      </c>
      <c r="C162" t="b">
        <v>0</v>
      </c>
      <c r="D162">
        <v>0</v>
      </c>
      <c r="E162">
        <v>-1</v>
      </c>
      <c r="F162" t="s">
        <v>67</v>
      </c>
      <c r="G162">
        <v>7.3007478274700298E-3</v>
      </c>
      <c r="H162">
        <v>0</v>
      </c>
      <c r="I162">
        <v>-7.3007478274700298E-3</v>
      </c>
      <c r="J162">
        <v>133.70015898331101</v>
      </c>
      <c r="K162">
        <v>134.16551584500601</v>
      </c>
      <c r="L162">
        <v>133.59964777722701</v>
      </c>
      <c r="M162">
        <v>1</v>
      </c>
      <c r="N162" t="b">
        <v>1</v>
      </c>
    </row>
    <row r="163" spans="1:14" x14ac:dyDescent="0.35">
      <c r="A163" t="s">
        <v>459</v>
      </c>
      <c r="B163" t="b">
        <v>1</v>
      </c>
      <c r="C163" t="b">
        <v>0</v>
      </c>
      <c r="D163">
        <v>0</v>
      </c>
      <c r="E163">
        <v>-1</v>
      </c>
      <c r="F163" t="s">
        <v>67</v>
      </c>
      <c r="G163">
        <v>3.9439051529328497E-3</v>
      </c>
      <c r="H163">
        <v>0</v>
      </c>
      <c r="I163">
        <v>-3.9439051529328497E-3</v>
      </c>
      <c r="J163">
        <v>134.22745972927299</v>
      </c>
      <c r="K163">
        <v>134.16551584500601</v>
      </c>
      <c r="L163">
        <v>133.07274343792801</v>
      </c>
      <c r="M163">
        <v>0</v>
      </c>
      <c r="N163" t="b">
        <v>1</v>
      </c>
    </row>
    <row r="164" spans="1:14" x14ac:dyDescent="0.35">
      <c r="A164" t="s">
        <v>460</v>
      </c>
      <c r="B164" t="b">
        <v>1</v>
      </c>
      <c r="C164" t="b">
        <v>1</v>
      </c>
      <c r="D164">
        <v>1</v>
      </c>
      <c r="E164">
        <v>1</v>
      </c>
      <c r="F164" t="s">
        <v>67</v>
      </c>
      <c r="G164">
        <v>1.0630417182599401E-2</v>
      </c>
      <c r="H164">
        <v>1.0630417182599401E-2</v>
      </c>
      <c r="I164">
        <v>1.0630417182599401E-2</v>
      </c>
      <c r="J164">
        <v>135.65435362355601</v>
      </c>
      <c r="K164">
        <v>135.59175124995701</v>
      </c>
      <c r="L164">
        <v>134.487362216306</v>
      </c>
      <c r="M164">
        <v>1</v>
      </c>
      <c r="N164" t="b">
        <v>1</v>
      </c>
    </row>
    <row r="165" spans="1:14" x14ac:dyDescent="0.35">
      <c r="A165" t="s">
        <v>461</v>
      </c>
      <c r="B165" t="b">
        <v>1</v>
      </c>
      <c r="C165" t="b">
        <v>1</v>
      </c>
      <c r="D165">
        <v>1</v>
      </c>
      <c r="E165">
        <v>1</v>
      </c>
      <c r="F165" t="s">
        <v>67</v>
      </c>
      <c r="G165">
        <v>1.3286993256129901E-2</v>
      </c>
      <c r="H165">
        <v>1.3286993256129901E-2</v>
      </c>
      <c r="I165">
        <v>1.3286993256129901E-2</v>
      </c>
      <c r="J165">
        <v>137.45679210531699</v>
      </c>
      <c r="K165">
        <v>137.39335793440199</v>
      </c>
      <c r="L165">
        <v>136.27429489110901</v>
      </c>
      <c r="M165">
        <v>1</v>
      </c>
      <c r="N165" t="b">
        <v>1</v>
      </c>
    </row>
    <row r="166" spans="1:14" x14ac:dyDescent="0.35">
      <c r="A166" t="s">
        <v>462</v>
      </c>
      <c r="B166" t="b">
        <v>1</v>
      </c>
      <c r="C166" t="b">
        <v>1</v>
      </c>
      <c r="D166">
        <v>1</v>
      </c>
      <c r="E166">
        <v>1</v>
      </c>
      <c r="F166" t="s">
        <v>67</v>
      </c>
      <c r="G166">
        <v>-5.72138308067127E-3</v>
      </c>
      <c r="H166">
        <v>-5.72138308067127E-3</v>
      </c>
      <c r="I166">
        <v>-5.72138308067127E-3</v>
      </c>
      <c r="J166">
        <v>136.670349140642</v>
      </c>
      <c r="K166">
        <v>136.607277900919</v>
      </c>
      <c r="L166">
        <v>135.49461744598801</v>
      </c>
      <c r="M166">
        <v>1</v>
      </c>
      <c r="N166" t="b">
        <v>0</v>
      </c>
    </row>
    <row r="167" spans="1:14" x14ac:dyDescent="0.35">
      <c r="A167" t="s">
        <v>463</v>
      </c>
      <c r="B167" t="b">
        <v>0</v>
      </c>
      <c r="C167" t="b">
        <v>1</v>
      </c>
      <c r="D167">
        <v>1</v>
      </c>
      <c r="E167">
        <v>1</v>
      </c>
      <c r="F167" t="s">
        <v>67</v>
      </c>
      <c r="G167">
        <v>-1.13100550133643E-2</v>
      </c>
      <c r="H167">
        <v>-1.13100550133643E-2</v>
      </c>
      <c r="I167">
        <v>-1.13100550133643E-2</v>
      </c>
      <c r="J167">
        <v>135.124599973166</v>
      </c>
      <c r="K167">
        <v>135.06224207263401</v>
      </c>
      <c r="L167">
        <v>133.96216586866001</v>
      </c>
      <c r="M167">
        <v>0</v>
      </c>
      <c r="N167" t="b">
        <v>0</v>
      </c>
    </row>
    <row r="168" spans="1:14" x14ac:dyDescent="0.35">
      <c r="A168" t="s">
        <v>464</v>
      </c>
      <c r="B168" t="b">
        <v>0</v>
      </c>
      <c r="C168" t="b">
        <v>1</v>
      </c>
      <c r="D168">
        <v>1</v>
      </c>
      <c r="E168">
        <v>1</v>
      </c>
      <c r="F168" t="s">
        <v>67</v>
      </c>
      <c r="G168">
        <v>-8.2392994156853493E-3</v>
      </c>
      <c r="H168">
        <v>-8.2392994156853493E-3</v>
      </c>
      <c r="I168">
        <v>-8.2392994156853493E-3</v>
      </c>
      <c r="J168">
        <v>134.01126793556199</v>
      </c>
      <c r="K168">
        <v>133.949423820444</v>
      </c>
      <c r="L168">
        <v>132.85841147369399</v>
      </c>
      <c r="M168">
        <v>0</v>
      </c>
      <c r="N168" t="b">
        <v>0</v>
      </c>
    </row>
    <row r="169" spans="1:14" x14ac:dyDescent="0.35">
      <c r="A169" t="s">
        <v>465</v>
      </c>
      <c r="B169" t="b">
        <v>0</v>
      </c>
      <c r="C169" t="b">
        <v>0</v>
      </c>
      <c r="D169">
        <v>0</v>
      </c>
      <c r="E169">
        <v>-1</v>
      </c>
      <c r="F169" t="s">
        <v>67</v>
      </c>
      <c r="G169">
        <v>-2.4564332247918302E-3</v>
      </c>
      <c r="H169">
        <v>0</v>
      </c>
      <c r="I169">
        <v>2.4564332247918302E-3</v>
      </c>
      <c r="J169">
        <v>133.682078204509</v>
      </c>
      <c r="K169">
        <v>133.949423820444</v>
      </c>
      <c r="L169">
        <v>133.184769289831</v>
      </c>
      <c r="M169">
        <v>1</v>
      </c>
      <c r="N169" t="b">
        <v>0</v>
      </c>
    </row>
    <row r="170" spans="1:14" x14ac:dyDescent="0.35">
      <c r="A170" t="s">
        <v>466</v>
      </c>
      <c r="B170" t="b">
        <v>0</v>
      </c>
      <c r="C170" t="b">
        <v>0</v>
      </c>
      <c r="D170">
        <v>0</v>
      </c>
      <c r="E170">
        <v>-1</v>
      </c>
      <c r="F170" t="s">
        <v>67</v>
      </c>
      <c r="G170">
        <v>2.9819576865079901E-3</v>
      </c>
      <c r="H170">
        <v>0</v>
      </c>
      <c r="I170">
        <v>-2.9819576865079901E-3</v>
      </c>
      <c r="J170">
        <v>134.080712505159</v>
      </c>
      <c r="K170">
        <v>133.949423820444</v>
      </c>
      <c r="L170">
        <v>132.78761794332101</v>
      </c>
      <c r="M170">
        <v>1</v>
      </c>
      <c r="N170" t="b">
        <v>1</v>
      </c>
    </row>
    <row r="171" spans="1:14" x14ac:dyDescent="0.35">
      <c r="A171" t="s">
        <v>467</v>
      </c>
      <c r="B171" t="b">
        <v>1</v>
      </c>
      <c r="C171" t="b">
        <v>0</v>
      </c>
      <c r="D171">
        <v>0</v>
      </c>
      <c r="E171">
        <v>-1</v>
      </c>
      <c r="F171" t="s">
        <v>67</v>
      </c>
      <c r="G171">
        <v>-1.8552462642063599E-2</v>
      </c>
      <c r="H171">
        <v>0</v>
      </c>
      <c r="I171">
        <v>1.8552462642063599E-2</v>
      </c>
      <c r="J171">
        <v>131.59318509538599</v>
      </c>
      <c r="K171">
        <v>133.949423820444</v>
      </c>
      <c r="L171">
        <v>135.251155264544</v>
      </c>
      <c r="M171">
        <v>0</v>
      </c>
      <c r="N171" t="b">
        <v>0</v>
      </c>
    </row>
    <row r="172" spans="1:14" x14ac:dyDescent="0.35">
      <c r="A172" t="s">
        <v>468</v>
      </c>
      <c r="B172" t="b">
        <v>0</v>
      </c>
      <c r="C172" t="b">
        <v>1</v>
      </c>
      <c r="D172">
        <v>1</v>
      </c>
      <c r="E172">
        <v>1</v>
      </c>
      <c r="F172" t="s">
        <v>67</v>
      </c>
      <c r="G172">
        <v>-1.52735884128002E-2</v>
      </c>
      <c r="H172">
        <v>-1.52735884128002E-2</v>
      </c>
      <c r="I172">
        <v>-1.52735884128002E-2</v>
      </c>
      <c r="J172">
        <v>129.583284948309</v>
      </c>
      <c r="K172">
        <v>131.903535452879</v>
      </c>
      <c r="L172">
        <v>133.18538478667699</v>
      </c>
      <c r="M172">
        <v>0</v>
      </c>
      <c r="N172" t="b">
        <v>0</v>
      </c>
    </row>
    <row r="173" spans="1:14" x14ac:dyDescent="0.35">
      <c r="A173" t="s">
        <v>469</v>
      </c>
      <c r="B173" t="b">
        <v>0</v>
      </c>
      <c r="C173" t="b">
        <v>1</v>
      </c>
      <c r="D173">
        <v>1</v>
      </c>
      <c r="E173">
        <v>1</v>
      </c>
      <c r="F173" t="s">
        <v>67</v>
      </c>
      <c r="G173">
        <v>-3.53180379465515E-2</v>
      </c>
      <c r="H173">
        <v>-3.53180379465515E-2</v>
      </c>
      <c r="I173">
        <v>-3.53180379465515E-2</v>
      </c>
      <c r="J173">
        <v>125.006657573266</v>
      </c>
      <c r="K173">
        <v>127.24496138247</v>
      </c>
      <c r="L173">
        <v>128.48153831285501</v>
      </c>
      <c r="M173">
        <v>0</v>
      </c>
      <c r="N173" t="b">
        <v>0</v>
      </c>
    </row>
    <row r="174" spans="1:14" x14ac:dyDescent="0.35">
      <c r="A174" t="s">
        <v>470</v>
      </c>
      <c r="B174" t="b">
        <v>0</v>
      </c>
      <c r="C174" t="b">
        <v>0</v>
      </c>
      <c r="D174">
        <v>0</v>
      </c>
      <c r="E174">
        <v>-1</v>
      </c>
      <c r="F174" t="s">
        <v>67</v>
      </c>
      <c r="G174">
        <v>-4.8301985472357298E-2</v>
      </c>
      <c r="H174">
        <v>0</v>
      </c>
      <c r="I174">
        <v>4.8301985472357298E-2</v>
      </c>
      <c r="J174">
        <v>118.96858781521399</v>
      </c>
      <c r="K174">
        <v>127.24496138247</v>
      </c>
      <c r="L174">
        <v>134.687451709909</v>
      </c>
      <c r="M174">
        <v>1</v>
      </c>
      <c r="N174" t="b">
        <v>0</v>
      </c>
    </row>
    <row r="175" spans="1:14" x14ac:dyDescent="0.35">
      <c r="A175" t="s">
        <v>471</v>
      </c>
      <c r="B175" t="b">
        <v>0</v>
      </c>
      <c r="C175" t="b">
        <v>0</v>
      </c>
      <c r="D175">
        <v>0</v>
      </c>
      <c r="E175">
        <v>-1</v>
      </c>
      <c r="F175" t="s">
        <v>67</v>
      </c>
      <c r="G175">
        <v>1.7650049100919399E-2</v>
      </c>
      <c r="H175">
        <v>0</v>
      </c>
      <c r="I175">
        <v>-1.7650049100919399E-2</v>
      </c>
      <c r="J175">
        <v>121.06838923162</v>
      </c>
      <c r="K175">
        <v>127.24496138247</v>
      </c>
      <c r="L175">
        <v>132.31021157395099</v>
      </c>
      <c r="M175">
        <v>1</v>
      </c>
      <c r="N175" t="b">
        <v>1</v>
      </c>
    </row>
    <row r="176" spans="1:14" x14ac:dyDescent="0.35">
      <c r="A176" t="s">
        <v>472</v>
      </c>
      <c r="B176" t="b">
        <v>1</v>
      </c>
      <c r="C176" t="b">
        <v>0</v>
      </c>
      <c r="D176">
        <v>0</v>
      </c>
      <c r="E176">
        <v>-1</v>
      </c>
      <c r="F176" t="s">
        <v>67</v>
      </c>
      <c r="G176">
        <v>-2.22387575929139E-2</v>
      </c>
      <c r="H176">
        <v>0</v>
      </c>
      <c r="I176">
        <v>2.22387575929139E-2</v>
      </c>
      <c r="J176">
        <v>118.375978671333</v>
      </c>
      <c r="K176">
        <v>127.24496138247</v>
      </c>
      <c r="L176">
        <v>135.25262629621199</v>
      </c>
      <c r="M176">
        <v>0</v>
      </c>
      <c r="N176" t="b">
        <v>0</v>
      </c>
    </row>
    <row r="177" spans="1:14" x14ac:dyDescent="0.35">
      <c r="A177" t="s">
        <v>473</v>
      </c>
      <c r="B177" t="b">
        <v>0</v>
      </c>
      <c r="C177" t="b">
        <v>0</v>
      </c>
      <c r="D177">
        <v>0</v>
      </c>
      <c r="E177">
        <v>-1</v>
      </c>
      <c r="F177" t="s">
        <v>67</v>
      </c>
      <c r="G177">
        <v>2.8005002091527599E-2</v>
      </c>
      <c r="H177">
        <v>0</v>
      </c>
      <c r="I177">
        <v>-2.8005002091527599E-2</v>
      </c>
      <c r="J177">
        <v>121.691098201611</v>
      </c>
      <c r="K177">
        <v>127.24496138247</v>
      </c>
      <c r="L177">
        <v>131.46487621390199</v>
      </c>
      <c r="M177">
        <v>1</v>
      </c>
      <c r="N177" t="b">
        <v>1</v>
      </c>
    </row>
    <row r="178" spans="1:14" x14ac:dyDescent="0.35">
      <c r="A178" t="s">
        <v>474</v>
      </c>
      <c r="B178" t="b">
        <v>1</v>
      </c>
      <c r="C178" t="b">
        <v>0</v>
      </c>
      <c r="D178">
        <v>0</v>
      </c>
      <c r="E178">
        <v>-1</v>
      </c>
      <c r="F178" t="s">
        <v>67</v>
      </c>
      <c r="G178">
        <v>-3.72384858339758E-2</v>
      </c>
      <c r="H178">
        <v>0</v>
      </c>
      <c r="I178">
        <v>3.72384858339758E-2</v>
      </c>
      <c r="J178">
        <v>117.15950596510901</v>
      </c>
      <c r="K178">
        <v>127.24496138247</v>
      </c>
      <c r="L178">
        <v>136.36042914445801</v>
      </c>
      <c r="M178">
        <v>0</v>
      </c>
      <c r="N178" t="b">
        <v>0</v>
      </c>
    </row>
    <row r="179" spans="1:14" x14ac:dyDescent="0.35">
      <c r="A179" t="s">
        <v>475</v>
      </c>
      <c r="B179" t="b">
        <v>0</v>
      </c>
      <c r="C179" t="b">
        <v>0</v>
      </c>
      <c r="D179">
        <v>0</v>
      </c>
      <c r="E179">
        <v>-1</v>
      </c>
      <c r="F179" t="s">
        <v>67</v>
      </c>
      <c r="G179">
        <v>-4.3720236445762999E-2</v>
      </c>
      <c r="H179">
        <v>0</v>
      </c>
      <c r="I179">
        <v>4.3720236445762999E-2</v>
      </c>
      <c r="J179">
        <v>112.03726466244601</v>
      </c>
      <c r="K179">
        <v>127.24496138247</v>
      </c>
      <c r="L179">
        <v>142.3221393485</v>
      </c>
      <c r="M179">
        <v>1</v>
      </c>
      <c r="N179" t="b">
        <v>0</v>
      </c>
    </row>
    <row r="180" spans="1:14" x14ac:dyDescent="0.35">
      <c r="A180" t="s">
        <v>476</v>
      </c>
      <c r="B180" t="b">
        <v>0</v>
      </c>
      <c r="C180" t="b">
        <v>0</v>
      </c>
      <c r="D180">
        <v>0</v>
      </c>
      <c r="E180">
        <v>-1</v>
      </c>
      <c r="F180" t="s">
        <v>67</v>
      </c>
      <c r="G180">
        <v>-1.7259382127522802E-2</v>
      </c>
      <c r="H180">
        <v>0</v>
      </c>
      <c r="I180">
        <v>1.7259382127522802E-2</v>
      </c>
      <c r="J180">
        <v>110.103570699114</v>
      </c>
      <c r="K180">
        <v>127.24496138247</v>
      </c>
      <c r="L180">
        <v>144.778531536722</v>
      </c>
      <c r="M180">
        <v>1</v>
      </c>
      <c r="N180" t="b">
        <v>0</v>
      </c>
    </row>
    <row r="181" spans="1:14" x14ac:dyDescent="0.35">
      <c r="A181" t="s">
        <v>477</v>
      </c>
      <c r="B181" t="b">
        <v>0</v>
      </c>
      <c r="C181" t="b">
        <v>0</v>
      </c>
      <c r="D181">
        <v>0</v>
      </c>
      <c r="E181">
        <v>-1</v>
      </c>
      <c r="F181" t="s">
        <v>67</v>
      </c>
      <c r="G181">
        <v>4.5642137367709799E-2</v>
      </c>
      <c r="H181">
        <v>0</v>
      </c>
      <c r="I181">
        <v>-4.5642137367709799E-2</v>
      </c>
      <c r="J181">
        <v>115.128932997638</v>
      </c>
      <c r="K181">
        <v>127.24496138247</v>
      </c>
      <c r="L181">
        <v>138.17052991242801</v>
      </c>
      <c r="M181">
        <v>1</v>
      </c>
      <c r="N181" t="b">
        <v>1</v>
      </c>
    </row>
    <row r="182" spans="1:14" x14ac:dyDescent="0.35">
      <c r="A182" t="s">
        <v>478</v>
      </c>
      <c r="B182" t="b">
        <v>1</v>
      </c>
      <c r="C182" t="b">
        <v>1</v>
      </c>
      <c r="D182">
        <v>1</v>
      </c>
      <c r="E182">
        <v>1</v>
      </c>
      <c r="F182" t="s">
        <v>67</v>
      </c>
      <c r="G182">
        <v>-1.77245788878964E-2</v>
      </c>
      <c r="H182">
        <v>-1.77245788878964E-2</v>
      </c>
      <c r="I182">
        <v>-1.77245788878964E-2</v>
      </c>
      <c r="J182">
        <v>113.088321142442</v>
      </c>
      <c r="K182">
        <v>124.989598026359</v>
      </c>
      <c r="L182">
        <v>135.721515455012</v>
      </c>
      <c r="M182">
        <v>1</v>
      </c>
      <c r="N182" t="b">
        <v>0</v>
      </c>
    </row>
    <row r="183" spans="1:14" x14ac:dyDescent="0.35">
      <c r="A183" t="s">
        <v>479</v>
      </c>
      <c r="B183" t="b">
        <v>0</v>
      </c>
      <c r="C183" t="b">
        <v>1</v>
      </c>
      <c r="D183">
        <v>1</v>
      </c>
      <c r="E183">
        <v>1</v>
      </c>
      <c r="F183" t="s">
        <v>67</v>
      </c>
      <c r="G183">
        <v>3.7365252099188902E-2</v>
      </c>
      <c r="H183">
        <v>3.7365252099188902E-2</v>
      </c>
      <c r="I183">
        <v>3.7365252099188902E-2</v>
      </c>
      <c r="J183">
        <v>117.31389477140399</v>
      </c>
      <c r="K183">
        <v>129.65986586638999</v>
      </c>
      <c r="L183">
        <v>140.79278409527299</v>
      </c>
      <c r="M183">
        <v>0</v>
      </c>
      <c r="N183" t="b">
        <v>1</v>
      </c>
    </row>
    <row r="184" spans="1:14" x14ac:dyDescent="0.35">
      <c r="A184" t="s">
        <v>480</v>
      </c>
      <c r="B184" t="b">
        <v>1</v>
      </c>
      <c r="C184" t="b">
        <v>0</v>
      </c>
      <c r="D184">
        <v>0</v>
      </c>
      <c r="E184">
        <v>-1</v>
      </c>
      <c r="F184" t="s">
        <v>67</v>
      </c>
      <c r="G184">
        <v>-4.0137938270783699E-2</v>
      </c>
      <c r="H184">
        <v>0</v>
      </c>
      <c r="I184">
        <v>4.0137938270783699E-2</v>
      </c>
      <c r="J184">
        <v>112.605156904764</v>
      </c>
      <c r="K184">
        <v>129.65986586638999</v>
      </c>
      <c r="L184">
        <v>146.443916172261</v>
      </c>
      <c r="M184">
        <v>0</v>
      </c>
      <c r="N184" t="b">
        <v>0</v>
      </c>
    </row>
    <row r="185" spans="1:14" x14ac:dyDescent="0.35">
      <c r="A185" t="s">
        <v>481</v>
      </c>
      <c r="B185" t="b">
        <v>0</v>
      </c>
      <c r="C185" t="b">
        <v>0</v>
      </c>
      <c r="D185">
        <v>0</v>
      </c>
      <c r="E185">
        <v>-1</v>
      </c>
      <c r="F185" t="s">
        <v>67</v>
      </c>
      <c r="G185">
        <v>3.8177752546783399E-2</v>
      </c>
      <c r="H185">
        <v>0</v>
      </c>
      <c r="I185">
        <v>-3.8177752546783399E-2</v>
      </c>
      <c r="J185">
        <v>116.90416872056601</v>
      </c>
      <c r="K185">
        <v>129.65986586638999</v>
      </c>
      <c r="L185">
        <v>140.85301657865401</v>
      </c>
      <c r="M185">
        <v>1</v>
      </c>
      <c r="N185" t="b">
        <v>1</v>
      </c>
    </row>
    <row r="186" spans="1:14" x14ac:dyDescent="0.35">
      <c r="A186" t="s">
        <v>482</v>
      </c>
      <c r="B186" t="b">
        <v>1</v>
      </c>
      <c r="C186" t="b">
        <v>0</v>
      </c>
      <c r="D186">
        <v>0</v>
      </c>
      <c r="E186">
        <v>-1</v>
      </c>
      <c r="F186" t="s">
        <v>67</v>
      </c>
      <c r="G186">
        <v>9.9425752793580392E-4</v>
      </c>
      <c r="H186">
        <v>0</v>
      </c>
      <c r="I186">
        <v>-9.9425752793580392E-4</v>
      </c>
      <c r="J186">
        <v>117.02040157036301</v>
      </c>
      <c r="K186">
        <v>129.65986586638999</v>
      </c>
      <c r="L186">
        <v>140.71297240658899</v>
      </c>
      <c r="M186">
        <v>0</v>
      </c>
      <c r="N186" t="b">
        <v>1</v>
      </c>
    </row>
    <row r="187" spans="1:14" x14ac:dyDescent="0.35">
      <c r="A187" t="s">
        <v>483</v>
      </c>
      <c r="B187" t="b">
        <v>1</v>
      </c>
      <c r="C187" t="b">
        <v>1</v>
      </c>
      <c r="D187">
        <v>1</v>
      </c>
      <c r="E187">
        <v>1</v>
      </c>
      <c r="F187" t="s">
        <v>67</v>
      </c>
      <c r="G187">
        <v>-1.3858659248270301E-3</v>
      </c>
      <c r="H187">
        <v>-1.3858659248270301E-3</v>
      </c>
      <c r="I187">
        <v>-1.3858659248270301E-3</v>
      </c>
      <c r="J187">
        <v>116.858226983317</v>
      </c>
      <c r="K187">
        <v>129.48017467646801</v>
      </c>
      <c r="L187">
        <v>140.517963092949</v>
      </c>
      <c r="M187">
        <v>1</v>
      </c>
      <c r="N187" t="b">
        <v>0</v>
      </c>
    </row>
    <row r="188" spans="1:14" x14ac:dyDescent="0.35">
      <c r="A188" t="s">
        <v>484</v>
      </c>
      <c r="B188" t="b">
        <v>0</v>
      </c>
      <c r="C188" t="b">
        <v>0</v>
      </c>
      <c r="D188">
        <v>0</v>
      </c>
      <c r="E188">
        <v>-1</v>
      </c>
      <c r="F188" t="s">
        <v>67</v>
      </c>
      <c r="G188">
        <v>-2.7759648873252299E-3</v>
      </c>
      <c r="H188">
        <v>0</v>
      </c>
      <c r="I188">
        <v>2.7759648873252299E-3</v>
      </c>
      <c r="J188">
        <v>116.533832648417</v>
      </c>
      <c r="K188">
        <v>129.48017467646801</v>
      </c>
      <c r="L188">
        <v>140.908036024534</v>
      </c>
      <c r="M188">
        <v>1</v>
      </c>
      <c r="N188" t="b">
        <v>0</v>
      </c>
    </row>
    <row r="189" spans="1:14" x14ac:dyDescent="0.35">
      <c r="A189" t="s">
        <v>485</v>
      </c>
      <c r="B189" t="b">
        <v>0</v>
      </c>
      <c r="C189" t="b">
        <v>1</v>
      </c>
      <c r="D189">
        <v>1</v>
      </c>
      <c r="E189">
        <v>1</v>
      </c>
      <c r="F189" t="s">
        <v>67</v>
      </c>
      <c r="G189">
        <v>5.8494576890937202E-3</v>
      </c>
      <c r="H189">
        <v>5.8494576890937202E-3</v>
      </c>
      <c r="I189">
        <v>5.8494576890937202E-3</v>
      </c>
      <c r="J189">
        <v>117.21549237184099</v>
      </c>
      <c r="K189">
        <v>130.23756347981401</v>
      </c>
      <c r="L189">
        <v>141.732271619312</v>
      </c>
      <c r="M189">
        <v>0</v>
      </c>
      <c r="N189" t="b">
        <v>1</v>
      </c>
    </row>
    <row r="190" spans="1:14" x14ac:dyDescent="0.35">
      <c r="A190" t="s">
        <v>486</v>
      </c>
      <c r="B190" t="b">
        <v>1</v>
      </c>
      <c r="C190" t="b">
        <v>1</v>
      </c>
      <c r="D190">
        <v>1</v>
      </c>
      <c r="E190">
        <v>1</v>
      </c>
      <c r="F190" t="s">
        <v>67</v>
      </c>
      <c r="G190">
        <v>-3.8303388804328199E-4</v>
      </c>
      <c r="H190">
        <v>-3.8303388804328199E-4</v>
      </c>
      <c r="I190">
        <v>-3.8303388804328199E-4</v>
      </c>
      <c r="J190">
        <v>117.17059486605901</v>
      </c>
      <c r="K190">
        <v>130.18767807950499</v>
      </c>
      <c r="L190">
        <v>141.67798335625301</v>
      </c>
      <c r="M190">
        <v>1</v>
      </c>
      <c r="N190" t="b">
        <v>0</v>
      </c>
    </row>
    <row r="191" spans="1:14" x14ac:dyDescent="0.35">
      <c r="A191" t="s">
        <v>487</v>
      </c>
      <c r="B191" t="b">
        <v>0</v>
      </c>
      <c r="C191" t="b">
        <v>0</v>
      </c>
      <c r="D191">
        <v>0</v>
      </c>
      <c r="E191">
        <v>-1</v>
      </c>
      <c r="F191" t="s">
        <v>67</v>
      </c>
      <c r="G191">
        <v>-2.2136344252904502E-2</v>
      </c>
      <c r="H191">
        <v>0</v>
      </c>
      <c r="I191">
        <v>2.2136344252904502E-2</v>
      </c>
      <c r="J191">
        <v>114.576866241787</v>
      </c>
      <c r="K191">
        <v>130.18767807950499</v>
      </c>
      <c r="L191">
        <v>144.81421596888401</v>
      </c>
      <c r="M191">
        <v>1</v>
      </c>
      <c r="N191" t="b">
        <v>0</v>
      </c>
    </row>
    <row r="192" spans="1:14" x14ac:dyDescent="0.35">
      <c r="A192" t="s">
        <v>488</v>
      </c>
      <c r="B192" t="b">
        <v>0</v>
      </c>
      <c r="C192" t="b">
        <v>0</v>
      </c>
      <c r="D192">
        <v>0</v>
      </c>
      <c r="E192">
        <v>-1</v>
      </c>
      <c r="F192" t="s">
        <v>67</v>
      </c>
      <c r="G192">
        <v>-9.3146668636318007E-3</v>
      </c>
      <c r="H192">
        <v>0</v>
      </c>
      <c r="I192">
        <v>9.3146668636318007E-3</v>
      </c>
      <c r="J192">
        <v>113.509620902466</v>
      </c>
      <c r="K192">
        <v>130.18767807950499</v>
      </c>
      <c r="L192">
        <v>146.163112147752</v>
      </c>
      <c r="M192">
        <v>1</v>
      </c>
      <c r="N192" t="b">
        <v>0</v>
      </c>
    </row>
    <row r="193" spans="1:14" x14ac:dyDescent="0.35">
      <c r="A193" t="s">
        <v>489</v>
      </c>
      <c r="B193" t="b">
        <v>0</v>
      </c>
      <c r="C193" t="b">
        <v>1</v>
      </c>
      <c r="D193">
        <v>1</v>
      </c>
      <c r="E193">
        <v>1</v>
      </c>
      <c r="F193" t="s">
        <v>67</v>
      </c>
      <c r="G193">
        <v>4.7447621568847298E-2</v>
      </c>
      <c r="H193">
        <v>4.7447621568847298E-2</v>
      </c>
      <c r="I193">
        <v>4.7447621568847298E-2</v>
      </c>
      <c r="J193">
        <v>118.895382439469</v>
      </c>
      <c r="K193">
        <v>136.36477376194901</v>
      </c>
      <c r="L193">
        <v>153.09820418026399</v>
      </c>
      <c r="M193">
        <v>0</v>
      </c>
      <c r="N193" t="b">
        <v>1</v>
      </c>
    </row>
    <row r="194" spans="1:14" x14ac:dyDescent="0.35">
      <c r="A194" t="s">
        <v>490</v>
      </c>
      <c r="B194" t="b">
        <v>1</v>
      </c>
      <c r="C194" t="b">
        <v>0</v>
      </c>
      <c r="D194">
        <v>0</v>
      </c>
      <c r="E194">
        <v>-1</v>
      </c>
      <c r="F194" t="s">
        <v>67</v>
      </c>
      <c r="G194">
        <v>3.7060806354681702E-2</v>
      </c>
      <c r="H194">
        <v>0</v>
      </c>
      <c r="I194">
        <v>-3.7060806354681702E-2</v>
      </c>
      <c r="J194">
        <v>123.301741184524</v>
      </c>
      <c r="K194">
        <v>136.36477376194901</v>
      </c>
      <c r="L194">
        <v>147.42426128189001</v>
      </c>
      <c r="M194">
        <v>0</v>
      </c>
      <c r="N194" t="b">
        <v>1</v>
      </c>
    </row>
    <row r="195" spans="1:14" x14ac:dyDescent="0.35">
      <c r="A195" t="s">
        <v>396</v>
      </c>
      <c r="B195" t="b">
        <v>0</v>
      </c>
      <c r="C195" t="b">
        <v>0</v>
      </c>
      <c r="D195">
        <v>0</v>
      </c>
      <c r="E195">
        <v>-1</v>
      </c>
      <c r="F195" t="s">
        <v>47</v>
      </c>
      <c r="G195">
        <v>7.5382655933136002E-3</v>
      </c>
      <c r="H195">
        <v>0</v>
      </c>
      <c r="I195">
        <v>-7.5382655933136002E-3</v>
      </c>
      <c r="J195">
        <v>100.753826559331</v>
      </c>
      <c r="K195">
        <v>100</v>
      </c>
      <c r="L195">
        <v>99.246173440668599</v>
      </c>
      <c r="M195">
        <v>1</v>
      </c>
      <c r="N195" t="b">
        <v>1</v>
      </c>
    </row>
    <row r="196" spans="1:14" x14ac:dyDescent="0.35">
      <c r="A196" t="s">
        <v>397</v>
      </c>
      <c r="B196" t="b">
        <v>1</v>
      </c>
      <c r="C196" t="b">
        <v>0</v>
      </c>
      <c r="D196">
        <v>0</v>
      </c>
      <c r="E196">
        <v>-1</v>
      </c>
      <c r="F196" t="s">
        <v>47</v>
      </c>
      <c r="G196">
        <v>3.9981948682867802E-3</v>
      </c>
      <c r="H196">
        <v>0</v>
      </c>
      <c r="I196">
        <v>-3.9981948682867802E-3</v>
      </c>
      <c r="J196">
        <v>101.15665999164101</v>
      </c>
      <c r="K196">
        <v>100</v>
      </c>
      <c r="L196">
        <v>98.849367899320995</v>
      </c>
      <c r="M196">
        <v>0</v>
      </c>
      <c r="N196" t="b">
        <v>1</v>
      </c>
    </row>
    <row r="197" spans="1:14" x14ac:dyDescent="0.35">
      <c r="A197" t="s">
        <v>398</v>
      </c>
      <c r="B197" t="b">
        <v>1</v>
      </c>
      <c r="C197" t="b">
        <v>0</v>
      </c>
      <c r="D197">
        <v>0</v>
      </c>
      <c r="E197">
        <v>-1</v>
      </c>
      <c r="F197" t="s">
        <v>47</v>
      </c>
      <c r="G197">
        <v>6.2395655004872097E-3</v>
      </c>
      <c r="H197">
        <v>0</v>
      </c>
      <c r="I197">
        <v>-6.2395655004872097E-3</v>
      </c>
      <c r="J197">
        <v>101.787833597469</v>
      </c>
      <c r="K197">
        <v>100</v>
      </c>
      <c r="L197">
        <v>98.232590793631402</v>
      </c>
      <c r="M197">
        <v>0</v>
      </c>
      <c r="N197" t="b">
        <v>1</v>
      </c>
    </row>
    <row r="198" spans="1:14" x14ac:dyDescent="0.35">
      <c r="A198" t="s">
        <v>354</v>
      </c>
      <c r="B198" t="b">
        <v>1</v>
      </c>
      <c r="C198" t="b">
        <v>1</v>
      </c>
      <c r="D198">
        <v>1</v>
      </c>
      <c r="E198">
        <v>1</v>
      </c>
      <c r="F198" t="s">
        <v>47</v>
      </c>
      <c r="G198">
        <v>1.36641003033743E-3</v>
      </c>
      <c r="H198">
        <v>1.36641003033743E-3</v>
      </c>
      <c r="I198">
        <v>1.36641003033743E-3</v>
      </c>
      <c r="J198">
        <v>101.926917514263</v>
      </c>
      <c r="K198">
        <v>100.13664100303301</v>
      </c>
      <c r="L198">
        <v>98.366816790997902</v>
      </c>
      <c r="M198">
        <v>1</v>
      </c>
      <c r="N198" t="b">
        <v>1</v>
      </c>
    </row>
    <row r="199" spans="1:14" x14ac:dyDescent="0.35">
      <c r="A199" t="s">
        <v>399</v>
      </c>
      <c r="B199" t="b">
        <v>1</v>
      </c>
      <c r="C199" t="b">
        <v>1</v>
      </c>
      <c r="D199">
        <v>1</v>
      </c>
      <c r="E199">
        <v>1</v>
      </c>
      <c r="F199" t="s">
        <v>47</v>
      </c>
      <c r="G199">
        <v>-1.49167961880192E-3</v>
      </c>
      <c r="H199">
        <v>-1.49167961880192E-3</v>
      </c>
      <c r="I199">
        <v>-1.49167961880192E-3</v>
      </c>
      <c r="J199">
        <v>101.7748752088</v>
      </c>
      <c r="K199">
        <v>99.987269216554196</v>
      </c>
      <c r="L199">
        <v>98.220085015224299</v>
      </c>
      <c r="M199">
        <v>1</v>
      </c>
      <c r="N199" t="b">
        <v>0</v>
      </c>
    </row>
    <row r="200" spans="1:14" x14ac:dyDescent="0.35">
      <c r="A200" t="s">
        <v>400</v>
      </c>
      <c r="B200" t="b">
        <v>0</v>
      </c>
      <c r="C200" t="b">
        <v>1</v>
      </c>
      <c r="D200">
        <v>1</v>
      </c>
      <c r="E200">
        <v>1</v>
      </c>
      <c r="F200" t="s">
        <v>47</v>
      </c>
      <c r="G200">
        <v>9.7164718853171E-3</v>
      </c>
      <c r="H200">
        <v>9.7164718853171E-3</v>
      </c>
      <c r="I200">
        <v>9.7164718853171E-3</v>
      </c>
      <c r="J200">
        <v>102.763767922398</v>
      </c>
      <c r="K200">
        <v>100.958792706786</v>
      </c>
      <c r="L200">
        <v>99.174437709848206</v>
      </c>
      <c r="M200">
        <v>0</v>
      </c>
      <c r="N200" t="b">
        <v>1</v>
      </c>
    </row>
    <row r="201" spans="1:14" x14ac:dyDescent="0.35">
      <c r="A201" t="s">
        <v>401</v>
      </c>
      <c r="B201" t="b">
        <v>1</v>
      </c>
      <c r="C201" t="b">
        <v>1</v>
      </c>
      <c r="D201">
        <v>1</v>
      </c>
      <c r="E201">
        <v>1</v>
      </c>
      <c r="F201" t="s">
        <v>47</v>
      </c>
      <c r="G201">
        <v>7.4034658475086103E-4</v>
      </c>
      <c r="H201">
        <v>7.4034658475086103E-4</v>
      </c>
      <c r="I201">
        <v>7.4034658475086103E-4</v>
      </c>
      <c r="J201">
        <v>102.839848727015</v>
      </c>
      <c r="K201">
        <v>101.033537204167</v>
      </c>
      <c r="L201">
        <v>99.247861166101302</v>
      </c>
      <c r="M201">
        <v>1</v>
      </c>
      <c r="N201" t="b">
        <v>1</v>
      </c>
    </row>
    <row r="202" spans="1:14" x14ac:dyDescent="0.35">
      <c r="A202" t="s">
        <v>402</v>
      </c>
      <c r="B202" t="b">
        <v>1</v>
      </c>
      <c r="C202" t="b">
        <v>0</v>
      </c>
      <c r="D202">
        <v>0</v>
      </c>
      <c r="E202">
        <v>-1</v>
      </c>
      <c r="F202" t="s">
        <v>47</v>
      </c>
      <c r="G202">
        <v>-1.9766507922333002E-3</v>
      </c>
      <c r="H202">
        <v>0</v>
      </c>
      <c r="I202">
        <v>1.9766507922333002E-3</v>
      </c>
      <c r="J202">
        <v>102.63657025855601</v>
      </c>
      <c r="K202">
        <v>101.033537204167</v>
      </c>
      <c r="L202">
        <v>99.444039529502703</v>
      </c>
      <c r="M202">
        <v>0</v>
      </c>
      <c r="N202" t="b">
        <v>0</v>
      </c>
    </row>
    <row r="203" spans="1:14" x14ac:dyDescent="0.35">
      <c r="A203" t="s">
        <v>403</v>
      </c>
      <c r="B203" t="b">
        <v>0</v>
      </c>
      <c r="C203" t="b">
        <v>1</v>
      </c>
      <c r="D203">
        <v>1</v>
      </c>
      <c r="E203">
        <v>1</v>
      </c>
      <c r="F203" t="s">
        <v>47</v>
      </c>
      <c r="G203">
        <v>1.3630404360001E-3</v>
      </c>
      <c r="H203">
        <v>1.3630404360001E-3</v>
      </c>
      <c r="I203">
        <v>1.3630404360001E-3</v>
      </c>
      <c r="J203">
        <v>102.77646805403</v>
      </c>
      <c r="K203">
        <v>101.171250000768</v>
      </c>
      <c r="L203">
        <v>99.579585776500707</v>
      </c>
      <c r="M203">
        <v>0</v>
      </c>
      <c r="N203" t="b">
        <v>1</v>
      </c>
    </row>
    <row r="204" spans="1:14" x14ac:dyDescent="0.35">
      <c r="A204" t="s">
        <v>404</v>
      </c>
      <c r="B204" t="b">
        <v>1</v>
      </c>
      <c r="C204" t="b">
        <v>1</v>
      </c>
      <c r="D204">
        <v>1</v>
      </c>
      <c r="E204">
        <v>1</v>
      </c>
      <c r="F204" t="s">
        <v>47</v>
      </c>
      <c r="G204">
        <v>-1.3630327071516501E-3</v>
      </c>
      <c r="H204">
        <v>-1.3630327071516501E-3</v>
      </c>
      <c r="I204">
        <v>-1.3630327071516501E-3</v>
      </c>
      <c r="J204">
        <v>102.636380366547</v>
      </c>
      <c r="K204">
        <v>101.033350277994</v>
      </c>
      <c r="L204">
        <v>99.443855544122698</v>
      </c>
      <c r="M204">
        <v>1</v>
      </c>
      <c r="N204" t="b">
        <v>0</v>
      </c>
    </row>
    <row r="205" spans="1:14" x14ac:dyDescent="0.35">
      <c r="A205" t="s">
        <v>405</v>
      </c>
      <c r="B205" t="b">
        <v>0</v>
      </c>
      <c r="C205" t="b">
        <v>1</v>
      </c>
      <c r="D205">
        <v>1</v>
      </c>
      <c r="E205">
        <v>1</v>
      </c>
      <c r="F205" t="s">
        <v>47</v>
      </c>
      <c r="G205">
        <v>-1.0318583318404399E-2</v>
      </c>
      <c r="H205">
        <v>-1.0318583318404399E-2</v>
      </c>
      <c r="I205">
        <v>-1.0318583318404399E-2</v>
      </c>
      <c r="J205">
        <v>101.577318324236</v>
      </c>
      <c r="K205">
        <v>99.990829235213397</v>
      </c>
      <c r="L205">
        <v>98.417735835187301</v>
      </c>
      <c r="M205">
        <v>0</v>
      </c>
      <c r="N205" t="b">
        <v>0</v>
      </c>
    </row>
    <row r="206" spans="1:14" x14ac:dyDescent="0.35">
      <c r="A206" t="s">
        <v>406</v>
      </c>
      <c r="B206" t="b">
        <v>0</v>
      </c>
      <c r="C206" t="b">
        <v>1</v>
      </c>
      <c r="D206">
        <v>1</v>
      </c>
      <c r="E206">
        <v>1</v>
      </c>
      <c r="F206" t="s">
        <v>47</v>
      </c>
      <c r="G206">
        <v>1.6022312130734499E-3</v>
      </c>
      <c r="H206">
        <v>1.6022312130734499E-3</v>
      </c>
      <c r="I206">
        <v>1.6022312130734499E-3</v>
      </c>
      <c r="J206">
        <v>101.740068674195</v>
      </c>
      <c r="K206">
        <v>100.15103766283499</v>
      </c>
      <c r="L206">
        <v>98.5754238034624</v>
      </c>
      <c r="M206">
        <v>0</v>
      </c>
      <c r="N206" t="b">
        <v>1</v>
      </c>
    </row>
    <row r="207" spans="1:14" x14ac:dyDescent="0.35">
      <c r="A207" t="s">
        <v>407</v>
      </c>
      <c r="B207" t="b">
        <v>1</v>
      </c>
      <c r="C207" t="b">
        <v>0</v>
      </c>
      <c r="D207">
        <v>0</v>
      </c>
      <c r="E207">
        <v>-1</v>
      </c>
      <c r="F207" t="s">
        <v>47</v>
      </c>
      <c r="G207">
        <v>2.7684377946173202E-3</v>
      </c>
      <c r="H207">
        <v>0</v>
      </c>
      <c r="I207">
        <v>-2.7684377946173202E-3</v>
      </c>
      <c r="J207">
        <v>102.02172972554</v>
      </c>
      <c r="K207">
        <v>100.15103766283499</v>
      </c>
      <c r="L207">
        <v>98.302523874584494</v>
      </c>
      <c r="M207">
        <v>0</v>
      </c>
      <c r="N207" t="b">
        <v>1</v>
      </c>
    </row>
    <row r="208" spans="1:14" x14ac:dyDescent="0.35">
      <c r="A208" t="s">
        <v>408</v>
      </c>
      <c r="B208" t="b">
        <v>1</v>
      </c>
      <c r="C208" t="b">
        <v>1</v>
      </c>
      <c r="D208">
        <v>1</v>
      </c>
      <c r="E208">
        <v>1</v>
      </c>
      <c r="F208" t="s">
        <v>47</v>
      </c>
      <c r="G208">
        <v>2.2632858681543798E-3</v>
      </c>
      <c r="H208">
        <v>2.2632858681543798E-3</v>
      </c>
      <c r="I208">
        <v>2.2632858681543798E-3</v>
      </c>
      <c r="J208">
        <v>102.25263406467199</v>
      </c>
      <c r="K208">
        <v>100.377708091058</v>
      </c>
      <c r="L208">
        <v>98.525010587673805</v>
      </c>
      <c r="M208">
        <v>1</v>
      </c>
      <c r="N208" t="b">
        <v>1</v>
      </c>
    </row>
    <row r="209" spans="1:14" x14ac:dyDescent="0.35">
      <c r="A209" t="s">
        <v>409</v>
      </c>
      <c r="B209" t="b">
        <v>1</v>
      </c>
      <c r="C209" t="b">
        <v>1</v>
      </c>
      <c r="D209">
        <v>1</v>
      </c>
      <c r="E209">
        <v>1</v>
      </c>
      <c r="F209" t="s">
        <v>47</v>
      </c>
      <c r="G209">
        <v>2.8923648751262299E-3</v>
      </c>
      <c r="H209">
        <v>2.8923648751262299E-3</v>
      </c>
      <c r="I209">
        <v>2.8923648751262299E-3</v>
      </c>
      <c r="J209">
        <v>102.54838599183</v>
      </c>
      <c r="K209">
        <v>100.66803704818599</v>
      </c>
      <c r="L209">
        <v>98.809980867619004</v>
      </c>
      <c r="M209">
        <v>1</v>
      </c>
      <c r="N209" t="b">
        <v>1</v>
      </c>
    </row>
    <row r="210" spans="1:14" x14ac:dyDescent="0.35">
      <c r="A210" t="s">
        <v>410</v>
      </c>
      <c r="B210" t="b">
        <v>1</v>
      </c>
      <c r="C210" t="b">
        <v>1</v>
      </c>
      <c r="D210">
        <v>1</v>
      </c>
      <c r="E210">
        <v>1</v>
      </c>
      <c r="F210" t="s">
        <v>47</v>
      </c>
      <c r="G210">
        <v>2.5082020860085399E-3</v>
      </c>
      <c r="H210">
        <v>2.5082020860085399E-3</v>
      </c>
      <c r="I210">
        <v>2.5082020860085399E-3</v>
      </c>
      <c r="J210">
        <v>102.805598067491</v>
      </c>
      <c r="K210">
        <v>100.92053282870501</v>
      </c>
      <c r="L210">
        <v>99.057816267749601</v>
      </c>
      <c r="M210">
        <v>1</v>
      </c>
      <c r="N210" t="b">
        <v>1</v>
      </c>
    </row>
    <row r="211" spans="1:14" x14ac:dyDescent="0.35">
      <c r="A211" t="s">
        <v>411</v>
      </c>
      <c r="B211" t="b">
        <v>1</v>
      </c>
      <c r="C211" t="b">
        <v>1</v>
      </c>
      <c r="D211">
        <v>1</v>
      </c>
      <c r="E211">
        <v>1</v>
      </c>
      <c r="F211" t="s">
        <v>47</v>
      </c>
      <c r="G211">
        <v>3.2599527509748999E-3</v>
      </c>
      <c r="H211">
        <v>3.2599527509748999E-3</v>
      </c>
      <c r="I211">
        <v>3.2599527509748999E-3</v>
      </c>
      <c r="J211">
        <v>103.140739459727</v>
      </c>
      <c r="K211">
        <v>101.24952899733</v>
      </c>
      <c r="L211">
        <v>99.380740068397202</v>
      </c>
      <c r="M211">
        <v>1</v>
      </c>
      <c r="N211" t="b">
        <v>1</v>
      </c>
    </row>
    <row r="212" spans="1:14" x14ac:dyDescent="0.35">
      <c r="A212" t="s">
        <v>412</v>
      </c>
      <c r="B212" t="b">
        <v>1</v>
      </c>
      <c r="C212" t="b">
        <v>1</v>
      </c>
      <c r="D212">
        <v>1</v>
      </c>
      <c r="E212">
        <v>1</v>
      </c>
      <c r="F212" t="s">
        <v>47</v>
      </c>
      <c r="G212">
        <v>-7.50421963632952E-4</v>
      </c>
      <c r="H212">
        <v>-7.50421963632952E-4</v>
      </c>
      <c r="I212">
        <v>-7.50421963632952E-4</v>
      </c>
      <c r="J212">
        <v>103.063340383491</v>
      </c>
      <c r="K212">
        <v>101.173549126963</v>
      </c>
      <c r="L212">
        <v>99.306162578287797</v>
      </c>
      <c r="M212">
        <v>1</v>
      </c>
      <c r="N212" t="b">
        <v>0</v>
      </c>
    </row>
    <row r="213" spans="1:14" x14ac:dyDescent="0.35">
      <c r="A213" t="s">
        <v>413</v>
      </c>
      <c r="B213" t="b">
        <v>0</v>
      </c>
      <c r="C213" t="b">
        <v>1</v>
      </c>
      <c r="D213">
        <v>1</v>
      </c>
      <c r="E213">
        <v>1</v>
      </c>
      <c r="F213" t="s">
        <v>47</v>
      </c>
      <c r="G213">
        <v>4.2664962884673098E-3</v>
      </c>
      <c r="H213">
        <v>4.2664962884673098E-3</v>
      </c>
      <c r="I213">
        <v>4.2664962884673098E-3</v>
      </c>
      <c r="J213">
        <v>103.503059742714</v>
      </c>
      <c r="K213">
        <v>101.605205698804</v>
      </c>
      <c r="L213">
        <v>99.729851952350003</v>
      </c>
      <c r="M213">
        <v>0</v>
      </c>
      <c r="N213" t="b">
        <v>1</v>
      </c>
    </row>
    <row r="214" spans="1:14" x14ac:dyDescent="0.35">
      <c r="A214" t="s">
        <v>414</v>
      </c>
      <c r="B214" t="b">
        <v>1</v>
      </c>
      <c r="C214" t="b">
        <v>0</v>
      </c>
      <c r="D214">
        <v>0</v>
      </c>
      <c r="E214">
        <v>-1</v>
      </c>
      <c r="F214" t="s">
        <v>47</v>
      </c>
      <c r="G214">
        <v>3.00291363490945E-3</v>
      </c>
      <c r="H214">
        <v>0</v>
      </c>
      <c r="I214">
        <v>-3.00291363490945E-3</v>
      </c>
      <c r="J214">
        <v>103.813870492071</v>
      </c>
      <c r="K214">
        <v>101.605205698804</v>
      </c>
      <c r="L214">
        <v>99.4303718201148</v>
      </c>
      <c r="M214">
        <v>0</v>
      </c>
      <c r="N214" t="b">
        <v>1</v>
      </c>
    </row>
    <row r="215" spans="1:14" x14ac:dyDescent="0.35">
      <c r="A215" t="s">
        <v>415</v>
      </c>
      <c r="B215" t="b">
        <v>1</v>
      </c>
      <c r="C215" t="b">
        <v>0</v>
      </c>
      <c r="D215">
        <v>0</v>
      </c>
      <c r="E215">
        <v>-1</v>
      </c>
      <c r="F215" t="s">
        <v>47</v>
      </c>
      <c r="G215">
        <v>-2.6240401571274701E-3</v>
      </c>
      <c r="H215">
        <v>0</v>
      </c>
      <c r="I215">
        <v>2.6240401571274701E-3</v>
      </c>
      <c r="J215">
        <v>103.541458727033</v>
      </c>
      <c r="K215">
        <v>101.605205698804</v>
      </c>
      <c r="L215">
        <v>99.691281108608905</v>
      </c>
      <c r="M215">
        <v>0</v>
      </c>
      <c r="N215" t="b">
        <v>0</v>
      </c>
    </row>
    <row r="216" spans="1:14" x14ac:dyDescent="0.35">
      <c r="A216" t="s">
        <v>416</v>
      </c>
      <c r="B216" t="b">
        <v>0</v>
      </c>
      <c r="C216" t="b">
        <v>1</v>
      </c>
      <c r="D216">
        <v>1</v>
      </c>
      <c r="E216">
        <v>1</v>
      </c>
      <c r="F216" t="s">
        <v>47</v>
      </c>
      <c r="G216">
        <v>-1.25319337832108E-4</v>
      </c>
      <c r="H216">
        <v>-1.25319337832108E-4</v>
      </c>
      <c r="I216">
        <v>-1.25319337832108E-4</v>
      </c>
      <c r="J216">
        <v>103.528482979987</v>
      </c>
      <c r="K216">
        <v>101.592472601705</v>
      </c>
      <c r="L216">
        <v>99.678787863272703</v>
      </c>
      <c r="M216">
        <v>0</v>
      </c>
      <c r="N216" t="b">
        <v>0</v>
      </c>
    </row>
    <row r="217" spans="1:14" x14ac:dyDescent="0.35">
      <c r="A217" t="s">
        <v>417</v>
      </c>
      <c r="B217" t="b">
        <v>0</v>
      </c>
      <c r="C217" t="b">
        <v>1</v>
      </c>
      <c r="D217">
        <v>1</v>
      </c>
      <c r="E217">
        <v>1</v>
      </c>
      <c r="F217" t="s">
        <v>47</v>
      </c>
      <c r="G217">
        <v>-2.3881866009507402E-3</v>
      </c>
      <c r="H217">
        <v>-2.3881866009507402E-3</v>
      </c>
      <c r="I217">
        <v>-2.3881866009507402E-3</v>
      </c>
      <c r="J217">
        <v>103.281237644117</v>
      </c>
      <c r="K217">
        <v>101.349850819881</v>
      </c>
      <c r="L217">
        <v>99.440736317698594</v>
      </c>
      <c r="M217">
        <v>0</v>
      </c>
      <c r="N217" t="b">
        <v>0</v>
      </c>
    </row>
    <row r="218" spans="1:14" x14ac:dyDescent="0.35">
      <c r="A218" t="s">
        <v>418</v>
      </c>
      <c r="B218" t="b">
        <v>0</v>
      </c>
      <c r="C218" t="b">
        <v>0</v>
      </c>
      <c r="D218">
        <v>0</v>
      </c>
      <c r="E218">
        <v>-1</v>
      </c>
      <c r="F218" t="s">
        <v>47</v>
      </c>
      <c r="G218">
        <v>-4.2753146920337899E-4</v>
      </c>
      <c r="H218">
        <v>0</v>
      </c>
      <c r="I218">
        <v>4.2753146920337899E-4</v>
      </c>
      <c r="J218">
        <v>103.237081664846</v>
      </c>
      <c r="K218">
        <v>101.349850819881</v>
      </c>
      <c r="L218">
        <v>99.4832503617952</v>
      </c>
      <c r="M218">
        <v>1</v>
      </c>
      <c r="N218" t="b">
        <v>0</v>
      </c>
    </row>
    <row r="219" spans="1:14" x14ac:dyDescent="0.35">
      <c r="A219" t="s">
        <v>419</v>
      </c>
      <c r="B219" t="b">
        <v>0</v>
      </c>
      <c r="C219" t="b">
        <v>0</v>
      </c>
      <c r="D219">
        <v>0</v>
      </c>
      <c r="E219">
        <v>-1</v>
      </c>
      <c r="F219" t="s">
        <v>47</v>
      </c>
      <c r="G219">
        <v>-4.1741786869815504E-3</v>
      </c>
      <c r="H219">
        <v>0</v>
      </c>
      <c r="I219">
        <v>4.1741786869815504E-3</v>
      </c>
      <c r="J219">
        <v>102.806151638854</v>
      </c>
      <c r="K219">
        <v>101.349850819881</v>
      </c>
      <c r="L219">
        <v>99.898511225167098</v>
      </c>
      <c r="M219">
        <v>1</v>
      </c>
      <c r="N219" t="b">
        <v>0</v>
      </c>
    </row>
    <row r="220" spans="1:14" x14ac:dyDescent="0.35">
      <c r="A220" t="s">
        <v>420</v>
      </c>
      <c r="B220" t="b">
        <v>0</v>
      </c>
      <c r="C220" t="b">
        <v>0</v>
      </c>
      <c r="D220">
        <v>0</v>
      </c>
      <c r="E220">
        <v>-1</v>
      </c>
      <c r="F220" t="s">
        <v>47</v>
      </c>
      <c r="G220">
        <v>-2.03758187218061E-3</v>
      </c>
      <c r="H220">
        <v>0</v>
      </c>
      <c r="I220">
        <v>2.03758187218061E-3</v>
      </c>
      <c r="J220">
        <v>102.59667568792599</v>
      </c>
      <c r="K220">
        <v>101.349850819881</v>
      </c>
      <c r="L220">
        <v>100.102062620697</v>
      </c>
      <c r="M220">
        <v>1</v>
      </c>
      <c r="N220" t="b">
        <v>0</v>
      </c>
    </row>
    <row r="221" spans="1:14" x14ac:dyDescent="0.35">
      <c r="A221" t="s">
        <v>421</v>
      </c>
      <c r="B221" t="b">
        <v>0</v>
      </c>
      <c r="C221" t="b">
        <v>0</v>
      </c>
      <c r="D221">
        <v>0</v>
      </c>
      <c r="E221">
        <v>-1</v>
      </c>
      <c r="F221" t="s">
        <v>47</v>
      </c>
      <c r="G221">
        <v>1.1489849797618999E-3</v>
      </c>
      <c r="H221">
        <v>0</v>
      </c>
      <c r="I221">
        <v>-1.1489849797618999E-3</v>
      </c>
      <c r="J221">
        <v>102.714557727265</v>
      </c>
      <c r="K221">
        <v>101.349850819881</v>
      </c>
      <c r="L221">
        <v>99.987046854303003</v>
      </c>
      <c r="M221">
        <v>1</v>
      </c>
      <c r="N221" t="b">
        <v>1</v>
      </c>
    </row>
    <row r="222" spans="1:14" x14ac:dyDescent="0.35">
      <c r="A222" t="s">
        <v>422</v>
      </c>
      <c r="B222" t="b">
        <v>1</v>
      </c>
      <c r="C222" t="b">
        <v>0</v>
      </c>
      <c r="D222">
        <v>0</v>
      </c>
      <c r="E222">
        <v>-1</v>
      </c>
      <c r="F222" t="s">
        <v>47</v>
      </c>
      <c r="G222">
        <v>-2.8073006997531001E-3</v>
      </c>
      <c r="H222">
        <v>0</v>
      </c>
      <c r="I222">
        <v>2.8073006997531001E-3</v>
      </c>
      <c r="J222">
        <v>102.426207077483</v>
      </c>
      <c r="K222">
        <v>101.349850819881</v>
      </c>
      <c r="L222">
        <v>100.26774056090299</v>
      </c>
      <c r="M222">
        <v>0</v>
      </c>
      <c r="N222" t="b">
        <v>0</v>
      </c>
    </row>
    <row r="223" spans="1:14" x14ac:dyDescent="0.35">
      <c r="A223" t="s">
        <v>423</v>
      </c>
      <c r="B223" t="b">
        <v>0</v>
      </c>
      <c r="C223" t="b">
        <v>0</v>
      </c>
      <c r="D223">
        <v>0</v>
      </c>
      <c r="E223">
        <v>-1</v>
      </c>
      <c r="F223" t="s">
        <v>47</v>
      </c>
      <c r="G223">
        <v>4.2323891838580404E-3</v>
      </c>
      <c r="H223">
        <v>0</v>
      </c>
      <c r="I223">
        <v>-4.2323891838580404E-3</v>
      </c>
      <c r="J223">
        <v>102.85971464846099</v>
      </c>
      <c r="K223">
        <v>101.349850819881</v>
      </c>
      <c r="L223">
        <v>99.843368460263406</v>
      </c>
      <c r="M223">
        <v>1</v>
      </c>
      <c r="N223" t="b">
        <v>1</v>
      </c>
    </row>
    <row r="224" spans="1:14" x14ac:dyDescent="0.35">
      <c r="A224" t="s">
        <v>424</v>
      </c>
      <c r="B224" t="b">
        <v>1</v>
      </c>
      <c r="C224" t="b">
        <v>0</v>
      </c>
      <c r="D224">
        <v>0</v>
      </c>
      <c r="E224">
        <v>-1</v>
      </c>
      <c r="F224" t="s">
        <v>47</v>
      </c>
      <c r="G224">
        <v>1.9216730294508899E-3</v>
      </c>
      <c r="H224">
        <v>0</v>
      </c>
      <c r="I224">
        <v>-1.9216730294508899E-3</v>
      </c>
      <c r="J224">
        <v>103.057377387918</v>
      </c>
      <c r="K224">
        <v>101.349850819881</v>
      </c>
      <c r="L224">
        <v>99.651502151923793</v>
      </c>
      <c r="M224">
        <v>0</v>
      </c>
      <c r="N224" t="b">
        <v>1</v>
      </c>
    </row>
    <row r="225" spans="1:14" x14ac:dyDescent="0.35">
      <c r="A225" t="s">
        <v>425</v>
      </c>
      <c r="B225" t="b">
        <v>1</v>
      </c>
      <c r="C225" t="b">
        <v>1</v>
      </c>
      <c r="D225">
        <v>1</v>
      </c>
      <c r="E225">
        <v>1</v>
      </c>
      <c r="F225" t="s">
        <v>47</v>
      </c>
      <c r="G225">
        <v>8.9636531035841495E-4</v>
      </c>
      <c r="H225">
        <v>8.9636531035841495E-4</v>
      </c>
      <c r="I225">
        <v>8.9636531035841495E-4</v>
      </c>
      <c r="J225">
        <v>103.149754445985</v>
      </c>
      <c r="K225">
        <v>101.440697310365</v>
      </c>
      <c r="L225">
        <v>99.740826301577897</v>
      </c>
      <c r="M225">
        <v>1</v>
      </c>
      <c r="N225" t="b">
        <v>1</v>
      </c>
    </row>
    <row r="226" spans="1:14" x14ac:dyDescent="0.35">
      <c r="A226" t="s">
        <v>426</v>
      </c>
      <c r="B226" t="b">
        <v>1</v>
      </c>
      <c r="C226" t="b">
        <v>1</v>
      </c>
      <c r="D226">
        <v>1</v>
      </c>
      <c r="E226">
        <v>1</v>
      </c>
      <c r="F226" t="s">
        <v>47</v>
      </c>
      <c r="G226">
        <v>3.5894186801894699E-3</v>
      </c>
      <c r="H226">
        <v>3.5894186801894699E-3</v>
      </c>
      <c r="I226">
        <v>3.5894186801894699E-3</v>
      </c>
      <c r="J226">
        <v>103.520002101451</v>
      </c>
      <c r="K226">
        <v>101.80481044422299</v>
      </c>
      <c r="L226">
        <v>100.09883788668201</v>
      </c>
      <c r="M226">
        <v>1</v>
      </c>
      <c r="N226" t="b">
        <v>1</v>
      </c>
    </row>
    <row r="227" spans="1:14" x14ac:dyDescent="0.35">
      <c r="A227" t="s">
        <v>427</v>
      </c>
      <c r="B227" t="b">
        <v>1</v>
      </c>
      <c r="C227" t="b">
        <v>1</v>
      </c>
      <c r="D227">
        <v>1</v>
      </c>
      <c r="E227">
        <v>1</v>
      </c>
      <c r="F227" t="s">
        <v>47</v>
      </c>
      <c r="G227">
        <v>-1.53597955890827E-3</v>
      </c>
      <c r="H227">
        <v>-1.53597955890827E-3</v>
      </c>
      <c r="I227">
        <v>-1.53597955890827E-3</v>
      </c>
      <c r="J227">
        <v>103.360997494285</v>
      </c>
      <c r="K227">
        <v>101.648440336382</v>
      </c>
      <c r="L227">
        <v>99.945088117817903</v>
      </c>
      <c r="M227">
        <v>1</v>
      </c>
      <c r="N227" t="b">
        <v>0</v>
      </c>
    </row>
    <row r="228" spans="1:14" x14ac:dyDescent="0.35">
      <c r="A228" t="s">
        <v>428</v>
      </c>
      <c r="B228" t="b">
        <v>0</v>
      </c>
      <c r="C228" t="b">
        <v>1</v>
      </c>
      <c r="D228">
        <v>1</v>
      </c>
      <c r="E228">
        <v>1</v>
      </c>
      <c r="F228" t="s">
        <v>47</v>
      </c>
      <c r="G228">
        <v>1.02768409341935E-3</v>
      </c>
      <c r="H228">
        <v>1.02768409341935E-3</v>
      </c>
      <c r="I228">
        <v>1.02768409341935E-3</v>
      </c>
      <c r="J228">
        <v>103.467219947289</v>
      </c>
      <c r="K228">
        <v>101.752902821636</v>
      </c>
      <c r="L228">
        <v>100.047800095092</v>
      </c>
      <c r="M228">
        <v>0</v>
      </c>
      <c r="N228" t="b">
        <v>1</v>
      </c>
    </row>
    <row r="229" spans="1:14" x14ac:dyDescent="0.35">
      <c r="A229" t="s">
        <v>429</v>
      </c>
      <c r="B229" t="b">
        <v>1</v>
      </c>
      <c r="C229" t="b">
        <v>0</v>
      </c>
      <c r="D229">
        <v>0</v>
      </c>
      <c r="E229">
        <v>-1</v>
      </c>
      <c r="F229" t="s">
        <v>47</v>
      </c>
      <c r="G229">
        <v>2.9550003509477502E-3</v>
      </c>
      <c r="H229">
        <v>0</v>
      </c>
      <c r="I229">
        <v>-2.9550003509477502E-3</v>
      </c>
      <c r="J229">
        <v>103.772965618545</v>
      </c>
      <c r="K229">
        <v>101.752902821636</v>
      </c>
      <c r="L229">
        <v>99.752158810699399</v>
      </c>
      <c r="M229">
        <v>0</v>
      </c>
      <c r="N229" t="b">
        <v>1</v>
      </c>
    </row>
    <row r="230" spans="1:14" x14ac:dyDescent="0.35">
      <c r="A230" t="s">
        <v>430</v>
      </c>
      <c r="B230" t="b">
        <v>1</v>
      </c>
      <c r="C230" t="b">
        <v>0</v>
      </c>
      <c r="D230">
        <v>0</v>
      </c>
      <c r="E230">
        <v>-1</v>
      </c>
      <c r="F230" t="s">
        <v>47</v>
      </c>
      <c r="G230">
        <v>1.03122810166695E-2</v>
      </c>
      <c r="H230">
        <v>0</v>
      </c>
      <c r="I230">
        <v>-1.03122810166695E-2</v>
      </c>
      <c r="J230">
        <v>104.84310160193699</v>
      </c>
      <c r="K230">
        <v>101.752902821636</v>
      </c>
      <c r="L230">
        <v>98.723486517024099</v>
      </c>
      <c r="M230">
        <v>0</v>
      </c>
      <c r="N230" t="b">
        <v>1</v>
      </c>
    </row>
    <row r="231" spans="1:14" x14ac:dyDescent="0.35">
      <c r="A231" t="s">
        <v>431</v>
      </c>
      <c r="B231" t="b">
        <v>1</v>
      </c>
      <c r="C231" t="b">
        <v>1</v>
      </c>
      <c r="D231">
        <v>1</v>
      </c>
      <c r="E231">
        <v>1</v>
      </c>
      <c r="F231" t="s">
        <v>47</v>
      </c>
      <c r="G231">
        <v>5.3405933741357201E-3</v>
      </c>
      <c r="H231">
        <v>5.3405933741357201E-3</v>
      </c>
      <c r="I231">
        <v>5.3405933741357201E-3</v>
      </c>
      <c r="J231">
        <v>105.403025975676</v>
      </c>
      <c r="K231">
        <v>102.296323700245</v>
      </c>
      <c r="L231">
        <v>99.250728514988495</v>
      </c>
      <c r="M231">
        <v>1</v>
      </c>
      <c r="N231" t="b">
        <v>1</v>
      </c>
    </row>
    <row r="232" spans="1:14" x14ac:dyDescent="0.35">
      <c r="A232" t="s">
        <v>432</v>
      </c>
      <c r="B232" t="b">
        <v>1</v>
      </c>
      <c r="C232" t="b">
        <v>1</v>
      </c>
      <c r="D232">
        <v>1</v>
      </c>
      <c r="E232">
        <v>1</v>
      </c>
      <c r="F232" t="s">
        <v>47</v>
      </c>
      <c r="G232">
        <v>2.92127568183619E-3</v>
      </c>
      <c r="H232">
        <v>2.92127568183619E-3</v>
      </c>
      <c r="I232">
        <v>2.92127568183619E-3</v>
      </c>
      <c r="J232">
        <v>105.710937272251</v>
      </c>
      <c r="K232">
        <v>102.595159463012</v>
      </c>
      <c r="L232">
        <v>99.540667254603804</v>
      </c>
      <c r="M232">
        <v>1</v>
      </c>
      <c r="N232" t="b">
        <v>1</v>
      </c>
    </row>
    <row r="233" spans="1:14" x14ac:dyDescent="0.35">
      <c r="A233" t="s">
        <v>433</v>
      </c>
      <c r="B233" t="b">
        <v>1</v>
      </c>
      <c r="C233" t="b">
        <v>1</v>
      </c>
      <c r="D233">
        <v>1</v>
      </c>
      <c r="E233">
        <v>1</v>
      </c>
      <c r="F233" t="s">
        <v>47</v>
      </c>
      <c r="G233">
        <v>1.05378409352188E-2</v>
      </c>
      <c r="H233">
        <v>1.05378409352188E-2</v>
      </c>
      <c r="I233">
        <v>1.05378409352188E-2</v>
      </c>
      <c r="J233">
        <v>106.824902314339</v>
      </c>
      <c r="K233">
        <v>103.676290934156</v>
      </c>
      <c r="L233">
        <v>100.58961097271801</v>
      </c>
      <c r="M233">
        <v>1</v>
      </c>
      <c r="N233" t="b">
        <v>1</v>
      </c>
    </row>
    <row r="234" spans="1:14" x14ac:dyDescent="0.35">
      <c r="A234" t="s">
        <v>434</v>
      </c>
      <c r="B234" t="b">
        <v>1</v>
      </c>
      <c r="C234" t="b">
        <v>1</v>
      </c>
      <c r="D234">
        <v>1</v>
      </c>
      <c r="E234">
        <v>1</v>
      </c>
      <c r="F234" t="s">
        <v>47</v>
      </c>
      <c r="G234">
        <v>3.2784954113582701E-3</v>
      </c>
      <c r="H234">
        <v>3.2784954113582701E-3</v>
      </c>
      <c r="I234">
        <v>3.2784954113582701E-3</v>
      </c>
      <c r="J234">
        <v>107.17512726639499</v>
      </c>
      <c r="K234">
        <v>104.01619317825001</v>
      </c>
      <c r="L234">
        <v>100.91939355072201</v>
      </c>
      <c r="M234">
        <v>1</v>
      </c>
      <c r="N234" t="b">
        <v>1</v>
      </c>
    </row>
    <row r="235" spans="1:14" x14ac:dyDescent="0.35">
      <c r="A235" t="s">
        <v>435</v>
      </c>
      <c r="B235" t="b">
        <v>1</v>
      </c>
      <c r="C235" t="b">
        <v>1</v>
      </c>
      <c r="D235">
        <v>1</v>
      </c>
      <c r="E235">
        <v>1</v>
      </c>
      <c r="F235" t="s">
        <v>47</v>
      </c>
      <c r="G235">
        <v>1.02118635307648E-2</v>
      </c>
      <c r="H235">
        <v>1.02118635307648E-2</v>
      </c>
      <c r="I235">
        <v>1.02118635307648E-2</v>
      </c>
      <c r="J235">
        <v>108.269585039932</v>
      </c>
      <c r="K235">
        <v>105.07839234797601</v>
      </c>
      <c r="L235">
        <v>101.94996862527</v>
      </c>
      <c r="M235">
        <v>1</v>
      </c>
      <c r="N235" t="b">
        <v>1</v>
      </c>
    </row>
    <row r="236" spans="1:14" x14ac:dyDescent="0.35">
      <c r="A236" t="s">
        <v>436</v>
      </c>
      <c r="B236" t="b">
        <v>1</v>
      </c>
      <c r="C236" t="b">
        <v>1</v>
      </c>
      <c r="D236">
        <v>1</v>
      </c>
      <c r="E236">
        <v>1</v>
      </c>
      <c r="F236" t="s">
        <v>47</v>
      </c>
      <c r="G236">
        <v>4.2398491742938697E-3</v>
      </c>
      <c r="H236">
        <v>4.2398491742938697E-3</v>
      </c>
      <c r="I236">
        <v>4.2398491742938697E-3</v>
      </c>
      <c r="J236">
        <v>108.72863175066399</v>
      </c>
      <c r="K236">
        <v>105.523908883009</v>
      </c>
      <c r="L236">
        <v>102.382221115565</v>
      </c>
      <c r="M236">
        <v>1</v>
      </c>
      <c r="N236" t="b">
        <v>1</v>
      </c>
    </row>
    <row r="237" spans="1:14" x14ac:dyDescent="0.35">
      <c r="A237" t="s">
        <v>437</v>
      </c>
      <c r="B237" t="b">
        <v>1</v>
      </c>
      <c r="C237" t="b">
        <v>1</v>
      </c>
      <c r="D237">
        <v>1</v>
      </c>
      <c r="E237">
        <v>1</v>
      </c>
      <c r="F237" t="s">
        <v>47</v>
      </c>
      <c r="G237">
        <v>4.9745447971538605E-4</v>
      </c>
      <c r="H237">
        <v>4.9745447971538605E-4</v>
      </c>
      <c r="I237">
        <v>4.9745447971538605E-4</v>
      </c>
      <c r="J237">
        <v>108.78271929560201</v>
      </c>
      <c r="K237">
        <v>105.5764022242</v>
      </c>
      <c r="L237">
        <v>102.433151610102</v>
      </c>
      <c r="M237">
        <v>1</v>
      </c>
      <c r="N237" t="b">
        <v>1</v>
      </c>
    </row>
    <row r="238" spans="1:14" x14ac:dyDescent="0.35">
      <c r="A238" t="s">
        <v>438</v>
      </c>
      <c r="B238" t="b">
        <v>1</v>
      </c>
      <c r="C238" t="b">
        <v>1</v>
      </c>
      <c r="D238">
        <v>1</v>
      </c>
      <c r="E238">
        <v>1</v>
      </c>
      <c r="F238" t="s">
        <v>47</v>
      </c>
      <c r="G238">
        <v>7.8230569300974297E-3</v>
      </c>
      <c r="H238">
        <v>7.8230569300974297E-3</v>
      </c>
      <c r="I238">
        <v>7.8230569300974297E-3</v>
      </c>
      <c r="J238">
        <v>109.633732701662</v>
      </c>
      <c r="K238">
        <v>106.40233242927501</v>
      </c>
      <c r="L238">
        <v>103.234491986677</v>
      </c>
      <c r="M238">
        <v>1</v>
      </c>
      <c r="N238" t="b">
        <v>1</v>
      </c>
    </row>
    <row r="239" spans="1:14" x14ac:dyDescent="0.35">
      <c r="A239" t="s">
        <v>439</v>
      </c>
      <c r="B239" t="b">
        <v>1</v>
      </c>
      <c r="C239" t="b">
        <v>1</v>
      </c>
      <c r="D239">
        <v>1</v>
      </c>
      <c r="E239">
        <v>1</v>
      </c>
      <c r="F239" t="s">
        <v>47</v>
      </c>
      <c r="G239">
        <v>-3.4542583568832799E-3</v>
      </c>
      <c r="H239">
        <v>-3.4542583568832799E-3</v>
      </c>
      <c r="I239">
        <v>-3.4542583568832799E-3</v>
      </c>
      <c r="J239">
        <v>109.25502946428099</v>
      </c>
      <c r="K239">
        <v>106.034791283289</v>
      </c>
      <c r="L239">
        <v>102.877893380014</v>
      </c>
      <c r="M239">
        <v>1</v>
      </c>
      <c r="N239" t="b">
        <v>0</v>
      </c>
    </row>
    <row r="240" spans="1:14" x14ac:dyDescent="0.35">
      <c r="A240" t="s">
        <v>440</v>
      </c>
      <c r="B240" t="b">
        <v>0</v>
      </c>
      <c r="C240" t="b">
        <v>1</v>
      </c>
      <c r="D240">
        <v>1</v>
      </c>
      <c r="E240">
        <v>1</v>
      </c>
      <c r="F240" t="s">
        <v>47</v>
      </c>
      <c r="G240">
        <v>2.4765976627065798E-3</v>
      </c>
      <c r="H240">
        <v>2.4765976627065798E-3</v>
      </c>
      <c r="I240">
        <v>2.4765976627065798E-3</v>
      </c>
      <c r="J240">
        <v>109.525610214892</v>
      </c>
      <c r="K240">
        <v>106.297396799547</v>
      </c>
      <c r="L240">
        <v>103.13268053030301</v>
      </c>
      <c r="M240">
        <v>0</v>
      </c>
      <c r="N240" t="b">
        <v>1</v>
      </c>
    </row>
    <row r="241" spans="1:14" x14ac:dyDescent="0.35">
      <c r="A241" t="s">
        <v>441</v>
      </c>
      <c r="B241" t="b">
        <v>1</v>
      </c>
      <c r="C241" t="b">
        <v>1</v>
      </c>
      <c r="D241">
        <v>1</v>
      </c>
      <c r="E241">
        <v>1</v>
      </c>
      <c r="F241" t="s">
        <v>47</v>
      </c>
      <c r="G241">
        <v>-4.9519814647969098E-4</v>
      </c>
      <c r="H241">
        <v>-4.9519814647969098E-4</v>
      </c>
      <c r="I241">
        <v>-4.9519814647969098E-4</v>
      </c>
      <c r="J241">
        <v>109.471373335721</v>
      </c>
      <c r="K241">
        <v>106.244758525676</v>
      </c>
      <c r="L241">
        <v>103.081609418063</v>
      </c>
      <c r="M241">
        <v>1</v>
      </c>
      <c r="N241" t="b">
        <v>0</v>
      </c>
    </row>
    <row r="242" spans="1:14" x14ac:dyDescent="0.35">
      <c r="A242" t="s">
        <v>442</v>
      </c>
      <c r="B242" t="b">
        <v>0</v>
      </c>
      <c r="C242" t="b">
        <v>1</v>
      </c>
      <c r="D242">
        <v>1</v>
      </c>
      <c r="E242">
        <v>1</v>
      </c>
      <c r="F242" t="s">
        <v>47</v>
      </c>
      <c r="G242">
        <v>2.1135667585627702E-3</v>
      </c>
      <c r="H242">
        <v>2.1135667585627702E-3</v>
      </c>
      <c r="I242">
        <v>2.1135667585627702E-3</v>
      </c>
      <c r="J242">
        <v>109.702748391418</v>
      </c>
      <c r="K242">
        <v>106.46931391556799</v>
      </c>
      <c r="L242">
        <v>103.299479281148</v>
      </c>
      <c r="M242">
        <v>0</v>
      </c>
      <c r="N242" t="b">
        <v>1</v>
      </c>
    </row>
    <row r="243" spans="1:14" x14ac:dyDescent="0.35">
      <c r="A243" t="s">
        <v>443</v>
      </c>
      <c r="B243" t="b">
        <v>1</v>
      </c>
      <c r="C243" t="b">
        <v>0</v>
      </c>
      <c r="D243">
        <v>0</v>
      </c>
      <c r="E243">
        <v>-1</v>
      </c>
      <c r="F243" t="s">
        <v>47</v>
      </c>
      <c r="G243">
        <v>8.1817829819350596E-3</v>
      </c>
      <c r="H243">
        <v>0</v>
      </c>
      <c r="I243">
        <v>-8.1817829819350596E-3</v>
      </c>
      <c r="J243">
        <v>110.600312471278</v>
      </c>
      <c r="K243">
        <v>106.46931391556799</v>
      </c>
      <c r="L243">
        <v>102.454305359523</v>
      </c>
      <c r="M243">
        <v>0</v>
      </c>
      <c r="N243" t="b">
        <v>1</v>
      </c>
    </row>
    <row r="244" spans="1:14" x14ac:dyDescent="0.35">
      <c r="A244" t="s">
        <v>444</v>
      </c>
      <c r="B244" t="b">
        <v>1</v>
      </c>
      <c r="C244" t="b">
        <v>1</v>
      </c>
      <c r="D244">
        <v>1</v>
      </c>
      <c r="E244">
        <v>1</v>
      </c>
      <c r="F244" t="s">
        <v>47</v>
      </c>
      <c r="G244">
        <v>9.7336872367115301E-3</v>
      </c>
      <c r="H244">
        <v>9.7336872367115301E-3</v>
      </c>
      <c r="I244">
        <v>9.7336872367115301E-3</v>
      </c>
      <c r="J244">
        <v>111.676861321156</v>
      </c>
      <c r="K244">
        <v>107.50565291752901</v>
      </c>
      <c r="L244">
        <v>103.451563523947</v>
      </c>
      <c r="M244">
        <v>1</v>
      </c>
      <c r="N244" t="b">
        <v>1</v>
      </c>
    </row>
    <row r="245" spans="1:14" x14ac:dyDescent="0.35">
      <c r="A245" t="s">
        <v>445</v>
      </c>
      <c r="B245" t="b">
        <v>1</v>
      </c>
      <c r="C245" t="b">
        <v>1</v>
      </c>
      <c r="D245">
        <v>1</v>
      </c>
      <c r="E245">
        <v>1</v>
      </c>
      <c r="F245" t="s">
        <v>47</v>
      </c>
      <c r="G245">
        <v>3.78632309770798E-3</v>
      </c>
      <c r="H245">
        <v>3.78632309770798E-3</v>
      </c>
      <c r="I245">
        <v>3.78632309770798E-3</v>
      </c>
      <c r="J245">
        <v>112.099706000656</v>
      </c>
      <c r="K245">
        <v>107.912704054305</v>
      </c>
      <c r="L245">
        <v>103.843264568411</v>
      </c>
      <c r="M245">
        <v>1</v>
      </c>
      <c r="N245" t="b">
        <v>1</v>
      </c>
    </row>
    <row r="246" spans="1:14" x14ac:dyDescent="0.35">
      <c r="A246" t="s">
        <v>446</v>
      </c>
      <c r="B246" t="b">
        <v>1</v>
      </c>
      <c r="C246" t="b">
        <v>1</v>
      </c>
      <c r="D246">
        <v>1</v>
      </c>
      <c r="E246">
        <v>1</v>
      </c>
      <c r="F246" t="s">
        <v>47</v>
      </c>
      <c r="G246">
        <v>1.0140660908904E-2</v>
      </c>
      <c r="H246">
        <v>1.0140660908904E-2</v>
      </c>
      <c r="I246">
        <v>1.0140660908904E-2</v>
      </c>
      <c r="J246">
        <v>113.236471107196</v>
      </c>
      <c r="K246">
        <v>109.007010193882</v>
      </c>
      <c r="L246">
        <v>104.896303902073</v>
      </c>
      <c r="M246">
        <v>1</v>
      </c>
      <c r="N246" t="b">
        <v>1</v>
      </c>
    </row>
    <row r="247" spans="1:14" x14ac:dyDescent="0.35">
      <c r="A247" t="s">
        <v>447</v>
      </c>
      <c r="B247" t="b">
        <v>1</v>
      </c>
      <c r="C247" t="b">
        <v>1</v>
      </c>
      <c r="D247">
        <v>1</v>
      </c>
      <c r="E247">
        <v>1</v>
      </c>
      <c r="F247" t="s">
        <v>47</v>
      </c>
      <c r="G247">
        <v>5.4508176029193197E-3</v>
      </c>
      <c r="H247">
        <v>5.4508176029193197E-3</v>
      </c>
      <c r="I247">
        <v>5.4508176029193197E-3</v>
      </c>
      <c r="J247">
        <v>113.8537024572</v>
      </c>
      <c r="K247">
        <v>109.601187523889</v>
      </c>
      <c r="L247">
        <v>105.468074521864</v>
      </c>
      <c r="M247">
        <v>1</v>
      </c>
      <c r="N247" t="b">
        <v>1</v>
      </c>
    </row>
    <row r="248" spans="1:14" x14ac:dyDescent="0.35">
      <c r="A248" t="s">
        <v>448</v>
      </c>
      <c r="B248" t="b">
        <v>1</v>
      </c>
      <c r="C248" t="b">
        <v>1</v>
      </c>
      <c r="D248">
        <v>1</v>
      </c>
      <c r="E248">
        <v>1</v>
      </c>
      <c r="F248" t="s">
        <v>47</v>
      </c>
      <c r="G248">
        <v>2.4118478151862102E-3</v>
      </c>
      <c r="H248">
        <v>2.4118478151862102E-3</v>
      </c>
      <c r="I248">
        <v>2.4118478151862102E-3</v>
      </c>
      <c r="J248">
        <v>114.128300260722</v>
      </c>
      <c r="K248">
        <v>109.86552890855999</v>
      </c>
      <c r="L248">
        <v>105.722447466971</v>
      </c>
      <c r="M248">
        <v>1</v>
      </c>
      <c r="N248" t="b">
        <v>1</v>
      </c>
    </row>
    <row r="249" spans="1:14" x14ac:dyDescent="0.35">
      <c r="A249" t="s">
        <v>449</v>
      </c>
      <c r="B249" t="b">
        <v>1</v>
      </c>
      <c r="C249" t="b">
        <v>1</v>
      </c>
      <c r="D249">
        <v>1</v>
      </c>
      <c r="E249">
        <v>1</v>
      </c>
      <c r="F249" t="s">
        <v>47</v>
      </c>
      <c r="G249">
        <v>3.37279124652178E-3</v>
      </c>
      <c r="H249">
        <v>3.37279124652178E-3</v>
      </c>
      <c r="I249">
        <v>3.37279124652178E-3</v>
      </c>
      <c r="J249">
        <v>114.513231192822</v>
      </c>
      <c r="K249">
        <v>110.23608240275701</v>
      </c>
      <c r="L249">
        <v>106.079027212349</v>
      </c>
      <c r="M249">
        <v>1</v>
      </c>
      <c r="N249" t="b">
        <v>1</v>
      </c>
    </row>
    <row r="250" spans="1:14" x14ac:dyDescent="0.35">
      <c r="A250" t="s">
        <v>450</v>
      </c>
      <c r="B250" t="b">
        <v>1</v>
      </c>
      <c r="C250" t="b">
        <v>1</v>
      </c>
      <c r="D250">
        <v>1</v>
      </c>
      <c r="E250">
        <v>1</v>
      </c>
      <c r="F250" t="s">
        <v>47</v>
      </c>
      <c r="G250">
        <v>-1.20250811619482E-4</v>
      </c>
      <c r="H250">
        <v>-1.20250811619482E-4</v>
      </c>
      <c r="I250">
        <v>-1.20250811619482E-4</v>
      </c>
      <c r="J250">
        <v>114.49946088383</v>
      </c>
      <c r="K250">
        <v>110.22282642437899</v>
      </c>
      <c r="L250">
        <v>106.066271123231</v>
      </c>
      <c r="M250">
        <v>1</v>
      </c>
      <c r="N250" t="b">
        <v>0</v>
      </c>
    </row>
    <row r="251" spans="1:14" x14ac:dyDescent="0.35">
      <c r="A251" t="s">
        <v>451</v>
      </c>
      <c r="B251" t="b">
        <v>0</v>
      </c>
      <c r="C251" t="b">
        <v>1</v>
      </c>
      <c r="D251">
        <v>1</v>
      </c>
      <c r="E251">
        <v>1</v>
      </c>
      <c r="F251" t="s">
        <v>47</v>
      </c>
      <c r="G251">
        <v>-4.8147659315700398E-4</v>
      </c>
      <c r="H251">
        <v>-4.8147659315700398E-4</v>
      </c>
      <c r="I251">
        <v>-4.8147659315700398E-4</v>
      </c>
      <c r="J251">
        <v>114.444332073485</v>
      </c>
      <c r="K251">
        <v>110.16975671342399</v>
      </c>
      <c r="L251">
        <v>106.015202696362</v>
      </c>
      <c r="M251">
        <v>0</v>
      </c>
      <c r="N251" t="b">
        <v>0</v>
      </c>
    </row>
    <row r="252" spans="1:14" x14ac:dyDescent="0.35">
      <c r="A252" t="s">
        <v>452</v>
      </c>
      <c r="B252" t="b">
        <v>0</v>
      </c>
      <c r="C252" t="b">
        <v>0</v>
      </c>
      <c r="D252">
        <v>0</v>
      </c>
      <c r="E252">
        <v>-1</v>
      </c>
      <c r="F252" t="s">
        <v>47</v>
      </c>
      <c r="G252">
        <v>-1.4469169822967001E-3</v>
      </c>
      <c r="H252">
        <v>0</v>
      </c>
      <c r="I252">
        <v>1.4469169822967001E-3</v>
      </c>
      <c r="J252">
        <v>114.278740625881</v>
      </c>
      <c r="K252">
        <v>110.16975671342399</v>
      </c>
      <c r="L252">
        <v>106.168597893525</v>
      </c>
      <c r="M252">
        <v>1</v>
      </c>
      <c r="N252" t="b">
        <v>0</v>
      </c>
    </row>
    <row r="253" spans="1:14" x14ac:dyDescent="0.35">
      <c r="A253" t="s">
        <v>453</v>
      </c>
      <c r="B253" t="b">
        <v>0</v>
      </c>
      <c r="C253" t="b">
        <v>0</v>
      </c>
      <c r="D253">
        <v>0</v>
      </c>
      <c r="E253">
        <v>-1</v>
      </c>
      <c r="F253" t="s">
        <v>47</v>
      </c>
      <c r="G253">
        <v>2.0545834900036401E-3</v>
      </c>
      <c r="H253">
        <v>0</v>
      </c>
      <c r="I253">
        <v>-2.0545834900036401E-3</v>
      </c>
      <c r="J253">
        <v>114.513535839629</v>
      </c>
      <c r="K253">
        <v>110.16975671342399</v>
      </c>
      <c r="L253">
        <v>105.95046564513601</v>
      </c>
      <c r="M253">
        <v>1</v>
      </c>
      <c r="N253" t="b">
        <v>1</v>
      </c>
    </row>
    <row r="254" spans="1:14" x14ac:dyDescent="0.35">
      <c r="A254" t="s">
        <v>454</v>
      </c>
      <c r="B254" t="b">
        <v>1</v>
      </c>
      <c r="C254" t="b">
        <v>0</v>
      </c>
      <c r="D254">
        <v>0</v>
      </c>
      <c r="E254">
        <v>-1</v>
      </c>
      <c r="F254" t="s">
        <v>47</v>
      </c>
      <c r="G254">
        <v>3.0467772032358701E-3</v>
      </c>
      <c r="H254">
        <v>0</v>
      </c>
      <c r="I254">
        <v>-3.0467772032358701E-3</v>
      </c>
      <c r="J254">
        <v>114.86243307008699</v>
      </c>
      <c r="K254">
        <v>110.16975671342399</v>
      </c>
      <c r="L254">
        <v>105.627658181736</v>
      </c>
      <c r="M254">
        <v>0</v>
      </c>
      <c r="N254" t="b">
        <v>1</v>
      </c>
    </row>
    <row r="255" spans="1:14" x14ac:dyDescent="0.35">
      <c r="A255" t="s">
        <v>455</v>
      </c>
      <c r="B255" t="b">
        <v>1</v>
      </c>
      <c r="C255" t="b">
        <v>0</v>
      </c>
      <c r="D255">
        <v>0</v>
      </c>
      <c r="E255">
        <v>-1</v>
      </c>
      <c r="F255" t="s">
        <v>47</v>
      </c>
      <c r="G255">
        <v>-4.8282146486289203E-4</v>
      </c>
      <c r="H255">
        <v>0</v>
      </c>
      <c r="I255">
        <v>4.8282146486289203E-4</v>
      </c>
      <c r="J255">
        <v>114.806975021894</v>
      </c>
      <c r="K255">
        <v>110.16975671342399</v>
      </c>
      <c r="L255">
        <v>105.678657482389</v>
      </c>
      <c r="M255">
        <v>0</v>
      </c>
      <c r="N255" t="b">
        <v>0</v>
      </c>
    </row>
    <row r="256" spans="1:14" x14ac:dyDescent="0.35">
      <c r="A256" t="s">
        <v>456</v>
      </c>
      <c r="B256" t="b">
        <v>0</v>
      </c>
      <c r="C256" t="b">
        <v>1</v>
      </c>
      <c r="D256">
        <v>1</v>
      </c>
      <c r="E256">
        <v>1</v>
      </c>
      <c r="F256" t="s">
        <v>47</v>
      </c>
      <c r="G256">
        <v>-3.98748697450701E-3</v>
      </c>
      <c r="H256">
        <v>-3.98748697450701E-3</v>
      </c>
      <c r="I256">
        <v>-3.98748697450701E-3</v>
      </c>
      <c r="J256">
        <v>114.349183704412</v>
      </c>
      <c r="K256">
        <v>109.730456243544</v>
      </c>
      <c r="L256">
        <v>105.25726521219499</v>
      </c>
      <c r="M256">
        <v>0</v>
      </c>
      <c r="N256" t="b">
        <v>0</v>
      </c>
    </row>
    <row r="257" spans="1:14" x14ac:dyDescent="0.35">
      <c r="A257" t="s">
        <v>457</v>
      </c>
      <c r="B257" t="b">
        <v>0</v>
      </c>
      <c r="C257" t="b">
        <v>0</v>
      </c>
      <c r="D257">
        <v>0</v>
      </c>
      <c r="E257">
        <v>-1</v>
      </c>
      <c r="F257" t="s">
        <v>47</v>
      </c>
      <c r="G257">
        <v>-2.6694611557284099E-3</v>
      </c>
      <c r="H257">
        <v>0</v>
      </c>
      <c r="I257">
        <v>2.6694611557284099E-3</v>
      </c>
      <c r="J257">
        <v>114.043933000324</v>
      </c>
      <c r="K257">
        <v>109.730456243544</v>
      </c>
      <c r="L257">
        <v>105.538245393037</v>
      </c>
      <c r="M257">
        <v>1</v>
      </c>
      <c r="N257" t="b">
        <v>0</v>
      </c>
    </row>
    <row r="258" spans="1:14" x14ac:dyDescent="0.35">
      <c r="A258" t="s">
        <v>458</v>
      </c>
      <c r="B258" t="b">
        <v>0</v>
      </c>
      <c r="C258" t="b">
        <v>0</v>
      </c>
      <c r="D258">
        <v>0</v>
      </c>
      <c r="E258">
        <v>-1</v>
      </c>
      <c r="F258" t="s">
        <v>47</v>
      </c>
      <c r="G258">
        <v>2.3139638998181901E-3</v>
      </c>
      <c r="H258">
        <v>0</v>
      </c>
      <c r="I258">
        <v>-2.3139638998181901E-3</v>
      </c>
      <c r="J258">
        <v>114.30782654428</v>
      </c>
      <c r="K258">
        <v>109.730456243544</v>
      </c>
      <c r="L258">
        <v>105.29403370314699</v>
      </c>
      <c r="M258">
        <v>1</v>
      </c>
      <c r="N258" t="b">
        <v>1</v>
      </c>
    </row>
    <row r="259" spans="1:14" x14ac:dyDescent="0.35">
      <c r="A259" t="s">
        <v>459</v>
      </c>
      <c r="B259" t="b">
        <v>1</v>
      </c>
      <c r="C259" t="b">
        <v>0</v>
      </c>
      <c r="D259">
        <v>0</v>
      </c>
      <c r="E259">
        <v>-1</v>
      </c>
      <c r="F259" t="s">
        <v>47</v>
      </c>
      <c r="G259">
        <v>1.94573735616754E-3</v>
      </c>
      <c r="H259">
        <v>0</v>
      </c>
      <c r="I259">
        <v>-1.94573735616754E-3</v>
      </c>
      <c r="J259">
        <v>114.53023955248899</v>
      </c>
      <c r="K259">
        <v>109.730456243544</v>
      </c>
      <c r="L259">
        <v>105.089159168389</v>
      </c>
      <c r="M259">
        <v>0</v>
      </c>
      <c r="N259" t="b">
        <v>1</v>
      </c>
    </row>
    <row r="260" spans="1:14" x14ac:dyDescent="0.35">
      <c r="A260" t="s">
        <v>460</v>
      </c>
      <c r="B260" t="b">
        <v>1</v>
      </c>
      <c r="C260" t="b">
        <v>1</v>
      </c>
      <c r="D260">
        <v>1</v>
      </c>
      <c r="E260">
        <v>1</v>
      </c>
      <c r="F260" t="s">
        <v>47</v>
      </c>
      <c r="G260">
        <v>-1.7006969898915E-3</v>
      </c>
      <c r="H260">
        <v>-1.7006969898915E-3</v>
      </c>
      <c r="I260">
        <v>-1.7006969898915E-3</v>
      </c>
      <c r="J260">
        <v>114.335458318831</v>
      </c>
      <c r="K260">
        <v>109.543837986912</v>
      </c>
      <c r="L260">
        <v>104.910434351722</v>
      </c>
      <c r="M260">
        <v>1</v>
      </c>
      <c r="N260" t="b">
        <v>0</v>
      </c>
    </row>
    <row r="261" spans="1:14" x14ac:dyDescent="0.35">
      <c r="A261" t="s">
        <v>461</v>
      </c>
      <c r="B261" t="b">
        <v>0</v>
      </c>
      <c r="C261" t="b">
        <v>1</v>
      </c>
      <c r="D261">
        <v>1</v>
      </c>
      <c r="E261">
        <v>1</v>
      </c>
      <c r="F261" t="s">
        <v>47</v>
      </c>
      <c r="G261">
        <v>4.0215966145225003E-3</v>
      </c>
      <c r="H261">
        <v>4.0215966145225003E-3</v>
      </c>
      <c r="I261">
        <v>4.0215966145225003E-3</v>
      </c>
      <c r="J261">
        <v>114.795269410926</v>
      </c>
      <c r="K261">
        <v>109.984379114902</v>
      </c>
      <c r="L261">
        <v>105.33234179933901</v>
      </c>
      <c r="M261">
        <v>0</v>
      </c>
      <c r="N261" t="b">
        <v>1</v>
      </c>
    </row>
    <row r="262" spans="1:14" x14ac:dyDescent="0.35">
      <c r="A262" t="s">
        <v>462</v>
      </c>
      <c r="B262" t="b">
        <v>1</v>
      </c>
      <c r="C262" t="b">
        <v>1</v>
      </c>
      <c r="D262">
        <v>1</v>
      </c>
      <c r="E262">
        <v>1</v>
      </c>
      <c r="F262" t="s">
        <v>47</v>
      </c>
      <c r="G262">
        <v>-1.45680377833412E-3</v>
      </c>
      <c r="H262">
        <v>-1.45680377833412E-3</v>
      </c>
      <c r="I262">
        <v>-1.45680377833412E-3</v>
      </c>
      <c r="J262">
        <v>114.628035228713</v>
      </c>
      <c r="K262">
        <v>109.824153455849</v>
      </c>
      <c r="L262">
        <v>105.178893245824</v>
      </c>
      <c r="M262">
        <v>1</v>
      </c>
      <c r="N262" t="b">
        <v>0</v>
      </c>
    </row>
    <row r="263" spans="1:14" x14ac:dyDescent="0.35">
      <c r="A263" t="s">
        <v>463</v>
      </c>
      <c r="B263" t="b">
        <v>0</v>
      </c>
      <c r="C263" t="b">
        <v>1</v>
      </c>
      <c r="D263">
        <v>1</v>
      </c>
      <c r="E263">
        <v>1</v>
      </c>
      <c r="F263" t="s">
        <v>47</v>
      </c>
      <c r="G263">
        <v>-2.9206245647794798E-3</v>
      </c>
      <c r="H263">
        <v>-2.9206245647794798E-3</v>
      </c>
      <c r="I263">
        <v>-2.9206245647794798E-3</v>
      </c>
      <c r="J263">
        <v>114.293249773212</v>
      </c>
      <c r="K263">
        <v>109.50339833546001</v>
      </c>
      <c r="L263">
        <v>104.87170518651401</v>
      </c>
      <c r="M263">
        <v>0</v>
      </c>
      <c r="N263" t="b">
        <v>0</v>
      </c>
    </row>
    <row r="264" spans="1:14" x14ac:dyDescent="0.35">
      <c r="A264" t="s">
        <v>464</v>
      </c>
      <c r="B264" t="b">
        <v>0</v>
      </c>
      <c r="C264" t="b">
        <v>0</v>
      </c>
      <c r="D264">
        <v>0</v>
      </c>
      <c r="E264">
        <v>-1</v>
      </c>
      <c r="F264" t="s">
        <v>47</v>
      </c>
      <c r="G264">
        <v>-6.5869475420563496E-3</v>
      </c>
      <c r="H264">
        <v>0</v>
      </c>
      <c r="I264">
        <v>6.5869475420563496E-3</v>
      </c>
      <c r="J264">
        <v>113.54040613254401</v>
      </c>
      <c r="K264">
        <v>109.50339833546001</v>
      </c>
      <c r="L264">
        <v>105.56248960722399</v>
      </c>
      <c r="M264">
        <v>1</v>
      </c>
      <c r="N264" t="b">
        <v>0</v>
      </c>
    </row>
    <row r="265" spans="1:14" x14ac:dyDescent="0.35">
      <c r="A265" t="s">
        <v>465</v>
      </c>
      <c r="B265" t="b">
        <v>0</v>
      </c>
      <c r="C265" t="b">
        <v>0</v>
      </c>
      <c r="D265">
        <v>0</v>
      </c>
      <c r="E265">
        <v>-1</v>
      </c>
      <c r="F265" t="s">
        <v>47</v>
      </c>
      <c r="G265">
        <v>-7.3711896128047995E-4</v>
      </c>
      <c r="H265">
        <v>0</v>
      </c>
      <c r="I265">
        <v>7.3711896128047995E-4</v>
      </c>
      <c r="J265">
        <v>113.45671334631299</v>
      </c>
      <c r="K265">
        <v>109.50339833546001</v>
      </c>
      <c r="L265">
        <v>105.640301719913</v>
      </c>
      <c r="M265">
        <v>1</v>
      </c>
      <c r="N265" t="b">
        <v>0</v>
      </c>
    </row>
    <row r="266" spans="1:14" x14ac:dyDescent="0.35">
      <c r="A266" t="s">
        <v>466</v>
      </c>
      <c r="B266" t="b">
        <v>0</v>
      </c>
      <c r="C266" t="b">
        <v>0</v>
      </c>
      <c r="D266">
        <v>0</v>
      </c>
      <c r="E266">
        <v>-1</v>
      </c>
      <c r="F266" t="s">
        <v>47</v>
      </c>
      <c r="G266">
        <v>-1.6743247235059199E-3</v>
      </c>
      <c r="H266">
        <v>0</v>
      </c>
      <c r="I266">
        <v>1.6743247235059199E-3</v>
      </c>
      <c r="J266">
        <v>113.266749966109</v>
      </c>
      <c r="K266">
        <v>109.50339833546001</v>
      </c>
      <c r="L266">
        <v>105.817177888882</v>
      </c>
      <c r="M266">
        <v>1</v>
      </c>
      <c r="N266" t="b">
        <v>0</v>
      </c>
    </row>
    <row r="267" spans="1:14" x14ac:dyDescent="0.35">
      <c r="A267" t="s">
        <v>467</v>
      </c>
      <c r="B267" t="b">
        <v>0</v>
      </c>
      <c r="C267" t="b">
        <v>0</v>
      </c>
      <c r="D267">
        <v>0</v>
      </c>
      <c r="E267">
        <v>-1</v>
      </c>
      <c r="F267" t="s">
        <v>47</v>
      </c>
      <c r="G267">
        <v>-8.4283119261532296E-3</v>
      </c>
      <c r="H267">
        <v>0</v>
      </c>
      <c r="I267">
        <v>8.4283119261532296E-3</v>
      </c>
      <c r="J267">
        <v>112.31210246653301</v>
      </c>
      <c r="K267">
        <v>109.50339833546001</v>
      </c>
      <c r="L267">
        <v>106.70903807127399</v>
      </c>
      <c r="M267">
        <v>1</v>
      </c>
      <c r="N267" t="b">
        <v>0</v>
      </c>
    </row>
    <row r="268" spans="1:14" x14ac:dyDescent="0.35">
      <c r="A268" t="s">
        <v>468</v>
      </c>
      <c r="B268" t="b">
        <v>0</v>
      </c>
      <c r="C268" t="b">
        <v>0</v>
      </c>
      <c r="D268">
        <v>0</v>
      </c>
      <c r="E268">
        <v>-1</v>
      </c>
      <c r="F268" t="s">
        <v>47</v>
      </c>
      <c r="G268">
        <v>-5.2547577611742301E-3</v>
      </c>
      <c r="H268">
        <v>0</v>
      </c>
      <c r="I268">
        <v>5.2547577611742301E-3</v>
      </c>
      <c r="J268">
        <v>111.721929574423</v>
      </c>
      <c r="K268">
        <v>109.50339833546001</v>
      </c>
      <c r="L268">
        <v>107.269768217267</v>
      </c>
      <c r="M268">
        <v>1</v>
      </c>
      <c r="N268" t="b">
        <v>0</v>
      </c>
    </row>
    <row r="269" spans="1:14" x14ac:dyDescent="0.35">
      <c r="A269" t="s">
        <v>469</v>
      </c>
      <c r="B269" t="b">
        <v>0</v>
      </c>
      <c r="C269" t="b">
        <v>0</v>
      </c>
      <c r="D269">
        <v>0</v>
      </c>
      <c r="E269">
        <v>-1</v>
      </c>
      <c r="F269" t="s">
        <v>47</v>
      </c>
      <c r="G269">
        <v>-2.2707501545569199E-2</v>
      </c>
      <c r="H269">
        <v>0</v>
      </c>
      <c r="I269">
        <v>2.2707501545569199E-2</v>
      </c>
      <c r="J269">
        <v>109.185003685938</v>
      </c>
      <c r="K269">
        <v>109.50339833546001</v>
      </c>
      <c r="L269">
        <v>109.705596644853</v>
      </c>
      <c r="M269">
        <v>1</v>
      </c>
      <c r="N269" t="b">
        <v>0</v>
      </c>
    </row>
    <row r="270" spans="1:14" x14ac:dyDescent="0.35">
      <c r="A270" t="s">
        <v>470</v>
      </c>
      <c r="B270" t="b">
        <v>0</v>
      </c>
      <c r="C270" t="b">
        <v>0</v>
      </c>
      <c r="D270">
        <v>0</v>
      </c>
      <c r="E270">
        <v>-1</v>
      </c>
      <c r="F270" t="s">
        <v>47</v>
      </c>
      <c r="G270">
        <v>-7.72872810666036E-3</v>
      </c>
      <c r="H270">
        <v>0</v>
      </c>
      <c r="I270">
        <v>7.72872810666036E-3</v>
      </c>
      <c r="J270">
        <v>108.341142479125</v>
      </c>
      <c r="K270">
        <v>109.50339833546001</v>
      </c>
      <c r="L270">
        <v>110.5534813731</v>
      </c>
      <c r="M270">
        <v>1</v>
      </c>
      <c r="N270" t="b">
        <v>0</v>
      </c>
    </row>
    <row r="271" spans="1:14" x14ac:dyDescent="0.35">
      <c r="A271" t="s">
        <v>471</v>
      </c>
      <c r="B271" t="b">
        <v>0</v>
      </c>
      <c r="C271" t="b">
        <v>0</v>
      </c>
      <c r="D271">
        <v>0</v>
      </c>
      <c r="E271">
        <v>-1</v>
      </c>
      <c r="F271" t="s">
        <v>47</v>
      </c>
      <c r="G271">
        <v>8.8475666877167996E-3</v>
      </c>
      <c r="H271">
        <v>0</v>
      </c>
      <c r="I271">
        <v>-8.8475666877167996E-3</v>
      </c>
      <c r="J271">
        <v>109.299697962232</v>
      </c>
      <c r="K271">
        <v>109.50339833546001</v>
      </c>
      <c r="L271">
        <v>109.575352074093</v>
      </c>
      <c r="M271">
        <v>1</v>
      </c>
      <c r="N271" t="b">
        <v>1</v>
      </c>
    </row>
    <row r="272" spans="1:14" x14ac:dyDescent="0.35">
      <c r="A272" t="s">
        <v>472</v>
      </c>
      <c r="B272" t="b">
        <v>1</v>
      </c>
      <c r="C272" t="b">
        <v>0</v>
      </c>
      <c r="D272">
        <v>0</v>
      </c>
      <c r="E272">
        <v>-1</v>
      </c>
      <c r="F272" t="s">
        <v>47</v>
      </c>
      <c r="G272">
        <v>-5.5684429602553803E-3</v>
      </c>
      <c r="H272">
        <v>0</v>
      </c>
      <c r="I272">
        <v>5.5684429602553803E-3</v>
      </c>
      <c r="J272">
        <v>108.69106882855699</v>
      </c>
      <c r="K272">
        <v>109.50339833546001</v>
      </c>
      <c r="L272">
        <v>110.185516171967</v>
      </c>
      <c r="M272">
        <v>0</v>
      </c>
      <c r="N272" t="b">
        <v>0</v>
      </c>
    </row>
    <row r="273" spans="1:14" x14ac:dyDescent="0.35">
      <c r="A273" t="s">
        <v>473</v>
      </c>
      <c r="B273" t="b">
        <v>0</v>
      </c>
      <c r="C273" t="b">
        <v>0</v>
      </c>
      <c r="D273">
        <v>0</v>
      </c>
      <c r="E273">
        <v>-1</v>
      </c>
      <c r="F273" t="s">
        <v>47</v>
      </c>
      <c r="G273">
        <v>5.7117916916449296E-3</v>
      </c>
      <c r="H273">
        <v>0</v>
      </c>
      <c r="I273">
        <v>-5.7117916916449296E-3</v>
      </c>
      <c r="J273">
        <v>109.311889572447</v>
      </c>
      <c r="K273">
        <v>109.50339833546001</v>
      </c>
      <c r="L273">
        <v>109.556159456156</v>
      </c>
      <c r="M273">
        <v>1</v>
      </c>
      <c r="N273" t="b">
        <v>1</v>
      </c>
    </row>
    <row r="274" spans="1:14" x14ac:dyDescent="0.35">
      <c r="A274" t="s">
        <v>474</v>
      </c>
      <c r="B274" t="b">
        <v>1</v>
      </c>
      <c r="C274" t="b">
        <v>0</v>
      </c>
      <c r="D274">
        <v>0</v>
      </c>
      <c r="E274">
        <v>-1</v>
      </c>
      <c r="F274" t="s">
        <v>47</v>
      </c>
      <c r="G274">
        <v>-1.42135266423449E-2</v>
      </c>
      <c r="H274">
        <v>0</v>
      </c>
      <c r="I274">
        <v>1.42135266423449E-2</v>
      </c>
      <c r="J274">
        <v>107.758182117684</v>
      </c>
      <c r="K274">
        <v>109.50339833546001</v>
      </c>
      <c r="L274">
        <v>111.113338847419</v>
      </c>
      <c r="M274">
        <v>0</v>
      </c>
      <c r="N274" t="b">
        <v>0</v>
      </c>
    </row>
    <row r="275" spans="1:14" x14ac:dyDescent="0.35">
      <c r="A275" t="s">
        <v>475</v>
      </c>
      <c r="B275" t="b">
        <v>0</v>
      </c>
      <c r="C275" t="b">
        <v>1</v>
      </c>
      <c r="D275">
        <v>1</v>
      </c>
      <c r="E275">
        <v>1</v>
      </c>
      <c r="F275" t="s">
        <v>47</v>
      </c>
      <c r="G275">
        <v>-1.7207435153258701E-2</v>
      </c>
      <c r="H275">
        <v>-1.7207435153258701E-2</v>
      </c>
      <c r="I275">
        <v>-1.7207435153258701E-2</v>
      </c>
      <c r="J275">
        <v>105.903940186661</v>
      </c>
      <c r="K275">
        <v>107.619125709541</v>
      </c>
      <c r="L275">
        <v>109.20136327454</v>
      </c>
      <c r="M275">
        <v>0</v>
      </c>
      <c r="N275" t="b">
        <v>0</v>
      </c>
    </row>
    <row r="276" spans="1:14" x14ac:dyDescent="0.35">
      <c r="A276" t="s">
        <v>476</v>
      </c>
      <c r="B276" t="b">
        <v>0</v>
      </c>
      <c r="C276" t="b">
        <v>0</v>
      </c>
      <c r="D276">
        <v>0</v>
      </c>
      <c r="E276">
        <v>-1</v>
      </c>
      <c r="F276" t="s">
        <v>47</v>
      </c>
      <c r="G276">
        <v>-6.1319933540127103E-3</v>
      </c>
      <c r="H276">
        <v>0</v>
      </c>
      <c r="I276">
        <v>6.1319933540127103E-3</v>
      </c>
      <c r="J276">
        <v>105.254537929273</v>
      </c>
      <c r="K276">
        <v>107.619125709541</v>
      </c>
      <c r="L276">
        <v>109.870985308389</v>
      </c>
      <c r="M276">
        <v>1</v>
      </c>
      <c r="N276" t="b">
        <v>0</v>
      </c>
    </row>
    <row r="277" spans="1:14" x14ac:dyDescent="0.35">
      <c r="A277" t="s">
        <v>477</v>
      </c>
      <c r="B277" t="b">
        <v>0</v>
      </c>
      <c r="C277" t="b">
        <v>1</v>
      </c>
      <c r="D277">
        <v>1</v>
      </c>
      <c r="E277">
        <v>1</v>
      </c>
      <c r="F277" t="s">
        <v>47</v>
      </c>
      <c r="G277">
        <v>1.45123091308994E-2</v>
      </c>
      <c r="H277">
        <v>1.45123091308994E-2</v>
      </c>
      <c r="I277">
        <v>1.45123091308994E-2</v>
      </c>
      <c r="J277">
        <v>106.78202432113299</v>
      </c>
      <c r="K277">
        <v>109.180927730235</v>
      </c>
      <c r="L277">
        <v>111.46546701170099</v>
      </c>
      <c r="M277">
        <v>0</v>
      </c>
      <c r="N277" t="b">
        <v>1</v>
      </c>
    </row>
    <row r="278" spans="1:14" x14ac:dyDescent="0.35">
      <c r="A278" t="s">
        <v>478</v>
      </c>
      <c r="B278" t="b">
        <v>1</v>
      </c>
      <c r="C278" t="b">
        <v>1</v>
      </c>
      <c r="D278">
        <v>1</v>
      </c>
      <c r="E278">
        <v>1</v>
      </c>
      <c r="F278" t="s">
        <v>47</v>
      </c>
      <c r="G278">
        <v>-3.16593755295402E-3</v>
      </c>
      <c r="H278">
        <v>-3.16593755295402E-3</v>
      </c>
      <c r="I278">
        <v>-3.16593755295402E-3</v>
      </c>
      <c r="J278">
        <v>106.44395910035399</v>
      </c>
      <c r="K278">
        <v>108.835267731068</v>
      </c>
      <c r="L278">
        <v>111.112574303831</v>
      </c>
      <c r="M278">
        <v>1</v>
      </c>
      <c r="N278" t="b">
        <v>0</v>
      </c>
    </row>
    <row r="279" spans="1:14" x14ac:dyDescent="0.35">
      <c r="A279" t="s">
        <v>479</v>
      </c>
      <c r="B279" t="b">
        <v>0</v>
      </c>
      <c r="C279" t="b">
        <v>1</v>
      </c>
      <c r="D279">
        <v>1</v>
      </c>
      <c r="E279">
        <v>1</v>
      </c>
      <c r="F279" t="s">
        <v>47</v>
      </c>
      <c r="G279">
        <v>1.1145146988495299E-2</v>
      </c>
      <c r="H279">
        <v>1.1145146988495299E-2</v>
      </c>
      <c r="I279">
        <v>1.1145146988495299E-2</v>
      </c>
      <c r="J279">
        <v>107.630292670565</v>
      </c>
      <c r="K279">
        <v>110.048252787463</v>
      </c>
      <c r="L279">
        <v>112.350940276717</v>
      </c>
      <c r="M279">
        <v>0</v>
      </c>
      <c r="N279" t="b">
        <v>1</v>
      </c>
    </row>
    <row r="280" spans="1:14" x14ac:dyDescent="0.35">
      <c r="A280" t="s">
        <v>480</v>
      </c>
      <c r="B280" t="b">
        <v>1</v>
      </c>
      <c r="C280" t="b">
        <v>0</v>
      </c>
      <c r="D280">
        <v>0</v>
      </c>
      <c r="E280">
        <v>-1</v>
      </c>
      <c r="F280" t="s">
        <v>47</v>
      </c>
      <c r="G280">
        <v>-1.50680670592265E-2</v>
      </c>
      <c r="H280">
        <v>0</v>
      </c>
      <c r="I280">
        <v>1.50680670592265E-2</v>
      </c>
      <c r="J280">
        <v>106.008512203</v>
      </c>
      <c r="K280">
        <v>110.048252787463</v>
      </c>
      <c r="L280">
        <v>114.043851778974</v>
      </c>
      <c r="M280">
        <v>0</v>
      </c>
      <c r="N280" t="b">
        <v>0</v>
      </c>
    </row>
    <row r="281" spans="1:14" x14ac:dyDescent="0.35">
      <c r="A281" t="s">
        <v>481</v>
      </c>
      <c r="B281" t="b">
        <v>0</v>
      </c>
      <c r="C281" t="b">
        <v>0</v>
      </c>
      <c r="D281">
        <v>0</v>
      </c>
      <c r="E281">
        <v>-1</v>
      </c>
      <c r="F281" t="s">
        <v>47</v>
      </c>
      <c r="G281">
        <v>2.20468982576504E-2</v>
      </c>
      <c r="H281">
        <v>0</v>
      </c>
      <c r="I281">
        <v>-2.20468982576504E-2</v>
      </c>
      <c r="J281">
        <v>108.345671085985</v>
      </c>
      <c r="K281">
        <v>110.048252787463</v>
      </c>
      <c r="L281">
        <v>111.529538581892</v>
      </c>
      <c r="M281">
        <v>1</v>
      </c>
      <c r="N281" t="b">
        <v>1</v>
      </c>
    </row>
    <row r="282" spans="1:14" x14ac:dyDescent="0.35">
      <c r="A282" t="s">
        <v>482</v>
      </c>
      <c r="B282" t="b">
        <v>1</v>
      </c>
      <c r="C282" t="b">
        <v>0</v>
      </c>
      <c r="D282">
        <v>0</v>
      </c>
      <c r="E282">
        <v>-1</v>
      </c>
      <c r="F282" t="s">
        <v>47</v>
      </c>
      <c r="G282">
        <v>1.8300773812755999E-3</v>
      </c>
      <c r="H282">
        <v>0</v>
      </c>
      <c r="I282">
        <v>-1.8300773812755999E-3</v>
      </c>
      <c r="J282">
        <v>108.543952047998</v>
      </c>
      <c r="K282">
        <v>110.048252787463</v>
      </c>
      <c r="L282">
        <v>111.32543089599</v>
      </c>
      <c r="M282">
        <v>0</v>
      </c>
      <c r="N282" t="b">
        <v>1</v>
      </c>
    </row>
    <row r="283" spans="1:14" x14ac:dyDescent="0.35">
      <c r="A283" t="s">
        <v>483</v>
      </c>
      <c r="B283" t="b">
        <v>1</v>
      </c>
      <c r="C283" t="b">
        <v>1</v>
      </c>
      <c r="D283">
        <v>1</v>
      </c>
      <c r="E283">
        <v>1</v>
      </c>
      <c r="F283" t="s">
        <v>47</v>
      </c>
      <c r="G283">
        <v>-1.8355134320025E-3</v>
      </c>
      <c r="H283">
        <v>-1.8355134320025E-3</v>
      </c>
      <c r="I283">
        <v>-1.8355134320025E-3</v>
      </c>
      <c r="J283">
        <v>108.344718166052</v>
      </c>
      <c r="K283">
        <v>109.84625774130301</v>
      </c>
      <c r="L283">
        <v>111.121091572257</v>
      </c>
      <c r="M283">
        <v>1</v>
      </c>
      <c r="N283" t="b">
        <v>0</v>
      </c>
    </row>
    <row r="284" spans="1:14" x14ac:dyDescent="0.35">
      <c r="A284" t="s">
        <v>484</v>
      </c>
      <c r="B284" t="b">
        <v>0</v>
      </c>
      <c r="C284" t="b">
        <v>0</v>
      </c>
      <c r="D284">
        <v>0</v>
      </c>
      <c r="E284">
        <v>-1</v>
      </c>
      <c r="F284" t="s">
        <v>47</v>
      </c>
      <c r="G284">
        <v>-7.35595991635795E-3</v>
      </c>
      <c r="H284">
        <v>0</v>
      </c>
      <c r="I284">
        <v>7.35595991635795E-3</v>
      </c>
      <c r="J284">
        <v>107.547738762073</v>
      </c>
      <c r="K284">
        <v>109.84625774130301</v>
      </c>
      <c r="L284">
        <v>111.93849386772401</v>
      </c>
      <c r="M284">
        <v>1</v>
      </c>
      <c r="N284" t="b">
        <v>0</v>
      </c>
    </row>
    <row r="285" spans="1:14" x14ac:dyDescent="0.35">
      <c r="A285" t="s">
        <v>485</v>
      </c>
      <c r="B285" t="b">
        <v>0</v>
      </c>
      <c r="C285" t="b">
        <v>1</v>
      </c>
      <c r="D285">
        <v>1</v>
      </c>
      <c r="E285">
        <v>1</v>
      </c>
      <c r="F285" t="s">
        <v>47</v>
      </c>
      <c r="G285">
        <v>4.7795980616940296E-3</v>
      </c>
      <c r="H285">
        <v>4.7795980616940296E-3</v>
      </c>
      <c r="I285">
        <v>4.7795980616940296E-3</v>
      </c>
      <c r="J285">
        <v>108.06177372579999</v>
      </c>
      <c r="K285">
        <v>110.37127870188699</v>
      </c>
      <c r="L285">
        <v>112.473514876043</v>
      </c>
      <c r="M285">
        <v>0</v>
      </c>
      <c r="N285" t="b">
        <v>1</v>
      </c>
    </row>
    <row r="286" spans="1:14" x14ac:dyDescent="0.35">
      <c r="A286" t="s">
        <v>486</v>
      </c>
      <c r="B286" t="b">
        <v>1</v>
      </c>
      <c r="C286" t="b">
        <v>1</v>
      </c>
      <c r="D286">
        <v>1</v>
      </c>
      <c r="E286">
        <v>1</v>
      </c>
      <c r="F286" t="s">
        <v>47</v>
      </c>
      <c r="G286">
        <v>4.1136337531899603E-3</v>
      </c>
      <c r="H286">
        <v>4.1136337531899603E-3</v>
      </c>
      <c r="I286">
        <v>4.1136337531899603E-3</v>
      </c>
      <c r="J286">
        <v>108.506300285628</v>
      </c>
      <c r="K286">
        <v>110.825305719338</v>
      </c>
      <c r="L286">
        <v>112.93618972317699</v>
      </c>
      <c r="M286">
        <v>1</v>
      </c>
      <c r="N286" t="b">
        <v>1</v>
      </c>
    </row>
    <row r="287" spans="1:14" x14ac:dyDescent="0.35">
      <c r="A287" t="s">
        <v>487</v>
      </c>
      <c r="B287" t="b">
        <v>1</v>
      </c>
      <c r="C287" t="b">
        <v>0</v>
      </c>
      <c r="D287">
        <v>0</v>
      </c>
      <c r="E287">
        <v>-1</v>
      </c>
      <c r="F287" t="s">
        <v>47</v>
      </c>
      <c r="G287">
        <v>-3.3148328119321198E-3</v>
      </c>
      <c r="H287">
        <v>0</v>
      </c>
      <c r="I287">
        <v>3.3148328119321198E-3</v>
      </c>
      <c r="J287">
        <v>108.14662004114</v>
      </c>
      <c r="K287">
        <v>110.825305719338</v>
      </c>
      <c r="L287">
        <v>113.310554310526</v>
      </c>
      <c r="M287">
        <v>0</v>
      </c>
      <c r="N287" t="b">
        <v>0</v>
      </c>
    </row>
    <row r="288" spans="1:14" x14ac:dyDescent="0.35">
      <c r="A288" t="s">
        <v>488</v>
      </c>
      <c r="B288" t="b">
        <v>0</v>
      </c>
      <c r="C288" t="b">
        <v>1</v>
      </c>
      <c r="D288">
        <v>1</v>
      </c>
      <c r="E288">
        <v>1</v>
      </c>
      <c r="F288" t="s">
        <v>47</v>
      </c>
      <c r="G288">
        <v>2.4051447790749401E-3</v>
      </c>
      <c r="H288">
        <v>2.4051447790749401E-3</v>
      </c>
      <c r="I288">
        <v>2.4051447790749401E-3</v>
      </c>
      <c r="J288">
        <v>108.406728319706</v>
      </c>
      <c r="K288">
        <v>111.091856624779</v>
      </c>
      <c r="L288">
        <v>113.58308259864</v>
      </c>
      <c r="M288">
        <v>0</v>
      </c>
      <c r="N288" t="b">
        <v>1</v>
      </c>
    </row>
    <row r="289" spans="1:14" x14ac:dyDescent="0.35">
      <c r="A289" t="s">
        <v>489</v>
      </c>
      <c r="B289" t="b">
        <v>1</v>
      </c>
      <c r="C289" t="b">
        <v>1</v>
      </c>
      <c r="D289">
        <v>1</v>
      </c>
      <c r="E289">
        <v>1</v>
      </c>
      <c r="F289" t="s">
        <v>47</v>
      </c>
      <c r="G289">
        <v>1.3572848141244201E-2</v>
      </c>
      <c r="H289">
        <v>1.3572848141244201E-2</v>
      </c>
      <c r="I289">
        <v>1.3572848141244201E-2</v>
      </c>
      <c r="J289">
        <v>109.878116380679</v>
      </c>
      <c r="K289">
        <v>112.59968952447601</v>
      </c>
      <c r="L289">
        <v>115.124728530166</v>
      </c>
      <c r="M289">
        <v>1</v>
      </c>
      <c r="N289" t="b">
        <v>1</v>
      </c>
    </row>
    <row r="290" spans="1:14" x14ac:dyDescent="0.35">
      <c r="A290" t="s">
        <v>490</v>
      </c>
      <c r="B290" t="b">
        <v>1</v>
      </c>
      <c r="C290" t="b">
        <v>0</v>
      </c>
      <c r="D290">
        <v>0</v>
      </c>
      <c r="E290">
        <v>-1</v>
      </c>
      <c r="F290" t="s">
        <v>47</v>
      </c>
      <c r="G290">
        <v>1.2528141309210599E-2</v>
      </c>
      <c r="H290">
        <v>0</v>
      </c>
      <c r="I290">
        <v>-1.2528141309210599E-2</v>
      </c>
      <c r="J290">
        <v>111.25468494948601</v>
      </c>
      <c r="K290">
        <v>112.59968952447601</v>
      </c>
      <c r="L290">
        <v>113.682429662955</v>
      </c>
      <c r="M290">
        <v>0</v>
      </c>
      <c r="N290" t="b">
        <v>1</v>
      </c>
    </row>
    <row r="291" spans="1:14" x14ac:dyDescent="0.35">
      <c r="A291" t="s">
        <v>396</v>
      </c>
      <c r="B291" t="b">
        <v>0</v>
      </c>
      <c r="C291" t="b">
        <v>1</v>
      </c>
      <c r="D291">
        <v>1</v>
      </c>
      <c r="E291">
        <v>1</v>
      </c>
      <c r="F291" t="s">
        <v>113</v>
      </c>
      <c r="G291">
        <v>1.7548257925858999E-3</v>
      </c>
      <c r="H291">
        <v>1.7548257925858999E-3</v>
      </c>
      <c r="I291">
        <v>1.7548257925858999E-3</v>
      </c>
      <c r="J291">
        <v>100.175482579258</v>
      </c>
      <c r="K291">
        <v>100.175482579258</v>
      </c>
      <c r="L291">
        <v>100.175482579258</v>
      </c>
      <c r="M291">
        <v>0</v>
      </c>
      <c r="N291" t="b">
        <v>1</v>
      </c>
    </row>
    <row r="292" spans="1:14" x14ac:dyDescent="0.35">
      <c r="A292" t="s">
        <v>397</v>
      </c>
      <c r="B292" t="b">
        <v>1</v>
      </c>
      <c r="C292" t="b">
        <v>0</v>
      </c>
      <c r="D292">
        <v>0</v>
      </c>
      <c r="E292">
        <v>-1</v>
      </c>
      <c r="F292" t="s">
        <v>113</v>
      </c>
      <c r="G292">
        <v>1.37506189830252E-2</v>
      </c>
      <c r="H292">
        <v>0</v>
      </c>
      <c r="I292">
        <v>-1.37506189830252E-2</v>
      </c>
      <c r="J292">
        <v>101.552957471646</v>
      </c>
      <c r="K292">
        <v>100.175482579258</v>
      </c>
      <c r="L292">
        <v>98.798007686870505</v>
      </c>
      <c r="M292">
        <v>0</v>
      </c>
      <c r="N292" t="b">
        <v>1</v>
      </c>
    </row>
    <row r="293" spans="1:14" x14ac:dyDescent="0.35">
      <c r="A293" t="s">
        <v>398</v>
      </c>
      <c r="B293" t="b">
        <v>1</v>
      </c>
      <c r="C293" t="b">
        <v>0</v>
      </c>
      <c r="D293">
        <v>0</v>
      </c>
      <c r="E293">
        <v>-1</v>
      </c>
      <c r="F293" t="s">
        <v>113</v>
      </c>
      <c r="G293">
        <v>4.1823853453198202E-2</v>
      </c>
      <c r="H293">
        <v>0</v>
      </c>
      <c r="I293">
        <v>-4.1823853453198202E-2</v>
      </c>
      <c r="J293">
        <v>105.800293482679</v>
      </c>
      <c r="K293">
        <v>100.175482579258</v>
      </c>
      <c r="L293">
        <v>94.665894291906895</v>
      </c>
      <c r="M293">
        <v>0</v>
      </c>
      <c r="N293" t="b">
        <v>1</v>
      </c>
    </row>
    <row r="294" spans="1:14" x14ac:dyDescent="0.35">
      <c r="A294" t="s">
        <v>354</v>
      </c>
      <c r="B294" t="b">
        <v>1</v>
      </c>
      <c r="C294" t="b">
        <v>1</v>
      </c>
      <c r="D294">
        <v>1</v>
      </c>
      <c r="E294">
        <v>1</v>
      </c>
      <c r="F294" t="s">
        <v>113</v>
      </c>
      <c r="G294">
        <v>1.2282321835656401E-2</v>
      </c>
      <c r="H294">
        <v>1.2282321835656401E-2</v>
      </c>
      <c r="I294">
        <v>1.2282321835656401E-2</v>
      </c>
      <c r="J294">
        <v>107.09976673753999</v>
      </c>
      <c r="K294">
        <v>101.405870096339</v>
      </c>
      <c r="L294">
        <v>95.828611272460293</v>
      </c>
      <c r="M294">
        <v>1</v>
      </c>
      <c r="N294" t="b">
        <v>1</v>
      </c>
    </row>
    <row r="295" spans="1:14" x14ac:dyDescent="0.35">
      <c r="A295" t="s">
        <v>399</v>
      </c>
      <c r="B295" t="b">
        <v>1</v>
      </c>
      <c r="C295" t="b">
        <v>1</v>
      </c>
      <c r="D295">
        <v>1</v>
      </c>
      <c r="E295">
        <v>1</v>
      </c>
      <c r="F295" t="s">
        <v>113</v>
      </c>
      <c r="G295">
        <v>-3.8381290470634799E-3</v>
      </c>
      <c r="H295">
        <v>-3.8381290470634799E-3</v>
      </c>
      <c r="I295">
        <v>-3.8381290470634799E-3</v>
      </c>
      <c r="J295">
        <v>106.68870401189101</v>
      </c>
      <c r="K295">
        <v>101.016661280779</v>
      </c>
      <c r="L295">
        <v>95.460808695995695</v>
      </c>
      <c r="M295">
        <v>1</v>
      </c>
      <c r="N295" t="b">
        <v>0</v>
      </c>
    </row>
    <row r="296" spans="1:14" x14ac:dyDescent="0.35">
      <c r="A296" t="s">
        <v>400</v>
      </c>
      <c r="B296" t="b">
        <v>0</v>
      </c>
      <c r="C296" t="b">
        <v>1</v>
      </c>
      <c r="D296">
        <v>1</v>
      </c>
      <c r="E296">
        <v>1</v>
      </c>
      <c r="F296" t="s">
        <v>113</v>
      </c>
      <c r="G296">
        <v>3.0216312294559101E-2</v>
      </c>
      <c r="H296">
        <v>3.0216312294559101E-2</v>
      </c>
      <c r="I296">
        <v>3.0216312294559101E-2</v>
      </c>
      <c r="J296">
        <v>109.912443210616</v>
      </c>
      <c r="K296">
        <v>104.06901226499301</v>
      </c>
      <c r="L296">
        <v>98.345282303445103</v>
      </c>
      <c r="M296">
        <v>0</v>
      </c>
      <c r="N296" t="b">
        <v>1</v>
      </c>
    </row>
    <row r="297" spans="1:14" x14ac:dyDescent="0.35">
      <c r="A297" t="s">
        <v>401</v>
      </c>
      <c r="B297" t="b">
        <v>1</v>
      </c>
      <c r="C297" t="b">
        <v>1</v>
      </c>
      <c r="D297">
        <v>1</v>
      </c>
      <c r="E297">
        <v>1</v>
      </c>
      <c r="F297" t="s">
        <v>113</v>
      </c>
      <c r="G297">
        <v>7.6388780978040496E-3</v>
      </c>
      <c r="H297">
        <v>7.6388780978040496E-3</v>
      </c>
      <c r="I297">
        <v>7.6388780978040496E-3</v>
      </c>
      <c r="J297">
        <v>110.752050965734</v>
      </c>
      <c r="K297">
        <v>104.863982763444</v>
      </c>
      <c r="L297">
        <v>99.096529926455204</v>
      </c>
      <c r="M297">
        <v>1</v>
      </c>
      <c r="N297" t="b">
        <v>1</v>
      </c>
    </row>
    <row r="298" spans="1:14" x14ac:dyDescent="0.35">
      <c r="A298" t="s">
        <v>402</v>
      </c>
      <c r="B298" t="b">
        <v>1</v>
      </c>
      <c r="C298" t="b">
        <v>1</v>
      </c>
      <c r="D298">
        <v>1</v>
      </c>
      <c r="E298">
        <v>1</v>
      </c>
      <c r="F298" t="s">
        <v>113</v>
      </c>
      <c r="G298">
        <v>7.4812091989511203E-3</v>
      </c>
      <c r="H298">
        <v>7.4812091989511203E-3</v>
      </c>
      <c r="I298">
        <v>7.4812091989511203E-3</v>
      </c>
      <c r="J298">
        <v>111.580610228222</v>
      </c>
      <c r="K298">
        <v>105.648492155933</v>
      </c>
      <c r="L298">
        <v>99.837891797725106</v>
      </c>
      <c r="M298">
        <v>1</v>
      </c>
      <c r="N298" t="b">
        <v>1</v>
      </c>
    </row>
    <row r="299" spans="1:14" x14ac:dyDescent="0.35">
      <c r="A299" t="s">
        <v>403</v>
      </c>
      <c r="B299" t="b">
        <v>1</v>
      </c>
      <c r="C299" t="b">
        <v>1</v>
      </c>
      <c r="D299">
        <v>1</v>
      </c>
      <c r="E299">
        <v>1</v>
      </c>
      <c r="F299" t="s">
        <v>113</v>
      </c>
      <c r="G299">
        <v>-3.15576718680454E-3</v>
      </c>
      <c r="H299">
        <v>-3.15576718680454E-3</v>
      </c>
      <c r="I299">
        <v>-3.15576718680454E-3</v>
      </c>
      <c r="J299">
        <v>111.22848779978</v>
      </c>
      <c r="K299">
        <v>105.315090111052</v>
      </c>
      <c r="L299">
        <v>99.522826654790194</v>
      </c>
      <c r="M299">
        <v>1</v>
      </c>
      <c r="N299" t="b">
        <v>0</v>
      </c>
    </row>
    <row r="300" spans="1:14" x14ac:dyDescent="0.35">
      <c r="A300" t="s">
        <v>404</v>
      </c>
      <c r="B300" t="b">
        <v>0</v>
      </c>
      <c r="C300" t="b">
        <v>1</v>
      </c>
      <c r="D300">
        <v>1</v>
      </c>
      <c r="E300">
        <v>1</v>
      </c>
      <c r="F300" t="s">
        <v>113</v>
      </c>
      <c r="G300">
        <v>-1.24886427935916E-2</v>
      </c>
      <c r="H300">
        <v>-1.24886427935916E-2</v>
      </c>
      <c r="I300">
        <v>-1.24886427935916E-2</v>
      </c>
      <c r="J300">
        <v>109.839394947177</v>
      </c>
      <c r="K300">
        <v>103.99984756988</v>
      </c>
      <c r="L300">
        <v>98.279921622889901</v>
      </c>
      <c r="M300">
        <v>0</v>
      </c>
      <c r="N300" t="b">
        <v>0</v>
      </c>
    </row>
    <row r="301" spans="1:14" x14ac:dyDescent="0.35">
      <c r="A301" t="s">
        <v>405</v>
      </c>
      <c r="B301" t="b">
        <v>0</v>
      </c>
      <c r="C301" t="b">
        <v>1</v>
      </c>
      <c r="D301">
        <v>1</v>
      </c>
      <c r="E301">
        <v>1</v>
      </c>
      <c r="F301" t="s">
        <v>113</v>
      </c>
      <c r="G301">
        <v>-3.04539186851903E-2</v>
      </c>
      <c r="H301">
        <v>-3.04539186851903E-2</v>
      </c>
      <c r="I301">
        <v>-3.04539186851903E-2</v>
      </c>
      <c r="J301">
        <v>106.49435494502499</v>
      </c>
      <c r="K301">
        <v>100.832644668714</v>
      </c>
      <c r="L301">
        <v>95.286912881399601</v>
      </c>
      <c r="M301">
        <v>0</v>
      </c>
      <c r="N301" t="b">
        <v>0</v>
      </c>
    </row>
    <row r="302" spans="1:14" x14ac:dyDescent="0.35">
      <c r="A302" t="s">
        <v>406</v>
      </c>
      <c r="B302" t="b">
        <v>0</v>
      </c>
      <c r="C302" t="b">
        <v>1</v>
      </c>
      <c r="D302">
        <v>1</v>
      </c>
      <c r="E302">
        <v>1</v>
      </c>
      <c r="F302" t="s">
        <v>113</v>
      </c>
      <c r="G302">
        <v>1.40748449410916E-2</v>
      </c>
      <c r="H302">
        <v>1.40748449410916E-2</v>
      </c>
      <c r="I302">
        <v>1.40748449410916E-2</v>
      </c>
      <c r="J302">
        <v>107.993246477978</v>
      </c>
      <c r="K302">
        <v>102.251848507427</v>
      </c>
      <c r="L302">
        <v>96.628061405120604</v>
      </c>
      <c r="M302">
        <v>0</v>
      </c>
      <c r="N302" t="b">
        <v>1</v>
      </c>
    </row>
    <row r="303" spans="1:14" x14ac:dyDescent="0.35">
      <c r="A303" t="s">
        <v>407</v>
      </c>
      <c r="B303" t="b">
        <v>1</v>
      </c>
      <c r="C303" t="b">
        <v>1</v>
      </c>
      <c r="D303">
        <v>1</v>
      </c>
      <c r="E303">
        <v>1</v>
      </c>
      <c r="F303" t="s">
        <v>113</v>
      </c>
      <c r="G303">
        <v>5.97144280272798E-4</v>
      </c>
      <c r="H303">
        <v>5.97144280272798E-4</v>
      </c>
      <c r="I303">
        <v>5.97144280272798E-4</v>
      </c>
      <c r="J303">
        <v>108.05773402742</v>
      </c>
      <c r="K303">
        <v>102.31290761391</v>
      </c>
      <c r="L303">
        <v>96.685762299302496</v>
      </c>
      <c r="M303">
        <v>1</v>
      </c>
      <c r="N303" t="b">
        <v>1</v>
      </c>
    </row>
    <row r="304" spans="1:14" x14ac:dyDescent="0.35">
      <c r="A304" t="s">
        <v>408</v>
      </c>
      <c r="B304" t="b">
        <v>1</v>
      </c>
      <c r="C304" t="b">
        <v>1</v>
      </c>
      <c r="D304">
        <v>1</v>
      </c>
      <c r="E304">
        <v>1</v>
      </c>
      <c r="F304" t="s">
        <v>113</v>
      </c>
      <c r="G304">
        <v>1.4458007104095101E-2</v>
      </c>
      <c r="H304">
        <v>1.4458007104095101E-2</v>
      </c>
      <c r="I304">
        <v>1.4458007104095101E-2</v>
      </c>
      <c r="J304">
        <v>109.620033513641</v>
      </c>
      <c r="K304">
        <v>103.79214835903301</v>
      </c>
      <c r="L304">
        <v>98.083645737490698</v>
      </c>
      <c r="M304">
        <v>1</v>
      </c>
      <c r="N304" t="b">
        <v>1</v>
      </c>
    </row>
    <row r="305" spans="1:14" x14ac:dyDescent="0.35">
      <c r="A305" t="s">
        <v>409</v>
      </c>
      <c r="B305" t="b">
        <v>1</v>
      </c>
      <c r="C305" t="b">
        <v>1</v>
      </c>
      <c r="D305">
        <v>1</v>
      </c>
      <c r="E305">
        <v>1</v>
      </c>
      <c r="F305" t="s">
        <v>113</v>
      </c>
      <c r="G305">
        <v>2.97685245053647E-3</v>
      </c>
      <c r="H305">
        <v>2.97685245053647E-3</v>
      </c>
      <c r="I305">
        <v>2.97685245053647E-3</v>
      </c>
      <c r="J305">
        <v>109.946356179034</v>
      </c>
      <c r="K305">
        <v>104.10112227022201</v>
      </c>
      <c r="L305">
        <v>98.375626278661898</v>
      </c>
      <c r="M305">
        <v>1</v>
      </c>
      <c r="N305" t="b">
        <v>1</v>
      </c>
    </row>
    <row r="306" spans="1:14" x14ac:dyDescent="0.35">
      <c r="A306" t="s">
        <v>410</v>
      </c>
      <c r="B306" t="b">
        <v>1</v>
      </c>
      <c r="C306" t="b">
        <v>1</v>
      </c>
      <c r="D306">
        <v>1</v>
      </c>
      <c r="E306">
        <v>1</v>
      </c>
      <c r="F306" t="s">
        <v>113</v>
      </c>
      <c r="G306">
        <v>7.3656151281382698E-3</v>
      </c>
      <c r="H306">
        <v>7.3656151281382698E-3</v>
      </c>
      <c r="I306">
        <v>7.3656151281382698E-3</v>
      </c>
      <c r="J306">
        <v>110.75617872338999</v>
      </c>
      <c r="K306">
        <v>104.867891071272</v>
      </c>
      <c r="L306">
        <v>99.100223279820099</v>
      </c>
      <c r="M306">
        <v>1</v>
      </c>
      <c r="N306" t="b">
        <v>1</v>
      </c>
    </row>
    <row r="307" spans="1:14" x14ac:dyDescent="0.35">
      <c r="A307" t="s">
        <v>411</v>
      </c>
      <c r="B307" t="b">
        <v>1</v>
      </c>
      <c r="C307" t="b">
        <v>1</v>
      </c>
      <c r="D307">
        <v>1</v>
      </c>
      <c r="E307">
        <v>1</v>
      </c>
      <c r="F307" t="s">
        <v>113</v>
      </c>
      <c r="G307">
        <v>1.6483730676768601E-2</v>
      </c>
      <c r="H307">
        <v>1.6483730676768601E-2</v>
      </c>
      <c r="I307">
        <v>1.6483730676768601E-2</v>
      </c>
      <c r="J307">
        <v>112.581853744255</v>
      </c>
      <c r="K307">
        <v>106.596505144331</v>
      </c>
      <c r="L307">
        <v>100.733764670372</v>
      </c>
      <c r="M307">
        <v>1</v>
      </c>
      <c r="N307" t="b">
        <v>1</v>
      </c>
    </row>
    <row r="308" spans="1:14" x14ac:dyDescent="0.35">
      <c r="A308" t="s">
        <v>412</v>
      </c>
      <c r="B308" t="b">
        <v>1</v>
      </c>
      <c r="C308" t="b">
        <v>1</v>
      </c>
      <c r="D308">
        <v>1</v>
      </c>
      <c r="E308">
        <v>1</v>
      </c>
      <c r="F308" t="s">
        <v>113</v>
      </c>
      <c r="G308">
        <v>4.5845436552680498E-3</v>
      </c>
      <c r="H308">
        <v>4.5845436552680498E-3</v>
      </c>
      <c r="I308">
        <v>4.5845436552680498E-3</v>
      </c>
      <c r="J308">
        <v>113.097990167536</v>
      </c>
      <c r="K308">
        <v>107.08520147566399</v>
      </c>
      <c r="L308">
        <v>101.195583012063</v>
      </c>
      <c r="M308">
        <v>1</v>
      </c>
      <c r="N308" t="b">
        <v>1</v>
      </c>
    </row>
    <row r="309" spans="1:14" x14ac:dyDescent="0.35">
      <c r="A309" t="s">
        <v>413</v>
      </c>
      <c r="B309" t="b">
        <v>1</v>
      </c>
      <c r="C309" t="b">
        <v>1</v>
      </c>
      <c r="D309">
        <v>1</v>
      </c>
      <c r="E309">
        <v>1</v>
      </c>
      <c r="F309" t="s">
        <v>113</v>
      </c>
      <c r="G309">
        <v>9.8390628517392997E-3</v>
      </c>
      <c r="H309">
        <v>9.8390628517392997E-3</v>
      </c>
      <c r="I309">
        <v>9.8390628517392997E-3</v>
      </c>
      <c r="J309">
        <v>114.2107684012</v>
      </c>
      <c r="K309">
        <v>108.13881950347501</v>
      </c>
      <c r="L309">
        <v>102.191252713637</v>
      </c>
      <c r="M309">
        <v>1</v>
      </c>
      <c r="N309" t="b">
        <v>1</v>
      </c>
    </row>
    <row r="310" spans="1:14" x14ac:dyDescent="0.35">
      <c r="A310" t="s">
        <v>414</v>
      </c>
      <c r="B310" t="b">
        <v>1</v>
      </c>
      <c r="C310" t="b">
        <v>1</v>
      </c>
      <c r="D310">
        <v>1</v>
      </c>
      <c r="E310">
        <v>1</v>
      </c>
      <c r="F310" t="s">
        <v>113</v>
      </c>
      <c r="G310">
        <v>3.1341957179398198E-3</v>
      </c>
      <c r="H310">
        <v>3.1341957179398198E-3</v>
      </c>
      <c r="I310">
        <v>3.1341957179398198E-3</v>
      </c>
      <c r="J310">
        <v>114.568727302466</v>
      </c>
      <c r="K310">
        <v>108.47774772850499</v>
      </c>
      <c r="L310">
        <v>102.51154010030299</v>
      </c>
      <c r="M310">
        <v>1</v>
      </c>
      <c r="N310" t="b">
        <v>1</v>
      </c>
    </row>
    <row r="311" spans="1:14" x14ac:dyDescent="0.35">
      <c r="A311" t="s">
        <v>415</v>
      </c>
      <c r="B311" t="b">
        <v>1</v>
      </c>
      <c r="C311" t="b">
        <v>1</v>
      </c>
      <c r="D311">
        <v>1</v>
      </c>
      <c r="E311">
        <v>1</v>
      </c>
      <c r="F311" t="s">
        <v>113</v>
      </c>
      <c r="G311">
        <v>3.4766134738197698E-3</v>
      </c>
      <c r="H311">
        <v>3.4766134738197698E-3</v>
      </c>
      <c r="I311">
        <v>3.4766134738197698E-3</v>
      </c>
      <c r="J311">
        <v>114.967038483484</v>
      </c>
      <c r="K311">
        <v>108.854882927868</v>
      </c>
      <c r="L311">
        <v>102.867933101837</v>
      </c>
      <c r="M311">
        <v>1</v>
      </c>
      <c r="N311" t="b">
        <v>1</v>
      </c>
    </row>
    <row r="312" spans="1:14" x14ac:dyDescent="0.35">
      <c r="A312" t="s">
        <v>416</v>
      </c>
      <c r="B312" t="b">
        <v>1</v>
      </c>
      <c r="C312" t="b">
        <v>1</v>
      </c>
      <c r="D312">
        <v>1</v>
      </c>
      <c r="E312">
        <v>1</v>
      </c>
      <c r="F312" t="s">
        <v>113</v>
      </c>
      <c r="G312">
        <v>9.9133032923614996E-4</v>
      </c>
      <c r="H312">
        <v>9.9133032923614996E-4</v>
      </c>
      <c r="I312">
        <v>9.9133032923614996E-4</v>
      </c>
      <c r="J312">
        <v>115.081008795595</v>
      </c>
      <c r="K312">
        <v>108.9627940748</v>
      </c>
      <c r="L312">
        <v>102.969909203827</v>
      </c>
      <c r="M312">
        <v>1</v>
      </c>
      <c r="N312" t="b">
        <v>1</v>
      </c>
    </row>
    <row r="313" spans="1:14" x14ac:dyDescent="0.35">
      <c r="A313" t="s">
        <v>417</v>
      </c>
      <c r="B313" t="b">
        <v>1</v>
      </c>
      <c r="C313" t="b">
        <v>1</v>
      </c>
      <c r="D313">
        <v>1</v>
      </c>
      <c r="E313">
        <v>1</v>
      </c>
      <c r="F313" t="s">
        <v>113</v>
      </c>
      <c r="G313">
        <v>-2.8094762925888698E-3</v>
      </c>
      <c r="H313">
        <v>-2.8094762925888698E-3</v>
      </c>
      <c r="I313">
        <v>-2.8094762925888698E-3</v>
      </c>
      <c r="J313">
        <v>114.75769142965601</v>
      </c>
      <c r="K313">
        <v>108.656665688072</v>
      </c>
      <c r="L313">
        <v>102.680617685069</v>
      </c>
      <c r="M313">
        <v>1</v>
      </c>
      <c r="N313" t="b">
        <v>0</v>
      </c>
    </row>
    <row r="314" spans="1:14" x14ac:dyDescent="0.35">
      <c r="A314" t="s">
        <v>418</v>
      </c>
      <c r="B314" t="b">
        <v>0</v>
      </c>
      <c r="C314" t="b">
        <v>1</v>
      </c>
      <c r="D314">
        <v>1</v>
      </c>
      <c r="E314">
        <v>1</v>
      </c>
      <c r="F314" t="s">
        <v>113</v>
      </c>
      <c r="G314">
        <v>9.0849844518572295E-3</v>
      </c>
      <c r="H314">
        <v>9.0849844518572295E-3</v>
      </c>
      <c r="I314">
        <v>9.0849844518572295E-3</v>
      </c>
      <c r="J314">
        <v>115.800263272026</v>
      </c>
      <c r="K314">
        <v>109.64380980643899</v>
      </c>
      <c r="L314">
        <v>103.613469500245</v>
      </c>
      <c r="M314">
        <v>0</v>
      </c>
      <c r="N314" t="b">
        <v>1</v>
      </c>
    </row>
    <row r="315" spans="1:14" x14ac:dyDescent="0.35">
      <c r="A315" t="s">
        <v>419</v>
      </c>
      <c r="B315" t="b">
        <v>1</v>
      </c>
      <c r="C315" t="b">
        <v>1</v>
      </c>
      <c r="D315">
        <v>1</v>
      </c>
      <c r="E315">
        <v>1</v>
      </c>
      <c r="F315" t="s">
        <v>113</v>
      </c>
      <c r="G315">
        <v>-5.6317841084517701E-3</v>
      </c>
      <c r="H315">
        <v>-5.6317841084517701E-3</v>
      </c>
      <c r="I315">
        <v>-5.6317841084517701E-3</v>
      </c>
      <c r="J315">
        <v>115.148101189576</v>
      </c>
      <c r="K315">
        <v>109.026319540781</v>
      </c>
      <c r="L315">
        <v>103.029940809292</v>
      </c>
      <c r="M315">
        <v>1</v>
      </c>
      <c r="N315" t="b">
        <v>0</v>
      </c>
    </row>
    <row r="316" spans="1:14" x14ac:dyDescent="0.35">
      <c r="A316" t="s">
        <v>420</v>
      </c>
      <c r="B316" t="b">
        <v>0</v>
      </c>
      <c r="C316" t="b">
        <v>1</v>
      </c>
      <c r="D316">
        <v>1</v>
      </c>
      <c r="E316">
        <v>1</v>
      </c>
      <c r="F316" t="s">
        <v>113</v>
      </c>
      <c r="G316">
        <v>-1.80340283182891E-2</v>
      </c>
      <c r="H316">
        <v>-1.80340283182891E-2</v>
      </c>
      <c r="I316">
        <v>-1.80340283182891E-2</v>
      </c>
      <c r="J316">
        <v>113.071517071926</v>
      </c>
      <c r="K316">
        <v>107.060135806744</v>
      </c>
      <c r="L316">
        <v>101.171895939105</v>
      </c>
      <c r="M316">
        <v>0</v>
      </c>
      <c r="N316" t="b">
        <v>0</v>
      </c>
    </row>
    <row r="317" spans="1:14" x14ac:dyDescent="0.35">
      <c r="A317" t="s">
        <v>421</v>
      </c>
      <c r="B317" t="b">
        <v>0</v>
      </c>
      <c r="C317" t="b">
        <v>1</v>
      </c>
      <c r="D317">
        <v>1</v>
      </c>
      <c r="E317">
        <v>1</v>
      </c>
      <c r="F317" t="s">
        <v>113</v>
      </c>
      <c r="G317">
        <v>6.6026403930441397E-3</v>
      </c>
      <c r="H317">
        <v>6.6026403930441397E-3</v>
      </c>
      <c r="I317">
        <v>6.6026403930441397E-3</v>
      </c>
      <c r="J317">
        <v>113.818087637848</v>
      </c>
      <c r="K317">
        <v>107.767015383906</v>
      </c>
      <c r="L317">
        <v>101.839897585874</v>
      </c>
      <c r="M317">
        <v>0</v>
      </c>
      <c r="N317" t="b">
        <v>1</v>
      </c>
    </row>
    <row r="318" spans="1:14" x14ac:dyDescent="0.35">
      <c r="A318" t="s">
        <v>422</v>
      </c>
      <c r="B318" t="b">
        <v>1</v>
      </c>
      <c r="C318" t="b">
        <v>0</v>
      </c>
      <c r="D318">
        <v>0</v>
      </c>
      <c r="E318">
        <v>-1</v>
      </c>
      <c r="F318" t="s">
        <v>113</v>
      </c>
      <c r="G318">
        <v>-1.51292151939808E-2</v>
      </c>
      <c r="H318">
        <v>0</v>
      </c>
      <c r="I318">
        <v>1.51292151939808E-2</v>
      </c>
      <c r="J318">
        <v>112.096109297007</v>
      </c>
      <c r="K318">
        <v>107.767015383906</v>
      </c>
      <c r="L318">
        <v>103.380655311783</v>
      </c>
      <c r="M318">
        <v>0</v>
      </c>
      <c r="N318" t="b">
        <v>0</v>
      </c>
    </row>
    <row r="319" spans="1:14" x14ac:dyDescent="0.35">
      <c r="A319" t="s">
        <v>423</v>
      </c>
      <c r="B319" t="b">
        <v>0</v>
      </c>
      <c r="C319" t="b">
        <v>1</v>
      </c>
      <c r="D319">
        <v>1</v>
      </c>
      <c r="E319">
        <v>1</v>
      </c>
      <c r="F319" t="s">
        <v>113</v>
      </c>
      <c r="G319">
        <v>7.9420056396277694E-3</v>
      </c>
      <c r="H319">
        <v>7.9420056396277694E-3</v>
      </c>
      <c r="I319">
        <v>7.9420056396277694E-3</v>
      </c>
      <c r="J319">
        <v>112.986377229225</v>
      </c>
      <c r="K319">
        <v>108.62290162785099</v>
      </c>
      <c r="L319">
        <v>104.20170505929801</v>
      </c>
      <c r="M319">
        <v>0</v>
      </c>
      <c r="N319" t="b">
        <v>1</v>
      </c>
    </row>
    <row r="320" spans="1:14" x14ac:dyDescent="0.35">
      <c r="A320" t="s">
        <v>424</v>
      </c>
      <c r="B320" t="b">
        <v>1</v>
      </c>
      <c r="C320" t="b">
        <v>0</v>
      </c>
      <c r="D320">
        <v>0</v>
      </c>
      <c r="E320">
        <v>-1</v>
      </c>
      <c r="F320" t="s">
        <v>113</v>
      </c>
      <c r="G320">
        <v>-2.95885993522626E-3</v>
      </c>
      <c r="H320">
        <v>0</v>
      </c>
      <c r="I320">
        <v>2.95885993522626E-3</v>
      </c>
      <c r="J320">
        <v>112.65206636441501</v>
      </c>
      <c r="K320">
        <v>108.62290162785099</v>
      </c>
      <c r="L320">
        <v>104.51002330958001</v>
      </c>
      <c r="M320">
        <v>0</v>
      </c>
      <c r="N320" t="b">
        <v>0</v>
      </c>
    </row>
    <row r="321" spans="1:14" x14ac:dyDescent="0.35">
      <c r="A321" t="s">
        <v>425</v>
      </c>
      <c r="B321" t="b">
        <v>0</v>
      </c>
      <c r="C321" t="b">
        <v>1</v>
      </c>
      <c r="D321">
        <v>1</v>
      </c>
      <c r="E321">
        <v>1</v>
      </c>
      <c r="F321" t="s">
        <v>113</v>
      </c>
      <c r="G321">
        <v>1.33054075093128E-2</v>
      </c>
      <c r="H321">
        <v>1.33054075093128E-2</v>
      </c>
      <c r="I321">
        <v>1.33054075093128E-2</v>
      </c>
      <c r="J321">
        <v>114.150948014159</v>
      </c>
      <c r="K321">
        <v>110.068173598854</v>
      </c>
      <c r="L321">
        <v>105.90057175852201</v>
      </c>
      <c r="M321">
        <v>0</v>
      </c>
      <c r="N321" t="b">
        <v>1</v>
      </c>
    </row>
    <row r="322" spans="1:14" x14ac:dyDescent="0.35">
      <c r="A322" t="s">
        <v>426</v>
      </c>
      <c r="B322" t="b">
        <v>1</v>
      </c>
      <c r="C322" t="b">
        <v>0</v>
      </c>
      <c r="D322">
        <v>0</v>
      </c>
      <c r="E322">
        <v>-1</v>
      </c>
      <c r="F322" t="s">
        <v>113</v>
      </c>
      <c r="G322">
        <v>3.7390129819656602E-3</v>
      </c>
      <c r="H322">
        <v>0</v>
      </c>
      <c r="I322">
        <v>-3.7390129819656602E-3</v>
      </c>
      <c r="J322">
        <v>114.577759890688</v>
      </c>
      <c r="K322">
        <v>110.068173598854</v>
      </c>
      <c r="L322">
        <v>105.50460814591899</v>
      </c>
      <c r="M322">
        <v>0</v>
      </c>
      <c r="N322" t="b">
        <v>1</v>
      </c>
    </row>
    <row r="323" spans="1:14" x14ac:dyDescent="0.35">
      <c r="A323" t="s">
        <v>427</v>
      </c>
      <c r="B323" t="b">
        <v>1</v>
      </c>
      <c r="C323" t="b">
        <v>1</v>
      </c>
      <c r="D323">
        <v>1</v>
      </c>
      <c r="E323">
        <v>1</v>
      </c>
      <c r="F323" t="s">
        <v>113</v>
      </c>
      <c r="G323">
        <v>4.3492810382650399E-4</v>
      </c>
      <c r="H323">
        <v>4.3492810382650399E-4</v>
      </c>
      <c r="I323">
        <v>4.3492810382650399E-4</v>
      </c>
      <c r="J323">
        <v>114.627592978538</v>
      </c>
      <c r="K323">
        <v>110.116045340889</v>
      </c>
      <c r="L323">
        <v>105.550495065085</v>
      </c>
      <c r="M323">
        <v>1</v>
      </c>
      <c r="N323" t="b">
        <v>1</v>
      </c>
    </row>
    <row r="324" spans="1:14" x14ac:dyDescent="0.35">
      <c r="A324" t="s">
        <v>428</v>
      </c>
      <c r="B324" t="b">
        <v>1</v>
      </c>
      <c r="C324" t="b">
        <v>1</v>
      </c>
      <c r="D324">
        <v>1</v>
      </c>
      <c r="E324">
        <v>1</v>
      </c>
      <c r="F324" t="s">
        <v>113</v>
      </c>
      <c r="G324">
        <v>-1.9140113205537199E-2</v>
      </c>
      <c r="H324">
        <v>-1.9140113205537199E-2</v>
      </c>
      <c r="I324">
        <v>-1.9140113205537199E-2</v>
      </c>
      <c r="J324">
        <v>112.43360787245</v>
      </c>
      <c r="K324">
        <v>108.00841176731799</v>
      </c>
      <c r="L324">
        <v>103.53024664063901</v>
      </c>
      <c r="M324">
        <v>1</v>
      </c>
      <c r="N324" t="b">
        <v>0</v>
      </c>
    </row>
    <row r="325" spans="1:14" x14ac:dyDescent="0.35">
      <c r="A325" t="s">
        <v>429</v>
      </c>
      <c r="B325" t="b">
        <v>0</v>
      </c>
      <c r="C325" t="b">
        <v>1</v>
      </c>
      <c r="D325">
        <v>1</v>
      </c>
      <c r="E325">
        <v>1</v>
      </c>
      <c r="F325" t="s">
        <v>113</v>
      </c>
      <c r="G325">
        <v>-6.5950326700232598E-3</v>
      </c>
      <c r="H325">
        <v>-6.5950326700232598E-3</v>
      </c>
      <c r="I325">
        <v>-6.5950326700232598E-3</v>
      </c>
      <c r="J325">
        <v>111.692104555323</v>
      </c>
      <c r="K325">
        <v>107.29609276307499</v>
      </c>
      <c r="L325">
        <v>102.84746128170799</v>
      </c>
      <c r="M325">
        <v>0</v>
      </c>
      <c r="N325" t="b">
        <v>0</v>
      </c>
    </row>
    <row r="326" spans="1:14" x14ac:dyDescent="0.35">
      <c r="A326" t="s">
        <v>430</v>
      </c>
      <c r="B326" t="b">
        <v>0</v>
      </c>
      <c r="C326" t="b">
        <v>0</v>
      </c>
      <c r="D326">
        <v>0</v>
      </c>
      <c r="E326">
        <v>-1</v>
      </c>
      <c r="F326" t="s">
        <v>113</v>
      </c>
      <c r="G326">
        <v>1.48227030734016E-2</v>
      </c>
      <c r="H326">
        <v>0</v>
      </c>
      <c r="I326">
        <v>-1.48227030734016E-2</v>
      </c>
      <c r="J326">
        <v>113.34768345678999</v>
      </c>
      <c r="K326">
        <v>107.29609276307499</v>
      </c>
      <c r="L326">
        <v>101.322983901276</v>
      </c>
      <c r="M326">
        <v>1</v>
      </c>
      <c r="N326" t="b">
        <v>1</v>
      </c>
    </row>
    <row r="327" spans="1:14" x14ac:dyDescent="0.35">
      <c r="A327" t="s">
        <v>431</v>
      </c>
      <c r="B327" t="b">
        <v>1</v>
      </c>
      <c r="C327" t="b">
        <v>0</v>
      </c>
      <c r="D327">
        <v>0</v>
      </c>
      <c r="E327">
        <v>-1</v>
      </c>
      <c r="F327" t="s">
        <v>113</v>
      </c>
      <c r="G327">
        <v>3.0485132230064899E-2</v>
      </c>
      <c r="H327">
        <v>0</v>
      </c>
      <c r="I327">
        <v>-3.0485132230064899E-2</v>
      </c>
      <c r="J327">
        <v>116.803102574942</v>
      </c>
      <c r="K327">
        <v>107.29609276307499</v>
      </c>
      <c r="L327">
        <v>98.234139339101702</v>
      </c>
      <c r="M327">
        <v>0</v>
      </c>
      <c r="N327" t="b">
        <v>1</v>
      </c>
    </row>
    <row r="328" spans="1:14" x14ac:dyDescent="0.35">
      <c r="A328" t="s">
        <v>432</v>
      </c>
      <c r="B328" t="b">
        <v>1</v>
      </c>
      <c r="C328" t="b">
        <v>1</v>
      </c>
      <c r="D328">
        <v>1</v>
      </c>
      <c r="E328">
        <v>1</v>
      </c>
      <c r="F328" t="s">
        <v>113</v>
      </c>
      <c r="G328">
        <v>3.4469803232051101E-4</v>
      </c>
      <c r="H328">
        <v>3.4469803232051101E-4</v>
      </c>
      <c r="I328">
        <v>3.4469803232051101E-4</v>
      </c>
      <c r="J328">
        <v>116.843364374568</v>
      </c>
      <c r="K328">
        <v>107.33307751512601</v>
      </c>
      <c r="L328">
        <v>98.268000453638606</v>
      </c>
      <c r="M328">
        <v>1</v>
      </c>
      <c r="N328" t="b">
        <v>1</v>
      </c>
    </row>
    <row r="329" spans="1:14" x14ac:dyDescent="0.35">
      <c r="A329" t="s">
        <v>433</v>
      </c>
      <c r="B329" t="b">
        <v>1</v>
      </c>
      <c r="C329" t="b">
        <v>1</v>
      </c>
      <c r="D329">
        <v>1</v>
      </c>
      <c r="E329">
        <v>1</v>
      </c>
      <c r="F329" t="s">
        <v>113</v>
      </c>
      <c r="G329">
        <v>3.1090283192194802E-2</v>
      </c>
      <c r="H329">
        <v>3.1090283192194802E-2</v>
      </c>
      <c r="I329">
        <v>3.1090283192194802E-2</v>
      </c>
      <c r="J329">
        <v>120.47605766210199</v>
      </c>
      <c r="K329">
        <v>110.67009329096101</v>
      </c>
      <c r="L329">
        <v>101.32318041647299</v>
      </c>
      <c r="M329">
        <v>1</v>
      </c>
      <c r="N329" t="b">
        <v>1</v>
      </c>
    </row>
    <row r="330" spans="1:14" x14ac:dyDescent="0.35">
      <c r="A330" t="s">
        <v>434</v>
      </c>
      <c r="B330" t="b">
        <v>1</v>
      </c>
      <c r="C330" t="b">
        <v>1</v>
      </c>
      <c r="D330">
        <v>1</v>
      </c>
      <c r="E330">
        <v>1</v>
      </c>
      <c r="F330" t="s">
        <v>113</v>
      </c>
      <c r="G330">
        <v>8.1177235267759704E-3</v>
      </c>
      <c r="H330">
        <v>8.1177235267759704E-3</v>
      </c>
      <c r="I330">
        <v>8.1177235267759704E-3</v>
      </c>
      <c r="J330">
        <v>121.45404898979901</v>
      </c>
      <c r="K330">
        <v>111.56848251098</v>
      </c>
      <c r="L330">
        <v>102.14569398194701</v>
      </c>
      <c r="M330">
        <v>1</v>
      </c>
      <c r="N330" t="b">
        <v>1</v>
      </c>
    </row>
    <row r="331" spans="1:14" x14ac:dyDescent="0.35">
      <c r="A331" t="s">
        <v>435</v>
      </c>
      <c r="B331" t="b">
        <v>1</v>
      </c>
      <c r="C331" t="b">
        <v>1</v>
      </c>
      <c r="D331">
        <v>1</v>
      </c>
      <c r="E331">
        <v>1</v>
      </c>
      <c r="F331" t="s">
        <v>113</v>
      </c>
      <c r="G331">
        <v>1.68306152437105E-2</v>
      </c>
      <c r="H331">
        <v>1.68306152437105E-2</v>
      </c>
      <c r="I331">
        <v>1.68306152437105E-2</v>
      </c>
      <c r="J331">
        <v>123.498195358137</v>
      </c>
      <c r="K331">
        <v>113.44624871344701</v>
      </c>
      <c r="L331">
        <v>103.86486885615901</v>
      </c>
      <c r="M331">
        <v>1</v>
      </c>
      <c r="N331" t="b">
        <v>1</v>
      </c>
    </row>
    <row r="332" spans="1:14" x14ac:dyDescent="0.35">
      <c r="A332" t="s">
        <v>436</v>
      </c>
      <c r="B332" t="b">
        <v>1</v>
      </c>
      <c r="C332" t="b">
        <v>1</v>
      </c>
      <c r="D332">
        <v>1</v>
      </c>
      <c r="E332">
        <v>1</v>
      </c>
      <c r="F332" t="s">
        <v>113</v>
      </c>
      <c r="G332">
        <v>2.92974072771412E-2</v>
      </c>
      <c r="H332">
        <v>2.92974072771412E-2</v>
      </c>
      <c r="I332">
        <v>2.92974072771412E-2</v>
      </c>
      <c r="J332">
        <v>127.116372285537</v>
      </c>
      <c r="K332">
        <v>116.769929666069</v>
      </c>
      <c r="L332">
        <v>106.90784022082499</v>
      </c>
      <c r="M332">
        <v>1</v>
      </c>
      <c r="N332" t="b">
        <v>1</v>
      </c>
    </row>
    <row r="333" spans="1:14" x14ac:dyDescent="0.35">
      <c r="A333" t="s">
        <v>437</v>
      </c>
      <c r="B333" t="b">
        <v>1</v>
      </c>
      <c r="C333" t="b">
        <v>1</v>
      </c>
      <c r="D333">
        <v>1</v>
      </c>
      <c r="E333">
        <v>1</v>
      </c>
      <c r="F333" t="s">
        <v>113</v>
      </c>
      <c r="G333">
        <v>6.4387123450471097E-4</v>
      </c>
      <c r="H333">
        <v>6.4387123450471097E-4</v>
      </c>
      <c r="I333">
        <v>6.4387123450471097E-4</v>
      </c>
      <c r="J333">
        <v>127.198218861086</v>
      </c>
      <c r="K333">
        <v>116.845114464836</v>
      </c>
      <c r="L333">
        <v>106.976675103886</v>
      </c>
      <c r="M333">
        <v>1</v>
      </c>
      <c r="N333" t="b">
        <v>1</v>
      </c>
    </row>
    <row r="334" spans="1:14" x14ac:dyDescent="0.35">
      <c r="A334" t="s">
        <v>438</v>
      </c>
      <c r="B334" t="b">
        <v>1</v>
      </c>
      <c r="C334" t="b">
        <v>1</v>
      </c>
      <c r="D334">
        <v>1</v>
      </c>
      <c r="E334">
        <v>1</v>
      </c>
      <c r="F334" t="s">
        <v>113</v>
      </c>
      <c r="G334">
        <v>3.0482213239611401E-2</v>
      </c>
      <c r="H334">
        <v>3.0482213239611401E-2</v>
      </c>
      <c r="I334">
        <v>3.0482213239611401E-2</v>
      </c>
      <c r="J334">
        <v>131.075502092108</v>
      </c>
      <c r="K334">
        <v>120.40681215996</v>
      </c>
      <c r="L334">
        <v>110.237560926067</v>
      </c>
      <c r="M334">
        <v>1</v>
      </c>
      <c r="N334" t="b">
        <v>1</v>
      </c>
    </row>
    <row r="335" spans="1:14" x14ac:dyDescent="0.35">
      <c r="A335" t="s">
        <v>439</v>
      </c>
      <c r="B335" t="b">
        <v>1</v>
      </c>
      <c r="C335" t="b">
        <v>1</v>
      </c>
      <c r="D335">
        <v>1</v>
      </c>
      <c r="E335">
        <v>1</v>
      </c>
      <c r="F335" t="s">
        <v>113</v>
      </c>
      <c r="G335">
        <v>-6.6238776445187702E-3</v>
      </c>
      <c r="H335">
        <v>-6.6238776445187702E-3</v>
      </c>
      <c r="I335">
        <v>-6.6238776445187702E-3</v>
      </c>
      <c r="J335">
        <v>130.20727400405599</v>
      </c>
      <c r="K335">
        <v>119.60925216864599</v>
      </c>
      <c r="L335">
        <v>109.507360810663</v>
      </c>
      <c r="M335">
        <v>1</v>
      </c>
      <c r="N335" t="b">
        <v>0</v>
      </c>
    </row>
    <row r="336" spans="1:14" x14ac:dyDescent="0.35">
      <c r="A336" t="s">
        <v>440</v>
      </c>
      <c r="B336" t="b">
        <v>0</v>
      </c>
      <c r="C336" t="b">
        <v>1</v>
      </c>
      <c r="D336">
        <v>1</v>
      </c>
      <c r="E336">
        <v>1</v>
      </c>
      <c r="F336" t="s">
        <v>113</v>
      </c>
      <c r="G336">
        <v>3.29947906486749E-3</v>
      </c>
      <c r="H336">
        <v>3.29947906486749E-3</v>
      </c>
      <c r="I336">
        <v>3.29947906486749E-3</v>
      </c>
      <c r="J336">
        <v>130.63689017872599</v>
      </c>
      <c r="K336">
        <v>120.00390039214101</v>
      </c>
      <c r="L336">
        <v>109.868678055107</v>
      </c>
      <c r="M336">
        <v>0</v>
      </c>
      <c r="N336" t="b">
        <v>1</v>
      </c>
    </row>
    <row r="337" spans="1:14" x14ac:dyDescent="0.35">
      <c r="A337" t="s">
        <v>441</v>
      </c>
      <c r="B337" t="b">
        <v>1</v>
      </c>
      <c r="C337" t="b">
        <v>1</v>
      </c>
      <c r="D337">
        <v>1</v>
      </c>
      <c r="E337">
        <v>1</v>
      </c>
      <c r="F337" t="s">
        <v>113</v>
      </c>
      <c r="G337">
        <v>3.7652076090231002E-3</v>
      </c>
      <c r="H337">
        <v>3.7652076090231002E-3</v>
      </c>
      <c r="I337">
        <v>3.7652076090231002E-3</v>
      </c>
      <c r="J337">
        <v>131.12876519164601</v>
      </c>
      <c r="K337">
        <v>120.455739991009</v>
      </c>
      <c r="L337">
        <v>110.28235643771301</v>
      </c>
      <c r="M337">
        <v>1</v>
      </c>
      <c r="N337" t="b">
        <v>1</v>
      </c>
    </row>
    <row r="338" spans="1:14" x14ac:dyDescent="0.35">
      <c r="A338" t="s">
        <v>442</v>
      </c>
      <c r="B338" t="b">
        <v>1</v>
      </c>
      <c r="C338" t="b">
        <v>1</v>
      </c>
      <c r="D338">
        <v>1</v>
      </c>
      <c r="E338">
        <v>1</v>
      </c>
      <c r="F338" t="s">
        <v>113</v>
      </c>
      <c r="G338">
        <v>9.6560173607704806E-3</v>
      </c>
      <c r="H338">
        <v>9.6560173607704806E-3</v>
      </c>
      <c r="I338">
        <v>9.6560173607704806E-3</v>
      </c>
      <c r="J338">
        <v>132.394946824833</v>
      </c>
      <c r="K338">
        <v>121.618862707567</v>
      </c>
      <c r="L338">
        <v>111.34724478606201</v>
      </c>
      <c r="M338">
        <v>1</v>
      </c>
      <c r="N338" t="b">
        <v>1</v>
      </c>
    </row>
    <row r="339" spans="1:14" x14ac:dyDescent="0.35">
      <c r="A339" t="s">
        <v>443</v>
      </c>
      <c r="B339" t="b">
        <v>1</v>
      </c>
      <c r="C339" t="b">
        <v>1</v>
      </c>
      <c r="D339">
        <v>1</v>
      </c>
      <c r="E339">
        <v>1</v>
      </c>
      <c r="F339" t="s">
        <v>113</v>
      </c>
      <c r="G339">
        <v>2.2303888086217801E-2</v>
      </c>
      <c r="H339">
        <v>2.2303888086217801E-2</v>
      </c>
      <c r="I339">
        <v>2.2303888086217801E-2</v>
      </c>
      <c r="J339">
        <v>135.34786890199501</v>
      </c>
      <c r="K339">
        <v>124.33143621057</v>
      </c>
      <c r="L339">
        <v>113.830721272479</v>
      </c>
      <c r="M339">
        <v>1</v>
      </c>
      <c r="N339" t="b">
        <v>1</v>
      </c>
    </row>
    <row r="340" spans="1:14" x14ac:dyDescent="0.35">
      <c r="A340" t="s">
        <v>444</v>
      </c>
      <c r="B340" t="b">
        <v>1</v>
      </c>
      <c r="C340" t="b">
        <v>1</v>
      </c>
      <c r="D340">
        <v>1</v>
      </c>
      <c r="E340">
        <v>1</v>
      </c>
      <c r="F340" t="s">
        <v>113</v>
      </c>
      <c r="G340">
        <v>1.17108785573305E-2</v>
      </c>
      <c r="H340">
        <v>1.17108785573305E-2</v>
      </c>
      <c r="I340">
        <v>1.17108785573305E-2</v>
      </c>
      <c r="J340">
        <v>136.93291135769999</v>
      </c>
      <c r="K340">
        <v>125.78746656089</v>
      </c>
      <c r="L340">
        <v>115.163779025395</v>
      </c>
      <c r="M340">
        <v>1</v>
      </c>
      <c r="N340" t="b">
        <v>1</v>
      </c>
    </row>
    <row r="341" spans="1:14" x14ac:dyDescent="0.35">
      <c r="A341" t="s">
        <v>445</v>
      </c>
      <c r="B341" t="b">
        <v>1</v>
      </c>
      <c r="C341" t="b">
        <v>1</v>
      </c>
      <c r="D341">
        <v>1</v>
      </c>
      <c r="E341">
        <v>1</v>
      </c>
      <c r="F341" t="s">
        <v>113</v>
      </c>
      <c r="G341">
        <v>-6.2186953704799999E-2</v>
      </c>
      <c r="H341">
        <v>-6.2186953704799999E-2</v>
      </c>
      <c r="I341">
        <v>-6.2186953704799999E-2</v>
      </c>
      <c r="J341">
        <v>128.41747073843499</v>
      </c>
      <c r="K341">
        <v>117.96512720122401</v>
      </c>
      <c r="L341">
        <v>108.002094430673</v>
      </c>
      <c r="M341">
        <v>1</v>
      </c>
      <c r="N341" t="b">
        <v>0</v>
      </c>
    </row>
    <row r="342" spans="1:14" x14ac:dyDescent="0.35">
      <c r="A342" t="s">
        <v>446</v>
      </c>
      <c r="B342" t="b">
        <v>0</v>
      </c>
      <c r="C342" t="b">
        <v>1</v>
      </c>
      <c r="D342">
        <v>1</v>
      </c>
      <c r="E342">
        <v>1</v>
      </c>
      <c r="F342" t="s">
        <v>113</v>
      </c>
      <c r="G342">
        <v>6.3915178007831697E-2</v>
      </c>
      <c r="H342">
        <v>6.3915178007831697E-2</v>
      </c>
      <c r="I342">
        <v>6.3915178007831697E-2</v>
      </c>
      <c r="J342">
        <v>136.62529623999799</v>
      </c>
      <c r="K342">
        <v>125.504889305007</v>
      </c>
      <c r="L342">
        <v>114.90506752142799</v>
      </c>
      <c r="M342">
        <v>0</v>
      </c>
      <c r="N342" t="b">
        <v>1</v>
      </c>
    </row>
    <row r="343" spans="1:14" x14ac:dyDescent="0.35">
      <c r="A343" t="s">
        <v>447</v>
      </c>
      <c r="B343" t="b">
        <v>1</v>
      </c>
      <c r="C343" t="b">
        <v>1</v>
      </c>
      <c r="D343">
        <v>1</v>
      </c>
      <c r="E343">
        <v>1</v>
      </c>
      <c r="F343" t="s">
        <v>113</v>
      </c>
      <c r="G343">
        <v>2.8674235403306901E-2</v>
      </c>
      <c r="H343">
        <v>2.8674235403306901E-2</v>
      </c>
      <c r="I343">
        <v>2.8674235403306901E-2</v>
      </c>
      <c r="J343">
        <v>140.54292214642999</v>
      </c>
      <c r="K343">
        <v>129.10364604520501</v>
      </c>
      <c r="L343">
        <v>118.19988247657</v>
      </c>
      <c r="M343">
        <v>1</v>
      </c>
      <c r="N343" t="b">
        <v>1</v>
      </c>
    </row>
    <row r="344" spans="1:14" x14ac:dyDescent="0.35">
      <c r="A344" t="s">
        <v>448</v>
      </c>
      <c r="B344" t="b">
        <v>1</v>
      </c>
      <c r="C344" t="b">
        <v>1</v>
      </c>
      <c r="D344">
        <v>1</v>
      </c>
      <c r="E344">
        <v>1</v>
      </c>
      <c r="F344" t="s">
        <v>113</v>
      </c>
      <c r="G344">
        <v>2.1725775508845802E-2</v>
      </c>
      <c r="H344">
        <v>2.1725775508845802E-2</v>
      </c>
      <c r="I344">
        <v>2.1725775508845802E-2</v>
      </c>
      <c r="J344">
        <v>143.59632612234</v>
      </c>
      <c r="K344">
        <v>131.90852287655599</v>
      </c>
      <c r="L344">
        <v>120.76786658842801</v>
      </c>
      <c r="M344">
        <v>1</v>
      </c>
      <c r="N344" t="b">
        <v>1</v>
      </c>
    </row>
    <row r="345" spans="1:14" x14ac:dyDescent="0.35">
      <c r="A345" t="s">
        <v>449</v>
      </c>
      <c r="B345" t="b">
        <v>1</v>
      </c>
      <c r="C345" t="b">
        <v>1</v>
      </c>
      <c r="D345">
        <v>1</v>
      </c>
      <c r="E345">
        <v>1</v>
      </c>
      <c r="F345" t="s">
        <v>113</v>
      </c>
      <c r="G345">
        <v>2.6944735606138699E-2</v>
      </c>
      <c r="H345">
        <v>2.6944735606138699E-2</v>
      </c>
      <c r="I345">
        <v>2.6944735606138699E-2</v>
      </c>
      <c r="J345">
        <v>147.46549116372</v>
      </c>
      <c r="K345">
        <v>135.46276314966099</v>
      </c>
      <c r="L345">
        <v>124.02192482337099</v>
      </c>
      <c r="M345">
        <v>1</v>
      </c>
      <c r="N345" t="b">
        <v>1</v>
      </c>
    </row>
    <row r="346" spans="1:14" x14ac:dyDescent="0.35">
      <c r="A346" t="s">
        <v>450</v>
      </c>
      <c r="B346" t="b">
        <v>1</v>
      </c>
      <c r="C346" t="b">
        <v>1</v>
      </c>
      <c r="D346">
        <v>1</v>
      </c>
      <c r="E346">
        <v>1</v>
      </c>
      <c r="F346" t="s">
        <v>113</v>
      </c>
      <c r="G346">
        <v>-1.9097214445212798E-2</v>
      </c>
      <c r="H346">
        <v>-1.9097214445212798E-2</v>
      </c>
      <c r="I346">
        <v>-1.9097214445212798E-2</v>
      </c>
      <c r="J346">
        <v>144.64931105569801</v>
      </c>
      <c r="K346">
        <v>132.87580171245099</v>
      </c>
      <c r="L346">
        <v>121.653451529111</v>
      </c>
      <c r="M346">
        <v>1</v>
      </c>
      <c r="N346" t="b">
        <v>0</v>
      </c>
    </row>
    <row r="347" spans="1:14" x14ac:dyDescent="0.35">
      <c r="A347" t="s">
        <v>451</v>
      </c>
      <c r="B347" t="b">
        <v>0</v>
      </c>
      <c r="C347" t="b">
        <v>1</v>
      </c>
      <c r="D347">
        <v>1</v>
      </c>
      <c r="E347">
        <v>1</v>
      </c>
      <c r="F347" t="s">
        <v>113</v>
      </c>
      <c r="G347">
        <v>-1.0649166283729E-2</v>
      </c>
      <c r="H347">
        <v>-1.0649166283729E-2</v>
      </c>
      <c r="I347">
        <v>-1.0649166283729E-2</v>
      </c>
      <c r="J347">
        <v>143.108916489439</v>
      </c>
      <c r="K347">
        <v>131.46078520493199</v>
      </c>
      <c r="L347">
        <v>120.357943694787</v>
      </c>
      <c r="M347">
        <v>0</v>
      </c>
      <c r="N347" t="b">
        <v>0</v>
      </c>
    </row>
    <row r="348" spans="1:14" x14ac:dyDescent="0.35">
      <c r="A348" t="s">
        <v>452</v>
      </c>
      <c r="B348" t="b">
        <v>0</v>
      </c>
      <c r="C348" t="b">
        <v>1</v>
      </c>
      <c r="D348">
        <v>1</v>
      </c>
      <c r="E348">
        <v>1</v>
      </c>
      <c r="F348" t="s">
        <v>113</v>
      </c>
      <c r="G348">
        <v>-7.8640788805324196E-3</v>
      </c>
      <c r="H348">
        <v>-7.8640788805324196E-3</v>
      </c>
      <c r="I348">
        <v>-7.8640788805324196E-3</v>
      </c>
      <c r="J348">
        <v>141.98349668165801</v>
      </c>
      <c r="K348">
        <v>130.42696722038301</v>
      </c>
      <c r="L348">
        <v>119.41143933167299</v>
      </c>
      <c r="M348">
        <v>0</v>
      </c>
      <c r="N348" t="b">
        <v>0</v>
      </c>
    </row>
    <row r="349" spans="1:14" x14ac:dyDescent="0.35">
      <c r="A349" t="s">
        <v>453</v>
      </c>
      <c r="B349" t="b">
        <v>0</v>
      </c>
      <c r="C349" t="b">
        <v>0</v>
      </c>
      <c r="D349">
        <v>0</v>
      </c>
      <c r="E349">
        <v>-1</v>
      </c>
      <c r="F349" t="s">
        <v>113</v>
      </c>
      <c r="G349">
        <v>3.36642766093187E-2</v>
      </c>
      <c r="H349">
        <v>0</v>
      </c>
      <c r="I349">
        <v>-3.36642766093187E-2</v>
      </c>
      <c r="J349">
        <v>146.763268387908</v>
      </c>
      <c r="K349">
        <v>130.42696722038301</v>
      </c>
      <c r="L349">
        <v>115.39153960769499</v>
      </c>
      <c r="M349">
        <v>1</v>
      </c>
      <c r="N349" t="b">
        <v>1</v>
      </c>
    </row>
    <row r="350" spans="1:14" x14ac:dyDescent="0.35">
      <c r="A350" t="s">
        <v>454</v>
      </c>
      <c r="B350" t="b">
        <v>1</v>
      </c>
      <c r="C350" t="b">
        <v>0</v>
      </c>
      <c r="D350">
        <v>0</v>
      </c>
      <c r="E350">
        <v>-1</v>
      </c>
      <c r="F350" t="s">
        <v>113</v>
      </c>
      <c r="G350">
        <v>5.3179306440311802E-3</v>
      </c>
      <c r="H350">
        <v>0</v>
      </c>
      <c r="I350">
        <v>-5.3179306440311802E-3</v>
      </c>
      <c r="J350">
        <v>147.543745270286</v>
      </c>
      <c r="K350">
        <v>130.42696722038301</v>
      </c>
      <c r="L350">
        <v>114.777895403153</v>
      </c>
      <c r="M350">
        <v>0</v>
      </c>
      <c r="N350" t="b">
        <v>1</v>
      </c>
    </row>
    <row r="351" spans="1:14" x14ac:dyDescent="0.35">
      <c r="A351" t="s">
        <v>455</v>
      </c>
      <c r="B351" t="b">
        <v>1</v>
      </c>
      <c r="C351" t="b">
        <v>1</v>
      </c>
      <c r="D351">
        <v>1</v>
      </c>
      <c r="E351">
        <v>1</v>
      </c>
      <c r="F351" t="s">
        <v>113</v>
      </c>
      <c r="G351">
        <v>-1.3315502125730501E-2</v>
      </c>
      <c r="H351">
        <v>-1.3315502125730501E-2</v>
      </c>
      <c r="I351">
        <v>-1.3315502125730501E-2</v>
      </c>
      <c r="J351">
        <v>145.57912621650101</v>
      </c>
      <c r="K351">
        <v>128.69026666110801</v>
      </c>
      <c r="L351">
        <v>113.249570092925</v>
      </c>
      <c r="M351">
        <v>1</v>
      </c>
      <c r="N351" t="b">
        <v>0</v>
      </c>
    </row>
    <row r="352" spans="1:14" x14ac:dyDescent="0.35">
      <c r="A352" t="s">
        <v>456</v>
      </c>
      <c r="B352" t="b">
        <v>0</v>
      </c>
      <c r="C352" t="b">
        <v>1</v>
      </c>
      <c r="D352">
        <v>1</v>
      </c>
      <c r="E352">
        <v>1</v>
      </c>
      <c r="F352" t="s">
        <v>113</v>
      </c>
      <c r="G352">
        <v>-2.4557589059079E-2</v>
      </c>
      <c r="H352">
        <v>-2.4557589059079E-2</v>
      </c>
      <c r="I352">
        <v>-2.4557589059079E-2</v>
      </c>
      <c r="J352">
        <v>142.00405385929699</v>
      </c>
      <c r="K352">
        <v>125.52994397654101</v>
      </c>
      <c r="L352">
        <v>110.468433689466</v>
      </c>
      <c r="M352">
        <v>0</v>
      </c>
      <c r="N352" t="b">
        <v>0</v>
      </c>
    </row>
    <row r="353" spans="1:14" x14ac:dyDescent="0.35">
      <c r="A353" t="s">
        <v>457</v>
      </c>
      <c r="B353" t="b">
        <v>0</v>
      </c>
      <c r="C353" t="b">
        <v>1</v>
      </c>
      <c r="D353">
        <v>1</v>
      </c>
      <c r="E353">
        <v>1</v>
      </c>
      <c r="F353" t="s">
        <v>113</v>
      </c>
      <c r="G353">
        <v>-1.5742170771495E-2</v>
      </c>
      <c r="H353">
        <v>-1.5742170771495E-2</v>
      </c>
      <c r="I353">
        <v>-1.5742170771495E-2</v>
      </c>
      <c r="J353">
        <v>139.768601793199</v>
      </c>
      <c r="K353">
        <v>123.55383016152599</v>
      </c>
      <c r="L353">
        <v>108.729420741467</v>
      </c>
      <c r="M353">
        <v>0</v>
      </c>
      <c r="N353" t="b">
        <v>0</v>
      </c>
    </row>
    <row r="354" spans="1:14" x14ac:dyDescent="0.35">
      <c r="A354" t="s">
        <v>458</v>
      </c>
      <c r="B354" t="b">
        <v>0</v>
      </c>
      <c r="C354" t="b">
        <v>0</v>
      </c>
      <c r="D354">
        <v>0</v>
      </c>
      <c r="E354">
        <v>-1</v>
      </c>
      <c r="F354" t="s">
        <v>113</v>
      </c>
      <c r="G354">
        <v>4.1342602154925603E-3</v>
      </c>
      <c r="H354">
        <v>0</v>
      </c>
      <c r="I354">
        <v>-4.1342602154925603E-3</v>
      </c>
      <c r="J354">
        <v>140.34644156296801</v>
      </c>
      <c r="K354">
        <v>123.55383016152599</v>
      </c>
      <c r="L354">
        <v>108.27990502304201</v>
      </c>
      <c r="M354">
        <v>1</v>
      </c>
      <c r="N354" t="b">
        <v>1</v>
      </c>
    </row>
    <row r="355" spans="1:14" x14ac:dyDescent="0.35">
      <c r="A355" t="s">
        <v>459</v>
      </c>
      <c r="B355" t="b">
        <v>1</v>
      </c>
      <c r="C355" t="b">
        <v>0</v>
      </c>
      <c r="D355">
        <v>0</v>
      </c>
      <c r="E355">
        <v>-1</v>
      </c>
      <c r="F355" t="s">
        <v>113</v>
      </c>
      <c r="G355">
        <v>3.8105606276843599E-3</v>
      </c>
      <c r="H355">
        <v>0</v>
      </c>
      <c r="I355">
        <v>-3.8105606276843599E-3</v>
      </c>
      <c r="J355">
        <v>140.881240187423</v>
      </c>
      <c r="K355">
        <v>123.55383016152599</v>
      </c>
      <c r="L355">
        <v>107.867297880192</v>
      </c>
      <c r="M355">
        <v>0</v>
      </c>
      <c r="N355" t="b">
        <v>1</v>
      </c>
    </row>
    <row r="356" spans="1:14" x14ac:dyDescent="0.35">
      <c r="A356" t="s">
        <v>460</v>
      </c>
      <c r="B356" t="b">
        <v>1</v>
      </c>
      <c r="C356" t="b">
        <v>1</v>
      </c>
      <c r="D356">
        <v>1</v>
      </c>
      <c r="E356">
        <v>1</v>
      </c>
      <c r="F356" t="s">
        <v>113</v>
      </c>
      <c r="G356">
        <v>2.1982277314843899E-2</v>
      </c>
      <c r="H356">
        <v>2.1982277314843899E-2</v>
      </c>
      <c r="I356">
        <v>2.1982277314843899E-2</v>
      </c>
      <c r="J356">
        <v>143.978130677682</v>
      </c>
      <c r="K356">
        <v>126.269824719448</v>
      </c>
      <c r="L356">
        <v>110.238466735397</v>
      </c>
      <c r="M356">
        <v>1</v>
      </c>
      <c r="N356" t="b">
        <v>1</v>
      </c>
    </row>
    <row r="357" spans="1:14" x14ac:dyDescent="0.35">
      <c r="A357" t="s">
        <v>461</v>
      </c>
      <c r="B357" t="b">
        <v>1</v>
      </c>
      <c r="C357" t="b">
        <v>1</v>
      </c>
      <c r="D357">
        <v>1</v>
      </c>
      <c r="E357">
        <v>1</v>
      </c>
      <c r="F357" t="s">
        <v>113</v>
      </c>
      <c r="G357">
        <v>1.50755645001179E-2</v>
      </c>
      <c r="H357">
        <v>1.50755645001179E-2</v>
      </c>
      <c r="I357">
        <v>1.50755645001179E-2</v>
      </c>
      <c r="J357">
        <v>146.14868227331999</v>
      </c>
      <c r="K357">
        <v>128.17341360642399</v>
      </c>
      <c r="L357">
        <v>111.90037385106</v>
      </c>
      <c r="M357">
        <v>1</v>
      </c>
      <c r="N357" t="b">
        <v>1</v>
      </c>
    </row>
    <row r="358" spans="1:14" x14ac:dyDescent="0.35">
      <c r="A358" t="s">
        <v>462</v>
      </c>
      <c r="B358" t="b">
        <v>1</v>
      </c>
      <c r="C358" t="b">
        <v>1</v>
      </c>
      <c r="D358">
        <v>1</v>
      </c>
      <c r="E358">
        <v>1</v>
      </c>
      <c r="F358" t="s">
        <v>113</v>
      </c>
      <c r="G358">
        <v>-6.3156175112661899E-3</v>
      </c>
      <c r="H358">
        <v>-6.3156175112661899E-3</v>
      </c>
      <c r="I358">
        <v>-6.3156175112661899E-3</v>
      </c>
      <c r="J358">
        <v>145.22566309630599</v>
      </c>
      <c r="K358">
        <v>127.36391935097301</v>
      </c>
      <c r="L358">
        <v>111.193653890449</v>
      </c>
      <c r="M358">
        <v>1</v>
      </c>
      <c r="N358" t="b">
        <v>0</v>
      </c>
    </row>
    <row r="359" spans="1:14" x14ac:dyDescent="0.35">
      <c r="A359" t="s">
        <v>463</v>
      </c>
      <c r="B359" t="b">
        <v>0</v>
      </c>
      <c r="C359" t="b">
        <v>1</v>
      </c>
      <c r="D359">
        <v>1</v>
      </c>
      <c r="E359">
        <v>1</v>
      </c>
      <c r="F359" t="s">
        <v>113</v>
      </c>
      <c r="G359">
        <v>-1.6341240877028901E-2</v>
      </c>
      <c r="H359">
        <v>-1.6341240877028901E-2</v>
      </c>
      <c r="I359">
        <v>-1.6341240877028901E-2</v>
      </c>
      <c r="J359">
        <v>142.85249555412301</v>
      </c>
      <c r="K359">
        <v>125.28263486581599</v>
      </c>
      <c r="L359">
        <v>109.376611608229</v>
      </c>
      <c r="M359">
        <v>0</v>
      </c>
      <c r="N359" t="b">
        <v>0</v>
      </c>
    </row>
    <row r="360" spans="1:14" x14ac:dyDescent="0.35">
      <c r="A360" t="s">
        <v>464</v>
      </c>
      <c r="B360" t="b">
        <v>0</v>
      </c>
      <c r="C360" t="b">
        <v>1</v>
      </c>
      <c r="D360">
        <v>1</v>
      </c>
      <c r="E360">
        <v>1</v>
      </c>
      <c r="F360" t="s">
        <v>113</v>
      </c>
      <c r="G360">
        <v>-1.94427565551424E-3</v>
      </c>
      <c r="H360">
        <v>-1.94427565551424E-3</v>
      </c>
      <c r="I360">
        <v>-1.94427565551424E-3</v>
      </c>
      <c r="J360">
        <v>142.574750924688</v>
      </c>
      <c r="K360">
        <v>125.039050888788</v>
      </c>
      <c r="L360">
        <v>109.163953324996</v>
      </c>
      <c r="M360">
        <v>0</v>
      </c>
      <c r="N360" t="b">
        <v>0</v>
      </c>
    </row>
    <row r="361" spans="1:14" x14ac:dyDescent="0.35">
      <c r="A361" t="s">
        <v>465</v>
      </c>
      <c r="B361" t="b">
        <v>0</v>
      </c>
      <c r="C361" t="b">
        <v>0</v>
      </c>
      <c r="D361">
        <v>0</v>
      </c>
      <c r="E361">
        <v>-1</v>
      </c>
      <c r="F361" t="s">
        <v>113</v>
      </c>
      <c r="G361">
        <v>6.0111970388354499E-4</v>
      </c>
      <c r="H361">
        <v>0</v>
      </c>
      <c r="I361">
        <v>-6.0111970388354499E-4</v>
      </c>
      <c r="J361">
        <v>142.66045541674501</v>
      </c>
      <c r="K361">
        <v>125.039050888788</v>
      </c>
      <c r="L361">
        <v>109.09833272169899</v>
      </c>
      <c r="M361">
        <v>1</v>
      </c>
      <c r="N361" t="b">
        <v>1</v>
      </c>
    </row>
    <row r="362" spans="1:14" x14ac:dyDescent="0.35">
      <c r="A362" t="s">
        <v>466</v>
      </c>
      <c r="B362" t="b">
        <v>1</v>
      </c>
      <c r="C362" t="b">
        <v>0</v>
      </c>
      <c r="D362">
        <v>0</v>
      </c>
      <c r="E362">
        <v>-1</v>
      </c>
      <c r="F362" t="s">
        <v>113</v>
      </c>
      <c r="G362">
        <v>-4.8433740575970399E-4</v>
      </c>
      <c r="H362">
        <v>0</v>
      </c>
      <c r="I362">
        <v>4.8433740575970399E-4</v>
      </c>
      <c r="J362">
        <v>142.591359621864</v>
      </c>
      <c r="K362">
        <v>125.039050888788</v>
      </c>
      <c r="L362">
        <v>109.15117312514199</v>
      </c>
      <c r="M362">
        <v>0</v>
      </c>
      <c r="N362" t="b">
        <v>0</v>
      </c>
    </row>
    <row r="363" spans="1:14" x14ac:dyDescent="0.35">
      <c r="A363" t="s">
        <v>467</v>
      </c>
      <c r="B363" t="b">
        <v>0</v>
      </c>
      <c r="C363" t="b">
        <v>1</v>
      </c>
      <c r="D363">
        <v>1</v>
      </c>
      <c r="E363">
        <v>1</v>
      </c>
      <c r="F363" t="s">
        <v>113</v>
      </c>
      <c r="G363">
        <v>-2.5550781203798299E-2</v>
      </c>
      <c r="H363">
        <v>-2.5550781203798299E-2</v>
      </c>
      <c r="I363">
        <v>-2.5550781203798299E-2</v>
      </c>
      <c r="J363">
        <v>138.94803899061299</v>
      </c>
      <c r="K363">
        <v>121.84420545759799</v>
      </c>
      <c r="L363">
        <v>106.36227538248301</v>
      </c>
      <c r="M363">
        <v>0</v>
      </c>
      <c r="N363" t="b">
        <v>0</v>
      </c>
    </row>
    <row r="364" spans="1:14" x14ac:dyDescent="0.35">
      <c r="A364" t="s">
        <v>468</v>
      </c>
      <c r="B364" t="b">
        <v>0</v>
      </c>
      <c r="C364" t="b">
        <v>1</v>
      </c>
      <c r="D364">
        <v>1</v>
      </c>
      <c r="E364">
        <v>1</v>
      </c>
      <c r="F364" t="s">
        <v>113</v>
      </c>
      <c r="G364">
        <v>-2.2939013273349001E-2</v>
      </c>
      <c r="H364">
        <v>-2.2939013273349001E-2</v>
      </c>
      <c r="I364">
        <v>-2.2939013273349001E-2</v>
      </c>
      <c r="J364">
        <v>135.760708079902</v>
      </c>
      <c r="K364">
        <v>119.049219611325</v>
      </c>
      <c r="L364">
        <v>103.922429735701</v>
      </c>
      <c r="M364">
        <v>0</v>
      </c>
      <c r="N364" t="b">
        <v>0</v>
      </c>
    </row>
    <row r="365" spans="1:14" x14ac:dyDescent="0.35">
      <c r="A365" t="s">
        <v>469</v>
      </c>
      <c r="B365" t="b">
        <v>0</v>
      </c>
      <c r="C365" t="b">
        <v>1</v>
      </c>
      <c r="D365">
        <v>1</v>
      </c>
      <c r="E365">
        <v>1</v>
      </c>
      <c r="F365" t="s">
        <v>113</v>
      </c>
      <c r="G365">
        <v>-3.2247793777125902E-2</v>
      </c>
      <c r="H365">
        <v>-3.2247793777125902E-2</v>
      </c>
      <c r="I365">
        <v>-3.2247793777125902E-2</v>
      </c>
      <c r="J365">
        <v>131.38272476270501</v>
      </c>
      <c r="K365">
        <v>115.210144927971</v>
      </c>
      <c r="L365">
        <v>100.571160652766</v>
      </c>
      <c r="M365">
        <v>0</v>
      </c>
      <c r="N365" t="b">
        <v>0</v>
      </c>
    </row>
    <row r="366" spans="1:14" x14ac:dyDescent="0.35">
      <c r="A366" t="s">
        <v>470</v>
      </c>
      <c r="B366" t="b">
        <v>0</v>
      </c>
      <c r="C366" t="b">
        <v>1</v>
      </c>
      <c r="D366">
        <v>1</v>
      </c>
      <c r="E366">
        <v>1</v>
      </c>
      <c r="F366" t="s">
        <v>113</v>
      </c>
      <c r="G366">
        <v>-7.0113076069661606E-2</v>
      </c>
      <c r="H366">
        <v>-7.0113076069661606E-2</v>
      </c>
      <c r="I366">
        <v>-7.0113076069661606E-2</v>
      </c>
      <c r="J366">
        <v>122.17107778717801</v>
      </c>
      <c r="K366">
        <v>107.13240727263999</v>
      </c>
      <c r="L366">
        <v>93.519807215504997</v>
      </c>
      <c r="M366">
        <v>0</v>
      </c>
      <c r="N366" t="b">
        <v>0</v>
      </c>
    </row>
    <row r="367" spans="1:14" x14ac:dyDescent="0.35">
      <c r="A367" t="s">
        <v>471</v>
      </c>
      <c r="B367" t="b">
        <v>0</v>
      </c>
      <c r="C367" t="b">
        <v>0</v>
      </c>
      <c r="D367">
        <v>0</v>
      </c>
      <c r="E367">
        <v>-1</v>
      </c>
      <c r="F367" t="s">
        <v>113</v>
      </c>
      <c r="G367">
        <v>2.47134959087074E-2</v>
      </c>
      <c r="H367">
        <v>0</v>
      </c>
      <c r="I367">
        <v>-2.47134959087074E-2</v>
      </c>
      <c r="J367">
        <v>125.190352218234</v>
      </c>
      <c r="K367">
        <v>107.13240727263999</v>
      </c>
      <c r="L367">
        <v>91.208605842501498</v>
      </c>
      <c r="M367">
        <v>1</v>
      </c>
      <c r="N367" t="b">
        <v>1</v>
      </c>
    </row>
    <row r="368" spans="1:14" x14ac:dyDescent="0.35">
      <c r="A368" t="s">
        <v>472</v>
      </c>
      <c r="B368" t="b">
        <v>1</v>
      </c>
      <c r="C368" t="b">
        <v>0</v>
      </c>
      <c r="D368">
        <v>0</v>
      </c>
      <c r="E368">
        <v>-1</v>
      </c>
      <c r="F368" t="s">
        <v>113</v>
      </c>
      <c r="G368">
        <v>-3.0572653515119001E-2</v>
      </c>
      <c r="H368">
        <v>0</v>
      </c>
      <c r="I368">
        <v>3.0572653515119001E-2</v>
      </c>
      <c r="J368">
        <v>121.36295095643</v>
      </c>
      <c r="K368">
        <v>107.13240727263999</v>
      </c>
      <c r="L368">
        <v>93.997094946521401</v>
      </c>
      <c r="M368">
        <v>0</v>
      </c>
      <c r="N368" t="b">
        <v>0</v>
      </c>
    </row>
    <row r="369" spans="1:14" x14ac:dyDescent="0.35">
      <c r="A369" t="s">
        <v>473</v>
      </c>
      <c r="B369" t="b">
        <v>0</v>
      </c>
      <c r="C369" t="b">
        <v>1</v>
      </c>
      <c r="D369">
        <v>1</v>
      </c>
      <c r="E369">
        <v>1</v>
      </c>
      <c r="F369" t="s">
        <v>113</v>
      </c>
      <c r="G369">
        <v>3.1407402075921798E-2</v>
      </c>
      <c r="H369">
        <v>3.1407402075921798E-2</v>
      </c>
      <c r="I369">
        <v>3.1407402075921798E-2</v>
      </c>
      <c r="J369">
        <v>125.174645954239</v>
      </c>
      <c r="K369">
        <v>110.497157863213</v>
      </c>
      <c r="L369">
        <v>96.949299501475394</v>
      </c>
      <c r="M369">
        <v>0</v>
      </c>
      <c r="N369" t="b">
        <v>1</v>
      </c>
    </row>
    <row r="370" spans="1:14" x14ac:dyDescent="0.35">
      <c r="A370" t="s">
        <v>474</v>
      </c>
      <c r="B370" t="b">
        <v>1</v>
      </c>
      <c r="C370" t="b">
        <v>0</v>
      </c>
      <c r="D370">
        <v>0</v>
      </c>
      <c r="E370">
        <v>-1</v>
      </c>
      <c r="F370" t="s">
        <v>113</v>
      </c>
      <c r="G370">
        <v>-4.6176602987911403E-2</v>
      </c>
      <c r="H370">
        <v>0</v>
      </c>
      <c r="I370">
        <v>4.6176602987911403E-2</v>
      </c>
      <c r="J370">
        <v>119.39450602385701</v>
      </c>
      <c r="K370">
        <v>110.497157863213</v>
      </c>
      <c r="L370">
        <v>101.426088814511</v>
      </c>
      <c r="M370">
        <v>0</v>
      </c>
      <c r="N370" t="b">
        <v>0</v>
      </c>
    </row>
    <row r="371" spans="1:14" x14ac:dyDescent="0.35">
      <c r="A371" t="s">
        <v>475</v>
      </c>
      <c r="B371" t="b">
        <v>0</v>
      </c>
      <c r="C371" t="b">
        <v>0</v>
      </c>
      <c r="D371">
        <v>0</v>
      </c>
      <c r="E371">
        <v>-1</v>
      </c>
      <c r="F371" t="s">
        <v>113</v>
      </c>
      <c r="G371">
        <v>-5.4103799429174301E-2</v>
      </c>
      <c r="H371">
        <v>0</v>
      </c>
      <c r="I371">
        <v>5.4103799429174301E-2</v>
      </c>
      <c r="J371">
        <v>112.934809616997</v>
      </c>
      <c r="K371">
        <v>110.497157863213</v>
      </c>
      <c r="L371">
        <v>106.91362558061699</v>
      </c>
      <c r="M371">
        <v>1</v>
      </c>
      <c r="N371" t="b">
        <v>0</v>
      </c>
    </row>
    <row r="372" spans="1:14" x14ac:dyDescent="0.35">
      <c r="A372" t="s">
        <v>476</v>
      </c>
      <c r="B372" t="b">
        <v>0</v>
      </c>
      <c r="C372" t="b">
        <v>0</v>
      </c>
      <c r="D372">
        <v>0</v>
      </c>
      <c r="E372">
        <v>-1</v>
      </c>
      <c r="F372" t="s">
        <v>113</v>
      </c>
      <c r="G372">
        <v>-2.5480566975377199E-2</v>
      </c>
      <c r="H372">
        <v>0</v>
      </c>
      <c r="I372">
        <v>2.5480566975377199E-2</v>
      </c>
      <c r="J372">
        <v>110.0571666367</v>
      </c>
      <c r="K372">
        <v>110.497157863213</v>
      </c>
      <c r="L372">
        <v>109.637845377804</v>
      </c>
      <c r="M372">
        <v>1</v>
      </c>
      <c r="N372" t="b">
        <v>0</v>
      </c>
    </row>
    <row r="373" spans="1:14" x14ac:dyDescent="0.35">
      <c r="A373" t="s">
        <v>477</v>
      </c>
      <c r="B373" t="b">
        <v>0</v>
      </c>
      <c r="C373" t="b">
        <v>0</v>
      </c>
      <c r="D373">
        <v>0</v>
      </c>
      <c r="E373">
        <v>-1</v>
      </c>
      <c r="F373" t="s">
        <v>113</v>
      </c>
      <c r="G373">
        <v>5.8858200216246701E-2</v>
      </c>
      <c r="H373">
        <v>0</v>
      </c>
      <c r="I373">
        <v>-5.8858200216246701E-2</v>
      </c>
      <c r="J373">
        <v>116.534933385836</v>
      </c>
      <c r="K373">
        <v>110.497157863213</v>
      </c>
      <c r="L373">
        <v>103.18475912327899</v>
      </c>
      <c r="M373">
        <v>1</v>
      </c>
      <c r="N373" t="b">
        <v>1</v>
      </c>
    </row>
    <row r="374" spans="1:14" x14ac:dyDescent="0.35">
      <c r="A374" t="s">
        <v>478</v>
      </c>
      <c r="B374" t="b">
        <v>1</v>
      </c>
      <c r="C374" t="b">
        <v>1</v>
      </c>
      <c r="D374">
        <v>1</v>
      </c>
      <c r="E374">
        <v>1</v>
      </c>
      <c r="F374" t="s">
        <v>113</v>
      </c>
      <c r="G374">
        <v>-2.7677101340003001E-2</v>
      </c>
      <c r="H374">
        <v>-2.7677101340003001E-2</v>
      </c>
      <c r="I374">
        <v>-2.7677101340003001E-2</v>
      </c>
      <c r="J374">
        <v>113.30958422486501</v>
      </c>
      <c r="K374">
        <v>107.43891682725101</v>
      </c>
      <c r="L374">
        <v>100.32890408828</v>
      </c>
      <c r="M374">
        <v>1</v>
      </c>
      <c r="N374" t="b">
        <v>0</v>
      </c>
    </row>
    <row r="375" spans="1:14" x14ac:dyDescent="0.35">
      <c r="A375" t="s">
        <v>479</v>
      </c>
      <c r="B375" t="b">
        <v>0</v>
      </c>
      <c r="C375" t="b">
        <v>1</v>
      </c>
      <c r="D375">
        <v>1</v>
      </c>
      <c r="E375">
        <v>1</v>
      </c>
      <c r="F375" t="s">
        <v>113</v>
      </c>
      <c r="G375">
        <v>4.4367057747644899E-2</v>
      </c>
      <c r="H375">
        <v>4.4367057747644899E-2</v>
      </c>
      <c r="I375">
        <v>4.4367057747644899E-2</v>
      </c>
      <c r="J375">
        <v>118.33679709153201</v>
      </c>
      <c r="K375">
        <v>112.20566545446999</v>
      </c>
      <c r="L375">
        <v>104.780202369723</v>
      </c>
      <c r="M375">
        <v>0</v>
      </c>
      <c r="N375" t="b">
        <v>1</v>
      </c>
    </row>
    <row r="376" spans="1:14" x14ac:dyDescent="0.35">
      <c r="A376" t="s">
        <v>480</v>
      </c>
      <c r="B376" t="b">
        <v>1</v>
      </c>
      <c r="C376" t="b">
        <v>1</v>
      </c>
      <c r="D376">
        <v>1</v>
      </c>
      <c r="E376">
        <v>1</v>
      </c>
      <c r="F376" t="s">
        <v>113</v>
      </c>
      <c r="G376">
        <v>-5.1321186811898303E-2</v>
      </c>
      <c r="H376">
        <v>-5.1321186811898303E-2</v>
      </c>
      <c r="I376">
        <v>-5.1321186811898303E-2</v>
      </c>
      <c r="J376">
        <v>112.263612221275</v>
      </c>
      <c r="K376">
        <v>106.44713753632701</v>
      </c>
      <c r="L376">
        <v>99.402758029718498</v>
      </c>
      <c r="M376">
        <v>1</v>
      </c>
      <c r="N376" t="b">
        <v>0</v>
      </c>
    </row>
    <row r="377" spans="1:14" x14ac:dyDescent="0.35">
      <c r="A377" t="s">
        <v>481</v>
      </c>
      <c r="B377" t="b">
        <v>0</v>
      </c>
      <c r="C377" t="b">
        <v>0</v>
      </c>
      <c r="D377">
        <v>0</v>
      </c>
      <c r="E377">
        <v>-1</v>
      </c>
      <c r="F377" t="s">
        <v>113</v>
      </c>
      <c r="G377">
        <v>4.4999484829273802E-2</v>
      </c>
      <c r="H377">
        <v>0</v>
      </c>
      <c r="I377">
        <v>-4.4999484829273802E-2</v>
      </c>
      <c r="J377">
        <v>117.31541693630599</v>
      </c>
      <c r="K377">
        <v>106.44713753632701</v>
      </c>
      <c r="L377">
        <v>94.929685127772203</v>
      </c>
      <c r="M377">
        <v>1</v>
      </c>
      <c r="N377" t="b">
        <v>1</v>
      </c>
    </row>
    <row r="378" spans="1:14" x14ac:dyDescent="0.35">
      <c r="A378" t="s">
        <v>482</v>
      </c>
      <c r="B378" t="b">
        <v>1</v>
      </c>
      <c r="C378" t="b">
        <v>0</v>
      </c>
      <c r="D378">
        <v>0</v>
      </c>
      <c r="E378">
        <v>-1</v>
      </c>
      <c r="F378" t="s">
        <v>113</v>
      </c>
      <c r="G378" s="129">
        <v>6.6613381477509304E-16</v>
      </c>
      <c r="H378">
        <v>0</v>
      </c>
      <c r="I378" s="129">
        <v>-6.6613381477509304E-16</v>
      </c>
      <c r="J378">
        <v>117.31541693630599</v>
      </c>
      <c r="K378">
        <v>106.44713753632701</v>
      </c>
      <c r="L378">
        <v>94.929685127772103</v>
      </c>
      <c r="M378">
        <v>0</v>
      </c>
      <c r="N378" t="b">
        <v>1</v>
      </c>
    </row>
    <row r="379" spans="1:14" x14ac:dyDescent="0.35">
      <c r="A379" t="s">
        <v>483</v>
      </c>
      <c r="B379" t="b">
        <v>1</v>
      </c>
      <c r="C379" t="b">
        <v>1</v>
      </c>
      <c r="D379">
        <v>1</v>
      </c>
      <c r="E379">
        <v>1</v>
      </c>
      <c r="F379" t="s">
        <v>113</v>
      </c>
      <c r="G379">
        <v>-1.57691253254699E-3</v>
      </c>
      <c r="H379">
        <v>-1.57691253254699E-3</v>
      </c>
      <c r="I379">
        <v>-1.57691253254699E-3</v>
      </c>
      <c r="J379">
        <v>117.130420785078</v>
      </c>
      <c r="K379">
        <v>106.279279711093</v>
      </c>
      <c r="L379">
        <v>94.7799893175834</v>
      </c>
      <c r="M379">
        <v>1</v>
      </c>
      <c r="N379" t="b">
        <v>0</v>
      </c>
    </row>
    <row r="380" spans="1:14" x14ac:dyDescent="0.35">
      <c r="A380" t="s">
        <v>484</v>
      </c>
      <c r="B380" t="b">
        <v>0</v>
      </c>
      <c r="C380" t="b">
        <v>1</v>
      </c>
      <c r="D380">
        <v>1</v>
      </c>
      <c r="E380">
        <v>1</v>
      </c>
      <c r="F380" t="s">
        <v>113</v>
      </c>
      <c r="G380">
        <v>5.0185551958865596E-3</v>
      </c>
      <c r="H380">
        <v>5.0185551958865596E-3</v>
      </c>
      <c r="I380">
        <v>5.0185551958865596E-3</v>
      </c>
      <c r="J380">
        <v>117.71824626690599</v>
      </c>
      <c r="K380">
        <v>106.812648142502</v>
      </c>
      <c r="L380">
        <v>95.255647925439206</v>
      </c>
      <c r="M380">
        <v>0</v>
      </c>
      <c r="N380" t="b">
        <v>1</v>
      </c>
    </row>
    <row r="381" spans="1:14" x14ac:dyDescent="0.35">
      <c r="A381" t="s">
        <v>485</v>
      </c>
      <c r="B381" t="b">
        <v>1</v>
      </c>
      <c r="C381" t="b">
        <v>1</v>
      </c>
      <c r="D381">
        <v>1</v>
      </c>
      <c r="E381">
        <v>1</v>
      </c>
      <c r="F381" t="s">
        <v>113</v>
      </c>
      <c r="G381">
        <v>3.34920794297177E-3</v>
      </c>
      <c r="H381">
        <v>3.34920794297177E-3</v>
      </c>
      <c r="I381">
        <v>3.34920794297177E-3</v>
      </c>
      <c r="J381">
        <v>118.112509152336</v>
      </c>
      <c r="K381">
        <v>107.170385912071</v>
      </c>
      <c r="L381">
        <v>95.574678898084002</v>
      </c>
      <c r="M381">
        <v>1</v>
      </c>
      <c r="N381" t="b">
        <v>1</v>
      </c>
    </row>
    <row r="382" spans="1:14" x14ac:dyDescent="0.35">
      <c r="A382" t="s">
        <v>486</v>
      </c>
      <c r="B382" t="b">
        <v>1</v>
      </c>
      <c r="C382" t="b">
        <v>1</v>
      </c>
      <c r="D382">
        <v>1</v>
      </c>
      <c r="E382">
        <v>1</v>
      </c>
      <c r="F382" t="s">
        <v>113</v>
      </c>
      <c r="G382">
        <v>-2.3494377679832402E-3</v>
      </c>
      <c r="H382">
        <v>-2.3494377679832402E-3</v>
      </c>
      <c r="I382">
        <v>-2.3494377679832402E-3</v>
      </c>
      <c r="J382">
        <v>117.835011162462</v>
      </c>
      <c r="K382">
        <v>106.918595759799</v>
      </c>
      <c r="L382">
        <v>95.350132137817994</v>
      </c>
      <c r="M382">
        <v>1</v>
      </c>
      <c r="N382" t="b">
        <v>0</v>
      </c>
    </row>
    <row r="383" spans="1:14" x14ac:dyDescent="0.35">
      <c r="A383" t="s">
        <v>487</v>
      </c>
      <c r="B383" t="b">
        <v>0</v>
      </c>
      <c r="C383" t="b">
        <v>1</v>
      </c>
      <c r="D383">
        <v>1</v>
      </c>
      <c r="E383">
        <v>1</v>
      </c>
      <c r="F383" t="s">
        <v>113</v>
      </c>
      <c r="G383">
        <v>-2.8658523907225002E-2</v>
      </c>
      <c r="H383">
        <v>-2.8658523907225002E-2</v>
      </c>
      <c r="I383">
        <v>-2.8658523907225002E-2</v>
      </c>
      <c r="J383">
        <v>114.45803367795401</v>
      </c>
      <c r="K383">
        <v>103.85446662709001</v>
      </c>
      <c r="L383">
        <v>92.617538096389296</v>
      </c>
      <c r="M383">
        <v>0</v>
      </c>
      <c r="N383" t="b">
        <v>0</v>
      </c>
    </row>
    <row r="384" spans="1:14" x14ac:dyDescent="0.35">
      <c r="A384" t="s">
        <v>488</v>
      </c>
      <c r="B384" t="b">
        <v>0</v>
      </c>
      <c r="C384" t="b">
        <v>1</v>
      </c>
      <c r="D384">
        <v>1</v>
      </c>
      <c r="E384">
        <v>1</v>
      </c>
      <c r="F384" t="s">
        <v>113</v>
      </c>
      <c r="G384">
        <v>-1.5095887109458099E-2</v>
      </c>
      <c r="H384">
        <v>-1.5095887109458099E-2</v>
      </c>
      <c r="I384">
        <v>-1.5095887109458099E-2</v>
      </c>
      <c r="J384">
        <v>112.730188122781</v>
      </c>
      <c r="K384">
        <v>102.286691323075</v>
      </c>
      <c r="L384">
        <v>91.219394196930196</v>
      </c>
      <c r="M384">
        <v>0</v>
      </c>
      <c r="N384" t="b">
        <v>0</v>
      </c>
    </row>
    <row r="385" spans="1:14" x14ac:dyDescent="0.35">
      <c r="A385" t="s">
        <v>489</v>
      </c>
      <c r="B385" t="b">
        <v>0</v>
      </c>
      <c r="C385" t="b">
        <v>1</v>
      </c>
      <c r="D385">
        <v>1</v>
      </c>
      <c r="E385">
        <v>1</v>
      </c>
      <c r="F385" t="s">
        <v>113</v>
      </c>
      <c r="G385">
        <v>6.0566751398507701E-2</v>
      </c>
      <c r="H385">
        <v>6.0566751398507701E-2</v>
      </c>
      <c r="I385">
        <v>6.0566751398507701E-2</v>
      </c>
      <c r="J385">
        <v>119.557889401921</v>
      </c>
      <c r="K385">
        <v>108.481863927815</v>
      </c>
      <c r="L385">
        <v>96.744256567978198</v>
      </c>
      <c r="M385">
        <v>0</v>
      </c>
      <c r="N385" t="b">
        <v>1</v>
      </c>
    </row>
    <row r="386" spans="1:14" x14ac:dyDescent="0.35">
      <c r="A386" t="s">
        <v>490</v>
      </c>
      <c r="B386" t="b">
        <v>1</v>
      </c>
      <c r="C386" t="b">
        <v>0</v>
      </c>
      <c r="D386">
        <v>0</v>
      </c>
      <c r="E386">
        <v>-1</v>
      </c>
      <c r="F386" t="s">
        <v>113</v>
      </c>
      <c r="G386">
        <v>4.2830995851454702E-2</v>
      </c>
      <c r="H386">
        <v>0</v>
      </c>
      <c r="I386">
        <v>-4.2830995851454702E-2</v>
      </c>
      <c r="J386">
        <v>124.678672866903</v>
      </c>
      <c r="K386">
        <v>108.481863927815</v>
      </c>
      <c r="L386">
        <v>92.600603716262995</v>
      </c>
      <c r="M386">
        <v>0</v>
      </c>
      <c r="N386" t="b">
        <v>1</v>
      </c>
    </row>
    <row r="387" spans="1:14" x14ac:dyDescent="0.35">
      <c r="A387" t="s">
        <v>396</v>
      </c>
      <c r="B387" t="b">
        <v>0</v>
      </c>
      <c r="C387" t="b">
        <v>0</v>
      </c>
      <c r="D387">
        <v>0</v>
      </c>
      <c r="E387">
        <v>-1</v>
      </c>
      <c r="F387" t="s">
        <v>87</v>
      </c>
      <c r="G387">
        <v>-1.5708069754042701E-2</v>
      </c>
      <c r="H387">
        <v>0</v>
      </c>
      <c r="I387">
        <v>1.5708069754042701E-2</v>
      </c>
      <c r="J387">
        <v>98.429193024595705</v>
      </c>
      <c r="K387">
        <v>100</v>
      </c>
      <c r="L387">
        <v>101.570806975404</v>
      </c>
      <c r="M387">
        <v>1</v>
      </c>
      <c r="N387" t="b">
        <v>0</v>
      </c>
    </row>
    <row r="388" spans="1:14" x14ac:dyDescent="0.35">
      <c r="A388" t="s">
        <v>397</v>
      </c>
      <c r="B388" t="b">
        <v>0</v>
      </c>
      <c r="C388" t="b">
        <v>0</v>
      </c>
      <c r="D388">
        <v>0</v>
      </c>
      <c r="E388">
        <v>-1</v>
      </c>
      <c r="F388" t="s">
        <v>87</v>
      </c>
      <c r="G388">
        <v>1.8586141606224901E-2</v>
      </c>
      <c r="H388">
        <v>0</v>
      </c>
      <c r="I388">
        <v>-1.8586141606224901E-2</v>
      </c>
      <c r="J388">
        <v>100.25861194433701</v>
      </c>
      <c r="K388">
        <v>100</v>
      </c>
      <c r="L388">
        <v>99.682997573900806</v>
      </c>
      <c r="M388">
        <v>1</v>
      </c>
      <c r="N388" t="b">
        <v>1</v>
      </c>
    </row>
    <row r="389" spans="1:14" x14ac:dyDescent="0.35">
      <c r="A389" t="s">
        <v>398</v>
      </c>
      <c r="B389" t="b">
        <v>1</v>
      </c>
      <c r="C389" t="b">
        <v>0</v>
      </c>
      <c r="D389">
        <v>0</v>
      </c>
      <c r="E389">
        <v>-1</v>
      </c>
      <c r="F389" t="s">
        <v>87</v>
      </c>
      <c r="G389">
        <v>1.18165986022058E-2</v>
      </c>
      <c r="H389">
        <v>0</v>
      </c>
      <c r="I389">
        <v>-1.18165986022058E-2</v>
      </c>
      <c r="J389">
        <v>101.443327718097</v>
      </c>
      <c r="K389">
        <v>100</v>
      </c>
      <c r="L389">
        <v>98.505083604105394</v>
      </c>
      <c r="M389">
        <v>0</v>
      </c>
      <c r="N389" t="b">
        <v>1</v>
      </c>
    </row>
    <row r="390" spans="1:14" x14ac:dyDescent="0.35">
      <c r="A390" t="s">
        <v>354</v>
      </c>
      <c r="B390" t="b">
        <v>1</v>
      </c>
      <c r="C390" t="b">
        <v>1</v>
      </c>
      <c r="D390">
        <v>1</v>
      </c>
      <c r="E390">
        <v>1</v>
      </c>
      <c r="F390" t="s">
        <v>87</v>
      </c>
      <c r="G390">
        <v>3.3978075474936302E-2</v>
      </c>
      <c r="H390">
        <v>3.3978075474936302E-2</v>
      </c>
      <c r="I390">
        <v>3.3978075474936302E-2</v>
      </c>
      <c r="J390">
        <v>104.890176763732</v>
      </c>
      <c r="K390">
        <v>103.397807547493</v>
      </c>
      <c r="L390">
        <v>101.85209676946999</v>
      </c>
      <c r="M390">
        <v>1</v>
      </c>
      <c r="N390" t="b">
        <v>1</v>
      </c>
    </row>
    <row r="391" spans="1:14" x14ac:dyDescent="0.35">
      <c r="A391" t="s">
        <v>399</v>
      </c>
      <c r="B391" t="b">
        <v>1</v>
      </c>
      <c r="C391" t="b">
        <v>0</v>
      </c>
      <c r="D391">
        <v>0</v>
      </c>
      <c r="E391">
        <v>-1</v>
      </c>
      <c r="F391" t="s">
        <v>87</v>
      </c>
      <c r="G391">
        <v>7.4644213568297799E-3</v>
      </c>
      <c r="H391">
        <v>0</v>
      </c>
      <c r="I391">
        <v>-7.4644213568297799E-3</v>
      </c>
      <c r="J391">
        <v>105.67312123928799</v>
      </c>
      <c r="K391">
        <v>103.397807547493</v>
      </c>
      <c r="L391">
        <v>101.09182980310599</v>
      </c>
      <c r="M391">
        <v>0</v>
      </c>
      <c r="N391" t="b">
        <v>1</v>
      </c>
    </row>
    <row r="392" spans="1:14" x14ac:dyDescent="0.35">
      <c r="A392" t="s">
        <v>400</v>
      </c>
      <c r="B392" t="b">
        <v>1</v>
      </c>
      <c r="C392" t="b">
        <v>1</v>
      </c>
      <c r="D392">
        <v>1</v>
      </c>
      <c r="E392">
        <v>1</v>
      </c>
      <c r="F392" t="s">
        <v>87</v>
      </c>
      <c r="G392">
        <v>1.7969268670276799E-2</v>
      </c>
      <c r="H392">
        <v>1.7969268670276799E-2</v>
      </c>
      <c r="I392">
        <v>1.7969268670276799E-2</v>
      </c>
      <c r="J392">
        <v>107.57198994606399</v>
      </c>
      <c r="K392">
        <v>105.25579053123199</v>
      </c>
      <c r="L392">
        <v>102.908376053208</v>
      </c>
      <c r="M392">
        <v>1</v>
      </c>
      <c r="N392" t="b">
        <v>1</v>
      </c>
    </row>
    <row r="393" spans="1:14" x14ac:dyDescent="0.35">
      <c r="A393" t="s">
        <v>401</v>
      </c>
      <c r="B393" t="b">
        <v>1</v>
      </c>
      <c r="C393" t="b">
        <v>1</v>
      </c>
      <c r="D393">
        <v>1</v>
      </c>
      <c r="E393">
        <v>1</v>
      </c>
      <c r="F393" t="s">
        <v>87</v>
      </c>
      <c r="G393">
        <v>1.49168343920205E-2</v>
      </c>
      <c r="H393">
        <v>1.49168343920205E-2</v>
      </c>
      <c r="I393">
        <v>1.49168343920205E-2</v>
      </c>
      <c r="J393">
        <v>109.17662350531</v>
      </c>
      <c r="K393">
        <v>106.82587372738701</v>
      </c>
      <c r="L393">
        <v>104.443443256346</v>
      </c>
      <c r="M393">
        <v>1</v>
      </c>
      <c r="N393" t="b">
        <v>1</v>
      </c>
    </row>
    <row r="394" spans="1:14" x14ac:dyDescent="0.35">
      <c r="A394" t="s">
        <v>402</v>
      </c>
      <c r="B394" t="b">
        <v>1</v>
      </c>
      <c r="C394" t="b">
        <v>1</v>
      </c>
      <c r="D394">
        <v>1</v>
      </c>
      <c r="E394">
        <v>1</v>
      </c>
      <c r="F394" t="s">
        <v>87</v>
      </c>
      <c r="G394">
        <v>2.49651946981626E-2</v>
      </c>
      <c r="H394">
        <v>2.49651946981626E-2</v>
      </c>
      <c r="I394">
        <v>2.49651946981626E-2</v>
      </c>
      <c r="J394">
        <v>111.902239167608</v>
      </c>
      <c r="K394">
        <v>109.492802463793</v>
      </c>
      <c r="L394">
        <v>107.050894152187</v>
      </c>
      <c r="M394">
        <v>1</v>
      </c>
      <c r="N394" t="b">
        <v>1</v>
      </c>
    </row>
    <row r="395" spans="1:14" x14ac:dyDescent="0.35">
      <c r="A395" t="s">
        <v>403</v>
      </c>
      <c r="B395" t="b">
        <v>1</v>
      </c>
      <c r="C395" t="b">
        <v>1</v>
      </c>
      <c r="D395">
        <v>1</v>
      </c>
      <c r="E395">
        <v>1</v>
      </c>
      <c r="F395" t="s">
        <v>87</v>
      </c>
      <c r="G395">
        <v>7.6842252614421902E-3</v>
      </c>
      <c r="H395">
        <v>7.6842252614421902E-3</v>
      </c>
      <c r="I395">
        <v>7.6842252614421902E-3</v>
      </c>
      <c r="J395">
        <v>112.762121180631</v>
      </c>
      <c r="K395">
        <v>110.33416982243099</v>
      </c>
      <c r="L395">
        <v>107.873497337291</v>
      </c>
      <c r="M395">
        <v>1</v>
      </c>
      <c r="N395" t="b">
        <v>1</v>
      </c>
    </row>
    <row r="396" spans="1:14" x14ac:dyDescent="0.35">
      <c r="A396" t="s">
        <v>404</v>
      </c>
      <c r="B396" t="b">
        <v>1</v>
      </c>
      <c r="C396" t="b">
        <v>1</v>
      </c>
      <c r="D396">
        <v>1</v>
      </c>
      <c r="E396">
        <v>1</v>
      </c>
      <c r="F396" t="s">
        <v>87</v>
      </c>
      <c r="G396">
        <v>-7.6625305323849702E-3</v>
      </c>
      <c r="H396">
        <v>-7.6625305323849702E-3</v>
      </c>
      <c r="I396">
        <v>-7.6625305323849702E-3</v>
      </c>
      <c r="J396">
        <v>111.89807798418801</v>
      </c>
      <c r="K396">
        <v>109.488730877401</v>
      </c>
      <c r="L396">
        <v>107.046913370309</v>
      </c>
      <c r="M396">
        <v>1</v>
      </c>
      <c r="N396" t="b">
        <v>0</v>
      </c>
    </row>
    <row r="397" spans="1:14" x14ac:dyDescent="0.35">
      <c r="A397" t="s">
        <v>405</v>
      </c>
      <c r="B397" t="b">
        <v>0</v>
      </c>
      <c r="C397" t="b">
        <v>1</v>
      </c>
      <c r="D397">
        <v>1</v>
      </c>
      <c r="E397">
        <v>1</v>
      </c>
      <c r="F397" t="s">
        <v>87</v>
      </c>
      <c r="G397">
        <v>4.4487576268916699E-3</v>
      </c>
      <c r="H397">
        <v>4.4487576268916699E-3</v>
      </c>
      <c r="I397">
        <v>4.4487576268916699E-3</v>
      </c>
      <c r="J397">
        <v>112.39588541205499</v>
      </c>
      <c r="K397">
        <v>109.975819703951</v>
      </c>
      <c r="L397">
        <v>107.5231391426</v>
      </c>
      <c r="M397">
        <v>0</v>
      </c>
      <c r="N397" t="b">
        <v>1</v>
      </c>
    </row>
    <row r="398" spans="1:14" x14ac:dyDescent="0.35">
      <c r="A398" t="s">
        <v>406</v>
      </c>
      <c r="B398" t="b">
        <v>1</v>
      </c>
      <c r="C398" t="b">
        <v>1</v>
      </c>
      <c r="D398">
        <v>1</v>
      </c>
      <c r="E398">
        <v>1</v>
      </c>
      <c r="F398" t="s">
        <v>87</v>
      </c>
      <c r="G398">
        <v>2.3220535420061798E-2</v>
      </c>
      <c r="H398">
        <v>2.3220535420061798E-2</v>
      </c>
      <c r="I398">
        <v>2.3220535420061798E-2</v>
      </c>
      <c r="J398">
        <v>115.005778050335</v>
      </c>
      <c r="K398">
        <v>112.529517120737</v>
      </c>
      <c r="L398">
        <v>110.019884003537</v>
      </c>
      <c r="M398">
        <v>1</v>
      </c>
      <c r="N398" t="b">
        <v>1</v>
      </c>
    </row>
    <row r="399" spans="1:14" x14ac:dyDescent="0.35">
      <c r="A399" t="s">
        <v>407</v>
      </c>
      <c r="B399" t="b">
        <v>1</v>
      </c>
      <c r="C399" t="b">
        <v>1</v>
      </c>
      <c r="D399">
        <v>1</v>
      </c>
      <c r="E399">
        <v>1</v>
      </c>
      <c r="F399" t="s">
        <v>87</v>
      </c>
      <c r="G399">
        <v>7.6436749259112197E-3</v>
      </c>
      <c r="H399">
        <v>7.6436749259112197E-3</v>
      </c>
      <c r="I399">
        <v>7.6436749259112197E-3</v>
      </c>
      <c r="J399">
        <v>115.884844832353</v>
      </c>
      <c r="K399">
        <v>113.389656169178</v>
      </c>
      <c r="L399">
        <v>110.860840232247</v>
      </c>
      <c r="M399">
        <v>1</v>
      </c>
      <c r="N399" t="b">
        <v>1</v>
      </c>
    </row>
    <row r="400" spans="1:14" x14ac:dyDescent="0.35">
      <c r="A400" t="s">
        <v>408</v>
      </c>
      <c r="B400" t="b">
        <v>1</v>
      </c>
      <c r="C400" t="b">
        <v>1</v>
      </c>
      <c r="D400">
        <v>1</v>
      </c>
      <c r="E400">
        <v>1</v>
      </c>
      <c r="F400" t="s">
        <v>87</v>
      </c>
      <c r="G400">
        <v>1.08632137120177E-2</v>
      </c>
      <c r="H400">
        <v>1.08632137120177E-2</v>
      </c>
      <c r="I400">
        <v>1.08632137120177E-2</v>
      </c>
      <c r="J400">
        <v>117.143726667751</v>
      </c>
      <c r="K400">
        <v>114.621432236876</v>
      </c>
      <c r="L400">
        <v>112.065145231983</v>
      </c>
      <c r="M400">
        <v>1</v>
      </c>
      <c r="N400" t="b">
        <v>1</v>
      </c>
    </row>
    <row r="401" spans="1:14" x14ac:dyDescent="0.35">
      <c r="A401" t="s">
        <v>409</v>
      </c>
      <c r="B401" t="b">
        <v>1</v>
      </c>
      <c r="C401" t="b">
        <v>1</v>
      </c>
      <c r="D401">
        <v>1</v>
      </c>
      <c r="E401">
        <v>1</v>
      </c>
      <c r="F401" t="s">
        <v>87</v>
      </c>
      <c r="G401">
        <v>-6.7242996277242497E-3</v>
      </c>
      <c r="H401">
        <v>-6.7242996277242497E-3</v>
      </c>
      <c r="I401">
        <v>-6.7242996277242497E-3</v>
      </c>
      <c r="J401">
        <v>116.35601715012901</v>
      </c>
      <c r="K401">
        <v>113.850683382756</v>
      </c>
      <c r="L401">
        <v>111.311585617619</v>
      </c>
      <c r="M401">
        <v>1</v>
      </c>
      <c r="N401" t="b">
        <v>0</v>
      </c>
    </row>
    <row r="402" spans="1:14" x14ac:dyDescent="0.35">
      <c r="A402" t="s">
        <v>410</v>
      </c>
      <c r="B402" t="b">
        <v>0</v>
      </c>
      <c r="C402" t="b">
        <v>1</v>
      </c>
      <c r="D402">
        <v>1</v>
      </c>
      <c r="E402">
        <v>1</v>
      </c>
      <c r="F402" t="s">
        <v>87</v>
      </c>
      <c r="G402">
        <v>1.06121284422335E-2</v>
      </c>
      <c r="H402">
        <v>1.06121284422335E-2</v>
      </c>
      <c r="I402">
        <v>1.06121284422335E-2</v>
      </c>
      <c r="J402">
        <v>117.590802149152</v>
      </c>
      <c r="K402">
        <v>115.05888145805</v>
      </c>
      <c r="L402">
        <v>112.492838461302</v>
      </c>
      <c r="M402">
        <v>0</v>
      </c>
      <c r="N402" t="b">
        <v>1</v>
      </c>
    </row>
    <row r="403" spans="1:14" x14ac:dyDescent="0.35">
      <c r="A403" t="s">
        <v>411</v>
      </c>
      <c r="B403" t="b">
        <v>1</v>
      </c>
      <c r="C403" t="b">
        <v>1</v>
      </c>
      <c r="D403">
        <v>1</v>
      </c>
      <c r="E403">
        <v>1</v>
      </c>
      <c r="F403" t="s">
        <v>87</v>
      </c>
      <c r="G403">
        <v>1.16343102751697E-2</v>
      </c>
      <c r="H403">
        <v>1.16343102751697E-2</v>
      </c>
      <c r="I403">
        <v>1.16343102751697E-2</v>
      </c>
      <c r="J403">
        <v>118.95889002686199</v>
      </c>
      <c r="K403">
        <v>116.397512184847</v>
      </c>
      <c r="L403">
        <v>113.80161504769499</v>
      </c>
      <c r="M403">
        <v>1</v>
      </c>
      <c r="N403" t="b">
        <v>1</v>
      </c>
    </row>
    <row r="404" spans="1:14" x14ac:dyDescent="0.35">
      <c r="A404" t="s">
        <v>412</v>
      </c>
      <c r="B404" t="b">
        <v>1</v>
      </c>
      <c r="C404" t="b">
        <v>1</v>
      </c>
      <c r="D404">
        <v>1</v>
      </c>
      <c r="E404">
        <v>1</v>
      </c>
      <c r="F404" t="s">
        <v>87</v>
      </c>
      <c r="G404">
        <v>-1.6107811685908101E-3</v>
      </c>
      <c r="H404">
        <v>-1.6107811685908101E-3</v>
      </c>
      <c r="I404">
        <v>-1.6107811685908101E-3</v>
      </c>
      <c r="J404">
        <v>118.76727328697</v>
      </c>
      <c r="K404">
        <v>116.21002126414901</v>
      </c>
      <c r="L404">
        <v>113.61830554922101</v>
      </c>
      <c r="M404">
        <v>1</v>
      </c>
      <c r="N404" t="b">
        <v>0</v>
      </c>
    </row>
    <row r="405" spans="1:14" x14ac:dyDescent="0.35">
      <c r="A405" t="s">
        <v>413</v>
      </c>
      <c r="B405" t="b">
        <v>0</v>
      </c>
      <c r="C405" t="b">
        <v>1</v>
      </c>
      <c r="D405">
        <v>1</v>
      </c>
      <c r="E405">
        <v>1</v>
      </c>
      <c r="F405" t="s">
        <v>87</v>
      </c>
      <c r="G405">
        <v>1.0537749258715E-2</v>
      </c>
      <c r="H405">
        <v>1.0537749258715E-2</v>
      </c>
      <c r="I405">
        <v>1.0537749258715E-2</v>
      </c>
      <c r="J405">
        <v>120.018813033009</v>
      </c>
      <c r="K405">
        <v>117.43461332958</v>
      </c>
      <c r="L405">
        <v>114.815586764299</v>
      </c>
      <c r="M405">
        <v>0</v>
      </c>
      <c r="N405" t="b">
        <v>1</v>
      </c>
    </row>
    <row r="406" spans="1:14" x14ac:dyDescent="0.35">
      <c r="A406" t="s">
        <v>414</v>
      </c>
      <c r="B406" t="b">
        <v>1</v>
      </c>
      <c r="C406" t="b">
        <v>1</v>
      </c>
      <c r="D406">
        <v>1</v>
      </c>
      <c r="E406">
        <v>1</v>
      </c>
      <c r="F406" t="s">
        <v>87</v>
      </c>
      <c r="G406">
        <v>-1.0724554679172301E-3</v>
      </c>
      <c r="H406">
        <v>-1.0724554679172301E-3</v>
      </c>
      <c r="I406">
        <v>-1.0724554679172301E-3</v>
      </c>
      <c r="J406">
        <v>119.890098200719</v>
      </c>
      <c r="K406">
        <v>117.30866993639199</v>
      </c>
      <c r="L406">
        <v>114.692452160472</v>
      </c>
      <c r="M406">
        <v>1</v>
      </c>
      <c r="N406" t="b">
        <v>0</v>
      </c>
    </row>
    <row r="407" spans="1:14" x14ac:dyDescent="0.35">
      <c r="A407" t="s">
        <v>415</v>
      </c>
      <c r="B407" t="b">
        <v>0</v>
      </c>
      <c r="C407" t="b">
        <v>1</v>
      </c>
      <c r="D407">
        <v>1</v>
      </c>
      <c r="E407">
        <v>1</v>
      </c>
      <c r="F407" t="s">
        <v>87</v>
      </c>
      <c r="G407">
        <v>5.6591679462640798E-3</v>
      </c>
      <c r="H407">
        <v>5.6591679462640798E-3</v>
      </c>
      <c r="I407">
        <v>5.6591679462640798E-3</v>
      </c>
      <c r="J407">
        <v>120.568576401531</v>
      </c>
      <c r="K407">
        <v>117.972539401115</v>
      </c>
      <c r="L407">
        <v>115.34151600941701</v>
      </c>
      <c r="M407">
        <v>0</v>
      </c>
      <c r="N407" t="b">
        <v>1</v>
      </c>
    </row>
    <row r="408" spans="1:14" x14ac:dyDescent="0.35">
      <c r="A408" t="s">
        <v>416</v>
      </c>
      <c r="B408" t="b">
        <v>1</v>
      </c>
      <c r="C408" t="b">
        <v>0</v>
      </c>
      <c r="D408">
        <v>0</v>
      </c>
      <c r="E408">
        <v>-1</v>
      </c>
      <c r="F408" t="s">
        <v>87</v>
      </c>
      <c r="G408">
        <v>1.88291864360712E-3</v>
      </c>
      <c r="H408">
        <v>0</v>
      </c>
      <c r="I408">
        <v>-1.88291864360712E-3</v>
      </c>
      <c r="J408">
        <v>120.79559722187101</v>
      </c>
      <c r="K408">
        <v>117.972539401115</v>
      </c>
      <c r="L408">
        <v>115.124337318541</v>
      </c>
      <c r="M408">
        <v>0</v>
      </c>
      <c r="N408" t="b">
        <v>1</v>
      </c>
    </row>
    <row r="409" spans="1:14" x14ac:dyDescent="0.35">
      <c r="A409" t="s">
        <v>417</v>
      </c>
      <c r="B409" t="b">
        <v>1</v>
      </c>
      <c r="C409" t="b">
        <v>0</v>
      </c>
      <c r="D409">
        <v>0</v>
      </c>
      <c r="E409">
        <v>-1</v>
      </c>
      <c r="F409" t="s">
        <v>87</v>
      </c>
      <c r="G409">
        <v>-2.6999383576601301E-3</v>
      </c>
      <c r="H409">
        <v>0</v>
      </c>
      <c r="I409">
        <v>2.6999383576601301E-3</v>
      </c>
      <c r="J409">
        <v>120.469456555495</v>
      </c>
      <c r="K409">
        <v>117.972539401115</v>
      </c>
      <c r="L409">
        <v>115.43516593276701</v>
      </c>
      <c r="M409">
        <v>0</v>
      </c>
      <c r="N409" t="b">
        <v>0</v>
      </c>
    </row>
    <row r="410" spans="1:14" x14ac:dyDescent="0.35">
      <c r="A410" t="s">
        <v>418</v>
      </c>
      <c r="B410" t="b">
        <v>0</v>
      </c>
      <c r="C410" t="b">
        <v>1</v>
      </c>
      <c r="D410">
        <v>1</v>
      </c>
      <c r="E410">
        <v>1</v>
      </c>
      <c r="F410" t="s">
        <v>87</v>
      </c>
      <c r="G410">
        <v>3.6090851801189299E-3</v>
      </c>
      <c r="H410">
        <v>3.6090851801189299E-3</v>
      </c>
      <c r="I410">
        <v>3.6090851801189299E-3</v>
      </c>
      <c r="J410">
        <v>120.904241085807</v>
      </c>
      <c r="K410">
        <v>118.39831234472901</v>
      </c>
      <c r="L410">
        <v>115.8517812794</v>
      </c>
      <c r="M410">
        <v>0</v>
      </c>
      <c r="N410" t="b">
        <v>1</v>
      </c>
    </row>
    <row r="411" spans="1:14" x14ac:dyDescent="0.35">
      <c r="A411" t="s">
        <v>419</v>
      </c>
      <c r="B411" t="b">
        <v>1</v>
      </c>
      <c r="C411" t="b">
        <v>0</v>
      </c>
      <c r="D411">
        <v>0</v>
      </c>
      <c r="E411">
        <v>-1</v>
      </c>
      <c r="F411" t="s">
        <v>87</v>
      </c>
      <c r="G411">
        <v>-1.6323769594662699E-3</v>
      </c>
      <c r="H411">
        <v>0</v>
      </c>
      <c r="I411">
        <v>1.6323769594662699E-3</v>
      </c>
      <c r="J411">
        <v>120.70687978835601</v>
      </c>
      <c r="K411">
        <v>118.39831234472901</v>
      </c>
      <c r="L411">
        <v>116.040895057873</v>
      </c>
      <c r="M411">
        <v>0</v>
      </c>
      <c r="N411" t="b">
        <v>0</v>
      </c>
    </row>
    <row r="412" spans="1:14" x14ac:dyDescent="0.35">
      <c r="A412" t="s">
        <v>420</v>
      </c>
      <c r="B412" t="b">
        <v>0</v>
      </c>
      <c r="C412" t="b">
        <v>0</v>
      </c>
      <c r="D412">
        <v>0</v>
      </c>
      <c r="E412">
        <v>-1</v>
      </c>
      <c r="F412" t="s">
        <v>87</v>
      </c>
      <c r="G412">
        <v>-6.58418576981179E-3</v>
      </c>
      <c r="H412">
        <v>0</v>
      </c>
      <c r="I412">
        <v>6.58418576981179E-3</v>
      </c>
      <c r="J412">
        <v>119.91212326813501</v>
      </c>
      <c r="K412">
        <v>118.39831234472901</v>
      </c>
      <c r="L412">
        <v>116.80492986783</v>
      </c>
      <c r="M412">
        <v>1</v>
      </c>
      <c r="N412" t="b">
        <v>0</v>
      </c>
    </row>
    <row r="413" spans="1:14" x14ac:dyDescent="0.35">
      <c r="A413" t="s">
        <v>421</v>
      </c>
      <c r="B413" t="b">
        <v>0</v>
      </c>
      <c r="C413" t="b">
        <v>0</v>
      </c>
      <c r="D413">
        <v>0</v>
      </c>
      <c r="E413">
        <v>-1</v>
      </c>
      <c r="F413" t="s">
        <v>87</v>
      </c>
      <c r="G413">
        <v>-1.1147486169512601E-3</v>
      </c>
      <c r="H413">
        <v>0</v>
      </c>
      <c r="I413">
        <v>1.1147486169512601E-3</v>
      </c>
      <c r="J413">
        <v>119.778451394567</v>
      </c>
      <c r="K413">
        <v>118.39831234472901</v>
      </c>
      <c r="L413">
        <v>116.93513800185301</v>
      </c>
      <c r="M413">
        <v>1</v>
      </c>
      <c r="N413" t="b">
        <v>0</v>
      </c>
    </row>
    <row r="414" spans="1:14" x14ac:dyDescent="0.35">
      <c r="A414" t="s">
        <v>422</v>
      </c>
      <c r="B414" t="b">
        <v>0</v>
      </c>
      <c r="C414" t="b">
        <v>0</v>
      </c>
      <c r="D414">
        <v>0</v>
      </c>
      <c r="E414">
        <v>-1</v>
      </c>
      <c r="F414" t="s">
        <v>87</v>
      </c>
      <c r="G414">
        <v>7.3012325588976898E-3</v>
      </c>
      <c r="H414">
        <v>0</v>
      </c>
      <c r="I414">
        <v>-7.3012325588976898E-3</v>
      </c>
      <c r="J414">
        <v>120.652981723743</v>
      </c>
      <c r="K414">
        <v>118.39831234472901</v>
      </c>
      <c r="L414">
        <v>116.08136736499399</v>
      </c>
      <c r="M414">
        <v>1</v>
      </c>
      <c r="N414" t="b">
        <v>1</v>
      </c>
    </row>
    <row r="415" spans="1:14" x14ac:dyDescent="0.35">
      <c r="A415" t="s">
        <v>423</v>
      </c>
      <c r="B415" t="b">
        <v>1</v>
      </c>
      <c r="C415" t="b">
        <v>0</v>
      </c>
      <c r="D415">
        <v>0</v>
      </c>
      <c r="E415">
        <v>-1</v>
      </c>
      <c r="F415" t="s">
        <v>87</v>
      </c>
      <c r="G415">
        <v>-2.24142653133818E-3</v>
      </c>
      <c r="H415">
        <v>0</v>
      </c>
      <c r="I415">
        <v>2.24142653133818E-3</v>
      </c>
      <c r="J415">
        <v>120.38254692942201</v>
      </c>
      <c r="K415">
        <v>118.39831234472901</v>
      </c>
      <c r="L415">
        <v>116.3415552216</v>
      </c>
      <c r="M415">
        <v>0</v>
      </c>
      <c r="N415" t="b">
        <v>0</v>
      </c>
    </row>
    <row r="416" spans="1:14" x14ac:dyDescent="0.35">
      <c r="A416" t="s">
        <v>424</v>
      </c>
      <c r="B416" t="b">
        <v>0</v>
      </c>
      <c r="C416" t="b">
        <v>0</v>
      </c>
      <c r="D416">
        <v>0</v>
      </c>
      <c r="E416">
        <v>-1</v>
      </c>
      <c r="F416" t="s">
        <v>87</v>
      </c>
      <c r="G416">
        <v>-8.4459253601687403E-4</v>
      </c>
      <c r="H416">
        <v>0</v>
      </c>
      <c r="I416">
        <v>8.4459253601687403E-4</v>
      </c>
      <c r="J416">
        <v>120.28087272881901</v>
      </c>
      <c r="K416">
        <v>118.39831234472901</v>
      </c>
      <c r="L416">
        <v>116.439816430769</v>
      </c>
      <c r="M416">
        <v>1</v>
      </c>
      <c r="N416" t="b">
        <v>0</v>
      </c>
    </row>
    <row r="417" spans="1:14" x14ac:dyDescent="0.35">
      <c r="A417" t="s">
        <v>425</v>
      </c>
      <c r="B417" t="b">
        <v>0</v>
      </c>
      <c r="C417" t="b">
        <v>0</v>
      </c>
      <c r="D417">
        <v>0</v>
      </c>
      <c r="E417">
        <v>-1</v>
      </c>
      <c r="F417" t="s">
        <v>87</v>
      </c>
      <c r="G417">
        <v>1.7842257243204599E-2</v>
      </c>
      <c r="H417">
        <v>0</v>
      </c>
      <c r="I417">
        <v>-1.7842257243204599E-2</v>
      </c>
      <c r="J417">
        <v>122.426955001484</v>
      </c>
      <c r="K417">
        <v>118.39831234472901</v>
      </c>
      <c r="L417">
        <v>114.36226727266001</v>
      </c>
      <c r="M417">
        <v>1</v>
      </c>
      <c r="N417" t="b">
        <v>1</v>
      </c>
    </row>
    <row r="418" spans="1:14" x14ac:dyDescent="0.35">
      <c r="A418" t="s">
        <v>426</v>
      </c>
      <c r="B418" t="b">
        <v>1</v>
      </c>
      <c r="C418" t="b">
        <v>0</v>
      </c>
      <c r="D418">
        <v>0</v>
      </c>
      <c r="E418">
        <v>-1</v>
      </c>
      <c r="F418" t="s">
        <v>87</v>
      </c>
      <c r="G418">
        <v>5.3058417137188396E-3</v>
      </c>
      <c r="H418">
        <v>0</v>
      </c>
      <c r="I418">
        <v>-5.3058417137188396E-3</v>
      </c>
      <c r="J418">
        <v>123.076533046214</v>
      </c>
      <c r="K418">
        <v>118.39831234472901</v>
      </c>
      <c r="L418">
        <v>113.755479184489</v>
      </c>
      <c r="M418">
        <v>0</v>
      </c>
      <c r="N418" t="b">
        <v>1</v>
      </c>
    </row>
    <row r="419" spans="1:14" x14ac:dyDescent="0.35">
      <c r="A419" t="s">
        <v>427</v>
      </c>
      <c r="B419" t="b">
        <v>1</v>
      </c>
      <c r="C419" t="b">
        <v>0</v>
      </c>
      <c r="D419">
        <v>0</v>
      </c>
      <c r="E419">
        <v>-1</v>
      </c>
      <c r="F419" t="s">
        <v>87</v>
      </c>
      <c r="G419">
        <v>6.9832534098714901E-3</v>
      </c>
      <c r="H419">
        <v>0</v>
      </c>
      <c r="I419">
        <v>-6.9832534098714901E-3</v>
      </c>
      <c r="J419">
        <v>123.936007665284</v>
      </c>
      <c r="K419">
        <v>118.39831234472901</v>
      </c>
      <c r="L419">
        <v>112.961095846582</v>
      </c>
      <c r="M419">
        <v>0</v>
      </c>
      <c r="N419" t="b">
        <v>1</v>
      </c>
    </row>
    <row r="420" spans="1:14" x14ac:dyDescent="0.35">
      <c r="A420" t="s">
        <v>428</v>
      </c>
      <c r="B420" t="b">
        <v>1</v>
      </c>
      <c r="C420" t="b">
        <v>0</v>
      </c>
      <c r="D420">
        <v>0</v>
      </c>
      <c r="E420">
        <v>-1</v>
      </c>
      <c r="F420" t="s">
        <v>87</v>
      </c>
      <c r="G420">
        <v>-2.30622344817842E-2</v>
      </c>
      <c r="H420">
        <v>0</v>
      </c>
      <c r="I420">
        <v>2.30622344817842E-2</v>
      </c>
      <c r="J420">
        <v>121.07776639577099</v>
      </c>
      <c r="K420">
        <v>118.39831234472901</v>
      </c>
      <c r="L420">
        <v>115.566231126316</v>
      </c>
      <c r="M420">
        <v>0</v>
      </c>
      <c r="N420" t="b">
        <v>0</v>
      </c>
    </row>
    <row r="421" spans="1:14" x14ac:dyDescent="0.35">
      <c r="A421" t="s">
        <v>429</v>
      </c>
      <c r="B421" t="b">
        <v>0</v>
      </c>
      <c r="C421" t="b">
        <v>0</v>
      </c>
      <c r="D421">
        <v>0</v>
      </c>
      <c r="E421">
        <v>-1</v>
      </c>
      <c r="F421" t="s">
        <v>87</v>
      </c>
      <c r="G421">
        <v>-1.1104604859803901E-2</v>
      </c>
      <c r="H421">
        <v>0</v>
      </c>
      <c r="I421">
        <v>1.1104604859803901E-2</v>
      </c>
      <c r="J421">
        <v>119.73324564263901</v>
      </c>
      <c r="K421">
        <v>118.39831234472901</v>
      </c>
      <c r="L421">
        <v>116.84954845810999</v>
      </c>
      <c r="M421">
        <v>1</v>
      </c>
      <c r="N421" t="b">
        <v>0</v>
      </c>
    </row>
    <row r="422" spans="1:14" x14ac:dyDescent="0.35">
      <c r="A422" t="s">
        <v>430</v>
      </c>
      <c r="B422" t="b">
        <v>0</v>
      </c>
      <c r="C422" t="b">
        <v>0</v>
      </c>
      <c r="D422">
        <v>0</v>
      </c>
      <c r="E422">
        <v>-1</v>
      </c>
      <c r="F422" t="s">
        <v>87</v>
      </c>
      <c r="G422">
        <v>-3.01443737768953E-2</v>
      </c>
      <c r="H422">
        <v>0</v>
      </c>
      <c r="I422">
        <v>3.01443737768953E-2</v>
      </c>
      <c r="J422">
        <v>116.123961932466</v>
      </c>
      <c r="K422">
        <v>118.39831234472901</v>
      </c>
      <c r="L422">
        <v>120.371904922493</v>
      </c>
      <c r="M422">
        <v>1</v>
      </c>
      <c r="N422" t="b">
        <v>0</v>
      </c>
    </row>
    <row r="423" spans="1:14" x14ac:dyDescent="0.35">
      <c r="A423" t="s">
        <v>431</v>
      </c>
      <c r="B423" t="b">
        <v>0</v>
      </c>
      <c r="C423" t="b">
        <v>0</v>
      </c>
      <c r="D423">
        <v>0</v>
      </c>
      <c r="E423">
        <v>-1</v>
      </c>
      <c r="F423" t="s">
        <v>87</v>
      </c>
      <c r="G423">
        <v>5.3651530314686502E-2</v>
      </c>
      <c r="H423">
        <v>0</v>
      </c>
      <c r="I423">
        <v>-5.3651530314686502E-2</v>
      </c>
      <c r="J423">
        <v>122.35419019634701</v>
      </c>
      <c r="K423">
        <v>118.39831234472901</v>
      </c>
      <c r="L423">
        <v>113.91376801650701</v>
      </c>
      <c r="M423">
        <v>1</v>
      </c>
      <c r="N423" t="b">
        <v>1</v>
      </c>
    </row>
    <row r="424" spans="1:14" x14ac:dyDescent="0.35">
      <c r="A424" t="s">
        <v>432</v>
      </c>
      <c r="B424" t="b">
        <v>1</v>
      </c>
      <c r="C424" t="b">
        <v>0</v>
      </c>
      <c r="D424">
        <v>0</v>
      </c>
      <c r="E424">
        <v>-1</v>
      </c>
      <c r="F424" t="s">
        <v>87</v>
      </c>
      <c r="G424">
        <v>1.47854817877062E-2</v>
      </c>
      <c r="H424">
        <v>0</v>
      </c>
      <c r="I424">
        <v>-1.47854817877062E-2</v>
      </c>
      <c r="J424">
        <v>124.163255847145</v>
      </c>
      <c r="K424">
        <v>118.39831234472901</v>
      </c>
      <c r="L424">
        <v>112.22949807413001</v>
      </c>
      <c r="M424">
        <v>0</v>
      </c>
      <c r="N424" t="b">
        <v>1</v>
      </c>
    </row>
    <row r="425" spans="1:14" x14ac:dyDescent="0.35">
      <c r="A425" t="s">
        <v>433</v>
      </c>
      <c r="B425" t="b">
        <v>1</v>
      </c>
      <c r="C425" t="b">
        <v>1</v>
      </c>
      <c r="D425">
        <v>1</v>
      </c>
      <c r="E425">
        <v>1</v>
      </c>
      <c r="F425" t="s">
        <v>87</v>
      </c>
      <c r="G425">
        <v>1.06775046032967E-2</v>
      </c>
      <c r="H425">
        <v>1.06775046032967E-2</v>
      </c>
      <c r="I425">
        <v>1.06775046032967E-2</v>
      </c>
      <c r="J425">
        <v>125.489009583013</v>
      </c>
      <c r="K425">
        <v>119.662510869812</v>
      </c>
      <c r="L425">
        <v>113.42782905644199</v>
      </c>
      <c r="M425">
        <v>1</v>
      </c>
      <c r="N425" t="b">
        <v>1</v>
      </c>
    </row>
    <row r="426" spans="1:14" x14ac:dyDescent="0.35">
      <c r="A426" t="s">
        <v>434</v>
      </c>
      <c r="B426" t="b">
        <v>1</v>
      </c>
      <c r="C426" t="b">
        <v>1</v>
      </c>
      <c r="D426">
        <v>1</v>
      </c>
      <c r="E426">
        <v>1</v>
      </c>
      <c r="F426" t="s">
        <v>87</v>
      </c>
      <c r="G426">
        <v>1.2279905114849599E-2</v>
      </c>
      <c r="H426">
        <v>1.2279905114849599E-2</v>
      </c>
      <c r="I426">
        <v>1.2279905114849599E-2</v>
      </c>
      <c r="J426">
        <v>127.030002713649</v>
      </c>
      <c r="K426">
        <v>121.131955149098</v>
      </c>
      <c r="L426">
        <v>114.820712034639</v>
      </c>
      <c r="M426">
        <v>1</v>
      </c>
      <c r="N426" t="b">
        <v>1</v>
      </c>
    </row>
    <row r="427" spans="1:14" x14ac:dyDescent="0.35">
      <c r="A427" t="s">
        <v>435</v>
      </c>
      <c r="B427" t="b">
        <v>1</v>
      </c>
      <c r="C427" t="b">
        <v>1</v>
      </c>
      <c r="D427">
        <v>1</v>
      </c>
      <c r="E427">
        <v>1</v>
      </c>
      <c r="F427" t="s">
        <v>87</v>
      </c>
      <c r="G427">
        <v>-1.6582720668466399E-2</v>
      </c>
      <c r="H427">
        <v>-1.6582720668466399E-2</v>
      </c>
      <c r="I427">
        <v>-1.6582720668466399E-2</v>
      </c>
      <c r="J427">
        <v>124.92349966213401</v>
      </c>
      <c r="K427">
        <v>119.123257772835</v>
      </c>
      <c r="L427">
        <v>112.91667224001399</v>
      </c>
      <c r="M427">
        <v>1</v>
      </c>
      <c r="N427" t="b">
        <v>0</v>
      </c>
    </row>
    <row r="428" spans="1:14" x14ac:dyDescent="0.35">
      <c r="A428" t="s">
        <v>436</v>
      </c>
      <c r="B428" t="b">
        <v>0</v>
      </c>
      <c r="C428" t="b">
        <v>1</v>
      </c>
      <c r="D428">
        <v>1</v>
      </c>
      <c r="E428">
        <v>1</v>
      </c>
      <c r="F428" t="s">
        <v>87</v>
      </c>
      <c r="G428">
        <v>3.0067990150892399E-2</v>
      </c>
      <c r="H428">
        <v>3.0067990150892399E-2</v>
      </c>
      <c r="I428">
        <v>3.0067990150892399E-2</v>
      </c>
      <c r="J428">
        <v>128.67969821958999</v>
      </c>
      <c r="K428">
        <v>122.70505471429099</v>
      </c>
      <c r="L428">
        <v>116.311849628798</v>
      </c>
      <c r="M428">
        <v>0</v>
      </c>
      <c r="N428" t="b">
        <v>1</v>
      </c>
    </row>
    <row r="429" spans="1:14" x14ac:dyDescent="0.35">
      <c r="A429" t="s">
        <v>437</v>
      </c>
      <c r="B429" t="b">
        <v>1</v>
      </c>
      <c r="C429" t="b">
        <v>1</v>
      </c>
      <c r="D429">
        <v>1</v>
      </c>
      <c r="E429">
        <v>1</v>
      </c>
      <c r="F429" t="s">
        <v>87</v>
      </c>
      <c r="G429">
        <v>1.56794451758379E-3</v>
      </c>
      <c r="H429">
        <v>1.56794451758379E-3</v>
      </c>
      <c r="I429">
        <v>1.56794451758379E-3</v>
      </c>
      <c r="J429">
        <v>128.88146084693801</v>
      </c>
      <c r="K429">
        <v>122.89744943210999</v>
      </c>
      <c r="L429">
        <v>116.49422015575399</v>
      </c>
      <c r="M429">
        <v>1</v>
      </c>
      <c r="N429" t="b">
        <v>1</v>
      </c>
    </row>
    <row r="430" spans="1:14" x14ac:dyDescent="0.35">
      <c r="A430" t="s">
        <v>438</v>
      </c>
      <c r="B430" t="b">
        <v>1</v>
      </c>
      <c r="C430" t="b">
        <v>1</v>
      </c>
      <c r="D430">
        <v>1</v>
      </c>
      <c r="E430">
        <v>1</v>
      </c>
      <c r="F430" t="s">
        <v>87</v>
      </c>
      <c r="G430">
        <v>6.5677184366510401E-3</v>
      </c>
      <c r="H430">
        <v>6.5677184366510401E-3</v>
      </c>
      <c r="I430">
        <v>6.5677184366510401E-3</v>
      </c>
      <c r="J430">
        <v>129.72791799348499</v>
      </c>
      <c r="K430">
        <v>123.704605276563</v>
      </c>
      <c r="L430">
        <v>117.259321393234</v>
      </c>
      <c r="M430">
        <v>1</v>
      </c>
      <c r="N430" t="b">
        <v>1</v>
      </c>
    </row>
    <row r="431" spans="1:14" x14ac:dyDescent="0.35">
      <c r="A431" t="s">
        <v>439</v>
      </c>
      <c r="B431" t="b">
        <v>1</v>
      </c>
      <c r="C431" t="b">
        <v>1</v>
      </c>
      <c r="D431">
        <v>1</v>
      </c>
      <c r="E431">
        <v>1</v>
      </c>
      <c r="F431" t="s">
        <v>87</v>
      </c>
      <c r="G431">
        <v>6.8519082262494804E-3</v>
      </c>
      <c r="H431">
        <v>6.8519082262494804E-3</v>
      </c>
      <c r="I431">
        <v>6.8519082262494804E-3</v>
      </c>
      <c r="J431">
        <v>130.616801781959</v>
      </c>
      <c r="K431">
        <v>124.55221787908199</v>
      </c>
      <c r="L431">
        <v>118.062771502093</v>
      </c>
      <c r="M431">
        <v>1</v>
      </c>
      <c r="N431" t="b">
        <v>1</v>
      </c>
    </row>
    <row r="432" spans="1:14" x14ac:dyDescent="0.35">
      <c r="A432" t="s">
        <v>440</v>
      </c>
      <c r="B432" t="b">
        <v>1</v>
      </c>
      <c r="C432" t="b">
        <v>1</v>
      </c>
      <c r="D432">
        <v>1</v>
      </c>
      <c r="E432">
        <v>1</v>
      </c>
      <c r="F432" t="s">
        <v>87</v>
      </c>
      <c r="G432">
        <v>1.7594866950856301E-3</v>
      </c>
      <c r="H432">
        <v>1.7594866950856301E-3</v>
      </c>
      <c r="I432">
        <v>1.7594866950856301E-3</v>
      </c>
      <c r="J432">
        <v>130.84662030684899</v>
      </c>
      <c r="K432">
        <v>124.771365849284</v>
      </c>
      <c r="L432">
        <v>118.270501377736</v>
      </c>
      <c r="M432">
        <v>1</v>
      </c>
      <c r="N432" t="b">
        <v>1</v>
      </c>
    </row>
    <row r="433" spans="1:14" x14ac:dyDescent="0.35">
      <c r="A433" t="s">
        <v>441</v>
      </c>
      <c r="B433" t="b">
        <v>1</v>
      </c>
      <c r="C433" t="b">
        <v>1</v>
      </c>
      <c r="D433">
        <v>1</v>
      </c>
      <c r="E433">
        <v>1</v>
      </c>
      <c r="F433" t="s">
        <v>87</v>
      </c>
      <c r="G433">
        <v>9.2403395483642195E-4</v>
      </c>
      <c r="H433">
        <v>9.2403395483642195E-4</v>
      </c>
      <c r="I433">
        <v>9.2403395483642195E-4</v>
      </c>
      <c r="J433">
        <v>130.96752702688801</v>
      </c>
      <c r="K433">
        <v>124.88665882792</v>
      </c>
      <c r="L433">
        <v>118.379787336864</v>
      </c>
      <c r="M433">
        <v>1</v>
      </c>
      <c r="N433" t="b">
        <v>1</v>
      </c>
    </row>
    <row r="434" spans="1:14" x14ac:dyDescent="0.35">
      <c r="A434" t="s">
        <v>442</v>
      </c>
      <c r="B434" t="b">
        <v>1</v>
      </c>
      <c r="C434" t="b">
        <v>1</v>
      </c>
      <c r="D434">
        <v>1</v>
      </c>
      <c r="E434">
        <v>1</v>
      </c>
      <c r="F434" t="s">
        <v>87</v>
      </c>
      <c r="G434">
        <v>2.0919143649657801E-2</v>
      </c>
      <c r="H434">
        <v>2.0919143649657801E-2</v>
      </c>
      <c r="I434">
        <v>2.0919143649657801E-2</v>
      </c>
      <c r="J434">
        <v>133.70725553820401</v>
      </c>
      <c r="K434">
        <v>127.499180783867</v>
      </c>
      <c r="L434">
        <v>120.85619111338001</v>
      </c>
      <c r="M434">
        <v>1</v>
      </c>
      <c r="N434" t="b">
        <v>1</v>
      </c>
    </row>
    <row r="435" spans="1:14" x14ac:dyDescent="0.35">
      <c r="A435" t="s">
        <v>443</v>
      </c>
      <c r="B435" t="b">
        <v>1</v>
      </c>
      <c r="C435" t="b">
        <v>1</v>
      </c>
      <c r="D435">
        <v>1</v>
      </c>
      <c r="E435">
        <v>1</v>
      </c>
      <c r="F435" t="s">
        <v>87</v>
      </c>
      <c r="G435">
        <v>-8.5470417868829199E-3</v>
      </c>
      <c r="H435">
        <v>-8.5470417868829199E-3</v>
      </c>
      <c r="I435">
        <v>-8.5470417868829199E-3</v>
      </c>
      <c r="J435">
        <v>132.564454037909</v>
      </c>
      <c r="K435">
        <v>126.409439957914</v>
      </c>
      <c r="L435">
        <v>119.82322819773</v>
      </c>
      <c r="M435">
        <v>1</v>
      </c>
      <c r="N435" t="b">
        <v>0</v>
      </c>
    </row>
    <row r="436" spans="1:14" x14ac:dyDescent="0.35">
      <c r="A436" t="s">
        <v>444</v>
      </c>
      <c r="B436" t="b">
        <v>0</v>
      </c>
      <c r="C436" t="b">
        <v>1</v>
      </c>
      <c r="D436">
        <v>1</v>
      </c>
      <c r="E436">
        <v>1</v>
      </c>
      <c r="F436" t="s">
        <v>87</v>
      </c>
      <c r="G436">
        <v>-1.5190542886579599E-2</v>
      </c>
      <c r="H436">
        <v>-1.5190542886579599E-2</v>
      </c>
      <c r="I436">
        <v>-1.5190542886579599E-2</v>
      </c>
      <c r="J436">
        <v>130.55072801361001</v>
      </c>
      <c r="K436">
        <v>124.489211938965</v>
      </c>
      <c r="L436">
        <v>118.003048310984</v>
      </c>
      <c r="M436">
        <v>0</v>
      </c>
      <c r="N436" t="b">
        <v>0</v>
      </c>
    </row>
    <row r="437" spans="1:14" x14ac:dyDescent="0.35">
      <c r="A437" t="s">
        <v>445</v>
      </c>
      <c r="B437" t="b">
        <v>0</v>
      </c>
      <c r="C437" t="b">
        <v>0</v>
      </c>
      <c r="D437">
        <v>0</v>
      </c>
      <c r="E437">
        <v>-1</v>
      </c>
      <c r="F437" t="s">
        <v>87</v>
      </c>
      <c r="G437">
        <v>-0.117959112543077</v>
      </c>
      <c r="H437">
        <v>0</v>
      </c>
      <c r="I437">
        <v>0.117959112543077</v>
      </c>
      <c r="J437">
        <v>115.151079995272</v>
      </c>
      <c r="K437">
        <v>124.489211938965</v>
      </c>
      <c r="L437">
        <v>131.92258316712599</v>
      </c>
      <c r="M437">
        <v>1</v>
      </c>
      <c r="N437" t="b">
        <v>0</v>
      </c>
    </row>
    <row r="438" spans="1:14" x14ac:dyDescent="0.35">
      <c r="A438" t="s">
        <v>446</v>
      </c>
      <c r="B438" t="b">
        <v>0</v>
      </c>
      <c r="C438" t="b">
        <v>0</v>
      </c>
      <c r="D438">
        <v>0</v>
      </c>
      <c r="E438">
        <v>-1</v>
      </c>
      <c r="F438" t="s">
        <v>87</v>
      </c>
      <c r="G438">
        <v>7.9581256388224497E-2</v>
      </c>
      <c r="H438">
        <v>0</v>
      </c>
      <c r="I438">
        <v>-7.9581256388224497E-2</v>
      </c>
      <c r="J438">
        <v>124.31494761575701</v>
      </c>
      <c r="K438">
        <v>124.489211938965</v>
      </c>
      <c r="L438">
        <v>121.42401825270601</v>
      </c>
      <c r="M438">
        <v>1</v>
      </c>
      <c r="N438" t="b">
        <v>1</v>
      </c>
    </row>
    <row r="439" spans="1:14" x14ac:dyDescent="0.35">
      <c r="A439" t="s">
        <v>447</v>
      </c>
      <c r="B439" t="b">
        <v>1</v>
      </c>
      <c r="C439" t="b">
        <v>1</v>
      </c>
      <c r="D439">
        <v>1</v>
      </c>
      <c r="E439">
        <v>1</v>
      </c>
      <c r="F439" t="s">
        <v>87</v>
      </c>
      <c r="G439">
        <v>5.1877173155073501E-2</v>
      </c>
      <c r="H439">
        <v>5.1877173155073501E-2</v>
      </c>
      <c r="I439">
        <v>5.1877173155073501E-2</v>
      </c>
      <c r="J439">
        <v>130.764055678983</v>
      </c>
      <c r="K439">
        <v>130.947360342661</v>
      </c>
      <c r="L439">
        <v>127.723153072787</v>
      </c>
      <c r="M439">
        <v>1</v>
      </c>
      <c r="N439" t="b">
        <v>1</v>
      </c>
    </row>
    <row r="440" spans="1:14" x14ac:dyDescent="0.35">
      <c r="A440" t="s">
        <v>448</v>
      </c>
      <c r="B440" t="b">
        <v>1</v>
      </c>
      <c r="C440" t="b">
        <v>1</v>
      </c>
      <c r="D440">
        <v>1</v>
      </c>
      <c r="E440">
        <v>1</v>
      </c>
      <c r="F440" t="s">
        <v>87</v>
      </c>
      <c r="G440">
        <v>-9.9823076956619908E-3</v>
      </c>
      <c r="H440">
        <v>-9.9823076956619908E-3</v>
      </c>
      <c r="I440">
        <v>-9.9823076956619908E-3</v>
      </c>
      <c r="J440">
        <v>129.45872863966301</v>
      </c>
      <c r="K440">
        <v>129.640203499786</v>
      </c>
      <c r="L440">
        <v>126.44818125895399</v>
      </c>
      <c r="M440">
        <v>1</v>
      </c>
      <c r="N440" t="b">
        <v>0</v>
      </c>
    </row>
    <row r="441" spans="1:14" x14ac:dyDescent="0.35">
      <c r="A441" t="s">
        <v>449</v>
      </c>
      <c r="B441" t="b">
        <v>0</v>
      </c>
      <c r="C441" t="b">
        <v>1</v>
      </c>
      <c r="D441">
        <v>1</v>
      </c>
      <c r="E441">
        <v>1</v>
      </c>
      <c r="F441" t="s">
        <v>87</v>
      </c>
      <c r="G441">
        <v>5.1015090207468403E-2</v>
      </c>
      <c r="H441">
        <v>5.1015090207468403E-2</v>
      </c>
      <c r="I441">
        <v>5.1015090207468403E-2</v>
      </c>
      <c r="J441">
        <v>136.06307735935999</v>
      </c>
      <c r="K441">
        <v>136.25381017584201</v>
      </c>
      <c r="L441">
        <v>132.89894663244999</v>
      </c>
      <c r="M441">
        <v>0</v>
      </c>
      <c r="N441" t="b">
        <v>1</v>
      </c>
    </row>
    <row r="442" spans="1:14" x14ac:dyDescent="0.35">
      <c r="A442" t="s">
        <v>450</v>
      </c>
      <c r="B442" t="b">
        <v>1</v>
      </c>
      <c r="C442" t="b">
        <v>0</v>
      </c>
      <c r="D442">
        <v>0</v>
      </c>
      <c r="E442">
        <v>-1</v>
      </c>
      <c r="F442" t="s">
        <v>87</v>
      </c>
      <c r="G442">
        <v>9.46584353721746E-4</v>
      </c>
      <c r="H442">
        <v>0</v>
      </c>
      <c r="I442">
        <v>-9.46584353721746E-4</v>
      </c>
      <c r="J442">
        <v>136.19187253950699</v>
      </c>
      <c r="K442">
        <v>136.25381017584201</v>
      </c>
      <c r="L442">
        <v>132.773146568941</v>
      </c>
      <c r="M442">
        <v>0</v>
      </c>
      <c r="N442" t="b">
        <v>1</v>
      </c>
    </row>
    <row r="443" spans="1:14" x14ac:dyDescent="0.35">
      <c r="A443" t="s">
        <v>451</v>
      </c>
      <c r="B443" t="b">
        <v>1</v>
      </c>
      <c r="C443" t="b">
        <v>1</v>
      </c>
      <c r="D443">
        <v>1</v>
      </c>
      <c r="E443">
        <v>1</v>
      </c>
      <c r="F443" t="s">
        <v>87</v>
      </c>
      <c r="G443">
        <v>-1.4740786986497801E-2</v>
      </c>
      <c r="H443">
        <v>-1.4740786986497801E-2</v>
      </c>
      <c r="I443">
        <v>-1.4740786986497801E-2</v>
      </c>
      <c r="J443">
        <v>134.18429715711</v>
      </c>
      <c r="K443">
        <v>134.24532178394099</v>
      </c>
      <c r="L443">
        <v>130.81596589784201</v>
      </c>
      <c r="M443">
        <v>1</v>
      </c>
      <c r="N443" t="b">
        <v>0</v>
      </c>
    </row>
    <row r="444" spans="1:14" x14ac:dyDescent="0.35">
      <c r="A444" t="s">
        <v>452</v>
      </c>
      <c r="B444" t="b">
        <v>0</v>
      </c>
      <c r="C444" t="b">
        <v>0</v>
      </c>
      <c r="D444">
        <v>0</v>
      </c>
      <c r="E444">
        <v>-1</v>
      </c>
      <c r="F444" t="s">
        <v>87</v>
      </c>
      <c r="G444">
        <v>1.4403638076530001E-3</v>
      </c>
      <c r="H444">
        <v>0</v>
      </c>
      <c r="I444">
        <v>-1.4403638076530001E-3</v>
      </c>
      <c r="J444">
        <v>134.37757136229101</v>
      </c>
      <c r="K444">
        <v>134.24532178394099</v>
      </c>
      <c r="L444">
        <v>130.62754331509899</v>
      </c>
      <c r="M444">
        <v>1</v>
      </c>
      <c r="N444" t="b">
        <v>1</v>
      </c>
    </row>
    <row r="445" spans="1:14" x14ac:dyDescent="0.35">
      <c r="A445" t="s">
        <v>453</v>
      </c>
      <c r="B445" t="b">
        <v>1</v>
      </c>
      <c r="C445" t="b">
        <v>0</v>
      </c>
      <c r="D445">
        <v>0</v>
      </c>
      <c r="E445">
        <v>-1</v>
      </c>
      <c r="F445" t="s">
        <v>87</v>
      </c>
      <c r="G445">
        <v>3.28498556945446E-2</v>
      </c>
      <c r="H445">
        <v>0</v>
      </c>
      <c r="I445">
        <v>-3.28498556945446E-2</v>
      </c>
      <c r="J445">
        <v>138.79185519012501</v>
      </c>
      <c r="K445">
        <v>134.24532178394099</v>
      </c>
      <c r="L445">
        <v>126.336447367465</v>
      </c>
      <c r="M445">
        <v>0</v>
      </c>
      <c r="N445" t="b">
        <v>1</v>
      </c>
    </row>
    <row r="446" spans="1:14" x14ac:dyDescent="0.35">
      <c r="A446" t="s">
        <v>454</v>
      </c>
      <c r="B446" t="b">
        <v>1</v>
      </c>
      <c r="C446" t="b">
        <v>0</v>
      </c>
      <c r="D446">
        <v>0</v>
      </c>
      <c r="E446">
        <v>-1</v>
      </c>
      <c r="F446" t="s">
        <v>87</v>
      </c>
      <c r="G446">
        <v>1.7069709414325E-2</v>
      </c>
      <c r="H446">
        <v>0</v>
      </c>
      <c r="I446">
        <v>-1.7069709414325E-2</v>
      </c>
      <c r="J446">
        <v>141.16099182729599</v>
      </c>
      <c r="K446">
        <v>134.24532178394099</v>
      </c>
      <c r="L446">
        <v>124.17992092246401</v>
      </c>
      <c r="M446">
        <v>0</v>
      </c>
      <c r="N446" t="b">
        <v>1</v>
      </c>
    </row>
    <row r="447" spans="1:14" x14ac:dyDescent="0.35">
      <c r="A447" t="s">
        <v>455</v>
      </c>
      <c r="B447" t="b">
        <v>1</v>
      </c>
      <c r="C447" t="b">
        <v>1</v>
      </c>
      <c r="D447">
        <v>1</v>
      </c>
      <c r="E447">
        <v>1</v>
      </c>
      <c r="F447" t="s">
        <v>87</v>
      </c>
      <c r="G447">
        <v>-2.4841857057902299E-3</v>
      </c>
      <c r="H447">
        <v>-2.4841857057902299E-3</v>
      </c>
      <c r="I447">
        <v>-2.4841857057902299E-3</v>
      </c>
      <c r="J447">
        <v>140.810321709183</v>
      </c>
      <c r="K447">
        <v>133.91183147449601</v>
      </c>
      <c r="L447">
        <v>123.871434937963</v>
      </c>
      <c r="M447">
        <v>1</v>
      </c>
      <c r="N447" t="b">
        <v>0</v>
      </c>
    </row>
    <row r="448" spans="1:14" x14ac:dyDescent="0.35">
      <c r="A448" t="s">
        <v>456</v>
      </c>
      <c r="B448" t="b">
        <v>0</v>
      </c>
      <c r="C448" t="b">
        <v>1</v>
      </c>
      <c r="D448">
        <v>1</v>
      </c>
      <c r="E448">
        <v>1</v>
      </c>
      <c r="F448" t="s">
        <v>87</v>
      </c>
      <c r="G448">
        <v>-2.6740669292052402E-3</v>
      </c>
      <c r="H448">
        <v>-2.6740669292052402E-3</v>
      </c>
      <c r="I448">
        <v>-2.6740669292052402E-3</v>
      </c>
      <c r="J448">
        <v>140.43378548461001</v>
      </c>
      <c r="K448">
        <v>133.553742274521</v>
      </c>
      <c r="L448">
        <v>123.540194430322</v>
      </c>
      <c r="M448">
        <v>0</v>
      </c>
      <c r="N448" t="b">
        <v>0</v>
      </c>
    </row>
    <row r="449" spans="1:14" x14ac:dyDescent="0.35">
      <c r="A449" t="s">
        <v>457</v>
      </c>
      <c r="B449" t="b">
        <v>0</v>
      </c>
      <c r="C449" t="b">
        <v>1</v>
      </c>
      <c r="D449">
        <v>1</v>
      </c>
      <c r="E449">
        <v>1</v>
      </c>
      <c r="F449" t="s">
        <v>87</v>
      </c>
      <c r="G449">
        <v>-1.8394963444257E-4</v>
      </c>
      <c r="H449">
        <v>-1.8394963444257E-4</v>
      </c>
      <c r="I449">
        <v>-1.8394963444257E-4</v>
      </c>
      <c r="J449">
        <v>140.40795274110701</v>
      </c>
      <c r="K449">
        <v>133.52917511245099</v>
      </c>
      <c r="L449">
        <v>123.51746925671701</v>
      </c>
      <c r="M449">
        <v>0</v>
      </c>
      <c r="N449" t="b">
        <v>0</v>
      </c>
    </row>
    <row r="450" spans="1:14" x14ac:dyDescent="0.35">
      <c r="A450" t="s">
        <v>458</v>
      </c>
      <c r="B450" t="b">
        <v>0</v>
      </c>
      <c r="C450" t="b">
        <v>1</v>
      </c>
      <c r="D450">
        <v>1</v>
      </c>
      <c r="E450">
        <v>1</v>
      </c>
      <c r="F450" t="s">
        <v>87</v>
      </c>
      <c r="G450">
        <v>5.2466027095332502E-3</v>
      </c>
      <c r="H450">
        <v>5.2466027095332502E-3</v>
      </c>
      <c r="I450">
        <v>5.2466027095332502E-3</v>
      </c>
      <c r="J450">
        <v>141.144617486398</v>
      </c>
      <c r="K450">
        <v>134.229749644398</v>
      </c>
      <c r="L450">
        <v>124.165516345594</v>
      </c>
      <c r="M450">
        <v>0</v>
      </c>
      <c r="N450" t="b">
        <v>1</v>
      </c>
    </row>
    <row r="451" spans="1:14" x14ac:dyDescent="0.35">
      <c r="A451" t="s">
        <v>459</v>
      </c>
      <c r="B451" t="b">
        <v>1</v>
      </c>
      <c r="C451" t="b">
        <v>1</v>
      </c>
      <c r="D451">
        <v>1</v>
      </c>
      <c r="E451">
        <v>1</v>
      </c>
      <c r="F451" t="s">
        <v>87</v>
      </c>
      <c r="G451">
        <v>9.1891967746215997E-4</v>
      </c>
      <c r="H451">
        <v>9.1891967746215997E-4</v>
      </c>
      <c r="I451">
        <v>9.1891967746215997E-4</v>
      </c>
      <c r="J451">
        <v>141.27431805277399</v>
      </c>
      <c r="K451">
        <v>134.35309600264699</v>
      </c>
      <c r="L451">
        <v>124.279614481827</v>
      </c>
      <c r="M451">
        <v>1</v>
      </c>
      <c r="N451" t="b">
        <v>1</v>
      </c>
    </row>
    <row r="452" spans="1:14" x14ac:dyDescent="0.35">
      <c r="A452" t="s">
        <v>460</v>
      </c>
      <c r="B452" t="b">
        <v>1</v>
      </c>
      <c r="C452" t="b">
        <v>1</v>
      </c>
      <c r="D452">
        <v>1</v>
      </c>
      <c r="E452">
        <v>1</v>
      </c>
      <c r="F452" t="s">
        <v>87</v>
      </c>
      <c r="G452">
        <v>1.0569205761632601E-2</v>
      </c>
      <c r="H452">
        <v>1.0569205761632601E-2</v>
      </c>
      <c r="I452">
        <v>1.0569205761632601E-2</v>
      </c>
      <c r="J452">
        <v>142.767475389108</v>
      </c>
      <c r="K452">
        <v>135.77310151901199</v>
      </c>
      <c r="L452">
        <v>125.593151299261</v>
      </c>
      <c r="M452">
        <v>1</v>
      </c>
      <c r="N452" t="b">
        <v>1</v>
      </c>
    </row>
    <row r="453" spans="1:14" x14ac:dyDescent="0.35">
      <c r="A453" t="s">
        <v>461</v>
      </c>
      <c r="B453" t="b">
        <v>1</v>
      </c>
      <c r="C453" t="b">
        <v>1</v>
      </c>
      <c r="D453">
        <v>1</v>
      </c>
      <c r="E453">
        <v>1</v>
      </c>
      <c r="F453" t="s">
        <v>87</v>
      </c>
      <c r="G453" s="129">
        <v>-6.6613381477509304E-16</v>
      </c>
      <c r="H453" s="129">
        <v>-6.6613381477509304E-16</v>
      </c>
      <c r="I453" s="129">
        <v>-6.6613381477509304E-16</v>
      </c>
      <c r="J453">
        <v>142.767475389108</v>
      </c>
      <c r="K453">
        <v>135.77310151901099</v>
      </c>
      <c r="L453">
        <v>125.593151299261</v>
      </c>
      <c r="M453">
        <v>1</v>
      </c>
      <c r="N453" t="b">
        <v>0</v>
      </c>
    </row>
    <row r="454" spans="1:14" x14ac:dyDescent="0.35">
      <c r="A454" t="s">
        <v>462</v>
      </c>
      <c r="B454" t="b">
        <v>0</v>
      </c>
      <c r="C454" t="b">
        <v>1</v>
      </c>
      <c r="D454">
        <v>1</v>
      </c>
      <c r="E454">
        <v>1</v>
      </c>
      <c r="F454" t="s">
        <v>87</v>
      </c>
      <c r="G454">
        <v>7.6027884052698403E-3</v>
      </c>
      <c r="H454">
        <v>7.6027884052698403E-3</v>
      </c>
      <c r="I454">
        <v>7.6027884052698403E-3</v>
      </c>
      <c r="J454">
        <v>143.85290629564599</v>
      </c>
      <c r="K454">
        <v>136.80535568098799</v>
      </c>
      <c r="L454">
        <v>126.548009453741</v>
      </c>
      <c r="M454">
        <v>0</v>
      </c>
      <c r="N454" t="b">
        <v>1</v>
      </c>
    </row>
    <row r="455" spans="1:14" x14ac:dyDescent="0.35">
      <c r="A455" t="s">
        <v>463</v>
      </c>
      <c r="B455" t="b">
        <v>1</v>
      </c>
      <c r="C455" t="b">
        <v>0</v>
      </c>
      <c r="D455">
        <v>0</v>
      </c>
      <c r="E455">
        <v>-1</v>
      </c>
      <c r="F455" t="s">
        <v>87</v>
      </c>
      <c r="G455">
        <v>-3.4626829949332399E-3</v>
      </c>
      <c r="H455">
        <v>0</v>
      </c>
      <c r="I455">
        <v>3.4626829949332399E-3</v>
      </c>
      <c r="J455">
        <v>143.354789283245</v>
      </c>
      <c r="K455">
        <v>136.80535568098799</v>
      </c>
      <c r="L455">
        <v>126.986205094119</v>
      </c>
      <c r="M455">
        <v>0</v>
      </c>
      <c r="N455" t="b">
        <v>0</v>
      </c>
    </row>
    <row r="456" spans="1:14" x14ac:dyDescent="0.35">
      <c r="A456" t="s">
        <v>464</v>
      </c>
      <c r="B456" t="b">
        <v>0</v>
      </c>
      <c r="C456" t="b">
        <v>1</v>
      </c>
      <c r="D456">
        <v>1</v>
      </c>
      <c r="E456">
        <v>1</v>
      </c>
      <c r="F456" t="s">
        <v>87</v>
      </c>
      <c r="G456">
        <v>-5.31115824968275E-3</v>
      </c>
      <c r="H456">
        <v>-5.31115824968275E-3</v>
      </c>
      <c r="I456">
        <v>-5.31115824968275E-3</v>
      </c>
      <c r="J456">
        <v>142.59340931151101</v>
      </c>
      <c r="K456">
        <v>136.078760787562</v>
      </c>
      <c r="L456">
        <v>126.311761263337</v>
      </c>
      <c r="M456">
        <v>0</v>
      </c>
      <c r="N456" t="b">
        <v>0</v>
      </c>
    </row>
    <row r="457" spans="1:14" x14ac:dyDescent="0.35">
      <c r="A457" t="s">
        <v>465</v>
      </c>
      <c r="B457" t="b">
        <v>0</v>
      </c>
      <c r="C457" t="b">
        <v>1</v>
      </c>
      <c r="D457">
        <v>1</v>
      </c>
      <c r="E457">
        <v>1</v>
      </c>
      <c r="F457" t="s">
        <v>87</v>
      </c>
      <c r="G457">
        <v>-1.18398019376662E-2</v>
      </c>
      <c r="H457">
        <v>-1.18398019376662E-2</v>
      </c>
      <c r="I457">
        <v>-1.18398019376662E-2</v>
      </c>
      <c r="J457">
        <v>140.90513158764699</v>
      </c>
      <c r="K457">
        <v>134.46761521191399</v>
      </c>
      <c r="L457">
        <v>124.816255027582</v>
      </c>
      <c r="M457">
        <v>0</v>
      </c>
      <c r="N457" t="b">
        <v>0</v>
      </c>
    </row>
    <row r="458" spans="1:14" x14ac:dyDescent="0.35">
      <c r="A458" t="s">
        <v>466</v>
      </c>
      <c r="B458" t="b">
        <v>0</v>
      </c>
      <c r="C458" t="b">
        <v>1</v>
      </c>
      <c r="D458">
        <v>1</v>
      </c>
      <c r="E458">
        <v>1</v>
      </c>
      <c r="F458" t="s">
        <v>87</v>
      </c>
      <c r="G458">
        <v>2.2607351750988301E-2</v>
      </c>
      <c r="H458">
        <v>2.2607351750988301E-2</v>
      </c>
      <c r="I458">
        <v>2.2607351750988301E-2</v>
      </c>
      <c r="J458">
        <v>144.090623460968</v>
      </c>
      <c r="K458">
        <v>137.50757188812599</v>
      </c>
      <c r="L458">
        <v>127.638020009231</v>
      </c>
      <c r="M458">
        <v>0</v>
      </c>
      <c r="N458" t="b">
        <v>1</v>
      </c>
    </row>
    <row r="459" spans="1:14" x14ac:dyDescent="0.35">
      <c r="A459" t="s">
        <v>467</v>
      </c>
      <c r="B459" t="b">
        <v>1</v>
      </c>
      <c r="C459" t="b">
        <v>0</v>
      </c>
      <c r="D459">
        <v>0</v>
      </c>
      <c r="E459">
        <v>-1</v>
      </c>
      <c r="F459" t="s">
        <v>87</v>
      </c>
      <c r="G459">
        <v>-2.7004677054746799E-2</v>
      </c>
      <c r="H459">
        <v>0</v>
      </c>
      <c r="I459">
        <v>2.7004677054746799E-2</v>
      </c>
      <c r="J459">
        <v>140.19950270778699</v>
      </c>
      <c r="K459">
        <v>137.50757188812599</v>
      </c>
      <c r="L459">
        <v>131.084843519488</v>
      </c>
      <c r="M459">
        <v>0</v>
      </c>
      <c r="N459" t="b">
        <v>0</v>
      </c>
    </row>
    <row r="460" spans="1:14" x14ac:dyDescent="0.35">
      <c r="A460" t="s">
        <v>468</v>
      </c>
      <c r="B460" t="b">
        <v>0</v>
      </c>
      <c r="C460" t="b">
        <v>1</v>
      </c>
      <c r="D460">
        <v>1</v>
      </c>
      <c r="E460">
        <v>1</v>
      </c>
      <c r="F460" t="s">
        <v>87</v>
      </c>
      <c r="G460">
        <v>-1.3711812850050501E-2</v>
      </c>
      <c r="H460">
        <v>-1.3711812850050501E-2</v>
      </c>
      <c r="I460">
        <v>-1.3711812850050501E-2</v>
      </c>
      <c r="J460">
        <v>138.277113364988</v>
      </c>
      <c r="K460">
        <v>135.62209379693201</v>
      </c>
      <c r="L460">
        <v>129.28743267767001</v>
      </c>
      <c r="M460">
        <v>0</v>
      </c>
      <c r="N460" t="b">
        <v>0</v>
      </c>
    </row>
    <row r="461" spans="1:14" x14ac:dyDescent="0.35">
      <c r="A461" t="s">
        <v>469</v>
      </c>
      <c r="B461" t="b">
        <v>0</v>
      </c>
      <c r="C461" t="b">
        <v>0</v>
      </c>
      <c r="D461">
        <v>0</v>
      </c>
      <c r="E461">
        <v>-1</v>
      </c>
      <c r="F461" t="s">
        <v>87</v>
      </c>
      <c r="G461">
        <v>-9.4701869375752798E-3</v>
      </c>
      <c r="H461">
        <v>0</v>
      </c>
      <c r="I461">
        <v>9.4701869375752798E-3</v>
      </c>
      <c r="J461">
        <v>136.967603252233</v>
      </c>
      <c r="K461">
        <v>135.62209379693201</v>
      </c>
      <c r="L461">
        <v>130.51180883380701</v>
      </c>
      <c r="M461">
        <v>1</v>
      </c>
      <c r="N461" t="b">
        <v>0</v>
      </c>
    </row>
    <row r="462" spans="1:14" x14ac:dyDescent="0.35">
      <c r="A462" t="s">
        <v>470</v>
      </c>
      <c r="B462" t="b">
        <v>0</v>
      </c>
      <c r="C462" t="b">
        <v>0</v>
      </c>
      <c r="D462">
        <v>0</v>
      </c>
      <c r="E462">
        <v>-1</v>
      </c>
      <c r="F462" t="s">
        <v>87</v>
      </c>
      <c r="G462">
        <v>-4.4444618944326303E-2</v>
      </c>
      <c r="H462">
        <v>0</v>
      </c>
      <c r="I462">
        <v>4.4444618944326303E-2</v>
      </c>
      <c r="J462">
        <v>130.88013031797001</v>
      </c>
      <c r="K462">
        <v>135.62209379693201</v>
      </c>
      <c r="L462">
        <v>136.31235644516099</v>
      </c>
      <c r="M462">
        <v>1</v>
      </c>
      <c r="N462" t="b">
        <v>0</v>
      </c>
    </row>
    <row r="463" spans="1:14" x14ac:dyDescent="0.35">
      <c r="A463" t="s">
        <v>471</v>
      </c>
      <c r="B463" t="b">
        <v>0</v>
      </c>
      <c r="C463" t="b">
        <v>0</v>
      </c>
      <c r="D463">
        <v>0</v>
      </c>
      <c r="E463">
        <v>-1</v>
      </c>
      <c r="F463" t="s">
        <v>87</v>
      </c>
      <c r="G463">
        <v>1.5340326589721299E-2</v>
      </c>
      <c r="H463">
        <v>0</v>
      </c>
      <c r="I463">
        <v>-1.5340326589721299E-2</v>
      </c>
      <c r="J463">
        <v>132.887874261153</v>
      </c>
      <c r="K463">
        <v>135.62209379693201</v>
      </c>
      <c r="L463">
        <v>134.221280379077</v>
      </c>
      <c r="M463">
        <v>1</v>
      </c>
      <c r="N463" t="b">
        <v>1</v>
      </c>
    </row>
    <row r="464" spans="1:14" x14ac:dyDescent="0.35">
      <c r="A464" t="s">
        <v>472</v>
      </c>
      <c r="B464" t="b">
        <v>1</v>
      </c>
      <c r="C464" t="b">
        <v>0</v>
      </c>
      <c r="D464">
        <v>0</v>
      </c>
      <c r="E464">
        <v>-1</v>
      </c>
      <c r="F464" t="s">
        <v>87</v>
      </c>
      <c r="G464">
        <v>-7.2873908927782699E-2</v>
      </c>
      <c r="H464">
        <v>0</v>
      </c>
      <c r="I464">
        <v>7.2873908927782699E-2</v>
      </c>
      <c r="J464">
        <v>123.203815414639</v>
      </c>
      <c r="K464">
        <v>135.62209379693201</v>
      </c>
      <c r="L464">
        <v>144.002509741593</v>
      </c>
      <c r="M464">
        <v>0</v>
      </c>
      <c r="N464" t="b">
        <v>0</v>
      </c>
    </row>
    <row r="465" spans="1:14" x14ac:dyDescent="0.35">
      <c r="A465" t="s">
        <v>473</v>
      </c>
      <c r="B465" t="b">
        <v>0</v>
      </c>
      <c r="C465" t="b">
        <v>0</v>
      </c>
      <c r="D465">
        <v>0</v>
      </c>
      <c r="E465">
        <v>-1</v>
      </c>
      <c r="F465" t="s">
        <v>87</v>
      </c>
      <c r="G465">
        <v>5.8655571637585301E-2</v>
      </c>
      <c r="H465">
        <v>0</v>
      </c>
      <c r="I465">
        <v>-5.8655571637585301E-2</v>
      </c>
      <c r="J465">
        <v>130.430405635716</v>
      </c>
      <c r="K465">
        <v>135.62209379693201</v>
      </c>
      <c r="L465">
        <v>135.55596021545199</v>
      </c>
      <c r="M465">
        <v>1</v>
      </c>
      <c r="N465" t="b">
        <v>1</v>
      </c>
    </row>
    <row r="466" spans="1:14" x14ac:dyDescent="0.35">
      <c r="A466" t="s">
        <v>474</v>
      </c>
      <c r="B466" t="b">
        <v>1</v>
      </c>
      <c r="C466" t="b">
        <v>0</v>
      </c>
      <c r="D466">
        <v>0</v>
      </c>
      <c r="E466">
        <v>-1</v>
      </c>
      <c r="F466" t="s">
        <v>87</v>
      </c>
      <c r="G466">
        <v>-4.4007401740585803E-2</v>
      </c>
      <c r="H466">
        <v>0</v>
      </c>
      <c r="I466">
        <v>4.4007401740585803E-2</v>
      </c>
      <c r="J466">
        <v>124.690502375718</v>
      </c>
      <c r="K466">
        <v>135.62209379693201</v>
      </c>
      <c r="L466">
        <v>141.52142581498501</v>
      </c>
      <c r="M466">
        <v>0</v>
      </c>
      <c r="N466" t="b">
        <v>0</v>
      </c>
    </row>
    <row r="467" spans="1:14" x14ac:dyDescent="0.35">
      <c r="A467" t="s">
        <v>475</v>
      </c>
      <c r="B467" t="b">
        <v>0</v>
      </c>
      <c r="C467" t="b">
        <v>0</v>
      </c>
      <c r="D467">
        <v>0</v>
      </c>
      <c r="E467">
        <v>-1</v>
      </c>
      <c r="F467" t="s">
        <v>87</v>
      </c>
      <c r="G467">
        <v>-4.0519862922424099E-2</v>
      </c>
      <c r="H467">
        <v>0</v>
      </c>
      <c r="I467">
        <v>4.0519862922424099E-2</v>
      </c>
      <c r="J467">
        <v>119.638060311725</v>
      </c>
      <c r="K467">
        <v>135.62209379693201</v>
      </c>
      <c r="L467">
        <v>147.25585458959401</v>
      </c>
      <c r="M467">
        <v>1</v>
      </c>
      <c r="N467" t="b">
        <v>0</v>
      </c>
    </row>
    <row r="468" spans="1:14" x14ac:dyDescent="0.35">
      <c r="A468" t="s">
        <v>476</v>
      </c>
      <c r="B468" t="b">
        <v>0</v>
      </c>
      <c r="C468" t="b">
        <v>0</v>
      </c>
      <c r="D468">
        <v>0</v>
      </c>
      <c r="E468">
        <v>-1</v>
      </c>
      <c r="F468" t="s">
        <v>87</v>
      </c>
      <c r="G468">
        <v>2.01655222411702E-2</v>
      </c>
      <c r="H468">
        <v>0</v>
      </c>
      <c r="I468">
        <v>-2.01655222411702E-2</v>
      </c>
      <c r="J468">
        <v>122.050624277832</v>
      </c>
      <c r="K468">
        <v>135.62209379693201</v>
      </c>
      <c r="L468">
        <v>144.28636337872501</v>
      </c>
      <c r="M468">
        <v>1</v>
      </c>
      <c r="N468" t="b">
        <v>1</v>
      </c>
    </row>
    <row r="469" spans="1:14" x14ac:dyDescent="0.35">
      <c r="A469" t="s">
        <v>477</v>
      </c>
      <c r="B469" t="b">
        <v>1</v>
      </c>
      <c r="C469" t="b">
        <v>0</v>
      </c>
      <c r="D469">
        <v>0</v>
      </c>
      <c r="E469">
        <v>-1</v>
      </c>
      <c r="F469" t="s">
        <v>87</v>
      </c>
      <c r="G469">
        <v>2.96140128656272E-2</v>
      </c>
      <c r="H469">
        <v>0</v>
      </c>
      <c r="I469">
        <v>-2.96140128656272E-2</v>
      </c>
      <c r="J469">
        <v>125.66503303545301</v>
      </c>
      <c r="K469">
        <v>135.62209379693201</v>
      </c>
      <c r="L469">
        <v>140.01346515729301</v>
      </c>
      <c r="M469">
        <v>0</v>
      </c>
      <c r="N469" t="b">
        <v>1</v>
      </c>
    </row>
    <row r="470" spans="1:14" x14ac:dyDescent="0.35">
      <c r="A470" t="s">
        <v>478</v>
      </c>
      <c r="B470" t="b">
        <v>1</v>
      </c>
      <c r="C470" t="b">
        <v>1</v>
      </c>
      <c r="D470">
        <v>1</v>
      </c>
      <c r="E470">
        <v>1</v>
      </c>
      <c r="F470" t="s">
        <v>87</v>
      </c>
      <c r="G470">
        <v>-2.1425148868697001E-2</v>
      </c>
      <c r="H470">
        <v>-2.1425148868697001E-2</v>
      </c>
      <c r="I470">
        <v>-2.1425148868697001E-2</v>
      </c>
      <c r="J470">
        <v>122.972640995079</v>
      </c>
      <c r="K470">
        <v>132.716370247448</v>
      </c>
      <c r="L470">
        <v>137.01365582267599</v>
      </c>
      <c r="M470">
        <v>1</v>
      </c>
      <c r="N470" t="b">
        <v>0</v>
      </c>
    </row>
    <row r="471" spans="1:14" x14ac:dyDescent="0.35">
      <c r="A471" t="s">
        <v>479</v>
      </c>
      <c r="B471" t="b">
        <v>0</v>
      </c>
      <c r="C471" t="b">
        <v>1</v>
      </c>
      <c r="D471">
        <v>1</v>
      </c>
      <c r="E471">
        <v>1</v>
      </c>
      <c r="F471" t="s">
        <v>87</v>
      </c>
      <c r="G471">
        <v>3.8256738892156597E-2</v>
      </c>
      <c r="H471">
        <v>3.8256738892156597E-2</v>
      </c>
      <c r="I471">
        <v>3.8256738892156597E-2</v>
      </c>
      <c r="J471">
        <v>127.677173212507</v>
      </c>
      <c r="K471">
        <v>137.793665770719</v>
      </c>
      <c r="L471">
        <v>142.25535147814401</v>
      </c>
      <c r="M471">
        <v>0</v>
      </c>
      <c r="N471" t="b">
        <v>1</v>
      </c>
    </row>
    <row r="472" spans="1:14" x14ac:dyDescent="0.35">
      <c r="A472" t="s">
        <v>480</v>
      </c>
      <c r="B472" t="b">
        <v>1</v>
      </c>
      <c r="C472" t="b">
        <v>0</v>
      </c>
      <c r="D472">
        <v>0</v>
      </c>
      <c r="E472">
        <v>-1</v>
      </c>
      <c r="F472" t="s">
        <v>87</v>
      </c>
      <c r="G472">
        <v>-2.7973019291335499E-2</v>
      </c>
      <c r="H472">
        <v>0</v>
      </c>
      <c r="I472">
        <v>2.7973019291335499E-2</v>
      </c>
      <c r="J472">
        <v>124.10565718317</v>
      </c>
      <c r="K472">
        <v>137.793665770719</v>
      </c>
      <c r="L472">
        <v>146.23466316933701</v>
      </c>
      <c r="M472">
        <v>0</v>
      </c>
      <c r="N472" t="b">
        <v>0</v>
      </c>
    </row>
    <row r="473" spans="1:14" x14ac:dyDescent="0.35">
      <c r="A473" t="s">
        <v>481</v>
      </c>
      <c r="B473" t="b">
        <v>0</v>
      </c>
      <c r="C473" t="b">
        <v>0</v>
      </c>
      <c r="D473">
        <v>0</v>
      </c>
      <c r="E473">
        <v>-1</v>
      </c>
      <c r="F473" t="s">
        <v>87</v>
      </c>
      <c r="G473">
        <v>2.4277172991492998E-2</v>
      </c>
      <c r="H473">
        <v>0</v>
      </c>
      <c r="I473">
        <v>-2.4277172991492998E-2</v>
      </c>
      <c r="J473">
        <v>127.118591691829</v>
      </c>
      <c r="K473">
        <v>137.793665770719</v>
      </c>
      <c r="L473">
        <v>142.68449895422299</v>
      </c>
      <c r="M473">
        <v>1</v>
      </c>
      <c r="N473" t="b">
        <v>1</v>
      </c>
    </row>
    <row r="474" spans="1:14" x14ac:dyDescent="0.35">
      <c r="A474" t="s">
        <v>482</v>
      </c>
      <c r="B474" t="b">
        <v>1</v>
      </c>
      <c r="C474" t="b">
        <v>0</v>
      </c>
      <c r="D474">
        <v>0</v>
      </c>
      <c r="E474">
        <v>-1</v>
      </c>
      <c r="F474" t="s">
        <v>87</v>
      </c>
      <c r="G474">
        <v>2.1669980171119502E-3</v>
      </c>
      <c r="H474">
        <v>0</v>
      </c>
      <c r="I474">
        <v>-2.1669980171119502E-3</v>
      </c>
      <c r="J474">
        <v>127.39405742796301</v>
      </c>
      <c r="K474">
        <v>137.793665770719</v>
      </c>
      <c r="L474">
        <v>142.37530192791601</v>
      </c>
      <c r="M474">
        <v>0</v>
      </c>
      <c r="N474" t="b">
        <v>1</v>
      </c>
    </row>
    <row r="475" spans="1:14" x14ac:dyDescent="0.35">
      <c r="A475" t="s">
        <v>483</v>
      </c>
      <c r="B475" t="b">
        <v>1</v>
      </c>
      <c r="C475" t="b">
        <v>1</v>
      </c>
      <c r="D475">
        <v>1</v>
      </c>
      <c r="E475">
        <v>1</v>
      </c>
      <c r="F475" t="s">
        <v>87</v>
      </c>
      <c r="G475">
        <v>-8.18862222761251E-3</v>
      </c>
      <c r="H475">
        <v>-8.18862222761251E-3</v>
      </c>
      <c r="I475">
        <v>-8.18862222761251E-3</v>
      </c>
      <c r="J475">
        <v>126.350875617643</v>
      </c>
      <c r="K475">
        <v>136.665325496365</v>
      </c>
      <c r="L475">
        <v>141.20944436588599</v>
      </c>
      <c r="M475">
        <v>1</v>
      </c>
      <c r="N475" t="b">
        <v>0</v>
      </c>
    </row>
    <row r="476" spans="1:14" x14ac:dyDescent="0.35">
      <c r="A476" t="s">
        <v>484</v>
      </c>
      <c r="B476" t="b">
        <v>0</v>
      </c>
      <c r="C476" t="b">
        <v>1</v>
      </c>
      <c r="D476">
        <v>1</v>
      </c>
      <c r="E476">
        <v>1</v>
      </c>
      <c r="F476" t="s">
        <v>87</v>
      </c>
      <c r="G476">
        <v>1.22084057463685E-2</v>
      </c>
      <c r="H476">
        <v>1.22084057463685E-2</v>
      </c>
      <c r="I476">
        <v>1.22084057463685E-2</v>
      </c>
      <c r="J476">
        <v>127.893418373592</v>
      </c>
      <c r="K476">
        <v>138.33379124148399</v>
      </c>
      <c r="L476">
        <v>142.933386557924</v>
      </c>
      <c r="M476">
        <v>0</v>
      </c>
      <c r="N476" t="b">
        <v>1</v>
      </c>
    </row>
    <row r="477" spans="1:14" x14ac:dyDescent="0.35">
      <c r="A477" t="s">
        <v>485</v>
      </c>
      <c r="B477" t="b">
        <v>1</v>
      </c>
      <c r="C477" t="b">
        <v>1</v>
      </c>
      <c r="D477">
        <v>1</v>
      </c>
      <c r="E477">
        <v>1</v>
      </c>
      <c r="F477" t="s">
        <v>87</v>
      </c>
      <c r="G477">
        <v>1.38828032061564E-2</v>
      </c>
      <c r="H477">
        <v>1.38828032061564E-2</v>
      </c>
      <c r="I477">
        <v>1.38828032061564E-2</v>
      </c>
      <c r="J477">
        <v>129.66893753223499</v>
      </c>
      <c r="K477">
        <v>140.25425204205101</v>
      </c>
      <c r="L477">
        <v>144.91770263509699</v>
      </c>
      <c r="M477">
        <v>1</v>
      </c>
      <c r="N477" t="b">
        <v>1</v>
      </c>
    </row>
    <row r="478" spans="1:14" x14ac:dyDescent="0.35">
      <c r="A478" t="s">
        <v>486</v>
      </c>
      <c r="B478" t="b">
        <v>1</v>
      </c>
      <c r="C478" t="b">
        <v>1</v>
      </c>
      <c r="D478">
        <v>1</v>
      </c>
      <c r="E478">
        <v>1</v>
      </c>
      <c r="F478" t="s">
        <v>87</v>
      </c>
      <c r="G478">
        <v>8.1779538919690697E-3</v>
      </c>
      <c r="H478">
        <v>8.1779538919690697E-3</v>
      </c>
      <c r="I478">
        <v>8.1779538919690697E-3</v>
      </c>
      <c r="J478">
        <v>130.72936412459401</v>
      </c>
      <c r="K478">
        <v>141.40124484840399</v>
      </c>
      <c r="L478">
        <v>146.10283292537699</v>
      </c>
      <c r="M478">
        <v>1</v>
      </c>
      <c r="N478" t="b">
        <v>1</v>
      </c>
    </row>
    <row r="479" spans="1:14" x14ac:dyDescent="0.35">
      <c r="A479" t="s">
        <v>487</v>
      </c>
      <c r="B479" t="b">
        <v>1</v>
      </c>
      <c r="C479" t="b">
        <v>1</v>
      </c>
      <c r="D479">
        <v>1</v>
      </c>
      <c r="E479">
        <v>1</v>
      </c>
      <c r="F479" t="s">
        <v>87</v>
      </c>
      <c r="G479">
        <v>-1.7284505627751901E-2</v>
      </c>
      <c r="H479">
        <v>-1.7284505627751901E-2</v>
      </c>
      <c r="I479">
        <v>-1.7284505627751901E-2</v>
      </c>
      <c r="J479">
        <v>128.46977169466999</v>
      </c>
      <c r="K479">
        <v>138.95719423604999</v>
      </c>
      <c r="L479">
        <v>143.57751768744799</v>
      </c>
      <c r="M479">
        <v>1</v>
      </c>
      <c r="N479" t="b">
        <v>0</v>
      </c>
    </row>
    <row r="480" spans="1:14" x14ac:dyDescent="0.35">
      <c r="A480" t="s">
        <v>488</v>
      </c>
      <c r="B480" t="b">
        <v>0</v>
      </c>
      <c r="C480" t="b">
        <v>1</v>
      </c>
      <c r="D480">
        <v>1</v>
      </c>
      <c r="E480">
        <v>1</v>
      </c>
      <c r="F480" t="s">
        <v>87</v>
      </c>
      <c r="G480">
        <v>-4.7010754496031801E-3</v>
      </c>
      <c r="H480">
        <v>-4.7010754496031801E-3</v>
      </c>
      <c r="I480">
        <v>-4.7010754496031801E-3</v>
      </c>
      <c r="J480">
        <v>127.86582560494</v>
      </c>
      <c r="K480">
        <v>138.30394598168101</v>
      </c>
      <c r="L480">
        <v>142.902548943933</v>
      </c>
      <c r="M480">
        <v>0</v>
      </c>
      <c r="N480" t="b">
        <v>0</v>
      </c>
    </row>
    <row r="481" spans="1:14" x14ac:dyDescent="0.35">
      <c r="A481" t="s">
        <v>489</v>
      </c>
      <c r="B481" t="b">
        <v>0</v>
      </c>
      <c r="C481" t="b">
        <v>1</v>
      </c>
      <c r="D481">
        <v>1</v>
      </c>
      <c r="E481">
        <v>1</v>
      </c>
      <c r="F481" t="s">
        <v>87</v>
      </c>
      <c r="G481">
        <v>3.85477877465705E-2</v>
      </c>
      <c r="H481">
        <v>3.85477877465705E-2</v>
      </c>
      <c r="I481">
        <v>3.85477877465705E-2</v>
      </c>
      <c r="J481">
        <v>132.7947703104</v>
      </c>
      <c r="K481">
        <v>143.63525713589601</v>
      </c>
      <c r="L481">
        <v>148.411126069067</v>
      </c>
      <c r="M481">
        <v>0</v>
      </c>
      <c r="N481" t="b">
        <v>1</v>
      </c>
    </row>
    <row r="482" spans="1:14" x14ac:dyDescent="0.35">
      <c r="A482" t="s">
        <v>490</v>
      </c>
      <c r="B482" t="b">
        <v>1</v>
      </c>
      <c r="C482" t="b">
        <v>0</v>
      </c>
      <c r="D482">
        <v>0</v>
      </c>
      <c r="E482">
        <v>-1</v>
      </c>
      <c r="F482" t="s">
        <v>87</v>
      </c>
      <c r="G482">
        <v>3.2216531652061203E-2</v>
      </c>
      <c r="H482">
        <v>0</v>
      </c>
      <c r="I482">
        <v>-3.2216531652061203E-2</v>
      </c>
      <c r="J482">
        <v>137.07295723133299</v>
      </c>
      <c r="K482">
        <v>143.63525713589601</v>
      </c>
      <c r="L482">
        <v>143.629834328545</v>
      </c>
      <c r="M482">
        <v>0</v>
      </c>
      <c r="N482" t="b">
        <v>1</v>
      </c>
    </row>
    <row r="483" spans="1:14" x14ac:dyDescent="0.35">
      <c r="A483" t="s">
        <v>396</v>
      </c>
      <c r="B483" t="b">
        <v>0</v>
      </c>
      <c r="C483" t="b">
        <v>0</v>
      </c>
      <c r="D483">
        <v>0</v>
      </c>
      <c r="E483">
        <v>-1</v>
      </c>
      <c r="F483" t="s">
        <v>77</v>
      </c>
      <c r="G483" s="129">
        <v>3.8777724973451098E-3</v>
      </c>
      <c r="H483" s="129">
        <v>0</v>
      </c>
      <c r="I483" s="129">
        <v>-3.8777724973451098E-3</v>
      </c>
      <c r="J483">
        <v>100.387777249734</v>
      </c>
      <c r="K483">
        <v>100</v>
      </c>
      <c r="L483">
        <v>99.612222750265403</v>
      </c>
      <c r="M483">
        <v>1</v>
      </c>
      <c r="N483" t="b">
        <v>1</v>
      </c>
    </row>
    <row r="484" spans="1:14" x14ac:dyDescent="0.35">
      <c r="A484" t="s">
        <v>397</v>
      </c>
      <c r="B484" t="b">
        <v>1</v>
      </c>
      <c r="C484" t="b">
        <v>0</v>
      </c>
      <c r="D484">
        <v>0</v>
      </c>
      <c r="E484">
        <v>-1</v>
      </c>
      <c r="F484" t="s">
        <v>77</v>
      </c>
      <c r="G484">
        <v>1.10549461504891E-2</v>
      </c>
      <c r="H484">
        <v>0</v>
      </c>
      <c r="I484">
        <v>-1.10549461504891E-2</v>
      </c>
      <c r="J484">
        <v>101.497558721397</v>
      </c>
      <c r="K484">
        <v>100</v>
      </c>
      <c r="L484">
        <v>98.511014991830706</v>
      </c>
      <c r="M484">
        <v>0</v>
      </c>
      <c r="N484" t="b">
        <v>1</v>
      </c>
    </row>
    <row r="485" spans="1:14" x14ac:dyDescent="0.35">
      <c r="A485" t="s">
        <v>398</v>
      </c>
      <c r="B485" t="b">
        <v>1</v>
      </c>
      <c r="C485" t="b">
        <v>0</v>
      </c>
      <c r="D485">
        <v>0</v>
      </c>
      <c r="E485">
        <v>-1</v>
      </c>
      <c r="F485" t="s">
        <v>77</v>
      </c>
      <c r="G485">
        <v>2.0547391257780701E-2</v>
      </c>
      <c r="H485">
        <v>0</v>
      </c>
      <c r="I485">
        <v>-2.0547391257780701E-2</v>
      </c>
      <c r="J485">
        <v>103.583068772155</v>
      </c>
      <c r="K485">
        <v>100</v>
      </c>
      <c r="L485">
        <v>96.486870623592495</v>
      </c>
      <c r="M485">
        <v>0</v>
      </c>
      <c r="N485" t="b">
        <v>1</v>
      </c>
    </row>
    <row r="486" spans="1:14" x14ac:dyDescent="0.35">
      <c r="A486" t="s">
        <v>354</v>
      </c>
      <c r="B486" t="b">
        <v>1</v>
      </c>
      <c r="C486" t="b">
        <v>1</v>
      </c>
      <c r="D486">
        <v>1</v>
      </c>
      <c r="E486">
        <v>1</v>
      </c>
      <c r="F486" t="s">
        <v>77</v>
      </c>
      <c r="G486">
        <v>6.7179130640220297E-3</v>
      </c>
      <c r="H486">
        <v>6.7179130640220297E-3</v>
      </c>
      <c r="I486">
        <v>6.7179130640220297E-3</v>
      </c>
      <c r="J486">
        <v>104.27893082307099</v>
      </c>
      <c r="K486">
        <v>100.671791306402</v>
      </c>
      <c r="L486">
        <v>97.135061032261305</v>
      </c>
      <c r="M486">
        <v>1</v>
      </c>
      <c r="N486" t="b">
        <v>1</v>
      </c>
    </row>
    <row r="487" spans="1:14" x14ac:dyDescent="0.35">
      <c r="A487" t="s">
        <v>399</v>
      </c>
      <c r="B487" t="b">
        <v>1</v>
      </c>
      <c r="C487" t="b">
        <v>1</v>
      </c>
      <c r="D487">
        <v>1</v>
      </c>
      <c r="E487">
        <v>1</v>
      </c>
      <c r="F487" t="s">
        <v>77</v>
      </c>
      <c r="G487">
        <v>1.37197397284705E-3</v>
      </c>
      <c r="H487">
        <v>1.37197397284705E-3</v>
      </c>
      <c r="I487">
        <v>1.37197397284705E-3</v>
      </c>
      <c r="J487">
        <v>104.421998802077</v>
      </c>
      <c r="K487">
        <v>100.809910383874</v>
      </c>
      <c r="L487">
        <v>97.268327807848493</v>
      </c>
      <c r="M487">
        <v>1</v>
      </c>
      <c r="N487" t="b">
        <v>1</v>
      </c>
    </row>
    <row r="488" spans="1:14" x14ac:dyDescent="0.35">
      <c r="A488" t="s">
        <v>400</v>
      </c>
      <c r="B488" t="b">
        <v>1</v>
      </c>
      <c r="C488" t="b">
        <v>1</v>
      </c>
      <c r="D488">
        <v>1</v>
      </c>
      <c r="E488">
        <v>1</v>
      </c>
      <c r="F488" t="s">
        <v>77</v>
      </c>
      <c r="G488">
        <v>1.9579028697311401E-2</v>
      </c>
      <c r="H488">
        <v>1.9579028697311401E-2</v>
      </c>
      <c r="I488">
        <v>1.9579028697311401E-2</v>
      </c>
      <c r="J488">
        <v>106.466480113253</v>
      </c>
      <c r="K488">
        <v>102.783670512253</v>
      </c>
      <c r="L488">
        <v>99.172747189337898</v>
      </c>
      <c r="M488">
        <v>1</v>
      </c>
      <c r="N488" t="b">
        <v>1</v>
      </c>
    </row>
    <row r="489" spans="1:14" x14ac:dyDescent="0.35">
      <c r="A489" t="s">
        <v>401</v>
      </c>
      <c r="B489" t="b">
        <v>1</v>
      </c>
      <c r="C489" t="b">
        <v>1</v>
      </c>
      <c r="D489">
        <v>1</v>
      </c>
      <c r="E489">
        <v>1</v>
      </c>
      <c r="F489" t="s">
        <v>77</v>
      </c>
      <c r="G489" s="129">
        <v>4.30144785058428E-3</v>
      </c>
      <c r="H489">
        <v>4.30144785058428E-3</v>
      </c>
      <c r="I489" s="129">
        <v>4.30144785058428E-3</v>
      </c>
      <c r="J489">
        <v>106.924440125296</v>
      </c>
      <c r="K489">
        <v>103.225789110853</v>
      </c>
      <c r="L489">
        <v>99.599333589571998</v>
      </c>
      <c r="M489">
        <v>1</v>
      </c>
      <c r="N489" t="b">
        <v>1</v>
      </c>
    </row>
    <row r="490" spans="1:14" x14ac:dyDescent="0.35">
      <c r="A490" t="s">
        <v>402</v>
      </c>
      <c r="B490" t="b">
        <v>1</v>
      </c>
      <c r="C490" t="b">
        <v>1</v>
      </c>
      <c r="D490">
        <v>1</v>
      </c>
      <c r="E490">
        <v>1</v>
      </c>
      <c r="F490" t="s">
        <v>77</v>
      </c>
      <c r="G490">
        <v>1.1473317231731599E-3</v>
      </c>
      <c r="H490">
        <v>1.1473317231731599E-3</v>
      </c>
      <c r="I490">
        <v>1.1473317231731599E-3</v>
      </c>
      <c r="J490">
        <v>107.047117927434</v>
      </c>
      <c r="K490">
        <v>103.34422333335</v>
      </c>
      <c r="L490">
        <v>99.713607064606194</v>
      </c>
      <c r="M490">
        <v>1</v>
      </c>
      <c r="N490" t="b">
        <v>1</v>
      </c>
    </row>
    <row r="491" spans="1:14" x14ac:dyDescent="0.35">
      <c r="A491" t="s">
        <v>403</v>
      </c>
      <c r="B491" t="b">
        <v>1</v>
      </c>
      <c r="C491" t="b">
        <v>1</v>
      </c>
      <c r="D491">
        <v>1</v>
      </c>
      <c r="E491">
        <v>1</v>
      </c>
      <c r="F491" t="s">
        <v>77</v>
      </c>
      <c r="G491">
        <v>2.0095173859142599E-3</v>
      </c>
      <c r="H491">
        <v>2.0095173859142599E-3</v>
      </c>
      <c r="I491">
        <v>2.0095173859142599E-3</v>
      </c>
      <c r="J491">
        <v>107.262230972021</v>
      </c>
      <c r="K491">
        <v>103.551895346872</v>
      </c>
      <c r="L491">
        <v>99.913983291614699</v>
      </c>
      <c r="M491">
        <v>1</v>
      </c>
      <c r="N491" t="b">
        <v>1</v>
      </c>
    </row>
    <row r="492" spans="1:14" x14ac:dyDescent="0.35">
      <c r="A492" t="s">
        <v>404</v>
      </c>
      <c r="B492" t="b">
        <v>1</v>
      </c>
      <c r="C492" t="b">
        <v>1</v>
      </c>
      <c r="D492">
        <v>1</v>
      </c>
      <c r="E492">
        <v>1</v>
      </c>
      <c r="F492" t="s">
        <v>77</v>
      </c>
      <c r="G492">
        <v>-2.3027512141383598E-3</v>
      </c>
      <c r="H492">
        <v>-2.3027512141383598E-3</v>
      </c>
      <c r="I492">
        <v>-2.3027512141383598E-3</v>
      </c>
      <c r="J492">
        <v>107.01523273941901</v>
      </c>
      <c r="K492">
        <v>103.313441094136</v>
      </c>
      <c r="L492">
        <v>99.683906245280596</v>
      </c>
      <c r="M492">
        <v>1</v>
      </c>
      <c r="N492" t="b">
        <v>0</v>
      </c>
    </row>
    <row r="493" spans="1:14" x14ac:dyDescent="0.35">
      <c r="A493" t="s">
        <v>405</v>
      </c>
      <c r="B493" t="b">
        <v>0</v>
      </c>
      <c r="C493" t="b">
        <v>1</v>
      </c>
      <c r="D493">
        <v>1</v>
      </c>
      <c r="E493">
        <v>1</v>
      </c>
      <c r="F493" t="s">
        <v>77</v>
      </c>
      <c r="G493">
        <v>-2.0219255898390898E-2</v>
      </c>
      <c r="H493">
        <v>-2.0219255898390898E-2</v>
      </c>
      <c r="I493">
        <v>-2.0219255898390898E-2</v>
      </c>
      <c r="J493">
        <v>104.851464363635</v>
      </c>
      <c r="K493">
        <v>101.22452019091</v>
      </c>
      <c r="L493">
        <v>97.668371835955995</v>
      </c>
      <c r="M493">
        <v>0</v>
      </c>
      <c r="N493" t="b">
        <v>0</v>
      </c>
    </row>
    <row r="494" spans="1:14" x14ac:dyDescent="0.35">
      <c r="A494" t="s">
        <v>406</v>
      </c>
      <c r="B494" t="b">
        <v>0</v>
      </c>
      <c r="C494" t="b">
        <v>1</v>
      </c>
      <c r="D494">
        <v>1</v>
      </c>
      <c r="E494">
        <v>1</v>
      </c>
      <c r="F494" t="s">
        <v>77</v>
      </c>
      <c r="G494">
        <v>5.48613827141108E-3</v>
      </c>
      <c r="H494">
        <v>5.48613827141108E-3</v>
      </c>
      <c r="I494">
        <v>5.48613827141108E-3</v>
      </c>
      <c r="J494">
        <v>105.426693995094</v>
      </c>
      <c r="K494">
        <v>101.779851905135</v>
      </c>
      <c r="L494">
        <v>98.204194028591701</v>
      </c>
      <c r="M494">
        <v>0</v>
      </c>
      <c r="N494" t="b">
        <v>1</v>
      </c>
    </row>
    <row r="495" spans="1:14" x14ac:dyDescent="0.35">
      <c r="A495" t="s">
        <v>407</v>
      </c>
      <c r="B495" t="b">
        <v>1</v>
      </c>
      <c r="C495" t="b">
        <v>1</v>
      </c>
      <c r="D495">
        <v>1</v>
      </c>
      <c r="E495">
        <v>1</v>
      </c>
      <c r="F495" t="s">
        <v>77</v>
      </c>
      <c r="G495">
        <v>4.1275544255363599E-3</v>
      </c>
      <c r="H495">
        <v>4.1275544255363599E-3</v>
      </c>
      <c r="I495">
        <v>4.1275544255363599E-3</v>
      </c>
      <c r="J495">
        <v>105.861848412463</v>
      </c>
      <c r="K495">
        <v>102.199953783296</v>
      </c>
      <c r="L495">
        <v>98.609537184260603</v>
      </c>
      <c r="M495">
        <v>1</v>
      </c>
      <c r="N495" t="b">
        <v>1</v>
      </c>
    </row>
    <row r="496" spans="1:14" x14ac:dyDescent="0.35">
      <c r="A496" t="s">
        <v>408</v>
      </c>
      <c r="B496" t="b">
        <v>1</v>
      </c>
      <c r="C496" t="b">
        <v>1</v>
      </c>
      <c r="D496">
        <v>1</v>
      </c>
      <c r="E496">
        <v>1</v>
      </c>
      <c r="F496" t="s">
        <v>77</v>
      </c>
      <c r="G496">
        <v>8.2449229220489199E-3</v>
      </c>
      <c r="H496">
        <v>8.2449229220489199E-3</v>
      </c>
      <c r="I496">
        <v>8.2449229220489199E-3</v>
      </c>
      <c r="J496">
        <v>106.73467119300901</v>
      </c>
      <c r="K496">
        <v>103.04258452487601</v>
      </c>
      <c r="L496">
        <v>99.4225652177238</v>
      </c>
      <c r="M496">
        <v>1</v>
      </c>
      <c r="N496" t="b">
        <v>1</v>
      </c>
    </row>
    <row r="497" spans="1:14" x14ac:dyDescent="0.35">
      <c r="A497" t="s">
        <v>409</v>
      </c>
      <c r="B497" t="b">
        <v>1</v>
      </c>
      <c r="C497" t="b">
        <v>1</v>
      </c>
      <c r="D497">
        <v>1</v>
      </c>
      <c r="E497">
        <v>1</v>
      </c>
      <c r="F497" t="s">
        <v>77</v>
      </c>
      <c r="G497">
        <v>2.3495965917674699E-3</v>
      </c>
      <c r="H497">
        <v>2.3495965917674699E-3</v>
      </c>
      <c r="I497">
        <v>2.3495965917674699E-3</v>
      </c>
      <c r="J497">
        <v>106.98545461266799</v>
      </c>
      <c r="K497">
        <v>103.28469303028299</v>
      </c>
      <c r="L497">
        <v>99.656168138104107</v>
      </c>
      <c r="M497">
        <v>1</v>
      </c>
      <c r="N497" t="b">
        <v>1</v>
      </c>
    </row>
    <row r="498" spans="1:14" x14ac:dyDescent="0.35">
      <c r="A498" t="s">
        <v>410</v>
      </c>
      <c r="B498" t="b">
        <v>1</v>
      </c>
      <c r="C498" t="b">
        <v>1</v>
      </c>
      <c r="D498">
        <v>1</v>
      </c>
      <c r="E498">
        <v>1</v>
      </c>
      <c r="F498" t="s">
        <v>77</v>
      </c>
      <c r="G498">
        <v>5.2739924648974503E-3</v>
      </c>
      <c r="H498">
        <v>5.2739924648974503E-3</v>
      </c>
      <c r="I498">
        <v>5.2739924648974503E-3</v>
      </c>
      <c r="J498">
        <v>107.549695094149</v>
      </c>
      <c r="K498">
        <v>103.829415723064</v>
      </c>
      <c r="L498">
        <v>100.181754017945</v>
      </c>
      <c r="M498">
        <v>1</v>
      </c>
      <c r="N498" t="b">
        <v>1</v>
      </c>
    </row>
    <row r="499" spans="1:14" x14ac:dyDescent="0.35">
      <c r="A499" t="s">
        <v>411</v>
      </c>
      <c r="B499" t="b">
        <v>1</v>
      </c>
      <c r="C499" t="b">
        <v>1</v>
      </c>
      <c r="D499">
        <v>1</v>
      </c>
      <c r="E499">
        <v>1</v>
      </c>
      <c r="F499" t="s">
        <v>77</v>
      </c>
      <c r="G499">
        <v>7.5938343253934004E-3</v>
      </c>
      <c r="H499">
        <v>7.5938343253934004E-3</v>
      </c>
      <c r="I499">
        <v>7.5938343253934004E-3</v>
      </c>
      <c r="J499">
        <v>108.36640966044</v>
      </c>
      <c r="K499">
        <v>104.617879104167</v>
      </c>
      <c r="L499">
        <v>100.942517660384</v>
      </c>
      <c r="M499">
        <v>1</v>
      </c>
      <c r="N499" t="b">
        <v>1</v>
      </c>
    </row>
    <row r="500" spans="1:14" x14ac:dyDescent="0.35">
      <c r="A500" t="s">
        <v>412</v>
      </c>
      <c r="B500" t="b">
        <v>1</v>
      </c>
      <c r="C500" t="b">
        <v>1</v>
      </c>
      <c r="D500">
        <v>1</v>
      </c>
      <c r="E500">
        <v>1</v>
      </c>
      <c r="F500" t="s">
        <v>77</v>
      </c>
      <c r="G500">
        <v>-2.9103947040987001E-4</v>
      </c>
      <c r="H500">
        <v>-2.9103947040987001E-4</v>
      </c>
      <c r="I500">
        <v>-2.9103947040987001E-4</v>
      </c>
      <c r="J500">
        <v>108.33487075796199</v>
      </c>
      <c r="K500">
        <v>104.587431172037</v>
      </c>
      <c r="L500">
        <v>100.913139403502</v>
      </c>
      <c r="M500">
        <v>1</v>
      </c>
      <c r="N500" t="b">
        <v>0</v>
      </c>
    </row>
    <row r="501" spans="1:14" x14ac:dyDescent="0.35">
      <c r="A501" t="s">
        <v>413</v>
      </c>
      <c r="B501" t="b">
        <v>0</v>
      </c>
      <c r="C501" t="b">
        <v>1</v>
      </c>
      <c r="D501">
        <v>1</v>
      </c>
      <c r="E501">
        <v>1</v>
      </c>
      <c r="F501" t="s">
        <v>77</v>
      </c>
      <c r="G501">
        <v>8.7493328766687899E-3</v>
      </c>
      <c r="H501">
        <v>8.7493328766687899E-3</v>
      </c>
      <c r="I501">
        <v>8.7493328766687899E-3</v>
      </c>
      <c r="J501">
        <v>109.282728604375</v>
      </c>
      <c r="K501">
        <v>105.502501422077</v>
      </c>
      <c r="L501">
        <v>101.79606205177301</v>
      </c>
      <c r="M501">
        <v>0</v>
      </c>
      <c r="N501" t="b">
        <v>1</v>
      </c>
    </row>
    <row r="502" spans="1:14" x14ac:dyDescent="0.35">
      <c r="A502" t="s">
        <v>414</v>
      </c>
      <c r="B502" t="b">
        <v>1</v>
      </c>
      <c r="C502" t="b">
        <v>0</v>
      </c>
      <c r="D502">
        <v>0</v>
      </c>
      <c r="E502">
        <v>-1</v>
      </c>
      <c r="F502" t="s">
        <v>77</v>
      </c>
      <c r="G502">
        <v>2.6042698546433398E-3</v>
      </c>
      <c r="H502">
        <v>0</v>
      </c>
      <c r="I502">
        <v>-2.6042698546433398E-3</v>
      </c>
      <c r="J502">
        <v>109.56733032011201</v>
      </c>
      <c r="K502">
        <v>105.502501422077</v>
      </c>
      <c r="L502">
        <v>101.530957636051</v>
      </c>
      <c r="M502">
        <v>0</v>
      </c>
      <c r="N502" t="b">
        <v>1</v>
      </c>
    </row>
    <row r="503" spans="1:14" x14ac:dyDescent="0.35">
      <c r="A503" t="s">
        <v>415</v>
      </c>
      <c r="B503" t="b">
        <v>1</v>
      </c>
      <c r="C503" t="b">
        <v>0</v>
      </c>
      <c r="D503">
        <v>0</v>
      </c>
      <c r="E503">
        <v>-1</v>
      </c>
      <c r="F503" t="s">
        <v>77</v>
      </c>
      <c r="G503">
        <v>-1.1583174976714701E-3</v>
      </c>
      <c r="H503">
        <v>0</v>
      </c>
      <c r="I503">
        <v>1.1583174976714701E-3</v>
      </c>
      <c r="J503">
        <v>109.440416564229</v>
      </c>
      <c r="K503">
        <v>105.502501422077</v>
      </c>
      <c r="L503">
        <v>101.648562720836</v>
      </c>
      <c r="M503">
        <v>0</v>
      </c>
      <c r="N503" t="b">
        <v>0</v>
      </c>
    </row>
    <row r="504" spans="1:14" x14ac:dyDescent="0.35">
      <c r="A504" t="s">
        <v>416</v>
      </c>
      <c r="B504" t="b">
        <v>0</v>
      </c>
      <c r="C504" t="b">
        <v>1</v>
      </c>
      <c r="D504">
        <v>1</v>
      </c>
      <c r="E504">
        <v>1</v>
      </c>
      <c r="F504" t="s">
        <v>77</v>
      </c>
      <c r="G504">
        <v>2.03141168875875E-3</v>
      </c>
      <c r="H504">
        <v>2.03141168875875E-3</v>
      </c>
      <c r="I504">
        <v>2.03141168875875E-3</v>
      </c>
      <c r="J504">
        <v>109.662735105661</v>
      </c>
      <c r="K504">
        <v>105.71682043665901</v>
      </c>
      <c r="L504">
        <v>101.855052799292</v>
      </c>
      <c r="M504">
        <v>0</v>
      </c>
      <c r="N504" t="b">
        <v>1</v>
      </c>
    </row>
    <row r="505" spans="1:14" x14ac:dyDescent="0.35">
      <c r="A505" t="s">
        <v>417</v>
      </c>
      <c r="B505" t="b">
        <v>1</v>
      </c>
      <c r="C505" t="b">
        <v>0</v>
      </c>
      <c r="D505">
        <v>0</v>
      </c>
      <c r="E505">
        <v>-1</v>
      </c>
      <c r="F505" t="s">
        <v>77</v>
      </c>
      <c r="G505">
        <v>-3.1933655071904E-3</v>
      </c>
      <c r="H505">
        <v>0</v>
      </c>
      <c r="I505">
        <v>3.1933655071904E-3</v>
      </c>
      <c r="J505">
        <v>109.31254190995</v>
      </c>
      <c r="K505">
        <v>105.71682043665901</v>
      </c>
      <c r="L505">
        <v>102.180313211635</v>
      </c>
      <c r="M505">
        <v>0</v>
      </c>
      <c r="N505" t="b">
        <v>0</v>
      </c>
    </row>
    <row r="506" spans="1:14" x14ac:dyDescent="0.35">
      <c r="A506" t="s">
        <v>418</v>
      </c>
      <c r="B506" t="b">
        <v>0</v>
      </c>
      <c r="C506" t="b">
        <v>0</v>
      </c>
      <c r="D506">
        <v>0</v>
      </c>
      <c r="E506">
        <v>-1</v>
      </c>
      <c r="F506" t="s">
        <v>77</v>
      </c>
      <c r="G506">
        <v>6.1463800739658403E-4</v>
      </c>
      <c r="H506">
        <v>0</v>
      </c>
      <c r="I506">
        <v>-6.1463800739658403E-4</v>
      </c>
      <c r="J506">
        <v>109.379729552893</v>
      </c>
      <c r="K506">
        <v>105.71682043665901</v>
      </c>
      <c r="L506">
        <v>102.117509307527</v>
      </c>
      <c r="M506">
        <v>1</v>
      </c>
      <c r="N506" t="b">
        <v>1</v>
      </c>
    </row>
    <row r="507" spans="1:14" x14ac:dyDescent="0.35">
      <c r="A507" t="s">
        <v>419</v>
      </c>
      <c r="B507" t="b">
        <v>1</v>
      </c>
      <c r="C507" t="b">
        <v>0</v>
      </c>
      <c r="D507">
        <v>0</v>
      </c>
      <c r="E507">
        <v>-1</v>
      </c>
      <c r="F507" t="s">
        <v>77</v>
      </c>
      <c r="G507">
        <v>-6.4343872124882299E-3</v>
      </c>
      <c r="H507">
        <v>0</v>
      </c>
      <c r="I507">
        <v>6.4343872124882299E-3</v>
      </c>
      <c r="J507">
        <v>108.675938019752</v>
      </c>
      <c r="K507">
        <v>105.71682043665901</v>
      </c>
      <c r="L507">
        <v>102.774572903587</v>
      </c>
      <c r="M507">
        <v>0</v>
      </c>
      <c r="N507" t="b">
        <v>0</v>
      </c>
    </row>
    <row r="508" spans="1:14" x14ac:dyDescent="0.35">
      <c r="A508" t="s">
        <v>420</v>
      </c>
      <c r="B508" t="b">
        <v>0</v>
      </c>
      <c r="C508" t="b">
        <v>1</v>
      </c>
      <c r="D508">
        <v>1</v>
      </c>
      <c r="E508">
        <v>1</v>
      </c>
      <c r="F508" t="s">
        <v>77</v>
      </c>
      <c r="G508">
        <v>-7.3900661510339898E-3</v>
      </c>
      <c r="H508">
        <v>-7.3900661510339898E-3</v>
      </c>
      <c r="I508">
        <v>-7.3900661510339898E-3</v>
      </c>
      <c r="J508">
        <v>107.87281564876101</v>
      </c>
      <c r="K508">
        <v>104.93556614035499</v>
      </c>
      <c r="L508">
        <v>102.01506201118499</v>
      </c>
      <c r="M508">
        <v>0</v>
      </c>
      <c r="N508" t="b">
        <v>0</v>
      </c>
    </row>
    <row r="509" spans="1:14" x14ac:dyDescent="0.35">
      <c r="A509" t="s">
        <v>421</v>
      </c>
      <c r="B509" t="b">
        <v>0</v>
      </c>
      <c r="C509" t="b">
        <v>0</v>
      </c>
      <c r="D509">
        <v>0</v>
      </c>
      <c r="E509">
        <v>-1</v>
      </c>
      <c r="F509" t="s">
        <v>77</v>
      </c>
      <c r="G509">
        <v>5.9707397025610099E-4</v>
      </c>
      <c r="H509">
        <v>0</v>
      </c>
      <c r="I509">
        <v>-5.9707397025610099E-4</v>
      </c>
      <c r="J509">
        <v>107.93722369908301</v>
      </c>
      <c r="K509">
        <v>104.93556614035499</v>
      </c>
      <c r="L509">
        <v>101.954151473084</v>
      </c>
      <c r="M509">
        <v>1</v>
      </c>
      <c r="N509" t="b">
        <v>1</v>
      </c>
    </row>
    <row r="510" spans="1:14" x14ac:dyDescent="0.35">
      <c r="A510" t="s">
        <v>422</v>
      </c>
      <c r="B510" t="b">
        <v>1</v>
      </c>
      <c r="C510" t="b">
        <v>0</v>
      </c>
      <c r="D510">
        <v>0</v>
      </c>
      <c r="E510">
        <v>-1</v>
      </c>
      <c r="F510" t="s">
        <v>77</v>
      </c>
      <c r="G510">
        <v>-5.0777664311503204E-3</v>
      </c>
      <c r="H510">
        <v>0</v>
      </c>
      <c r="I510">
        <v>5.0777664311503204E-3</v>
      </c>
      <c r="J510">
        <v>107.389143687912</v>
      </c>
      <c r="K510">
        <v>104.93556614035499</v>
      </c>
      <c r="L510">
        <v>102.47185084095</v>
      </c>
      <c r="M510">
        <v>0</v>
      </c>
      <c r="N510" t="b">
        <v>0</v>
      </c>
    </row>
    <row r="511" spans="1:14" x14ac:dyDescent="0.35">
      <c r="A511" t="s">
        <v>423</v>
      </c>
      <c r="B511" t="b">
        <v>0</v>
      </c>
      <c r="C511" t="b">
        <v>1</v>
      </c>
      <c r="D511">
        <v>1</v>
      </c>
      <c r="E511">
        <v>1</v>
      </c>
      <c r="F511" t="s">
        <v>77</v>
      </c>
      <c r="G511">
        <v>5.4249380346220698E-3</v>
      </c>
      <c r="H511">
        <v>5.4249380346220698E-3</v>
      </c>
      <c r="I511">
        <v>5.4249380346220698E-3</v>
      </c>
      <c r="J511">
        <v>107.97172313801001</v>
      </c>
      <c r="K511">
        <v>105.504835084295</v>
      </c>
      <c r="L511">
        <v>103.02775428205599</v>
      </c>
      <c r="M511">
        <v>0</v>
      </c>
      <c r="N511" t="b">
        <v>1</v>
      </c>
    </row>
    <row r="512" spans="1:14" x14ac:dyDescent="0.35">
      <c r="A512" t="s">
        <v>424</v>
      </c>
      <c r="B512" t="b">
        <v>1</v>
      </c>
      <c r="C512" t="b">
        <v>0</v>
      </c>
      <c r="D512">
        <v>0</v>
      </c>
      <c r="E512">
        <v>-1</v>
      </c>
      <c r="F512" t="s">
        <v>77</v>
      </c>
      <c r="G512">
        <v>1.5046013719164301E-3</v>
      </c>
      <c r="H512">
        <v>0</v>
      </c>
      <c r="I512">
        <v>-1.5046013719164301E-3</v>
      </c>
      <c r="J512">
        <v>108.134177540772</v>
      </c>
      <c r="K512">
        <v>105.504835084295</v>
      </c>
      <c r="L512">
        <v>102.872738581617</v>
      </c>
      <c r="M512">
        <v>0</v>
      </c>
      <c r="N512" t="b">
        <v>1</v>
      </c>
    </row>
    <row r="513" spans="1:14" x14ac:dyDescent="0.35">
      <c r="A513" t="s">
        <v>425</v>
      </c>
      <c r="B513" t="b">
        <v>1</v>
      </c>
      <c r="C513" t="b">
        <v>0</v>
      </c>
      <c r="D513">
        <v>0</v>
      </c>
      <c r="E513">
        <v>-1</v>
      </c>
      <c r="F513" t="s">
        <v>77</v>
      </c>
      <c r="G513">
        <v>5.4266718213011799E-3</v>
      </c>
      <c r="H513">
        <v>0</v>
      </c>
      <c r="I513">
        <v>-5.4266718213011799E-3</v>
      </c>
      <c r="J513">
        <v>108.72098623495199</v>
      </c>
      <c r="K513">
        <v>105.504835084295</v>
      </c>
      <c r="L513">
        <v>102.314481989976</v>
      </c>
      <c r="M513">
        <v>0</v>
      </c>
      <c r="N513" t="b">
        <v>1</v>
      </c>
    </row>
    <row r="514" spans="1:14" x14ac:dyDescent="0.35">
      <c r="A514" t="s">
        <v>426</v>
      </c>
      <c r="B514" t="b">
        <v>1</v>
      </c>
      <c r="C514" t="b">
        <v>1</v>
      </c>
      <c r="D514">
        <v>1</v>
      </c>
      <c r="E514">
        <v>1</v>
      </c>
      <c r="F514" t="s">
        <v>77</v>
      </c>
      <c r="G514">
        <v>5.7196188598200798E-3</v>
      </c>
      <c r="H514">
        <v>5.7196188598200798E-3</v>
      </c>
      <c r="I514">
        <v>5.7196188598200798E-3</v>
      </c>
      <c r="J514">
        <v>109.34282883828</v>
      </c>
      <c r="K514">
        <v>106.108282528845</v>
      </c>
      <c r="L514">
        <v>102.899681830799</v>
      </c>
      <c r="M514">
        <v>1</v>
      </c>
      <c r="N514" t="b">
        <v>1</v>
      </c>
    </row>
    <row r="515" spans="1:14" x14ac:dyDescent="0.35">
      <c r="A515" t="s">
        <v>427</v>
      </c>
      <c r="B515" t="b">
        <v>1</v>
      </c>
      <c r="C515" t="b">
        <v>1</v>
      </c>
      <c r="D515">
        <v>1</v>
      </c>
      <c r="E515">
        <v>1</v>
      </c>
      <c r="F515" t="s">
        <v>77</v>
      </c>
      <c r="G515">
        <v>-2.9986415074745299E-4</v>
      </c>
      <c r="H515">
        <v>-2.9986415074745299E-4</v>
      </c>
      <c r="I515">
        <v>-2.9986415074745299E-4</v>
      </c>
      <c r="J515">
        <v>109.31004084377</v>
      </c>
      <c r="K515">
        <v>106.076464458817</v>
      </c>
      <c r="L515">
        <v>102.86882590509499</v>
      </c>
      <c r="M515">
        <v>1</v>
      </c>
      <c r="N515" t="b">
        <v>0</v>
      </c>
    </row>
    <row r="516" spans="1:14" x14ac:dyDescent="0.35">
      <c r="A516" t="s">
        <v>428</v>
      </c>
      <c r="B516" t="b">
        <v>0</v>
      </c>
      <c r="C516" t="b">
        <v>1</v>
      </c>
      <c r="D516">
        <v>1</v>
      </c>
      <c r="E516">
        <v>1</v>
      </c>
      <c r="F516" t="s">
        <v>77</v>
      </c>
      <c r="G516">
        <v>-5.1250623972544096E-3</v>
      </c>
      <c r="H516">
        <v>-5.1250623972544096E-3</v>
      </c>
      <c r="I516">
        <v>-5.1250623972544096E-3</v>
      </c>
      <c r="J516">
        <v>108.74982006379901</v>
      </c>
      <c r="K516">
        <v>105.532815959586</v>
      </c>
      <c r="L516">
        <v>102.341616753599</v>
      </c>
      <c r="M516">
        <v>0</v>
      </c>
      <c r="N516" t="b">
        <v>0</v>
      </c>
    </row>
    <row r="517" spans="1:14" x14ac:dyDescent="0.35">
      <c r="A517" t="s">
        <v>429</v>
      </c>
      <c r="B517" t="b">
        <v>0</v>
      </c>
      <c r="C517" t="b">
        <v>1</v>
      </c>
      <c r="D517">
        <v>1</v>
      </c>
      <c r="E517">
        <v>1</v>
      </c>
      <c r="F517" t="s">
        <v>77</v>
      </c>
      <c r="G517">
        <v>-2.12528122159016E-3</v>
      </c>
      <c r="H517">
        <v>-2.12528122159016E-3</v>
      </c>
      <c r="I517">
        <v>-2.12528122159016E-3</v>
      </c>
      <c r="J517">
        <v>108.518696113366</v>
      </c>
      <c r="K517">
        <v>105.308529047565</v>
      </c>
      <c r="L517">
        <v>102.12411203732501</v>
      </c>
      <c r="M517">
        <v>0</v>
      </c>
      <c r="N517" t="b">
        <v>0</v>
      </c>
    </row>
    <row r="518" spans="1:14" x14ac:dyDescent="0.35">
      <c r="A518" t="s">
        <v>430</v>
      </c>
      <c r="B518" t="b">
        <v>0</v>
      </c>
      <c r="C518" t="b">
        <v>0</v>
      </c>
      <c r="D518">
        <v>0</v>
      </c>
      <c r="E518">
        <v>-1</v>
      </c>
      <c r="F518" t="s">
        <v>77</v>
      </c>
      <c r="G518">
        <v>8.9608560072165205E-3</v>
      </c>
      <c r="H518">
        <v>0</v>
      </c>
      <c r="I518">
        <v>-8.9608560072165205E-3</v>
      </c>
      <c r="J518">
        <v>109.491116523329</v>
      </c>
      <c r="K518">
        <v>105.308529047565</v>
      </c>
      <c r="L518">
        <v>101.208992574494</v>
      </c>
      <c r="M518">
        <v>1</v>
      </c>
      <c r="N518" t="b">
        <v>1</v>
      </c>
    </row>
    <row r="519" spans="1:14" x14ac:dyDescent="0.35">
      <c r="A519" t="s">
        <v>431</v>
      </c>
      <c r="B519" t="b">
        <v>1</v>
      </c>
      <c r="C519" t="b">
        <v>0</v>
      </c>
      <c r="D519">
        <v>0</v>
      </c>
      <c r="E519">
        <v>-1</v>
      </c>
      <c r="F519" t="s">
        <v>77</v>
      </c>
      <c r="G519">
        <v>1.9654906237629E-2</v>
      </c>
      <c r="H519">
        <v>0</v>
      </c>
      <c r="I519">
        <v>-1.9654906237629E-2</v>
      </c>
      <c r="J519">
        <v>111.64315415244801</v>
      </c>
      <c r="K519">
        <v>105.308529047565</v>
      </c>
      <c r="L519">
        <v>99.2197393150377</v>
      </c>
      <c r="M519">
        <v>0</v>
      </c>
      <c r="N519" t="b">
        <v>1</v>
      </c>
    </row>
    <row r="520" spans="1:14" x14ac:dyDescent="0.35">
      <c r="A520" t="s">
        <v>432</v>
      </c>
      <c r="B520" t="b">
        <v>1</v>
      </c>
      <c r="C520" t="b">
        <v>1</v>
      </c>
      <c r="D520">
        <v>1</v>
      </c>
      <c r="E520">
        <v>1</v>
      </c>
      <c r="F520" t="s">
        <v>77</v>
      </c>
      <c r="G520">
        <v>3.2770128736365699E-3</v>
      </c>
      <c r="H520">
        <v>3.2770128736365699E-3</v>
      </c>
      <c r="I520">
        <v>3.2770128736365699E-3</v>
      </c>
      <c r="J520">
        <v>112.009010205859</v>
      </c>
      <c r="K520">
        <v>105.65362645295799</v>
      </c>
      <c r="L520">
        <v>99.544883678091907</v>
      </c>
      <c r="M520">
        <v>1</v>
      </c>
      <c r="N520" t="b">
        <v>1</v>
      </c>
    </row>
    <row r="521" spans="1:14" x14ac:dyDescent="0.35">
      <c r="A521" t="s">
        <v>433</v>
      </c>
      <c r="B521" t="b">
        <v>1</v>
      </c>
      <c r="C521" t="b">
        <v>1</v>
      </c>
      <c r="D521">
        <v>1</v>
      </c>
      <c r="E521">
        <v>1</v>
      </c>
      <c r="F521" t="s">
        <v>77</v>
      </c>
      <c r="G521">
        <v>1.787349458112E-2</v>
      </c>
      <c r="H521">
        <v>1.787349458112E-2</v>
      </c>
      <c r="I521">
        <v>1.787349458112E-2</v>
      </c>
      <c r="J521">
        <v>114.01100264281</v>
      </c>
      <c r="K521">
        <v>107.542025972841</v>
      </c>
      <c r="L521">
        <v>101.32409861709</v>
      </c>
      <c r="M521">
        <v>1</v>
      </c>
      <c r="N521" t="b">
        <v>1</v>
      </c>
    </row>
    <row r="522" spans="1:14" x14ac:dyDescent="0.35">
      <c r="A522" t="s">
        <v>434</v>
      </c>
      <c r="B522" t="b">
        <v>1</v>
      </c>
      <c r="C522" t="b">
        <v>1</v>
      </c>
      <c r="D522">
        <v>1</v>
      </c>
      <c r="E522">
        <v>1</v>
      </c>
      <c r="F522" t="s">
        <v>77</v>
      </c>
      <c r="G522">
        <v>6.1767243970562904E-3</v>
      </c>
      <c r="H522">
        <v>6.1767243970562904E-3</v>
      </c>
      <c r="I522">
        <v>6.1767243970562904E-3</v>
      </c>
      <c r="J522">
        <v>114.71521718436701</v>
      </c>
      <c r="K522">
        <v>108.206283428376</v>
      </c>
      <c r="L522">
        <v>101.949949649028</v>
      </c>
      <c r="M522">
        <v>1</v>
      </c>
      <c r="N522" t="b">
        <v>1</v>
      </c>
    </row>
    <row r="523" spans="1:14" x14ac:dyDescent="0.35">
      <c r="A523" t="s">
        <v>435</v>
      </c>
      <c r="B523" t="b">
        <v>1</v>
      </c>
      <c r="C523" t="b">
        <v>1</v>
      </c>
      <c r="D523">
        <v>1</v>
      </c>
      <c r="E523">
        <v>1</v>
      </c>
      <c r="F523" t="s">
        <v>77</v>
      </c>
      <c r="G523">
        <v>1.1741137940754501E-2</v>
      </c>
      <c r="H523">
        <v>1.1741137940754501E-2</v>
      </c>
      <c r="I523">
        <v>1.1741137940754501E-2</v>
      </c>
      <c r="J523">
        <v>116.062104373232</v>
      </c>
      <c r="K523">
        <v>109.476748328165</v>
      </c>
      <c r="L523">
        <v>103.14695807091</v>
      </c>
      <c r="M523">
        <v>1</v>
      </c>
      <c r="N523" t="b">
        <v>1</v>
      </c>
    </row>
    <row r="524" spans="1:14" x14ac:dyDescent="0.35">
      <c r="A524" t="s">
        <v>436</v>
      </c>
      <c r="B524" t="b">
        <v>1</v>
      </c>
      <c r="C524" t="b">
        <v>1</v>
      </c>
      <c r="D524">
        <v>1</v>
      </c>
      <c r="E524">
        <v>1</v>
      </c>
      <c r="F524" t="s">
        <v>77</v>
      </c>
      <c r="G524">
        <v>1.36389035714157E-2</v>
      </c>
      <c r="H524">
        <v>1.36389035714157E-2</v>
      </c>
      <c r="I524">
        <v>1.36389035714157E-2</v>
      </c>
      <c r="J524">
        <v>117.645064223074</v>
      </c>
      <c r="K524">
        <v>110.969891141925</v>
      </c>
      <c r="L524">
        <v>104.553769485724</v>
      </c>
      <c r="M524">
        <v>1</v>
      </c>
      <c r="N524" t="b">
        <v>1</v>
      </c>
    </row>
    <row r="525" spans="1:14" x14ac:dyDescent="0.35">
      <c r="A525" t="s">
        <v>437</v>
      </c>
      <c r="B525" t="b">
        <v>1</v>
      </c>
      <c r="C525" t="b">
        <v>1</v>
      </c>
      <c r="D525">
        <v>1</v>
      </c>
      <c r="E525">
        <v>1</v>
      </c>
      <c r="F525" t="s">
        <v>77</v>
      </c>
      <c r="G525">
        <v>5.7418456590108103E-4</v>
      </c>
      <c r="H525">
        <v>5.7418456590108103E-4</v>
      </c>
      <c r="I525">
        <v>5.7418456590108103E-4</v>
      </c>
      <c r="J525">
        <v>117.712614203206</v>
      </c>
      <c r="K525">
        <v>111.033608340698</v>
      </c>
      <c r="L525">
        <v>104.61380264647001</v>
      </c>
      <c r="M525">
        <v>1</v>
      </c>
      <c r="N525" t="b">
        <v>1</v>
      </c>
    </row>
    <row r="526" spans="1:14" x14ac:dyDescent="0.35">
      <c r="A526" t="s">
        <v>438</v>
      </c>
      <c r="B526" t="b">
        <v>1</v>
      </c>
      <c r="C526" t="b">
        <v>1</v>
      </c>
      <c r="D526">
        <v>1</v>
      </c>
      <c r="E526">
        <v>1</v>
      </c>
      <c r="F526" t="s">
        <v>77</v>
      </c>
      <c r="G526">
        <v>1.20030897189755E-2</v>
      </c>
      <c r="H526">
        <v>1.20030897189755E-2</v>
      </c>
      <c r="I526">
        <v>1.20030897189755E-2</v>
      </c>
      <c r="J526">
        <v>119.125529272542</v>
      </c>
      <c r="K526">
        <v>112.366354703433</v>
      </c>
      <c r="L526">
        <v>105.869491505478</v>
      </c>
      <c r="M526">
        <v>1</v>
      </c>
      <c r="N526" t="b">
        <v>1</v>
      </c>
    </row>
    <row r="527" spans="1:14" x14ac:dyDescent="0.35">
      <c r="A527" t="s">
        <v>439</v>
      </c>
      <c r="B527" t="b">
        <v>1</v>
      </c>
      <c r="C527" t="b">
        <v>1</v>
      </c>
      <c r="D527">
        <v>1</v>
      </c>
      <c r="E527">
        <v>1</v>
      </c>
      <c r="F527" t="s">
        <v>77</v>
      </c>
      <c r="G527">
        <v>-2.2621083835435698E-3</v>
      </c>
      <c r="H527">
        <v>-2.2621083835435698E-3</v>
      </c>
      <c r="I527">
        <v>-2.2621083835435698E-3</v>
      </c>
      <c r="J527">
        <v>118.85605441408001</v>
      </c>
      <c r="K527">
        <v>112.11216983043001</v>
      </c>
      <c r="L527">
        <v>105.630003241182</v>
      </c>
      <c r="M527">
        <v>1</v>
      </c>
      <c r="N527" t="b">
        <v>0</v>
      </c>
    </row>
    <row r="528" spans="1:14" x14ac:dyDescent="0.35">
      <c r="A528" t="s">
        <v>440</v>
      </c>
      <c r="B528" t="b">
        <v>0</v>
      </c>
      <c r="C528" t="b">
        <v>1</v>
      </c>
      <c r="D528">
        <v>1</v>
      </c>
      <c r="E528">
        <v>1</v>
      </c>
      <c r="F528" t="s">
        <v>77</v>
      </c>
      <c r="G528">
        <v>3.4040864744761998E-3</v>
      </c>
      <c r="H528">
        <v>3.4040864744761998E-3</v>
      </c>
      <c r="I528">
        <v>3.4040864744761998E-3</v>
      </c>
      <c r="J528">
        <v>119.260650701321</v>
      </c>
      <c r="K528">
        <v>112.493809351374</v>
      </c>
      <c r="L528">
        <v>105.989576906515</v>
      </c>
      <c r="M528">
        <v>0</v>
      </c>
      <c r="N528" t="b">
        <v>1</v>
      </c>
    </row>
    <row r="529" spans="1:14" x14ac:dyDescent="0.35">
      <c r="A529" t="s">
        <v>441</v>
      </c>
      <c r="B529" t="b">
        <v>1</v>
      </c>
      <c r="C529" t="b">
        <v>1</v>
      </c>
      <c r="D529">
        <v>1</v>
      </c>
      <c r="E529">
        <v>1</v>
      </c>
      <c r="F529" t="s">
        <v>77</v>
      </c>
      <c r="G529">
        <v>1.13284412382808E-3</v>
      </c>
      <c r="H529">
        <v>1.13284412382808E-3</v>
      </c>
      <c r="I529">
        <v>1.13284412382808E-3</v>
      </c>
      <c r="J529">
        <v>119.39575442867201</v>
      </c>
      <c r="K529">
        <v>112.621247302265</v>
      </c>
      <c r="L529">
        <v>106.1096465759</v>
      </c>
      <c r="M529">
        <v>1</v>
      </c>
      <c r="N529" t="b">
        <v>1</v>
      </c>
    </row>
    <row r="530" spans="1:14" x14ac:dyDescent="0.35">
      <c r="A530" t="s">
        <v>442</v>
      </c>
      <c r="B530" t="b">
        <v>1</v>
      </c>
      <c r="C530" t="b">
        <v>1</v>
      </c>
      <c r="D530">
        <v>1</v>
      </c>
      <c r="E530">
        <v>1</v>
      </c>
      <c r="F530" t="s">
        <v>77</v>
      </c>
      <c r="G530">
        <v>6.0035670898768096E-3</v>
      </c>
      <c r="H530">
        <v>6.0035670898768096E-3</v>
      </c>
      <c r="I530">
        <v>6.0035670898768096E-3</v>
      </c>
      <c r="J530">
        <v>120.112554850631</v>
      </c>
      <c r="K530">
        <v>113.29737651619</v>
      </c>
      <c r="L530">
        <v>106.746682958002</v>
      </c>
      <c r="M530">
        <v>1</v>
      </c>
      <c r="N530" t="b">
        <v>1</v>
      </c>
    </row>
    <row r="531" spans="1:14" x14ac:dyDescent="0.35">
      <c r="A531" t="s">
        <v>443</v>
      </c>
      <c r="B531" t="b">
        <v>1</v>
      </c>
      <c r="C531" t="b">
        <v>1</v>
      </c>
      <c r="D531">
        <v>1</v>
      </c>
      <c r="E531">
        <v>1</v>
      </c>
      <c r="F531" t="s">
        <v>77</v>
      </c>
      <c r="G531">
        <v>1.4443949792732599E-2</v>
      </c>
      <c r="H531">
        <v>1.4443949792732599E-2</v>
      </c>
      <c r="I531">
        <v>1.4443949792732599E-2</v>
      </c>
      <c r="J531">
        <v>121.84745456237</v>
      </c>
      <c r="K531">
        <v>114.933838134238</v>
      </c>
      <c r="L531">
        <v>108.288526687188</v>
      </c>
      <c r="M531">
        <v>1</v>
      </c>
      <c r="N531" t="b">
        <v>1</v>
      </c>
    </row>
    <row r="532" spans="1:14" x14ac:dyDescent="0.35">
      <c r="A532" t="s">
        <v>444</v>
      </c>
      <c r="B532" t="b">
        <v>1</v>
      </c>
      <c r="C532" t="b">
        <v>1</v>
      </c>
      <c r="D532">
        <v>1</v>
      </c>
      <c r="E532">
        <v>1</v>
      </c>
      <c r="F532" t="s">
        <v>77</v>
      </c>
      <c r="G532">
        <v>6.99476723641168E-3</v>
      </c>
      <c r="H532">
        <v>6.99476723641168E-3</v>
      </c>
      <c r="I532">
        <v>6.99476723641168E-3</v>
      </c>
      <c r="J532">
        <v>122.699749145383</v>
      </c>
      <c r="K532">
        <v>115.737773579574</v>
      </c>
      <c r="L532">
        <v>109.045979725739</v>
      </c>
      <c r="M532">
        <v>1</v>
      </c>
      <c r="N532" t="b">
        <v>1</v>
      </c>
    </row>
    <row r="533" spans="1:14" x14ac:dyDescent="0.35">
      <c r="A533" t="s">
        <v>445</v>
      </c>
      <c r="B533" t="b">
        <v>1</v>
      </c>
      <c r="C533" t="b">
        <v>0</v>
      </c>
      <c r="D533">
        <v>0</v>
      </c>
      <c r="E533">
        <v>-1</v>
      </c>
      <c r="F533" t="s">
        <v>77</v>
      </c>
      <c r="G533">
        <v>-5.3173611986133303E-2</v>
      </c>
      <c r="H533">
        <v>0</v>
      </c>
      <c r="I533">
        <v>5.3173611986133303E-2</v>
      </c>
      <c r="J533">
        <v>116.175360293531</v>
      </c>
      <c r="K533">
        <v>115.737773579574</v>
      </c>
      <c r="L533">
        <v>114.84434834032299</v>
      </c>
      <c r="M533">
        <v>0</v>
      </c>
      <c r="N533" t="b">
        <v>0</v>
      </c>
    </row>
    <row r="534" spans="1:14" x14ac:dyDescent="0.35">
      <c r="A534" t="s">
        <v>446</v>
      </c>
      <c r="B534" t="b">
        <v>0</v>
      </c>
      <c r="C534" t="b">
        <v>1</v>
      </c>
      <c r="D534">
        <v>1</v>
      </c>
      <c r="E534">
        <v>1</v>
      </c>
      <c r="F534" t="s">
        <v>77</v>
      </c>
      <c r="G534">
        <v>4.8296627569458503E-2</v>
      </c>
      <c r="H534">
        <v>4.8296627569458503E-2</v>
      </c>
      <c r="I534">
        <v>4.8296627569458503E-2</v>
      </c>
      <c r="J534">
        <v>121.78623840237501</v>
      </c>
      <c r="K534">
        <v>121.32751772586499</v>
      </c>
      <c r="L534">
        <v>120.39094306057299</v>
      </c>
      <c r="M534">
        <v>0</v>
      </c>
      <c r="N534" t="b">
        <v>1</v>
      </c>
    </row>
    <row r="535" spans="1:14" x14ac:dyDescent="0.35">
      <c r="A535" t="s">
        <v>447</v>
      </c>
      <c r="B535" t="b">
        <v>1</v>
      </c>
      <c r="C535" t="b">
        <v>1</v>
      </c>
      <c r="D535">
        <v>1</v>
      </c>
      <c r="E535">
        <v>1</v>
      </c>
      <c r="F535" t="s">
        <v>77</v>
      </c>
      <c r="G535">
        <v>2.27269263249456E-2</v>
      </c>
      <c r="H535">
        <v>2.27269263249456E-2</v>
      </c>
      <c r="I535">
        <v>2.27269263249456E-2</v>
      </c>
      <c r="J535">
        <v>124.55406526993799</v>
      </c>
      <c r="K535">
        <v>124.08491928241</v>
      </c>
      <c r="L535">
        <v>123.127059153701</v>
      </c>
      <c r="M535">
        <v>1</v>
      </c>
      <c r="N535" t="b">
        <v>1</v>
      </c>
    </row>
    <row r="536" spans="1:14" x14ac:dyDescent="0.35">
      <c r="A536" t="s">
        <v>448</v>
      </c>
      <c r="B536" t="b">
        <v>1</v>
      </c>
      <c r="C536" t="b">
        <v>1</v>
      </c>
      <c r="D536">
        <v>1</v>
      </c>
      <c r="E536">
        <v>1</v>
      </c>
      <c r="F536" t="s">
        <v>77</v>
      </c>
      <c r="G536">
        <v>1.5567950221629901E-2</v>
      </c>
      <c r="H536">
        <v>1.5567950221629901E-2</v>
      </c>
      <c r="I536">
        <v>1.5567950221629901E-2</v>
      </c>
      <c r="J536">
        <v>126.493116757962</v>
      </c>
      <c r="K536">
        <v>126.016667129053</v>
      </c>
      <c r="L536">
        <v>125.043895081542</v>
      </c>
      <c r="M536">
        <v>1</v>
      </c>
      <c r="N536" t="b">
        <v>1</v>
      </c>
    </row>
    <row r="537" spans="1:14" x14ac:dyDescent="0.35">
      <c r="A537" t="s">
        <v>449</v>
      </c>
      <c r="B537" t="b">
        <v>1</v>
      </c>
      <c r="C537" t="b">
        <v>1</v>
      </c>
      <c r="D537">
        <v>1</v>
      </c>
      <c r="E537">
        <v>1</v>
      </c>
      <c r="F537" t="s">
        <v>77</v>
      </c>
      <c r="G537">
        <v>1.06704165243518E-2</v>
      </c>
      <c r="H537">
        <v>1.06704165243518E-2</v>
      </c>
      <c r="I537">
        <v>1.06704165243518E-2</v>
      </c>
      <c r="J537">
        <v>127.842851001233</v>
      </c>
      <c r="K537">
        <v>127.36131745633099</v>
      </c>
      <c r="L537">
        <v>126.378165525889</v>
      </c>
      <c r="M537">
        <v>1</v>
      </c>
      <c r="N537" t="b">
        <v>1</v>
      </c>
    </row>
    <row r="538" spans="1:14" x14ac:dyDescent="0.35">
      <c r="A538" t="s">
        <v>450</v>
      </c>
      <c r="B538" t="b">
        <v>1</v>
      </c>
      <c r="C538" t="b">
        <v>1</v>
      </c>
      <c r="D538">
        <v>1</v>
      </c>
      <c r="E538">
        <v>1</v>
      </c>
      <c r="F538" t="s">
        <v>77</v>
      </c>
      <c r="G538">
        <v>-1.35313386117974E-3</v>
      </c>
      <c r="H538">
        <v>-1.35313386117974E-3</v>
      </c>
      <c r="I538">
        <v>-1.35313386117974E-3</v>
      </c>
      <c r="J538">
        <v>127.669862510633</v>
      </c>
      <c r="K538">
        <v>127.18898054507601</v>
      </c>
      <c r="L538">
        <v>126.207158950802</v>
      </c>
      <c r="M538">
        <v>1</v>
      </c>
      <c r="N538" t="b">
        <v>0</v>
      </c>
    </row>
    <row r="539" spans="1:14" x14ac:dyDescent="0.35">
      <c r="A539" t="s">
        <v>451</v>
      </c>
      <c r="B539" t="b">
        <v>0</v>
      </c>
      <c r="C539" t="b">
        <v>1</v>
      </c>
      <c r="D539">
        <v>1</v>
      </c>
      <c r="E539">
        <v>1</v>
      </c>
      <c r="F539" t="s">
        <v>77</v>
      </c>
      <c r="G539">
        <v>-4.8731875221992198E-3</v>
      </c>
      <c r="H539">
        <v>-4.8731875221992198E-3</v>
      </c>
      <c r="I539">
        <v>-4.8731875221992198E-3</v>
      </c>
      <c r="J539">
        <v>127.047703329686</v>
      </c>
      <c r="K539">
        <v>126.569164792123</v>
      </c>
      <c r="L539">
        <v>125.59212779859099</v>
      </c>
      <c r="M539">
        <v>0</v>
      </c>
      <c r="N539" t="b">
        <v>0</v>
      </c>
    </row>
    <row r="540" spans="1:14" x14ac:dyDescent="0.35">
      <c r="A540" t="s">
        <v>452</v>
      </c>
      <c r="B540" t="b">
        <v>0</v>
      </c>
      <c r="C540" t="b">
        <v>1</v>
      </c>
      <c r="D540">
        <v>1</v>
      </c>
      <c r="E540">
        <v>1</v>
      </c>
      <c r="F540" t="s">
        <v>77</v>
      </c>
      <c r="G540">
        <v>-2.1761232596370001E-3</v>
      </c>
      <c r="H540">
        <v>-2.1761232596370001E-3</v>
      </c>
      <c r="I540">
        <v>-2.1761232596370001E-3</v>
      </c>
      <c r="J540">
        <v>126.771231867387</v>
      </c>
      <c r="K540">
        <v>126.29373468866601</v>
      </c>
      <c r="L540">
        <v>125.318823848061</v>
      </c>
      <c r="M540">
        <v>0</v>
      </c>
      <c r="N540" t="b">
        <v>0</v>
      </c>
    </row>
    <row r="541" spans="1:14" x14ac:dyDescent="0.35">
      <c r="A541" t="s">
        <v>453</v>
      </c>
      <c r="B541" t="b">
        <v>0</v>
      </c>
      <c r="C541" t="b">
        <v>0</v>
      </c>
      <c r="D541">
        <v>0</v>
      </c>
      <c r="E541">
        <v>-1</v>
      </c>
      <c r="F541" t="s">
        <v>77</v>
      </c>
      <c r="G541">
        <v>1.1450200419495999E-2</v>
      </c>
      <c r="H541">
        <v>0</v>
      </c>
      <c r="I541">
        <v>-1.1450200419495999E-2</v>
      </c>
      <c r="J541">
        <v>128.22278787969501</v>
      </c>
      <c r="K541">
        <v>126.29373468866601</v>
      </c>
      <c r="L541">
        <v>123.88389819866499</v>
      </c>
      <c r="M541">
        <v>1</v>
      </c>
      <c r="N541" t="b">
        <v>1</v>
      </c>
    </row>
    <row r="542" spans="1:14" x14ac:dyDescent="0.35">
      <c r="A542" t="s">
        <v>454</v>
      </c>
      <c r="B542" t="b">
        <v>1</v>
      </c>
      <c r="C542" t="b">
        <v>0</v>
      </c>
      <c r="D542">
        <v>0</v>
      </c>
      <c r="E542">
        <v>-1</v>
      </c>
      <c r="F542" t="s">
        <v>77</v>
      </c>
      <c r="G542">
        <v>6.8751368980366403E-3</v>
      </c>
      <c r="H542">
        <v>0</v>
      </c>
      <c r="I542">
        <v>-6.8751368980366403E-3</v>
      </c>
      <c r="J542">
        <v>129.10433709981501</v>
      </c>
      <c r="K542">
        <v>126.29373468866601</v>
      </c>
      <c r="L542">
        <v>123.032179439087</v>
      </c>
      <c r="M542">
        <v>0</v>
      </c>
      <c r="N542" t="b">
        <v>1</v>
      </c>
    </row>
    <row r="543" spans="1:14" x14ac:dyDescent="0.35">
      <c r="A543" t="s">
        <v>455</v>
      </c>
      <c r="B543" t="b">
        <v>1</v>
      </c>
      <c r="C543" t="b">
        <v>1</v>
      </c>
      <c r="D543">
        <v>1</v>
      </c>
      <c r="E543">
        <v>1</v>
      </c>
      <c r="F543" t="s">
        <v>77</v>
      </c>
      <c r="G543">
        <v>-4.03864468811532E-3</v>
      </c>
      <c r="H543">
        <v>-4.03864468811532E-3</v>
      </c>
      <c r="I543">
        <v>-4.03864468811532E-3</v>
      </c>
      <c r="J543">
        <v>128.582930554575</v>
      </c>
      <c r="K543">
        <v>125.783679167923</v>
      </c>
      <c r="L543">
        <v>122.535296181128</v>
      </c>
      <c r="M543">
        <v>1</v>
      </c>
      <c r="N543" t="b">
        <v>0</v>
      </c>
    </row>
    <row r="544" spans="1:14" x14ac:dyDescent="0.35">
      <c r="A544" t="s">
        <v>456</v>
      </c>
      <c r="B544" t="b">
        <v>0</v>
      </c>
      <c r="C544" t="b">
        <v>1</v>
      </c>
      <c r="D544">
        <v>1</v>
      </c>
      <c r="E544">
        <v>1</v>
      </c>
      <c r="F544" t="s">
        <v>77</v>
      </c>
      <c r="G544">
        <v>-1.0278724102266899E-2</v>
      </c>
      <c r="H544">
        <v>-1.0278724102266899E-2</v>
      </c>
      <c r="I544">
        <v>-1.0278724102266899E-2</v>
      </c>
      <c r="J544">
        <v>127.261262087143</v>
      </c>
      <c r="K544">
        <v>124.490783433188</v>
      </c>
      <c r="L544">
        <v>121.27578967889301</v>
      </c>
      <c r="M544">
        <v>0</v>
      </c>
      <c r="N544" t="b">
        <v>0</v>
      </c>
    </row>
    <row r="545" spans="1:14" x14ac:dyDescent="0.35">
      <c r="A545" t="s">
        <v>457</v>
      </c>
      <c r="B545" t="b">
        <v>0</v>
      </c>
      <c r="C545" t="b">
        <v>0</v>
      </c>
      <c r="D545">
        <v>0</v>
      </c>
      <c r="E545">
        <v>-1</v>
      </c>
      <c r="F545" t="s">
        <v>77</v>
      </c>
      <c r="G545">
        <v>-1.0103788757512701E-2</v>
      </c>
      <c r="H545">
        <v>0</v>
      </c>
      <c r="I545">
        <v>1.0103788757512701E-2</v>
      </c>
      <c r="J545">
        <v>125.975441178</v>
      </c>
      <c r="K545">
        <v>124.490783433188</v>
      </c>
      <c r="L545">
        <v>122.501134639209</v>
      </c>
      <c r="M545">
        <v>1</v>
      </c>
      <c r="N545" t="b">
        <v>0</v>
      </c>
    </row>
    <row r="546" spans="1:14" x14ac:dyDescent="0.35">
      <c r="A546" t="s">
        <v>458</v>
      </c>
      <c r="B546" t="b">
        <v>0</v>
      </c>
      <c r="C546" t="b">
        <v>0</v>
      </c>
      <c r="D546">
        <v>0</v>
      </c>
      <c r="E546">
        <v>-1</v>
      </c>
      <c r="F546" t="s">
        <v>77</v>
      </c>
      <c r="G546">
        <v>5.2369825999583003E-3</v>
      </c>
      <c r="H546">
        <v>0</v>
      </c>
      <c r="I546">
        <v>-5.2369825999583003E-3</v>
      </c>
      <c r="J546">
        <v>126.635172371471</v>
      </c>
      <c r="K546">
        <v>124.490783433188</v>
      </c>
      <c r="L546">
        <v>121.859598328628</v>
      </c>
      <c r="M546">
        <v>1</v>
      </c>
      <c r="N546" t="b">
        <v>1</v>
      </c>
    </row>
    <row r="547" spans="1:14" x14ac:dyDescent="0.35">
      <c r="A547" t="s">
        <v>459</v>
      </c>
      <c r="B547" t="b">
        <v>1</v>
      </c>
      <c r="C547" t="b">
        <v>0</v>
      </c>
      <c r="D547">
        <v>0</v>
      </c>
      <c r="E547">
        <v>-1</v>
      </c>
      <c r="F547" t="s">
        <v>77</v>
      </c>
      <c r="G547">
        <v>3.56773896334794E-3</v>
      </c>
      <c r="H547">
        <v>0</v>
      </c>
      <c r="I547">
        <v>-3.56773896334794E-3</v>
      </c>
      <c r="J547">
        <v>127.086973610071</v>
      </c>
      <c r="K547">
        <v>124.490783433188</v>
      </c>
      <c r="L547">
        <v>121.42483509161301</v>
      </c>
      <c r="M547">
        <v>0</v>
      </c>
      <c r="N547" t="b">
        <v>1</v>
      </c>
    </row>
    <row r="548" spans="1:14" x14ac:dyDescent="0.35">
      <c r="A548" t="s">
        <v>460</v>
      </c>
      <c r="B548" t="b">
        <v>1</v>
      </c>
      <c r="C548" t="b">
        <v>1</v>
      </c>
      <c r="D548">
        <v>1</v>
      </c>
      <c r="E548">
        <v>1</v>
      </c>
      <c r="F548" t="s">
        <v>77</v>
      </c>
      <c r="G548">
        <v>4.9286768510781098E-3</v>
      </c>
      <c r="H548">
        <v>4.9286768510781098E-3</v>
      </c>
      <c r="I548">
        <v>4.9286768510781098E-3</v>
      </c>
      <c r="J548">
        <v>127.713344234977</v>
      </c>
      <c r="K548">
        <v>125.10435827566801</v>
      </c>
      <c r="L548">
        <v>122.023298865475</v>
      </c>
      <c r="M548">
        <v>1</v>
      </c>
      <c r="N548" t="b">
        <v>1</v>
      </c>
    </row>
    <row r="549" spans="1:14" x14ac:dyDescent="0.35">
      <c r="A549" t="s">
        <v>461</v>
      </c>
      <c r="B549" t="b">
        <v>1</v>
      </c>
      <c r="C549" t="b">
        <v>1</v>
      </c>
      <c r="D549">
        <v>1</v>
      </c>
      <c r="E549">
        <v>1</v>
      </c>
      <c r="F549" t="s">
        <v>77</v>
      </c>
      <c r="G549">
        <v>8.4674403556368408E-3</v>
      </c>
      <c r="H549">
        <v>8.4674403556368408E-3</v>
      </c>
      <c r="I549">
        <v>8.4674403556368408E-3</v>
      </c>
      <c r="J549">
        <v>128.79474935990601</v>
      </c>
      <c r="K549">
        <v>126.163671967597</v>
      </c>
      <c r="L549">
        <v>123.056523870617</v>
      </c>
      <c r="M549">
        <v>1</v>
      </c>
      <c r="N549" t="b">
        <v>1</v>
      </c>
    </row>
    <row r="550" spans="1:14" x14ac:dyDescent="0.35">
      <c r="A550" t="s">
        <v>462</v>
      </c>
      <c r="B550" t="b">
        <v>1</v>
      </c>
      <c r="C550" t="b">
        <v>1</v>
      </c>
      <c r="D550">
        <v>1</v>
      </c>
      <c r="E550">
        <v>1</v>
      </c>
      <c r="F550" t="s">
        <v>77</v>
      </c>
      <c r="G550">
        <v>-2.43874689412637E-3</v>
      </c>
      <c r="H550">
        <v>-2.43874689412637E-3</v>
      </c>
      <c r="I550">
        <v>-2.43874689412637E-3</v>
      </c>
      <c r="J550">
        <v>128.48065156492399</v>
      </c>
      <c r="K550">
        <v>125.855990704435</v>
      </c>
      <c r="L550">
        <v>122.756420155225</v>
      </c>
      <c r="M550">
        <v>1</v>
      </c>
      <c r="N550" t="b">
        <v>0</v>
      </c>
    </row>
    <row r="551" spans="1:14" x14ac:dyDescent="0.35">
      <c r="A551" t="s">
        <v>463</v>
      </c>
      <c r="B551" t="b">
        <v>0</v>
      </c>
      <c r="C551" t="b">
        <v>1</v>
      </c>
      <c r="D551">
        <v>1</v>
      </c>
      <c r="E551">
        <v>1</v>
      </c>
      <c r="F551" t="s">
        <v>77</v>
      </c>
      <c r="G551">
        <v>-7.0690102684703897E-3</v>
      </c>
      <c r="H551">
        <v>-7.0690102684703897E-3</v>
      </c>
      <c r="I551">
        <v>-7.0690102684703897E-3</v>
      </c>
      <c r="J551">
        <v>127.572420519712</v>
      </c>
      <c r="K551">
        <v>124.966313413796</v>
      </c>
      <c r="L551">
        <v>121.88865376062699</v>
      </c>
      <c r="M551">
        <v>0</v>
      </c>
      <c r="N551" t="b">
        <v>0</v>
      </c>
    </row>
    <row r="552" spans="1:14" x14ac:dyDescent="0.35">
      <c r="A552" t="s">
        <v>464</v>
      </c>
      <c r="B552" t="b">
        <v>0</v>
      </c>
      <c r="C552" t="b">
        <v>1</v>
      </c>
      <c r="D552">
        <v>1</v>
      </c>
      <c r="E552">
        <v>1</v>
      </c>
      <c r="F552" t="s">
        <v>77</v>
      </c>
      <c r="G552">
        <v>-8.1965885996121406E-3</v>
      </c>
      <c r="H552">
        <v>-8.1965885996121406E-3</v>
      </c>
      <c r="I552">
        <v>-8.1965885996121406E-3</v>
      </c>
      <c r="J552">
        <v>126.526761872055</v>
      </c>
      <c r="K552">
        <v>123.94201595393299</v>
      </c>
      <c r="L552">
        <v>120.889582610791</v>
      </c>
      <c r="M552">
        <v>0</v>
      </c>
      <c r="N552" t="b">
        <v>0</v>
      </c>
    </row>
    <row r="553" spans="1:14" x14ac:dyDescent="0.35">
      <c r="A553" t="s">
        <v>465</v>
      </c>
      <c r="B553" t="b">
        <v>0</v>
      </c>
      <c r="C553" t="b">
        <v>0</v>
      </c>
      <c r="D553">
        <v>0</v>
      </c>
      <c r="E553">
        <v>-1</v>
      </c>
      <c r="F553" t="s">
        <v>77</v>
      </c>
      <c r="G553">
        <v>-1.1041463550917E-3</v>
      </c>
      <c r="H553">
        <v>0</v>
      </c>
      <c r="I553">
        <v>1.1041463550917E-3</v>
      </c>
      <c r="J553">
        <v>126.387057809113</v>
      </c>
      <c r="K553">
        <v>123.94201595393299</v>
      </c>
      <c r="L553">
        <v>121.023062402799</v>
      </c>
      <c r="M553">
        <v>1</v>
      </c>
      <c r="N553" t="b">
        <v>0</v>
      </c>
    </row>
    <row r="554" spans="1:14" x14ac:dyDescent="0.35">
      <c r="A554" t="s">
        <v>466</v>
      </c>
      <c r="B554" t="b">
        <v>0</v>
      </c>
      <c r="C554" t="b">
        <v>0</v>
      </c>
      <c r="D554">
        <v>0</v>
      </c>
      <c r="E554">
        <v>-1</v>
      </c>
      <c r="F554" t="s">
        <v>77</v>
      </c>
      <c r="G554">
        <v>2.2142198760179898E-3</v>
      </c>
      <c r="H554">
        <v>0</v>
      </c>
      <c r="I554">
        <v>-2.2142198760179898E-3</v>
      </c>
      <c r="J554">
        <v>126.666906544585</v>
      </c>
      <c r="K554">
        <v>123.94201595393299</v>
      </c>
      <c r="L554">
        <v>120.75509073257</v>
      </c>
      <c r="M554">
        <v>1</v>
      </c>
      <c r="N554" t="b">
        <v>1</v>
      </c>
    </row>
    <row r="555" spans="1:14" x14ac:dyDescent="0.35">
      <c r="A555" t="s">
        <v>467</v>
      </c>
      <c r="B555" t="b">
        <v>1</v>
      </c>
      <c r="C555" t="b">
        <v>0</v>
      </c>
      <c r="D555">
        <v>0</v>
      </c>
      <c r="E555">
        <v>-1</v>
      </c>
      <c r="F555" t="s">
        <v>77</v>
      </c>
      <c r="G555">
        <v>-1.4440036519504901E-2</v>
      </c>
      <c r="H555">
        <v>0</v>
      </c>
      <c r="I555">
        <v>1.4440036519504901E-2</v>
      </c>
      <c r="J555">
        <v>124.837831788269</v>
      </c>
      <c r="K555">
        <v>123.94201595393299</v>
      </c>
      <c r="L555">
        <v>122.498798652665</v>
      </c>
      <c r="M555">
        <v>0</v>
      </c>
      <c r="N555" t="b">
        <v>0</v>
      </c>
    </row>
    <row r="556" spans="1:14" x14ac:dyDescent="0.35">
      <c r="A556" t="s">
        <v>468</v>
      </c>
      <c r="B556" t="b">
        <v>0</v>
      </c>
      <c r="C556" t="b">
        <v>1</v>
      </c>
      <c r="D556">
        <v>1</v>
      </c>
      <c r="E556">
        <v>1</v>
      </c>
      <c r="F556" t="s">
        <v>77</v>
      </c>
      <c r="G556">
        <v>-1.1277271593525399E-2</v>
      </c>
      <c r="H556">
        <v>-1.1277271593525399E-2</v>
      </c>
      <c r="I556">
        <v>-1.1277271593525399E-2</v>
      </c>
      <c r="J556">
        <v>123.430001654045</v>
      </c>
      <c r="K556">
        <v>122.544288178172</v>
      </c>
      <c r="L556">
        <v>121.11734643037801</v>
      </c>
      <c r="M556">
        <v>0</v>
      </c>
      <c r="N556" t="b">
        <v>0</v>
      </c>
    </row>
    <row r="557" spans="1:14" x14ac:dyDescent="0.35">
      <c r="A557" t="s">
        <v>469</v>
      </c>
      <c r="B557" t="b">
        <v>0</v>
      </c>
      <c r="C557" t="b">
        <v>1</v>
      </c>
      <c r="D557">
        <v>1</v>
      </c>
      <c r="E557">
        <v>1</v>
      </c>
      <c r="F557" t="s">
        <v>77</v>
      </c>
      <c r="G557">
        <v>-2.8173024859815599E-2</v>
      </c>
      <c r="H557">
        <v>-2.8173024859815599E-2</v>
      </c>
      <c r="I557">
        <v>-2.8173024859815599E-2</v>
      </c>
      <c r="J557">
        <v>119.952605148999</v>
      </c>
      <c r="K557">
        <v>119.0918449009</v>
      </c>
      <c r="L557">
        <v>117.70510441844</v>
      </c>
      <c r="M557">
        <v>0</v>
      </c>
      <c r="N557" t="b">
        <v>0</v>
      </c>
    </row>
    <row r="558" spans="1:14" x14ac:dyDescent="0.35">
      <c r="A558" t="s">
        <v>470</v>
      </c>
      <c r="B558" t="b">
        <v>0</v>
      </c>
      <c r="C558" t="b">
        <v>0</v>
      </c>
      <c r="D558">
        <v>0</v>
      </c>
      <c r="E558">
        <v>-1</v>
      </c>
      <c r="F558" t="s">
        <v>77</v>
      </c>
      <c r="G558">
        <v>-2.7606591900502998E-2</v>
      </c>
      <c r="H558">
        <v>0</v>
      </c>
      <c r="I558">
        <v>2.7606591900502998E-2</v>
      </c>
      <c r="J558">
        <v>116.641122531248</v>
      </c>
      <c r="K558">
        <v>119.0918449009</v>
      </c>
      <c r="L558">
        <v>120.954541200726</v>
      </c>
      <c r="M558">
        <v>1</v>
      </c>
      <c r="N558" t="b">
        <v>0</v>
      </c>
    </row>
    <row r="559" spans="1:14" x14ac:dyDescent="0.35">
      <c r="A559" t="s">
        <v>471</v>
      </c>
      <c r="B559" t="b">
        <v>0</v>
      </c>
      <c r="C559" t="b">
        <v>0</v>
      </c>
      <c r="D559">
        <v>0</v>
      </c>
      <c r="E559">
        <v>-1</v>
      </c>
      <c r="F559" t="s">
        <v>77</v>
      </c>
      <c r="G559">
        <v>1.27586040987304E-2</v>
      </c>
      <c r="H559">
        <v>0</v>
      </c>
      <c r="I559">
        <v>-1.27586040987304E-2</v>
      </c>
      <c r="J559">
        <v>118.129300435256</v>
      </c>
      <c r="K559">
        <v>119.0918449009</v>
      </c>
      <c r="L559">
        <v>119.411330095602</v>
      </c>
      <c r="M559">
        <v>1</v>
      </c>
      <c r="N559" t="b">
        <v>1</v>
      </c>
    </row>
    <row r="560" spans="1:14" x14ac:dyDescent="0.35">
      <c r="A560" t="s">
        <v>472</v>
      </c>
      <c r="B560" t="b">
        <v>1</v>
      </c>
      <c r="C560" t="b">
        <v>0</v>
      </c>
      <c r="D560">
        <v>0</v>
      </c>
      <c r="E560">
        <v>-1</v>
      </c>
      <c r="F560" t="s">
        <v>77</v>
      </c>
      <c r="G560">
        <v>-1.5686133585328201E-2</v>
      </c>
      <c r="H560">
        <v>0</v>
      </c>
      <c r="I560">
        <v>1.5686133585328201E-2</v>
      </c>
      <c r="J560">
        <v>116.276308448287</v>
      </c>
      <c r="K560">
        <v>119.0918449009</v>
      </c>
      <c r="L560">
        <v>121.28443217108401</v>
      </c>
      <c r="M560">
        <v>0</v>
      </c>
      <c r="N560" t="b">
        <v>0</v>
      </c>
    </row>
    <row r="561" spans="1:14" x14ac:dyDescent="0.35">
      <c r="A561" t="s">
        <v>473</v>
      </c>
      <c r="B561" t="b">
        <v>0</v>
      </c>
      <c r="C561" t="b">
        <v>0</v>
      </c>
      <c r="D561">
        <v>0</v>
      </c>
      <c r="E561">
        <v>-1</v>
      </c>
      <c r="F561" t="s">
        <v>77</v>
      </c>
      <c r="G561">
        <v>1.67580508526581E-2</v>
      </c>
      <c r="H561">
        <v>0</v>
      </c>
      <c r="I561">
        <v>-1.67580508526581E-2</v>
      </c>
      <c r="J561">
        <v>118.224872738223</v>
      </c>
      <c r="K561">
        <v>119.0918449009</v>
      </c>
      <c r="L561">
        <v>119.251941489125</v>
      </c>
      <c r="M561">
        <v>1</v>
      </c>
      <c r="N561" t="b">
        <v>1</v>
      </c>
    </row>
    <row r="562" spans="1:14" x14ac:dyDescent="0.35">
      <c r="A562" t="s">
        <v>474</v>
      </c>
      <c r="B562" t="b">
        <v>1</v>
      </c>
      <c r="C562" t="b">
        <v>0</v>
      </c>
      <c r="D562">
        <v>0</v>
      </c>
      <c r="E562">
        <v>-1</v>
      </c>
      <c r="F562" t="s">
        <v>77</v>
      </c>
      <c r="G562">
        <v>-2.46247174420316E-2</v>
      </c>
      <c r="H562">
        <v>0</v>
      </c>
      <c r="I562">
        <v>2.46247174420316E-2</v>
      </c>
      <c r="J562">
        <v>115.313618652424</v>
      </c>
      <c r="K562">
        <v>119.0918449009</v>
      </c>
      <c r="L562">
        <v>122.188486852708</v>
      </c>
      <c r="M562">
        <v>0</v>
      </c>
      <c r="N562" t="b">
        <v>0</v>
      </c>
    </row>
    <row r="563" spans="1:14" x14ac:dyDescent="0.35">
      <c r="A563" t="s">
        <v>475</v>
      </c>
      <c r="B563" t="b">
        <v>0</v>
      </c>
      <c r="C563" t="b">
        <v>0</v>
      </c>
      <c r="D563">
        <v>0</v>
      </c>
      <c r="E563">
        <v>-1</v>
      </c>
      <c r="F563" t="s">
        <v>77</v>
      </c>
      <c r="G563">
        <v>-3.1240544676267901E-2</v>
      </c>
      <c r="H563">
        <v>0</v>
      </c>
      <c r="I563">
        <v>3.1240544676267901E-2</v>
      </c>
      <c r="J563">
        <v>111.711158397131</v>
      </c>
      <c r="K563">
        <v>119.0918449009</v>
      </c>
      <c r="L563">
        <v>126.005721735156</v>
      </c>
      <c r="M563">
        <v>1</v>
      </c>
      <c r="N563" t="b">
        <v>0</v>
      </c>
    </row>
    <row r="564" spans="1:14" x14ac:dyDescent="0.35">
      <c r="A564" t="s">
        <v>476</v>
      </c>
      <c r="B564" t="b">
        <v>0</v>
      </c>
      <c r="C564" t="b">
        <v>0</v>
      </c>
      <c r="D564">
        <v>0</v>
      </c>
      <c r="E564">
        <v>-1</v>
      </c>
      <c r="F564" t="s">
        <v>77</v>
      </c>
      <c r="G564">
        <v>-1.4267489798313901E-2</v>
      </c>
      <c r="H564">
        <v>0</v>
      </c>
      <c r="I564">
        <v>1.4267489798313901E-2</v>
      </c>
      <c r="J564">
        <v>110.117320584342</v>
      </c>
      <c r="K564">
        <v>119.0918449009</v>
      </c>
      <c r="L564">
        <v>127.803507084541</v>
      </c>
      <c r="M564">
        <v>1</v>
      </c>
      <c r="N564" t="b">
        <v>0</v>
      </c>
    </row>
    <row r="565" spans="1:14" x14ac:dyDescent="0.35">
      <c r="A565" t="s">
        <v>477</v>
      </c>
      <c r="B565" t="b">
        <v>0</v>
      </c>
      <c r="C565" t="b">
        <v>0</v>
      </c>
      <c r="D565">
        <v>0</v>
      </c>
      <c r="E565">
        <v>-1</v>
      </c>
      <c r="F565" t="s">
        <v>77</v>
      </c>
      <c r="G565">
        <v>3.1812204295299698E-2</v>
      </c>
      <c r="H565">
        <v>0</v>
      </c>
      <c r="I565">
        <v>-3.1812204295299698E-2</v>
      </c>
      <c r="J565">
        <v>113.620395283222</v>
      </c>
      <c r="K565">
        <v>119.0918449009</v>
      </c>
      <c r="L565">
        <v>123.737795807512</v>
      </c>
      <c r="M565">
        <v>1</v>
      </c>
      <c r="N565" t="b">
        <v>1</v>
      </c>
    </row>
    <row r="566" spans="1:14" x14ac:dyDescent="0.35">
      <c r="A566" t="s">
        <v>478</v>
      </c>
      <c r="B566" t="b">
        <v>1</v>
      </c>
      <c r="C566" t="b">
        <v>1</v>
      </c>
      <c r="D566">
        <v>1</v>
      </c>
      <c r="E566">
        <v>1</v>
      </c>
      <c r="F566" t="s">
        <v>77</v>
      </c>
      <c r="G566">
        <v>-9.0407844429085601E-3</v>
      </c>
      <c r="H566">
        <v>-9.0407844429085601E-3</v>
      </c>
      <c r="I566">
        <v>-9.0407844429085601E-3</v>
      </c>
      <c r="J566">
        <v>112.593177781148</v>
      </c>
      <c r="K566">
        <v>118.015161202242</v>
      </c>
      <c r="L566">
        <v>122.619109068176</v>
      </c>
      <c r="M566">
        <v>1</v>
      </c>
      <c r="N566" t="b">
        <v>0</v>
      </c>
    </row>
    <row r="567" spans="1:14" x14ac:dyDescent="0.35">
      <c r="A567" t="s">
        <v>479</v>
      </c>
      <c r="B567" t="b">
        <v>0</v>
      </c>
      <c r="C567" t="b">
        <v>1</v>
      </c>
      <c r="D567">
        <v>1</v>
      </c>
      <c r="E567">
        <v>1</v>
      </c>
      <c r="F567" t="s">
        <v>77</v>
      </c>
      <c r="G567">
        <v>2.47493654901185E-2</v>
      </c>
      <c r="H567">
        <v>2.47493654901185E-2</v>
      </c>
      <c r="I567">
        <v>2.47493654901185E-2</v>
      </c>
      <c r="J567">
        <v>115.379787489748</v>
      </c>
      <c r="K567">
        <v>120.93596156021199</v>
      </c>
      <c r="L567">
        <v>125.653854214577</v>
      </c>
      <c r="M567">
        <v>0</v>
      </c>
      <c r="N567" t="b">
        <v>1</v>
      </c>
    </row>
    <row r="568" spans="1:14" x14ac:dyDescent="0.35">
      <c r="A568" t="s">
        <v>480</v>
      </c>
      <c r="B568" t="b">
        <v>1</v>
      </c>
      <c r="C568" t="b">
        <v>0</v>
      </c>
      <c r="D568">
        <v>0</v>
      </c>
      <c r="E568">
        <v>-1</v>
      </c>
      <c r="F568" t="s">
        <v>77</v>
      </c>
      <c r="G568">
        <v>-2.5327977637267698E-2</v>
      </c>
      <c r="H568">
        <v>0</v>
      </c>
      <c r="I568">
        <v>2.5327977637267698E-2</v>
      </c>
      <c r="J568">
        <v>112.457450812415</v>
      </c>
      <c r="K568">
        <v>120.93596156021199</v>
      </c>
      <c r="L568">
        <v>128.83641222416</v>
      </c>
      <c r="M568">
        <v>0</v>
      </c>
      <c r="N568" t="b">
        <v>0</v>
      </c>
    </row>
    <row r="569" spans="1:14" x14ac:dyDescent="0.35">
      <c r="A569" t="s">
        <v>481</v>
      </c>
      <c r="B569" t="b">
        <v>0</v>
      </c>
      <c r="C569" t="b">
        <v>0</v>
      </c>
      <c r="D569">
        <v>0</v>
      </c>
      <c r="E569">
        <v>-1</v>
      </c>
      <c r="F569" t="s">
        <v>77</v>
      </c>
      <c r="G569">
        <v>2.4597897987292498E-2</v>
      </c>
      <c r="H569">
        <v>0</v>
      </c>
      <c r="I569">
        <v>-2.4597897987292498E-2</v>
      </c>
      <c r="J569">
        <v>115.22366771541</v>
      </c>
      <c r="K569">
        <v>120.93596156021199</v>
      </c>
      <c r="L569">
        <v>125.667307299222</v>
      </c>
      <c r="M569">
        <v>1</v>
      </c>
      <c r="N569" t="b">
        <v>1</v>
      </c>
    </row>
    <row r="570" spans="1:14" x14ac:dyDescent="0.35">
      <c r="A570" t="s">
        <v>482</v>
      </c>
      <c r="B570" t="b">
        <v>1</v>
      </c>
      <c r="C570" t="b">
        <v>0</v>
      </c>
      <c r="D570">
        <v>0</v>
      </c>
      <c r="E570">
        <v>-1</v>
      </c>
      <c r="F570" t="s">
        <v>77</v>
      </c>
      <c r="G570">
        <v>1.5354797762860901E-3</v>
      </c>
      <c r="H570">
        <v>0</v>
      </c>
      <c r="I570">
        <v>-1.5354797762860901E-3</v>
      </c>
      <c r="J570">
        <v>115.400591326936</v>
      </c>
      <c r="K570">
        <v>120.93596156021199</v>
      </c>
      <c r="L570">
        <v>125.474347690323</v>
      </c>
      <c r="M570">
        <v>0</v>
      </c>
      <c r="N570" t="b">
        <v>1</v>
      </c>
    </row>
    <row r="571" spans="1:14" x14ac:dyDescent="0.35">
      <c r="A571" t="s">
        <v>483</v>
      </c>
      <c r="B571" t="b">
        <v>1</v>
      </c>
      <c r="C571" t="b">
        <v>1</v>
      </c>
      <c r="D571">
        <v>1</v>
      </c>
      <c r="E571">
        <v>1</v>
      </c>
      <c r="F571" t="s">
        <v>77</v>
      </c>
      <c r="G571">
        <v>-1.85814964864072E-3</v>
      </c>
      <c r="H571">
        <v>-1.85814964864072E-3</v>
      </c>
      <c r="I571">
        <v>-1.85814964864072E-3</v>
      </c>
      <c r="J571">
        <v>115.186159758709</v>
      </c>
      <c r="K571">
        <v>120.711244445731</v>
      </c>
      <c r="L571">
        <v>125.241197575249</v>
      </c>
      <c r="M571">
        <v>1</v>
      </c>
      <c r="N571" t="b">
        <v>0</v>
      </c>
    </row>
    <row r="572" spans="1:14" x14ac:dyDescent="0.35">
      <c r="A572" t="s">
        <v>484</v>
      </c>
      <c r="B572" t="b">
        <v>0</v>
      </c>
      <c r="C572" t="b">
        <v>0</v>
      </c>
      <c r="D572">
        <v>0</v>
      </c>
      <c r="E572">
        <v>-1</v>
      </c>
      <c r="F572" t="s">
        <v>77</v>
      </c>
      <c r="G572">
        <v>-3.7233011483568299E-3</v>
      </c>
      <c r="H572">
        <v>0</v>
      </c>
      <c r="I572">
        <v>3.7233011483568299E-3</v>
      </c>
      <c r="J572">
        <v>114.757286997805</v>
      </c>
      <c r="K572">
        <v>120.711244445731</v>
      </c>
      <c r="L572">
        <v>125.707508270003</v>
      </c>
      <c r="M572">
        <v>1</v>
      </c>
      <c r="N572" t="b">
        <v>0</v>
      </c>
    </row>
    <row r="573" spans="1:14" x14ac:dyDescent="0.35">
      <c r="A573" t="s">
        <v>485</v>
      </c>
      <c r="B573" t="b">
        <v>0</v>
      </c>
      <c r="C573" t="b">
        <v>1</v>
      </c>
      <c r="D573">
        <v>1</v>
      </c>
      <c r="E573">
        <v>1</v>
      </c>
      <c r="F573" t="s">
        <v>77</v>
      </c>
      <c r="G573">
        <v>7.1965520135537303E-3</v>
      </c>
      <c r="H573">
        <v>7.1965520135537303E-3</v>
      </c>
      <c r="I573">
        <v>7.1965520135537303E-3</v>
      </c>
      <c r="J573">
        <v>115.583143782619</v>
      </c>
      <c r="K573">
        <v>121.579949195005</v>
      </c>
      <c r="L573">
        <v>126.612168891762</v>
      </c>
      <c r="M573">
        <v>0</v>
      </c>
      <c r="N573" t="b">
        <v>1</v>
      </c>
    </row>
    <row r="574" spans="1:14" x14ac:dyDescent="0.35">
      <c r="A574" t="s">
        <v>486</v>
      </c>
      <c r="B574" t="b">
        <v>1</v>
      </c>
      <c r="C574" t="b">
        <v>1</v>
      </c>
      <c r="D574">
        <v>1</v>
      </c>
      <c r="E574">
        <v>1</v>
      </c>
      <c r="F574" t="s">
        <v>77</v>
      </c>
      <c r="G574">
        <v>2.19102308313656E-3</v>
      </c>
      <c r="H574">
        <v>2.19102308313656E-3</v>
      </c>
      <c r="I574">
        <v>2.19102308313656E-3</v>
      </c>
      <c r="J574">
        <v>115.836389118668</v>
      </c>
      <c r="K574">
        <v>121.84633367013799</v>
      </c>
      <c r="L574">
        <v>126.88957907641</v>
      </c>
      <c r="M574">
        <v>1</v>
      </c>
      <c r="N574" t="b">
        <v>1</v>
      </c>
    </row>
    <row r="575" spans="1:14" x14ac:dyDescent="0.35">
      <c r="A575" t="s">
        <v>487</v>
      </c>
      <c r="B575" t="b">
        <v>1</v>
      </c>
      <c r="C575" t="b">
        <v>0</v>
      </c>
      <c r="D575">
        <v>0</v>
      </c>
      <c r="E575">
        <v>-1</v>
      </c>
      <c r="F575" t="s">
        <v>77</v>
      </c>
      <c r="G575">
        <v>-1.1938449536090899E-2</v>
      </c>
      <c r="H575">
        <v>0</v>
      </c>
      <c r="I575">
        <v>1.1938449536090899E-2</v>
      </c>
      <c r="J575">
        <v>114.453482232732</v>
      </c>
      <c r="K575">
        <v>121.84633367013799</v>
      </c>
      <c r="L575">
        <v>128.404443912869</v>
      </c>
      <c r="M575">
        <v>0</v>
      </c>
      <c r="N575" t="b">
        <v>0</v>
      </c>
    </row>
    <row r="576" spans="1:14" x14ac:dyDescent="0.35">
      <c r="A576" t="s">
        <v>488</v>
      </c>
      <c r="B576" t="b">
        <v>0</v>
      </c>
      <c r="C576" t="b">
        <v>1</v>
      </c>
      <c r="D576">
        <v>1</v>
      </c>
      <c r="E576">
        <v>1</v>
      </c>
      <c r="F576" t="s">
        <v>77</v>
      </c>
      <c r="G576">
        <v>-2.8846212090390898E-3</v>
      </c>
      <c r="H576">
        <v>-2.8846212090390898E-3</v>
      </c>
      <c r="I576">
        <v>-2.8846212090390898E-3</v>
      </c>
      <c r="J576">
        <v>114.123327290435</v>
      </c>
      <c r="K576">
        <v>121.49485315179</v>
      </c>
      <c r="L576">
        <v>128.03404573062301</v>
      </c>
      <c r="M576">
        <v>0</v>
      </c>
      <c r="N576" t="b">
        <v>0</v>
      </c>
    </row>
    <row r="577" spans="1:14" x14ac:dyDescent="0.35">
      <c r="A577" t="s">
        <v>489</v>
      </c>
      <c r="B577" t="b">
        <v>0</v>
      </c>
      <c r="C577" t="b">
        <v>1</v>
      </c>
      <c r="D577">
        <v>1</v>
      </c>
      <c r="E577">
        <v>1</v>
      </c>
      <c r="F577" t="s">
        <v>77</v>
      </c>
      <c r="G577">
        <v>3.0759340750605199E-2</v>
      </c>
      <c r="H577">
        <v>3.0759340750605199E-2</v>
      </c>
      <c r="I577">
        <v>3.0759340750605199E-2</v>
      </c>
      <c r="J577">
        <v>117.633685602154</v>
      </c>
      <c r="K577">
        <v>125.23195473933001</v>
      </c>
      <c r="L577">
        <v>131.97228857093</v>
      </c>
      <c r="M577">
        <v>0</v>
      </c>
      <c r="N577" t="b">
        <v>1</v>
      </c>
    </row>
    <row r="578" spans="1:14" x14ac:dyDescent="0.35">
      <c r="A578" t="s">
        <v>490</v>
      </c>
      <c r="B578" t="b">
        <v>1</v>
      </c>
      <c r="C578" t="b">
        <v>0</v>
      </c>
      <c r="D578">
        <v>0</v>
      </c>
      <c r="E578">
        <v>-1</v>
      </c>
      <c r="F578" t="s">
        <v>77</v>
      </c>
      <c r="G578">
        <v>2.36920164898895E-2</v>
      </c>
      <c r="H578">
        <v>0</v>
      </c>
      <c r="I578">
        <v>-2.36920164898895E-2</v>
      </c>
      <c r="J578">
        <v>120.420664821207</v>
      </c>
      <c r="K578">
        <v>125.23195473933001</v>
      </c>
      <c r="L578">
        <v>128.845598933899</v>
      </c>
      <c r="M578">
        <v>0</v>
      </c>
      <c r="N578" t="b">
        <v>1</v>
      </c>
    </row>
    <row r="579" spans="1:14" x14ac:dyDescent="0.35">
      <c r="A579" t="s">
        <v>396</v>
      </c>
      <c r="B579" t="b">
        <v>0</v>
      </c>
      <c r="C579" t="b">
        <v>1</v>
      </c>
      <c r="D579">
        <v>1</v>
      </c>
      <c r="E579">
        <v>1</v>
      </c>
      <c r="F579" t="s">
        <v>105</v>
      </c>
      <c r="G579">
        <v>-2.1423204708704798E-3</v>
      </c>
      <c r="H579">
        <v>-2.1423204708704798E-3</v>
      </c>
      <c r="I579">
        <v>-2.1423204708704798E-3</v>
      </c>
      <c r="J579">
        <v>99.785767952912906</v>
      </c>
      <c r="K579">
        <v>99.785767952912906</v>
      </c>
      <c r="L579">
        <v>99.785767952912906</v>
      </c>
      <c r="M579">
        <v>0</v>
      </c>
      <c r="N579" t="b">
        <v>0</v>
      </c>
    </row>
    <row r="580" spans="1:14" x14ac:dyDescent="0.35">
      <c r="A580" t="s">
        <v>397</v>
      </c>
      <c r="B580" t="b">
        <v>0</v>
      </c>
      <c r="C580" t="b">
        <v>0</v>
      </c>
      <c r="D580">
        <v>0</v>
      </c>
      <c r="E580">
        <v>-1</v>
      </c>
      <c r="F580" t="s">
        <v>105</v>
      </c>
      <c r="G580">
        <v>1.3444769409662201E-2</v>
      </c>
      <c r="H580">
        <v>0</v>
      </c>
      <c r="I580">
        <v>-1.3444769409662201E-2</v>
      </c>
      <c r="J580">
        <v>101.12736459340501</v>
      </c>
      <c r="K580">
        <v>99.785767952912906</v>
      </c>
      <c r="L580">
        <v>98.444171312419897</v>
      </c>
      <c r="M580">
        <v>1</v>
      </c>
      <c r="N580" t="b">
        <v>1</v>
      </c>
    </row>
    <row r="581" spans="1:14" x14ac:dyDescent="0.35">
      <c r="A581" t="s">
        <v>398</v>
      </c>
      <c r="B581" t="b">
        <v>1</v>
      </c>
      <c r="C581" t="b">
        <v>0</v>
      </c>
      <c r="D581">
        <v>0</v>
      </c>
      <c r="E581">
        <v>-1</v>
      </c>
      <c r="F581" t="s">
        <v>105</v>
      </c>
      <c r="G581">
        <v>6.5388588565866407E-2</v>
      </c>
      <c r="H581">
        <v>0</v>
      </c>
      <c r="I581">
        <v>-6.5388588565866407E-2</v>
      </c>
      <c r="J581">
        <v>107.73994022955399</v>
      </c>
      <c r="K581">
        <v>99.785767952912906</v>
      </c>
      <c r="L581">
        <v>92.007045897764399</v>
      </c>
      <c r="M581">
        <v>0</v>
      </c>
      <c r="N581" t="b">
        <v>1</v>
      </c>
    </row>
    <row r="582" spans="1:14" x14ac:dyDescent="0.35">
      <c r="A582" t="s">
        <v>354</v>
      </c>
      <c r="B582" t="b">
        <v>1</v>
      </c>
      <c r="C582" t="b">
        <v>1</v>
      </c>
      <c r="D582">
        <v>1</v>
      </c>
      <c r="E582">
        <v>1</v>
      </c>
      <c r="F582" t="s">
        <v>105</v>
      </c>
      <c r="G582">
        <v>1.7515272867252199E-2</v>
      </c>
      <c r="H582">
        <v>1.7515272867252199E-2</v>
      </c>
      <c r="I582">
        <v>1.7515272867252199E-2</v>
      </c>
      <c r="J582">
        <v>109.627034681376</v>
      </c>
      <c r="K582">
        <v>101.53354290687599</v>
      </c>
      <c r="L582">
        <v>93.618574412373604</v>
      </c>
      <c r="M582">
        <v>1</v>
      </c>
      <c r="N582" t="b">
        <v>1</v>
      </c>
    </row>
    <row r="583" spans="1:14" x14ac:dyDescent="0.35">
      <c r="A583" t="s">
        <v>399</v>
      </c>
      <c r="B583" t="b">
        <v>1</v>
      </c>
      <c r="C583" t="b">
        <v>1</v>
      </c>
      <c r="D583">
        <v>1</v>
      </c>
      <c r="E583">
        <v>1</v>
      </c>
      <c r="F583" t="s">
        <v>105</v>
      </c>
      <c r="G583">
        <v>6.6267472573300302E-4</v>
      </c>
      <c r="H583">
        <v>6.6267472573300302E-4</v>
      </c>
      <c r="I583">
        <v>6.6267472573300302E-4</v>
      </c>
      <c r="J583">
        <v>109.699681746517</v>
      </c>
      <c r="K583">
        <v>101.600826619575</v>
      </c>
      <c r="L583">
        <v>93.680613075495799</v>
      </c>
      <c r="M583">
        <v>1</v>
      </c>
      <c r="N583" t="b">
        <v>1</v>
      </c>
    </row>
    <row r="584" spans="1:14" x14ac:dyDescent="0.35">
      <c r="A584" t="s">
        <v>400</v>
      </c>
      <c r="B584" t="b">
        <v>1</v>
      </c>
      <c r="C584" t="b">
        <v>1</v>
      </c>
      <c r="D584">
        <v>1</v>
      </c>
      <c r="E584">
        <v>1</v>
      </c>
      <c r="F584" t="s">
        <v>105</v>
      </c>
      <c r="G584">
        <v>4.6954916511592101E-2</v>
      </c>
      <c r="H584">
        <v>4.6954916511592101E-2</v>
      </c>
      <c r="I584">
        <v>4.6954916511592101E-2</v>
      </c>
      <c r="J584">
        <v>114.850621144272</v>
      </c>
      <c r="K584">
        <v>106.371484951005</v>
      </c>
      <c r="L584">
        <v>98.079378441210494</v>
      </c>
      <c r="M584">
        <v>1</v>
      </c>
      <c r="N584" t="b">
        <v>1</v>
      </c>
    </row>
    <row r="585" spans="1:14" x14ac:dyDescent="0.35">
      <c r="A585" t="s">
        <v>401</v>
      </c>
      <c r="B585" t="b">
        <v>1</v>
      </c>
      <c r="C585" t="b">
        <v>1</v>
      </c>
      <c r="D585">
        <v>1</v>
      </c>
      <c r="E585">
        <v>1</v>
      </c>
      <c r="F585" t="s">
        <v>105</v>
      </c>
      <c r="G585">
        <v>1.4808980919194199E-2</v>
      </c>
      <c r="H585">
        <v>1.4808980919194199E-2</v>
      </c>
      <c r="I585">
        <v>1.4808980919194199E-2</v>
      </c>
      <c r="J585">
        <v>116.55144180135601</v>
      </c>
      <c r="K585">
        <v>107.946738241991</v>
      </c>
      <c r="L585">
        <v>99.531834085112806</v>
      </c>
      <c r="M585">
        <v>1</v>
      </c>
      <c r="N585" t="b">
        <v>1</v>
      </c>
    </row>
    <row r="586" spans="1:14" x14ac:dyDescent="0.35">
      <c r="A586" t="s">
        <v>402</v>
      </c>
      <c r="B586" t="b">
        <v>1</v>
      </c>
      <c r="C586" t="b">
        <v>1</v>
      </c>
      <c r="D586">
        <v>1</v>
      </c>
      <c r="E586">
        <v>1</v>
      </c>
      <c r="F586" t="s">
        <v>105</v>
      </c>
      <c r="G586">
        <v>8.8910896300158308E-3</v>
      </c>
      <c r="H586">
        <v>8.8910896300158308E-3</v>
      </c>
      <c r="I586">
        <v>8.8910896300158308E-3</v>
      </c>
      <c r="J586">
        <v>117.587711116919</v>
      </c>
      <c r="K586">
        <v>108.90650236696899</v>
      </c>
      <c r="L586">
        <v>100.416780543003</v>
      </c>
      <c r="M586">
        <v>1</v>
      </c>
      <c r="N586" t="b">
        <v>1</v>
      </c>
    </row>
    <row r="587" spans="1:14" x14ac:dyDescent="0.35">
      <c r="A587" t="s">
        <v>403</v>
      </c>
      <c r="B587" t="b">
        <v>1</v>
      </c>
      <c r="C587" t="b">
        <v>1</v>
      </c>
      <c r="D587">
        <v>1</v>
      </c>
      <c r="E587">
        <v>1</v>
      </c>
      <c r="F587" t="s">
        <v>105</v>
      </c>
      <c r="G587">
        <v>-2.5015459980985899E-3</v>
      </c>
      <c r="H587">
        <v>-2.5015459980985899E-3</v>
      </c>
      <c r="I587">
        <v>-2.5015459980985899E-3</v>
      </c>
      <c r="J587">
        <v>117.293560048749</v>
      </c>
      <c r="K587">
        <v>108.63406774180601</v>
      </c>
      <c r="L587">
        <v>100.16558334749401</v>
      </c>
      <c r="M587">
        <v>1</v>
      </c>
      <c r="N587" t="b">
        <v>0</v>
      </c>
    </row>
    <row r="588" spans="1:14" x14ac:dyDescent="0.35">
      <c r="A588" t="s">
        <v>404</v>
      </c>
      <c r="B588" t="b">
        <v>0</v>
      </c>
      <c r="C588" t="b">
        <v>1</v>
      </c>
      <c r="D588">
        <v>1</v>
      </c>
      <c r="E588">
        <v>1</v>
      </c>
      <c r="F588" t="s">
        <v>105</v>
      </c>
      <c r="G588">
        <v>-2.04343325664555E-2</v>
      </c>
      <c r="H588">
        <v>-2.04343325664555E-2</v>
      </c>
      <c r="I588">
        <v>-2.04343325664555E-2</v>
      </c>
      <c r="J588">
        <v>114.89674443480899</v>
      </c>
      <c r="K588">
        <v>106.414203073523</v>
      </c>
      <c r="L588">
        <v>98.1187665056584</v>
      </c>
      <c r="M588">
        <v>0</v>
      </c>
      <c r="N588" t="b">
        <v>0</v>
      </c>
    </row>
    <row r="589" spans="1:14" x14ac:dyDescent="0.35">
      <c r="A589" t="s">
        <v>405</v>
      </c>
      <c r="B589" t="b">
        <v>0</v>
      </c>
      <c r="C589" t="b">
        <v>1</v>
      </c>
      <c r="D589">
        <v>1</v>
      </c>
      <c r="E589">
        <v>1</v>
      </c>
      <c r="F589" t="s">
        <v>105</v>
      </c>
      <c r="G589">
        <v>-4.7026924617970298E-2</v>
      </c>
      <c r="H589">
        <v>-4.7026924617970298E-2</v>
      </c>
      <c r="I589">
        <v>-4.7026924617970298E-2</v>
      </c>
      <c r="J589">
        <v>109.493503895423</v>
      </c>
      <c r="K589">
        <v>101.409870367303</v>
      </c>
      <c r="L589">
        <v>93.504542669588602</v>
      </c>
      <c r="M589">
        <v>0</v>
      </c>
      <c r="N589" t="b">
        <v>0</v>
      </c>
    </row>
    <row r="590" spans="1:14" x14ac:dyDescent="0.35">
      <c r="A590" t="s">
        <v>406</v>
      </c>
      <c r="B590" t="b">
        <v>0</v>
      </c>
      <c r="C590" t="b">
        <v>1</v>
      </c>
      <c r="D590">
        <v>1</v>
      </c>
      <c r="E590">
        <v>1</v>
      </c>
      <c r="F590" t="s">
        <v>105</v>
      </c>
      <c r="G590">
        <v>3.0280151419368E-2</v>
      </c>
      <c r="H590">
        <v>3.0280151419368E-2</v>
      </c>
      <c r="I590">
        <v>3.0280151419368E-2</v>
      </c>
      <c r="J590">
        <v>112.808983772814</v>
      </c>
      <c r="K590">
        <v>104.480576597443</v>
      </c>
      <c r="L590">
        <v>96.335874380022503</v>
      </c>
      <c r="M590">
        <v>0</v>
      </c>
      <c r="N590" t="b">
        <v>1</v>
      </c>
    </row>
    <row r="591" spans="1:14" x14ac:dyDescent="0.35">
      <c r="A591" t="s">
        <v>407</v>
      </c>
      <c r="B591" t="b">
        <v>1</v>
      </c>
      <c r="C591" t="b">
        <v>1</v>
      </c>
      <c r="D591">
        <v>1</v>
      </c>
      <c r="E591">
        <v>1</v>
      </c>
      <c r="F591" t="s">
        <v>105</v>
      </c>
      <c r="G591">
        <v>-5.5884219614632503E-4</v>
      </c>
      <c r="H591">
        <v>-5.5884219614632503E-4</v>
      </c>
      <c r="I591">
        <v>-5.5884219614632503E-4</v>
      </c>
      <c r="J591">
        <v>112.74594135257701</v>
      </c>
      <c r="K591">
        <v>104.422188442563</v>
      </c>
      <c r="L591">
        <v>96.282037828416193</v>
      </c>
      <c r="M591">
        <v>1</v>
      </c>
      <c r="N591" t="b">
        <v>0</v>
      </c>
    </row>
    <row r="592" spans="1:14" x14ac:dyDescent="0.35">
      <c r="A592" t="s">
        <v>408</v>
      </c>
      <c r="B592" t="b">
        <v>0</v>
      </c>
      <c r="C592" t="b">
        <v>1</v>
      </c>
      <c r="D592">
        <v>1</v>
      </c>
      <c r="E592">
        <v>1</v>
      </c>
      <c r="F592" t="s">
        <v>105</v>
      </c>
      <c r="G592">
        <v>2.3551649754448099E-2</v>
      </c>
      <c r="H592">
        <v>2.3551649754448099E-2</v>
      </c>
      <c r="I592">
        <v>2.3551649754448099E-2</v>
      </c>
      <c r="J592">
        <v>115.401294274549</v>
      </c>
      <c r="K592">
        <v>106.881503251355</v>
      </c>
      <c r="L592">
        <v>98.549638660995598</v>
      </c>
      <c r="M592">
        <v>0</v>
      </c>
      <c r="N592" t="b">
        <v>1</v>
      </c>
    </row>
    <row r="593" spans="1:14" x14ac:dyDescent="0.35">
      <c r="A593" t="s">
        <v>409</v>
      </c>
      <c r="B593" t="b">
        <v>1</v>
      </c>
      <c r="C593" t="b">
        <v>1</v>
      </c>
      <c r="D593">
        <v>1</v>
      </c>
      <c r="E593">
        <v>1</v>
      </c>
      <c r="F593" t="s">
        <v>105</v>
      </c>
      <c r="G593">
        <v>4.4510174009038101E-4</v>
      </c>
      <c r="H593">
        <v>4.4510174009038101E-4</v>
      </c>
      <c r="I593">
        <v>4.4510174009038101E-4</v>
      </c>
      <c r="J593">
        <v>115.452659591439</v>
      </c>
      <c r="K593">
        <v>106.929076394436</v>
      </c>
      <c r="L593">
        <v>98.593503276648903</v>
      </c>
      <c r="M593">
        <v>1</v>
      </c>
      <c r="N593" t="b">
        <v>1</v>
      </c>
    </row>
    <row r="594" spans="1:14" x14ac:dyDescent="0.35">
      <c r="A594" t="s">
        <v>410</v>
      </c>
      <c r="B594" t="b">
        <v>1</v>
      </c>
      <c r="C594" t="b">
        <v>1</v>
      </c>
      <c r="D594">
        <v>1</v>
      </c>
      <c r="E594">
        <v>1</v>
      </c>
      <c r="F594" t="s">
        <v>105</v>
      </c>
      <c r="G594">
        <v>4.87780043550789E-3</v>
      </c>
      <c r="H594">
        <v>4.87780043550789E-3</v>
      </c>
      <c r="I594">
        <v>4.87780043550789E-3</v>
      </c>
      <c r="J594">
        <v>116.015814624675</v>
      </c>
      <c r="K594">
        <v>107.45065508984101</v>
      </c>
      <c r="L594">
        <v>99.074422709870007</v>
      </c>
      <c r="M594">
        <v>1</v>
      </c>
      <c r="N594" t="b">
        <v>1</v>
      </c>
    </row>
    <row r="595" spans="1:14" x14ac:dyDescent="0.35">
      <c r="A595" t="s">
        <v>411</v>
      </c>
      <c r="B595" t="b">
        <v>1</v>
      </c>
      <c r="C595" t="b">
        <v>1</v>
      </c>
      <c r="D595">
        <v>1</v>
      </c>
      <c r="E595">
        <v>1</v>
      </c>
      <c r="F595" t="s">
        <v>105</v>
      </c>
      <c r="G595">
        <v>2.8901817845625899E-2</v>
      </c>
      <c r="H595">
        <v>2.8901817845625899E-2</v>
      </c>
      <c r="I595">
        <v>2.8901817845625899E-2</v>
      </c>
      <c r="J595">
        <v>119.36888256616901</v>
      </c>
      <c r="K595">
        <v>110.556174350641</v>
      </c>
      <c r="L595">
        <v>101.93785362819099</v>
      </c>
      <c r="M595">
        <v>1</v>
      </c>
      <c r="N595" t="b">
        <v>1</v>
      </c>
    </row>
    <row r="596" spans="1:14" x14ac:dyDescent="0.35">
      <c r="A596" t="s">
        <v>412</v>
      </c>
      <c r="B596" t="b">
        <v>1</v>
      </c>
      <c r="C596" t="b">
        <v>0</v>
      </c>
      <c r="D596">
        <v>0</v>
      </c>
      <c r="E596">
        <v>-1</v>
      </c>
      <c r="F596" t="s">
        <v>105</v>
      </c>
      <c r="G596">
        <v>1.2699246595951799E-2</v>
      </c>
      <c r="H596">
        <v>0</v>
      </c>
      <c r="I596">
        <v>-1.2699246595951799E-2</v>
      </c>
      <c r="J596">
        <v>120.88477744175999</v>
      </c>
      <c r="K596">
        <v>110.556174350641</v>
      </c>
      <c r="L596">
        <v>100.643319687504</v>
      </c>
      <c r="M596">
        <v>0</v>
      </c>
      <c r="N596" t="b">
        <v>1</v>
      </c>
    </row>
    <row r="597" spans="1:14" x14ac:dyDescent="0.35">
      <c r="A597" t="s">
        <v>413</v>
      </c>
      <c r="B597" t="b">
        <v>1</v>
      </c>
      <c r="C597" t="b">
        <v>1</v>
      </c>
      <c r="D597">
        <v>1</v>
      </c>
      <c r="E597">
        <v>1</v>
      </c>
      <c r="F597" t="s">
        <v>105</v>
      </c>
      <c r="G597">
        <v>9.5884980602869395E-3</v>
      </c>
      <c r="H597">
        <v>9.5884980602869395E-3</v>
      </c>
      <c r="I597">
        <v>9.5884980602869395E-3</v>
      </c>
      <c r="J597">
        <v>122.043880895778</v>
      </c>
      <c r="K597">
        <v>111.616242013955</v>
      </c>
      <c r="L597">
        <v>101.60833796310899</v>
      </c>
      <c r="M597">
        <v>1</v>
      </c>
      <c r="N597" t="b">
        <v>1</v>
      </c>
    </row>
    <row r="598" spans="1:14" x14ac:dyDescent="0.35">
      <c r="A598" t="s">
        <v>414</v>
      </c>
      <c r="B598" t="b">
        <v>1</v>
      </c>
      <c r="C598" t="b">
        <v>1</v>
      </c>
      <c r="D598">
        <v>1</v>
      </c>
      <c r="E598">
        <v>1</v>
      </c>
      <c r="F598" t="s">
        <v>105</v>
      </c>
      <c r="G598">
        <v>7.0346693484997199E-3</v>
      </c>
      <c r="H598">
        <v>7.0346693484997199E-3</v>
      </c>
      <c r="I598">
        <v>7.0346693484997199E-3</v>
      </c>
      <c r="J598">
        <v>122.902419243888</v>
      </c>
      <c r="K598">
        <v>112.401425370445</v>
      </c>
      <c r="L598">
        <v>102.32311902373</v>
      </c>
      <c r="M598">
        <v>1</v>
      </c>
      <c r="N598" t="b">
        <v>1</v>
      </c>
    </row>
    <row r="599" spans="1:14" x14ac:dyDescent="0.35">
      <c r="A599" t="s">
        <v>415</v>
      </c>
      <c r="B599" t="b">
        <v>1</v>
      </c>
      <c r="C599" t="b">
        <v>1</v>
      </c>
      <c r="D599">
        <v>1</v>
      </c>
      <c r="E599">
        <v>1</v>
      </c>
      <c r="F599" t="s">
        <v>105</v>
      </c>
      <c r="G599">
        <v>5.0156759510961903E-3</v>
      </c>
      <c r="H599">
        <v>5.0156759510961903E-3</v>
      </c>
      <c r="I599">
        <v>5.0156759510961903E-3</v>
      </c>
      <c r="J599">
        <v>123.518857952421</v>
      </c>
      <c r="K599">
        <v>112.965194496544</v>
      </c>
      <c r="L599">
        <v>102.836338631058</v>
      </c>
      <c r="M599">
        <v>1</v>
      </c>
      <c r="N599" t="b">
        <v>1</v>
      </c>
    </row>
    <row r="600" spans="1:14" x14ac:dyDescent="0.35">
      <c r="A600" t="s">
        <v>416</v>
      </c>
      <c r="B600" t="b">
        <v>1</v>
      </c>
      <c r="C600" t="b">
        <v>1</v>
      </c>
      <c r="D600">
        <v>1</v>
      </c>
      <c r="E600">
        <v>1</v>
      </c>
      <c r="F600" t="s">
        <v>105</v>
      </c>
      <c r="G600">
        <v>6.1746139812086601E-3</v>
      </c>
      <c r="H600">
        <v>6.1746139812086601E-3</v>
      </c>
      <c r="I600">
        <v>6.1746139812086601E-3</v>
      </c>
      <c r="J600">
        <v>124.281539219677</v>
      </c>
      <c r="K600">
        <v>113.662710965873</v>
      </c>
      <c r="L600">
        <v>103.471313325346</v>
      </c>
      <c r="M600">
        <v>1</v>
      </c>
      <c r="N600" t="b">
        <v>1</v>
      </c>
    </row>
    <row r="601" spans="1:14" x14ac:dyDescent="0.35">
      <c r="A601" t="s">
        <v>417</v>
      </c>
      <c r="B601" t="b">
        <v>1</v>
      </c>
      <c r="C601" t="b">
        <v>1</v>
      </c>
      <c r="D601">
        <v>1</v>
      </c>
      <c r="E601">
        <v>1</v>
      </c>
      <c r="F601" t="s">
        <v>105</v>
      </c>
      <c r="G601">
        <v>8.4831032711507603E-4</v>
      </c>
      <c r="H601">
        <v>8.4831032711507603E-4</v>
      </c>
      <c r="I601">
        <v>8.4831032711507603E-4</v>
      </c>
      <c r="J601">
        <v>124.386968532867</v>
      </c>
      <c r="K601">
        <v>113.759132217393</v>
      </c>
      <c r="L601">
        <v>103.559089109</v>
      </c>
      <c r="M601">
        <v>1</v>
      </c>
      <c r="N601" t="b">
        <v>1</v>
      </c>
    </row>
    <row r="602" spans="1:14" x14ac:dyDescent="0.35">
      <c r="A602" t="s">
        <v>418</v>
      </c>
      <c r="B602" t="b">
        <v>1</v>
      </c>
      <c r="C602" t="b">
        <v>1</v>
      </c>
      <c r="D602">
        <v>1</v>
      </c>
      <c r="E602">
        <v>1</v>
      </c>
      <c r="F602" t="s">
        <v>105</v>
      </c>
      <c r="G602">
        <v>1.34802782963079E-2</v>
      </c>
      <c r="H602">
        <v>1.34802782963079E-2</v>
      </c>
      <c r="I602">
        <v>1.34802782963079E-2</v>
      </c>
      <c r="J602">
        <v>126.063739485124</v>
      </c>
      <c r="K602">
        <v>115.29263697843</v>
      </c>
      <c r="L602">
        <v>104.955094450302</v>
      </c>
      <c r="M602">
        <v>1</v>
      </c>
      <c r="N602" t="b">
        <v>1</v>
      </c>
    </row>
    <row r="603" spans="1:14" x14ac:dyDescent="0.35">
      <c r="A603" t="s">
        <v>419</v>
      </c>
      <c r="B603" t="b">
        <v>1</v>
      </c>
      <c r="C603" t="b">
        <v>1</v>
      </c>
      <c r="D603">
        <v>1</v>
      </c>
      <c r="E603">
        <v>1</v>
      </c>
      <c r="F603" t="s">
        <v>105</v>
      </c>
      <c r="G603">
        <v>-1.4759667127865999E-3</v>
      </c>
      <c r="H603">
        <v>-1.4759667127865999E-3</v>
      </c>
      <c r="I603">
        <v>-1.4759667127865999E-3</v>
      </c>
      <c r="J603">
        <v>125.877673601955</v>
      </c>
      <c r="K603">
        <v>115.12246888401999</v>
      </c>
      <c r="L603">
        <v>104.800184224555</v>
      </c>
      <c r="M603">
        <v>1</v>
      </c>
      <c r="N603" t="b">
        <v>0</v>
      </c>
    </row>
    <row r="604" spans="1:14" x14ac:dyDescent="0.35">
      <c r="A604" t="s">
        <v>420</v>
      </c>
      <c r="B604" t="b">
        <v>0</v>
      </c>
      <c r="C604" t="b">
        <v>1</v>
      </c>
      <c r="D604">
        <v>1</v>
      </c>
      <c r="E604">
        <v>1</v>
      </c>
      <c r="F604" t="s">
        <v>105</v>
      </c>
      <c r="G604">
        <v>-2.8669511279451901E-2</v>
      </c>
      <c r="H604">
        <v>-2.8669511279451901E-2</v>
      </c>
      <c r="I604">
        <v>-2.8669511279451901E-2</v>
      </c>
      <c r="J604">
        <v>122.268822218792</v>
      </c>
      <c r="K604">
        <v>111.821963963832</v>
      </c>
      <c r="L604">
        <v>101.795614160841</v>
      </c>
      <c r="M604">
        <v>0</v>
      </c>
      <c r="N604" t="b">
        <v>0</v>
      </c>
    </row>
    <row r="605" spans="1:14" x14ac:dyDescent="0.35">
      <c r="A605" t="s">
        <v>421</v>
      </c>
      <c r="B605" t="b">
        <v>0</v>
      </c>
      <c r="C605" t="b">
        <v>0</v>
      </c>
      <c r="D605">
        <v>0</v>
      </c>
      <c r="E605">
        <v>-1</v>
      </c>
      <c r="F605" t="s">
        <v>105</v>
      </c>
      <c r="G605">
        <v>1.17380158182955E-2</v>
      </c>
      <c r="H605">
        <v>0</v>
      </c>
      <c r="I605">
        <v>-1.17380158182955E-2</v>
      </c>
      <c r="J605">
        <v>123.70401558808101</v>
      </c>
      <c r="K605">
        <v>111.821963963832</v>
      </c>
      <c r="L605">
        <v>100.60073563158799</v>
      </c>
      <c r="M605">
        <v>1</v>
      </c>
      <c r="N605" t="b">
        <v>1</v>
      </c>
    </row>
    <row r="606" spans="1:14" x14ac:dyDescent="0.35">
      <c r="A606" t="s">
        <v>422</v>
      </c>
      <c r="B606" t="b">
        <v>1</v>
      </c>
      <c r="C606" t="b">
        <v>0</v>
      </c>
      <c r="D606">
        <v>0</v>
      </c>
      <c r="E606">
        <v>-1</v>
      </c>
      <c r="F606" t="s">
        <v>105</v>
      </c>
      <c r="G606">
        <v>-2.4939193806948801E-2</v>
      </c>
      <c r="H606">
        <v>0</v>
      </c>
      <c r="I606">
        <v>2.4939193806948801E-2</v>
      </c>
      <c r="J606">
        <v>120.618937168632</v>
      </c>
      <c r="K606">
        <v>111.821963963832</v>
      </c>
      <c r="L606">
        <v>103.10963687462601</v>
      </c>
      <c r="M606">
        <v>0</v>
      </c>
      <c r="N606" t="b">
        <v>0</v>
      </c>
    </row>
    <row r="607" spans="1:14" x14ac:dyDescent="0.35">
      <c r="A607" t="s">
        <v>423</v>
      </c>
      <c r="B607" t="b">
        <v>0</v>
      </c>
      <c r="C607" t="b">
        <v>1</v>
      </c>
      <c r="D607">
        <v>1</v>
      </c>
      <c r="E607">
        <v>1</v>
      </c>
      <c r="F607" t="s">
        <v>105</v>
      </c>
      <c r="G607">
        <v>8.5092582566321795E-3</v>
      </c>
      <c r="H607">
        <v>8.5092582566321795E-3</v>
      </c>
      <c r="I607">
        <v>8.5092582566321795E-3</v>
      </c>
      <c r="J607">
        <v>121.64531485564</v>
      </c>
      <c r="K607">
        <v>112.773485933964</v>
      </c>
      <c r="L607">
        <v>103.987023403539</v>
      </c>
      <c r="M607">
        <v>0</v>
      </c>
      <c r="N607" t="b">
        <v>1</v>
      </c>
    </row>
    <row r="608" spans="1:14" x14ac:dyDescent="0.35">
      <c r="A608" t="s">
        <v>424</v>
      </c>
      <c r="B608" t="b">
        <v>1</v>
      </c>
      <c r="C608" t="b">
        <v>0</v>
      </c>
      <c r="D608">
        <v>0</v>
      </c>
      <c r="E608">
        <v>-1</v>
      </c>
      <c r="F608" t="s">
        <v>105</v>
      </c>
      <c r="G608">
        <v>-7.14243673319592E-3</v>
      </c>
      <c r="H608">
        <v>0</v>
      </c>
      <c r="I608">
        <v>7.14243673319592E-3</v>
      </c>
      <c r="J608">
        <v>120.77647089039399</v>
      </c>
      <c r="K608">
        <v>112.773485933964</v>
      </c>
      <c r="L608">
        <v>104.729744139273</v>
      </c>
      <c r="M608">
        <v>0</v>
      </c>
      <c r="N608" t="b">
        <v>0</v>
      </c>
    </row>
    <row r="609" spans="1:14" x14ac:dyDescent="0.35">
      <c r="A609" t="s">
        <v>425</v>
      </c>
      <c r="B609" t="b">
        <v>0</v>
      </c>
      <c r="C609" t="b">
        <v>1</v>
      </c>
      <c r="D609">
        <v>1</v>
      </c>
      <c r="E609">
        <v>1</v>
      </c>
      <c r="F609" t="s">
        <v>105</v>
      </c>
      <c r="G609">
        <v>2.2242185785700402E-2</v>
      </c>
      <c r="H609">
        <v>2.2242185785700402E-2</v>
      </c>
      <c r="I609">
        <v>2.2242185785700402E-2</v>
      </c>
      <c r="J609">
        <v>123.462803594479</v>
      </c>
      <c r="K609">
        <v>115.281814759808</v>
      </c>
      <c r="L609">
        <v>107.059162565707</v>
      </c>
      <c r="M609">
        <v>0</v>
      </c>
      <c r="N609" t="b">
        <v>1</v>
      </c>
    </row>
    <row r="610" spans="1:14" x14ac:dyDescent="0.35">
      <c r="A610" t="s">
        <v>426</v>
      </c>
      <c r="B610" t="b">
        <v>1</v>
      </c>
      <c r="C610" t="b">
        <v>0</v>
      </c>
      <c r="D610">
        <v>0</v>
      </c>
      <c r="E610">
        <v>-1</v>
      </c>
      <c r="F610" t="s">
        <v>105</v>
      </c>
      <c r="G610">
        <v>3.1726468537631699E-3</v>
      </c>
      <c r="H610">
        <v>0</v>
      </c>
      <c r="I610">
        <v>-3.1726468537631699E-3</v>
      </c>
      <c r="J610">
        <v>123.85450746986</v>
      </c>
      <c r="K610">
        <v>115.281814759808</v>
      </c>
      <c r="L610">
        <v>106.71950165042701</v>
      </c>
      <c r="M610">
        <v>0</v>
      </c>
      <c r="N610" t="b">
        <v>1</v>
      </c>
    </row>
    <row r="611" spans="1:14" x14ac:dyDescent="0.35">
      <c r="A611" t="s">
        <v>427</v>
      </c>
      <c r="B611" t="b">
        <v>1</v>
      </c>
      <c r="C611" t="b">
        <v>1</v>
      </c>
      <c r="D611">
        <v>1</v>
      </c>
      <c r="E611">
        <v>1</v>
      </c>
      <c r="F611" t="s">
        <v>105</v>
      </c>
      <c r="G611">
        <v>1.7076233183863599E-3</v>
      </c>
      <c r="H611">
        <v>1.7076233183863599E-3</v>
      </c>
      <c r="I611">
        <v>1.7076233183863599E-3</v>
      </c>
      <c r="J611">
        <v>124.066004314903</v>
      </c>
      <c r="K611">
        <v>115.478672674878</v>
      </c>
      <c r="L611">
        <v>106.90173835997101</v>
      </c>
      <c r="M611">
        <v>1</v>
      </c>
      <c r="N611" t="b">
        <v>1</v>
      </c>
    </row>
    <row r="612" spans="1:14" x14ac:dyDescent="0.35">
      <c r="A612" t="s">
        <v>428</v>
      </c>
      <c r="B612" t="b">
        <v>1</v>
      </c>
      <c r="C612" t="b">
        <v>1</v>
      </c>
      <c r="D612">
        <v>1</v>
      </c>
      <c r="E612">
        <v>1</v>
      </c>
      <c r="F612" t="s">
        <v>105</v>
      </c>
      <c r="G612">
        <v>-3.3280246208780603E-2</v>
      </c>
      <c r="H612">
        <v>-3.3280246208780603E-2</v>
      </c>
      <c r="I612">
        <v>-3.3280246208780603E-2</v>
      </c>
      <c r="J612">
        <v>119.937057145163</v>
      </c>
      <c r="K612">
        <v>111.63551401639501</v>
      </c>
      <c r="L612">
        <v>103.344022187205</v>
      </c>
      <c r="M612">
        <v>1</v>
      </c>
      <c r="N612" t="b">
        <v>0</v>
      </c>
    </row>
    <row r="613" spans="1:14" x14ac:dyDescent="0.35">
      <c r="A613" t="s">
        <v>429</v>
      </c>
      <c r="B613" t="b">
        <v>0</v>
      </c>
      <c r="C613" t="b">
        <v>1</v>
      </c>
      <c r="D613">
        <v>1</v>
      </c>
      <c r="E613">
        <v>1</v>
      </c>
      <c r="F613" t="s">
        <v>105</v>
      </c>
      <c r="G613">
        <v>-8.6668298808806297E-3</v>
      </c>
      <c r="H613">
        <v>-8.6668298808806297E-3</v>
      </c>
      <c r="I613">
        <v>-8.6668298808806297E-3</v>
      </c>
      <c r="J613">
        <v>118.897583074473</v>
      </c>
      <c r="K613">
        <v>110.66798800775</v>
      </c>
      <c r="L613">
        <v>102.448357127702</v>
      </c>
      <c r="M613">
        <v>0</v>
      </c>
      <c r="N613" t="b">
        <v>0</v>
      </c>
    </row>
    <row r="614" spans="1:14" x14ac:dyDescent="0.35">
      <c r="A614" t="s">
        <v>430</v>
      </c>
      <c r="B614" t="b">
        <v>0</v>
      </c>
      <c r="C614" t="b">
        <v>1</v>
      </c>
      <c r="D614">
        <v>1</v>
      </c>
      <c r="E614">
        <v>1</v>
      </c>
      <c r="F614" t="s">
        <v>105</v>
      </c>
      <c r="G614">
        <v>2.31453238805765E-2</v>
      </c>
      <c r="H614">
        <v>2.31453238805765E-2</v>
      </c>
      <c r="I614">
        <v>2.31453238805765E-2</v>
      </c>
      <c r="J614">
        <v>121.649506143349</v>
      </c>
      <c r="K614">
        <v>113.229434433401</v>
      </c>
      <c r="L614">
        <v>104.819557534456</v>
      </c>
      <c r="M614">
        <v>0</v>
      </c>
      <c r="N614" t="b">
        <v>1</v>
      </c>
    </row>
    <row r="615" spans="1:14" x14ac:dyDescent="0.35">
      <c r="A615" t="s">
        <v>431</v>
      </c>
      <c r="B615" t="b">
        <v>1</v>
      </c>
      <c r="C615" t="b">
        <v>0</v>
      </c>
      <c r="D615">
        <v>0</v>
      </c>
      <c r="E615">
        <v>-1</v>
      </c>
      <c r="F615" t="s">
        <v>105</v>
      </c>
      <c r="G615">
        <v>3.5405778369164302E-2</v>
      </c>
      <c r="H615">
        <v>0</v>
      </c>
      <c r="I615">
        <v>-3.5405778369164302E-2</v>
      </c>
      <c r="J615">
        <v>125.95660159657901</v>
      </c>
      <c r="K615">
        <v>113.229434433401</v>
      </c>
      <c r="L615">
        <v>101.108339511637</v>
      </c>
      <c r="M615">
        <v>0</v>
      </c>
      <c r="N615" t="b">
        <v>1</v>
      </c>
    </row>
    <row r="616" spans="1:14" x14ac:dyDescent="0.35">
      <c r="A616" t="s">
        <v>432</v>
      </c>
      <c r="B616" t="b">
        <v>1</v>
      </c>
      <c r="C616" t="b">
        <v>1</v>
      </c>
      <c r="D616">
        <v>1</v>
      </c>
      <c r="E616">
        <v>1</v>
      </c>
      <c r="F616" t="s">
        <v>105</v>
      </c>
      <c r="G616">
        <v>-2.1576621212189202E-3</v>
      </c>
      <c r="H616">
        <v>-2.1576621212189202E-3</v>
      </c>
      <c r="I616">
        <v>-2.1576621212189202E-3</v>
      </c>
      <c r="J616">
        <v>125.684829808397</v>
      </c>
      <c r="K616">
        <v>112.985123571717</v>
      </c>
      <c r="L616">
        <v>100.890181877334</v>
      </c>
      <c r="M616">
        <v>1</v>
      </c>
      <c r="N616" t="b">
        <v>0</v>
      </c>
    </row>
    <row r="617" spans="1:14" x14ac:dyDescent="0.35">
      <c r="A617" t="s">
        <v>433</v>
      </c>
      <c r="B617" t="b">
        <v>0</v>
      </c>
      <c r="C617" t="b">
        <v>1</v>
      </c>
      <c r="D617">
        <v>1</v>
      </c>
      <c r="E617">
        <v>1</v>
      </c>
      <c r="F617" t="s">
        <v>105</v>
      </c>
      <c r="G617">
        <v>4.8814016163984203E-2</v>
      </c>
      <c r="H617">
        <v>4.8814016163984203E-2</v>
      </c>
      <c r="I617">
        <v>4.8814016163984203E-2</v>
      </c>
      <c r="J617">
        <v>131.82001112223099</v>
      </c>
      <c r="K617">
        <v>118.500381220037</v>
      </c>
      <c r="L617">
        <v>105.815036846281</v>
      </c>
      <c r="M617">
        <v>0</v>
      </c>
      <c r="N617" t="b">
        <v>1</v>
      </c>
    </row>
    <row r="618" spans="1:14" x14ac:dyDescent="0.35">
      <c r="A618" t="s">
        <v>434</v>
      </c>
      <c r="B618" t="b">
        <v>1</v>
      </c>
      <c r="C618" t="b">
        <v>0</v>
      </c>
      <c r="D618">
        <v>0</v>
      </c>
      <c r="E618">
        <v>-1</v>
      </c>
      <c r="F618" t="s">
        <v>105</v>
      </c>
      <c r="G618">
        <v>1.14035916205721E-2</v>
      </c>
      <c r="H618">
        <v>0</v>
      </c>
      <c r="I618">
        <v>-1.14035916205721E-2</v>
      </c>
      <c r="J618">
        <v>133.32323269648799</v>
      </c>
      <c r="K618">
        <v>118.500381220037</v>
      </c>
      <c r="L618">
        <v>104.60836537877</v>
      </c>
      <c r="M618">
        <v>0</v>
      </c>
      <c r="N618" t="b">
        <v>1</v>
      </c>
    </row>
    <row r="619" spans="1:14" x14ac:dyDescent="0.35">
      <c r="A619" t="s">
        <v>435</v>
      </c>
      <c r="B619" t="b">
        <v>1</v>
      </c>
      <c r="C619" t="b">
        <v>1</v>
      </c>
      <c r="D619">
        <v>1</v>
      </c>
      <c r="E619">
        <v>1</v>
      </c>
      <c r="F619" t="s">
        <v>105</v>
      </c>
      <c r="G619">
        <v>1.8910801406389E-2</v>
      </c>
      <c r="H619">
        <v>1.8910801406389E-2</v>
      </c>
      <c r="I619">
        <v>1.8910801406389E-2</v>
      </c>
      <c r="J619">
        <v>135.84448187287001</v>
      </c>
      <c r="K619">
        <v>120.74131839587</v>
      </c>
      <c r="L619">
        <v>106.586593401895</v>
      </c>
      <c r="M619">
        <v>1</v>
      </c>
      <c r="N619" t="b">
        <v>1</v>
      </c>
    </row>
    <row r="620" spans="1:14" x14ac:dyDescent="0.35">
      <c r="A620" t="s">
        <v>436</v>
      </c>
      <c r="B620" t="b">
        <v>1</v>
      </c>
      <c r="C620" t="b">
        <v>1</v>
      </c>
      <c r="D620">
        <v>1</v>
      </c>
      <c r="E620">
        <v>1</v>
      </c>
      <c r="F620" t="s">
        <v>105</v>
      </c>
      <c r="G620">
        <v>4.0158905567312601E-2</v>
      </c>
      <c r="H620">
        <v>4.0158905567312601E-2</v>
      </c>
      <c r="I620">
        <v>4.0158905567312601E-2</v>
      </c>
      <c r="J620">
        <v>141.299847592243</v>
      </c>
      <c r="K620">
        <v>125.590157599403</v>
      </c>
      <c r="L620">
        <v>110.866994341064</v>
      </c>
      <c r="M620">
        <v>1</v>
      </c>
      <c r="N620" t="b">
        <v>1</v>
      </c>
    </row>
    <row r="621" spans="1:14" x14ac:dyDescent="0.35">
      <c r="A621" t="s">
        <v>437</v>
      </c>
      <c r="B621" t="b">
        <v>1</v>
      </c>
      <c r="C621" t="b">
        <v>1</v>
      </c>
      <c r="D621">
        <v>1</v>
      </c>
      <c r="E621">
        <v>1</v>
      </c>
      <c r="F621" t="s">
        <v>105</v>
      </c>
      <c r="G621">
        <v>4.12415131775167E-3</v>
      </c>
      <c r="H621">
        <v>4.12415131775167E-3</v>
      </c>
      <c r="I621">
        <v>4.12415131775167E-3</v>
      </c>
      <c r="J621">
        <v>141.88258954488799</v>
      </c>
      <c r="K621">
        <v>126.10811041336299</v>
      </c>
      <c r="L621">
        <v>111.32422660187</v>
      </c>
      <c r="M621">
        <v>1</v>
      </c>
      <c r="N621" t="b">
        <v>1</v>
      </c>
    </row>
    <row r="622" spans="1:14" x14ac:dyDescent="0.35">
      <c r="A622" t="s">
        <v>438</v>
      </c>
      <c r="B622" t="b">
        <v>1</v>
      </c>
      <c r="C622" t="b">
        <v>1</v>
      </c>
      <c r="D622">
        <v>1</v>
      </c>
      <c r="E622">
        <v>1</v>
      </c>
      <c r="F622" t="s">
        <v>105</v>
      </c>
      <c r="G622">
        <v>4.4603040888007803E-2</v>
      </c>
      <c r="H622">
        <v>4.4603040888007803E-2</v>
      </c>
      <c r="I622">
        <v>4.4603040888007803E-2</v>
      </c>
      <c r="J622">
        <v>148.210984487655</v>
      </c>
      <c r="K622">
        <v>131.73291561843899</v>
      </c>
      <c r="L622">
        <v>116.289625632819</v>
      </c>
      <c r="M622">
        <v>1</v>
      </c>
      <c r="N622" t="b">
        <v>1</v>
      </c>
    </row>
    <row r="623" spans="1:14" x14ac:dyDescent="0.35">
      <c r="A623" t="s">
        <v>439</v>
      </c>
      <c r="B623" t="b">
        <v>1</v>
      </c>
      <c r="C623" t="b">
        <v>1</v>
      </c>
      <c r="D623">
        <v>1</v>
      </c>
      <c r="E623">
        <v>1</v>
      </c>
      <c r="F623" t="s">
        <v>105</v>
      </c>
      <c r="G623">
        <v>-1.44223839612556E-2</v>
      </c>
      <c r="H623">
        <v>-1.44223839612556E-2</v>
      </c>
      <c r="I623">
        <v>-1.44223839612556E-2</v>
      </c>
      <c r="J623">
        <v>146.07342876209901</v>
      </c>
      <c r="K623">
        <v>129.833012929055</v>
      </c>
      <c r="L623">
        <v>114.612452001232</v>
      </c>
      <c r="M623">
        <v>1</v>
      </c>
      <c r="N623" t="b">
        <v>0</v>
      </c>
    </row>
    <row r="624" spans="1:14" x14ac:dyDescent="0.35">
      <c r="A624" t="s">
        <v>440</v>
      </c>
      <c r="B624" t="b">
        <v>0</v>
      </c>
      <c r="C624" t="b">
        <v>1</v>
      </c>
      <c r="D624">
        <v>1</v>
      </c>
      <c r="E624">
        <v>1</v>
      </c>
      <c r="F624" t="s">
        <v>105</v>
      </c>
      <c r="G624">
        <v>1.980061693716E-4</v>
      </c>
      <c r="H624">
        <v>1.980061693716E-4</v>
      </c>
      <c r="I624">
        <v>1.980061693716E-4</v>
      </c>
      <c r="J624">
        <v>146.10235220217501</v>
      </c>
      <c r="K624">
        <v>129.85872066660301</v>
      </c>
      <c r="L624">
        <v>114.635145973815</v>
      </c>
      <c r="M624">
        <v>0</v>
      </c>
      <c r="N624" t="b">
        <v>1</v>
      </c>
    </row>
    <row r="625" spans="1:14" x14ac:dyDescent="0.35">
      <c r="A625" t="s">
        <v>441</v>
      </c>
      <c r="B625" t="b">
        <v>1</v>
      </c>
      <c r="C625" t="b">
        <v>1</v>
      </c>
      <c r="D625">
        <v>1</v>
      </c>
      <c r="E625">
        <v>1</v>
      </c>
      <c r="F625" t="s">
        <v>105</v>
      </c>
      <c r="G625">
        <v>8.01955348850413E-3</v>
      </c>
      <c r="H625">
        <v>8.01955348850413E-3</v>
      </c>
      <c r="I625">
        <v>8.01955348850413E-3</v>
      </c>
      <c r="J625">
        <v>147.27402783045699</v>
      </c>
      <c r="K625">
        <v>130.90012962293699</v>
      </c>
      <c r="L625">
        <v>115.55446865861499</v>
      </c>
      <c r="M625">
        <v>1</v>
      </c>
      <c r="N625" t="b">
        <v>1</v>
      </c>
    </row>
    <row r="626" spans="1:14" x14ac:dyDescent="0.35">
      <c r="A626" t="s">
        <v>442</v>
      </c>
      <c r="B626" t="b">
        <v>1</v>
      </c>
      <c r="C626" t="b">
        <v>1</v>
      </c>
      <c r="D626">
        <v>1</v>
      </c>
      <c r="E626">
        <v>1</v>
      </c>
      <c r="F626" t="s">
        <v>105</v>
      </c>
      <c r="G626">
        <v>1.0031328178625201E-2</v>
      </c>
      <c r="H626">
        <v>1.0031328178625201E-2</v>
      </c>
      <c r="I626">
        <v>1.0031328178625201E-2</v>
      </c>
      <c r="J626">
        <v>148.75138193581199</v>
      </c>
      <c r="K626">
        <v>132.21323178181001</v>
      </c>
      <c r="L626">
        <v>116.713633456236</v>
      </c>
      <c r="M626">
        <v>1</v>
      </c>
      <c r="N626" t="b">
        <v>1</v>
      </c>
    </row>
    <row r="627" spans="1:14" x14ac:dyDescent="0.35">
      <c r="A627" t="s">
        <v>443</v>
      </c>
      <c r="B627" t="b">
        <v>1</v>
      </c>
      <c r="C627" t="b">
        <v>1</v>
      </c>
      <c r="D627">
        <v>1</v>
      </c>
      <c r="E627">
        <v>1</v>
      </c>
      <c r="F627" t="s">
        <v>105</v>
      </c>
      <c r="G627">
        <v>3.5211649604081498E-2</v>
      </c>
      <c r="H627">
        <v>3.5211649604081498E-2</v>
      </c>
      <c r="I627">
        <v>3.5211649604081498E-2</v>
      </c>
      <c r="J627">
        <v>153.98916347465899</v>
      </c>
      <c r="K627">
        <v>136.868677772334</v>
      </c>
      <c r="L627">
        <v>120.823313021516</v>
      </c>
      <c r="M627">
        <v>1</v>
      </c>
      <c r="N627" t="b">
        <v>1</v>
      </c>
    </row>
    <row r="628" spans="1:14" x14ac:dyDescent="0.35">
      <c r="A628" t="s">
        <v>444</v>
      </c>
      <c r="B628" t="b">
        <v>1</v>
      </c>
      <c r="C628" t="b">
        <v>1</v>
      </c>
      <c r="D628">
        <v>1</v>
      </c>
      <c r="E628">
        <v>1</v>
      </c>
      <c r="F628" t="s">
        <v>105</v>
      </c>
      <c r="G628">
        <v>1.44029999652357E-2</v>
      </c>
      <c r="H628">
        <v>1.44029999652357E-2</v>
      </c>
      <c r="I628">
        <v>1.44029999652357E-2</v>
      </c>
      <c r="J628">
        <v>156.20706939083101</v>
      </c>
      <c r="K628">
        <v>138.83999733353099</v>
      </c>
      <c r="L628">
        <v>122.56353119476501</v>
      </c>
      <c r="M628">
        <v>1</v>
      </c>
      <c r="N628" t="b">
        <v>1</v>
      </c>
    </row>
    <row r="629" spans="1:14" x14ac:dyDescent="0.35">
      <c r="A629" t="s">
        <v>445</v>
      </c>
      <c r="B629" t="b">
        <v>1</v>
      </c>
      <c r="C629" t="b">
        <v>1</v>
      </c>
      <c r="D629">
        <v>1</v>
      </c>
      <c r="E629">
        <v>1</v>
      </c>
      <c r="F629" t="s">
        <v>105</v>
      </c>
      <c r="G629">
        <v>-8.4110873678367004E-2</v>
      </c>
      <c r="H629">
        <v>-8.4110873678367004E-2</v>
      </c>
      <c r="I629">
        <v>-8.4110873678367004E-2</v>
      </c>
      <c r="J629">
        <v>143.06835630963101</v>
      </c>
      <c r="K629">
        <v>127.162043856305</v>
      </c>
      <c r="L629">
        <v>112.254605504867</v>
      </c>
      <c r="M629">
        <v>1</v>
      </c>
      <c r="N629" t="b">
        <v>0</v>
      </c>
    </row>
    <row r="630" spans="1:14" x14ac:dyDescent="0.35">
      <c r="A630" t="s">
        <v>446</v>
      </c>
      <c r="B630" t="b">
        <v>0</v>
      </c>
      <c r="C630" t="b">
        <v>1</v>
      </c>
      <c r="D630">
        <v>1</v>
      </c>
      <c r="E630">
        <v>1</v>
      </c>
      <c r="F630" t="s">
        <v>105</v>
      </c>
      <c r="G630">
        <v>8.4465324601522299E-2</v>
      </c>
      <c r="H630">
        <v>8.4465324601522299E-2</v>
      </c>
      <c r="I630">
        <v>8.4465324601522299E-2</v>
      </c>
      <c r="J630">
        <v>155.15267146553001</v>
      </c>
      <c r="K630">
        <v>137.90282716762101</v>
      </c>
      <c r="L630">
        <v>121.736227196852</v>
      </c>
      <c r="M630">
        <v>0</v>
      </c>
      <c r="N630" t="b">
        <v>1</v>
      </c>
    </row>
    <row r="631" spans="1:14" x14ac:dyDescent="0.35">
      <c r="A631" t="s">
        <v>447</v>
      </c>
      <c r="B631" t="b">
        <v>1</v>
      </c>
      <c r="C631" t="b">
        <v>1</v>
      </c>
      <c r="D631">
        <v>1</v>
      </c>
      <c r="E631">
        <v>1</v>
      </c>
      <c r="F631" t="s">
        <v>105</v>
      </c>
      <c r="G631">
        <v>2.6557505406289601E-2</v>
      </c>
      <c r="H631">
        <v>2.6557505406289601E-2</v>
      </c>
      <c r="I631">
        <v>2.6557505406289601E-2</v>
      </c>
      <c r="J631">
        <v>159.27313937677599</v>
      </c>
      <c r="K631">
        <v>141.56518224566801</v>
      </c>
      <c r="L631">
        <v>124.969237708774</v>
      </c>
      <c r="M631">
        <v>1</v>
      </c>
      <c r="N631" t="b">
        <v>1</v>
      </c>
    </row>
    <row r="632" spans="1:14" x14ac:dyDescent="0.35">
      <c r="A632" t="s">
        <v>448</v>
      </c>
      <c r="B632" t="b">
        <v>1</v>
      </c>
      <c r="C632" t="b">
        <v>1</v>
      </c>
      <c r="D632">
        <v>1</v>
      </c>
      <c r="E632">
        <v>1</v>
      </c>
      <c r="F632" t="s">
        <v>105</v>
      </c>
      <c r="G632">
        <v>2.89445798295631E-2</v>
      </c>
      <c r="H632">
        <v>2.89445798295631E-2</v>
      </c>
      <c r="I632">
        <v>2.89445798295631E-2</v>
      </c>
      <c r="J632">
        <v>163.88323347417199</v>
      </c>
      <c r="K632">
        <v>145.66272696426401</v>
      </c>
      <c r="L632">
        <v>128.58641978587499</v>
      </c>
      <c r="M632">
        <v>1</v>
      </c>
      <c r="N632" t="b">
        <v>1</v>
      </c>
    </row>
    <row r="633" spans="1:14" x14ac:dyDescent="0.35">
      <c r="A633" t="s">
        <v>449</v>
      </c>
      <c r="B633" t="b">
        <v>1</v>
      </c>
      <c r="C633" t="b">
        <v>1</v>
      </c>
      <c r="D633">
        <v>1</v>
      </c>
      <c r="E633">
        <v>1</v>
      </c>
      <c r="F633" t="s">
        <v>105</v>
      </c>
      <c r="G633">
        <v>4.7085476715308099E-2</v>
      </c>
      <c r="H633">
        <v>4.7085476715308099E-2</v>
      </c>
      <c r="I633">
        <v>4.7085476715308099E-2</v>
      </c>
      <c r="J633">
        <v>171.59975364795</v>
      </c>
      <c r="K633">
        <v>152.52132590302801</v>
      </c>
      <c r="L633">
        <v>134.64097266060801</v>
      </c>
      <c r="M633">
        <v>1</v>
      </c>
      <c r="N633" t="b">
        <v>1</v>
      </c>
    </row>
    <row r="634" spans="1:14" x14ac:dyDescent="0.35">
      <c r="A634" t="s">
        <v>450</v>
      </c>
      <c r="B634" t="b">
        <v>1</v>
      </c>
      <c r="C634" t="b">
        <v>1</v>
      </c>
      <c r="D634">
        <v>1</v>
      </c>
      <c r="E634">
        <v>1</v>
      </c>
      <c r="F634" t="s">
        <v>105</v>
      </c>
      <c r="G634">
        <v>-3.9749967029629102E-2</v>
      </c>
      <c r="H634">
        <v>-3.9749967029629102E-2</v>
      </c>
      <c r="I634">
        <v>-3.9749967029629102E-2</v>
      </c>
      <c r="J634">
        <v>164.778669098151</v>
      </c>
      <c r="K634">
        <v>146.458608227068</v>
      </c>
      <c r="L634">
        <v>129.28899843651101</v>
      </c>
      <c r="M634">
        <v>1</v>
      </c>
      <c r="N634" t="b">
        <v>0</v>
      </c>
    </row>
    <row r="635" spans="1:14" x14ac:dyDescent="0.35">
      <c r="A635" t="s">
        <v>451</v>
      </c>
      <c r="B635" t="b">
        <v>0</v>
      </c>
      <c r="C635" t="b">
        <v>1</v>
      </c>
      <c r="D635">
        <v>1</v>
      </c>
      <c r="E635">
        <v>1</v>
      </c>
      <c r="F635" t="s">
        <v>105</v>
      </c>
      <c r="G635">
        <v>-1.4113236093262401E-2</v>
      </c>
      <c r="H635">
        <v>-1.4113236093262401E-2</v>
      </c>
      <c r="I635">
        <v>-1.4113236093262401E-2</v>
      </c>
      <c r="J635">
        <v>162.45310883803501</v>
      </c>
      <c r="K635">
        <v>144.391603311268</v>
      </c>
      <c r="L635">
        <v>127.464312277315</v>
      </c>
      <c r="M635">
        <v>0</v>
      </c>
      <c r="N635" t="b">
        <v>0</v>
      </c>
    </row>
    <row r="636" spans="1:14" x14ac:dyDescent="0.35">
      <c r="A636" t="s">
        <v>452</v>
      </c>
      <c r="B636" t="b">
        <v>0</v>
      </c>
      <c r="C636" t="b">
        <v>1</v>
      </c>
      <c r="D636">
        <v>1</v>
      </c>
      <c r="E636">
        <v>1</v>
      </c>
      <c r="F636" t="s">
        <v>105</v>
      </c>
      <c r="G636">
        <v>-1.24286744508271E-2</v>
      </c>
      <c r="H636">
        <v>-1.24286744508271E-2</v>
      </c>
      <c r="I636">
        <v>-1.24286744508271E-2</v>
      </c>
      <c r="J636">
        <v>160.43403203476299</v>
      </c>
      <c r="K636">
        <v>142.59700708028001</v>
      </c>
      <c r="L636">
        <v>125.880099835922</v>
      </c>
      <c r="M636">
        <v>0</v>
      </c>
      <c r="N636" t="b">
        <v>0</v>
      </c>
    </row>
    <row r="637" spans="1:14" x14ac:dyDescent="0.35">
      <c r="A637" t="s">
        <v>453</v>
      </c>
      <c r="B637" t="b">
        <v>0</v>
      </c>
      <c r="C637" t="b">
        <v>1</v>
      </c>
      <c r="D637">
        <v>1</v>
      </c>
      <c r="E637">
        <v>1</v>
      </c>
      <c r="F637" t="s">
        <v>105</v>
      </c>
      <c r="G637">
        <v>5.4005681651473701E-2</v>
      </c>
      <c r="H637">
        <v>5.4005681651473701E-2</v>
      </c>
      <c r="I637">
        <v>5.4005681651473701E-2</v>
      </c>
      <c r="J637">
        <v>169.09838129489501</v>
      </c>
      <c r="K637">
        <v>150.29805564911001</v>
      </c>
      <c r="L637">
        <v>132.67834043391599</v>
      </c>
      <c r="M637">
        <v>0</v>
      </c>
      <c r="N637" t="b">
        <v>1</v>
      </c>
    </row>
    <row r="638" spans="1:14" x14ac:dyDescent="0.35">
      <c r="A638" t="s">
        <v>454</v>
      </c>
      <c r="B638" t="b">
        <v>1</v>
      </c>
      <c r="C638" t="b">
        <v>0</v>
      </c>
      <c r="D638">
        <v>0</v>
      </c>
      <c r="E638">
        <v>-1</v>
      </c>
      <c r="F638" t="s">
        <v>105</v>
      </c>
      <c r="G638">
        <v>5.4263922144734897E-3</v>
      </c>
      <c r="H638">
        <v>0</v>
      </c>
      <c r="I638">
        <v>-5.4263922144734897E-3</v>
      </c>
      <c r="J638">
        <v>170.01597543463299</v>
      </c>
      <c r="K638">
        <v>150.29805564911001</v>
      </c>
      <c r="L638">
        <v>131.958375720357</v>
      </c>
      <c r="M638">
        <v>0</v>
      </c>
      <c r="N638" t="b">
        <v>1</v>
      </c>
    </row>
    <row r="639" spans="1:14" x14ac:dyDescent="0.35">
      <c r="A639" t="s">
        <v>455</v>
      </c>
      <c r="B639" t="b">
        <v>1</v>
      </c>
      <c r="C639" t="b">
        <v>1</v>
      </c>
      <c r="D639">
        <v>1</v>
      </c>
      <c r="E639">
        <v>1</v>
      </c>
      <c r="F639" t="s">
        <v>105</v>
      </c>
      <c r="G639">
        <v>-2.1483093806368699E-2</v>
      </c>
      <c r="H639">
        <v>-2.1483093806368699E-2</v>
      </c>
      <c r="I639">
        <v>-2.1483093806368699E-2</v>
      </c>
      <c r="J639">
        <v>166.36350628579001</v>
      </c>
      <c r="K639">
        <v>147.069188420686</v>
      </c>
      <c r="L639">
        <v>129.12350155621999</v>
      </c>
      <c r="M639">
        <v>1</v>
      </c>
      <c r="N639" t="b">
        <v>0</v>
      </c>
    </row>
    <row r="640" spans="1:14" x14ac:dyDescent="0.35">
      <c r="A640" t="s">
        <v>456</v>
      </c>
      <c r="B640" t="b">
        <v>0</v>
      </c>
      <c r="C640" t="b">
        <v>1</v>
      </c>
      <c r="D640">
        <v>1</v>
      </c>
      <c r="E640">
        <v>1</v>
      </c>
      <c r="F640" t="s">
        <v>105</v>
      </c>
      <c r="G640">
        <v>-3.5588701626262903E-2</v>
      </c>
      <c r="H640">
        <v>-3.5588701626262903E-2</v>
      </c>
      <c r="I640">
        <v>-3.5588701626262903E-2</v>
      </c>
      <c r="J640">
        <v>160.44284509908601</v>
      </c>
      <c r="K640">
        <v>141.83518695556501</v>
      </c>
      <c r="L640">
        <v>124.528163786397</v>
      </c>
      <c r="M640">
        <v>0</v>
      </c>
      <c r="N640" t="b">
        <v>0</v>
      </c>
    </row>
    <row r="641" spans="1:14" x14ac:dyDescent="0.35">
      <c r="A641" t="s">
        <v>457</v>
      </c>
      <c r="B641" t="b">
        <v>0</v>
      </c>
      <c r="C641" t="b">
        <v>1</v>
      </c>
      <c r="D641">
        <v>1</v>
      </c>
      <c r="E641">
        <v>1</v>
      </c>
      <c r="F641" t="s">
        <v>105</v>
      </c>
      <c r="G641">
        <v>-2.3060849990466301E-2</v>
      </c>
      <c r="H641">
        <v>-2.3060849990466301E-2</v>
      </c>
      <c r="I641">
        <v>-2.3060849990466301E-2</v>
      </c>
      <c r="J641">
        <v>156.74289671621199</v>
      </c>
      <c r="K641">
        <v>138.56434698581299</v>
      </c>
      <c r="L641">
        <v>121.656438481731</v>
      </c>
      <c r="M641">
        <v>0</v>
      </c>
      <c r="N641" t="b">
        <v>0</v>
      </c>
    </row>
    <row r="642" spans="1:14" x14ac:dyDescent="0.35">
      <c r="A642" t="s">
        <v>458</v>
      </c>
      <c r="B642" t="b">
        <v>0</v>
      </c>
      <c r="C642" t="b">
        <v>0</v>
      </c>
      <c r="D642">
        <v>0</v>
      </c>
      <c r="E642">
        <v>-1</v>
      </c>
      <c r="F642" t="s">
        <v>105</v>
      </c>
      <c r="G642">
        <v>3.7164985898503399E-3</v>
      </c>
      <c r="H642">
        <v>0</v>
      </c>
      <c r="I642">
        <v>-3.7164985898503399E-3</v>
      </c>
      <c r="J642">
        <v>157.325431470827</v>
      </c>
      <c r="K642">
        <v>138.56434698581299</v>
      </c>
      <c r="L642">
        <v>121.204302499668</v>
      </c>
      <c r="M642">
        <v>1</v>
      </c>
      <c r="N642" t="b">
        <v>1</v>
      </c>
    </row>
    <row r="643" spans="1:14" x14ac:dyDescent="0.35">
      <c r="A643" t="s">
        <v>459</v>
      </c>
      <c r="B643" t="b">
        <v>1</v>
      </c>
      <c r="C643" t="b">
        <v>0</v>
      </c>
      <c r="D643">
        <v>0</v>
      </c>
      <c r="E643">
        <v>-1</v>
      </c>
      <c r="F643" t="s">
        <v>105</v>
      </c>
      <c r="G643">
        <v>3.9928367811436997E-3</v>
      </c>
      <c r="H643">
        <v>0</v>
      </c>
      <c r="I643">
        <v>-3.9928367811436997E-3</v>
      </c>
      <c r="J643">
        <v>157.95360624021299</v>
      </c>
      <c r="K643">
        <v>138.56434698581299</v>
      </c>
      <c r="L643">
        <v>120.720353502614</v>
      </c>
      <c r="M643">
        <v>0</v>
      </c>
      <c r="N643" t="b">
        <v>1</v>
      </c>
    </row>
    <row r="644" spans="1:14" x14ac:dyDescent="0.35">
      <c r="A644" t="s">
        <v>460</v>
      </c>
      <c r="B644" t="b">
        <v>1</v>
      </c>
      <c r="C644" t="b">
        <v>1</v>
      </c>
      <c r="D644">
        <v>1</v>
      </c>
      <c r="E644">
        <v>1</v>
      </c>
      <c r="F644" t="s">
        <v>105</v>
      </c>
      <c r="G644">
        <v>4.1285370311160197E-2</v>
      </c>
      <c r="H644">
        <v>4.1285370311160197E-2</v>
      </c>
      <c r="I644">
        <v>4.1285370311160197E-2</v>
      </c>
      <c r="J644">
        <v>164.474779365823</v>
      </c>
      <c r="K644">
        <v>144.28502736304699</v>
      </c>
      <c r="L644">
        <v>125.704338001064</v>
      </c>
      <c r="M644">
        <v>1</v>
      </c>
      <c r="N644" t="b">
        <v>1</v>
      </c>
    </row>
    <row r="645" spans="1:14" x14ac:dyDescent="0.35">
      <c r="A645" t="s">
        <v>461</v>
      </c>
      <c r="B645" t="b">
        <v>1</v>
      </c>
      <c r="C645" t="b">
        <v>1</v>
      </c>
      <c r="D645">
        <v>1</v>
      </c>
      <c r="E645">
        <v>1</v>
      </c>
      <c r="F645" t="s">
        <v>105</v>
      </c>
      <c r="G645">
        <v>2.24164222193492E-2</v>
      </c>
      <c r="H645">
        <v>2.24164222193492E-2</v>
      </c>
      <c r="I645">
        <v>2.24164222193492E-2</v>
      </c>
      <c r="J645">
        <v>168.16171546452199</v>
      </c>
      <c r="K645">
        <v>147.51938145634699</v>
      </c>
      <c r="L645">
        <v>128.52217951649899</v>
      </c>
      <c r="M645">
        <v>1</v>
      </c>
      <c r="N645" t="b">
        <v>1</v>
      </c>
    </row>
    <row r="646" spans="1:14" x14ac:dyDescent="0.35">
      <c r="A646" t="s">
        <v>462</v>
      </c>
      <c r="B646" t="b">
        <v>1</v>
      </c>
      <c r="C646" t="b">
        <v>1</v>
      </c>
      <c r="D646">
        <v>1</v>
      </c>
      <c r="E646">
        <v>1</v>
      </c>
      <c r="F646" t="s">
        <v>105</v>
      </c>
      <c r="G646">
        <v>-8.0614901800487495E-3</v>
      </c>
      <c r="H646">
        <v>-8.0614901800487495E-3</v>
      </c>
      <c r="I646">
        <v>-8.0614901800487495E-3</v>
      </c>
      <c r="J646">
        <v>166.80608144664501</v>
      </c>
      <c r="K646">
        <v>146.33015541136999</v>
      </c>
      <c r="L646">
        <v>127.486099228409</v>
      </c>
      <c r="M646">
        <v>1</v>
      </c>
      <c r="N646" t="b">
        <v>0</v>
      </c>
    </row>
    <row r="647" spans="1:14" x14ac:dyDescent="0.35">
      <c r="A647" t="s">
        <v>463</v>
      </c>
      <c r="B647" t="b">
        <v>0</v>
      </c>
      <c r="C647" t="b">
        <v>1</v>
      </c>
      <c r="D647">
        <v>1</v>
      </c>
      <c r="E647">
        <v>1</v>
      </c>
      <c r="F647" t="s">
        <v>105</v>
      </c>
      <c r="G647">
        <v>-2.35824902292113E-2</v>
      </c>
      <c r="H647">
        <v>-2.35824902292113E-2</v>
      </c>
      <c r="I647">
        <v>-2.35824902292113E-2</v>
      </c>
      <c r="J647">
        <v>162.872378660756</v>
      </c>
      <c r="K647">
        <v>142.87932595114199</v>
      </c>
      <c r="L647">
        <v>124.479659538994</v>
      </c>
      <c r="M647">
        <v>0</v>
      </c>
      <c r="N647" t="b">
        <v>0</v>
      </c>
    </row>
    <row r="648" spans="1:14" x14ac:dyDescent="0.35">
      <c r="A648" t="s">
        <v>464</v>
      </c>
      <c r="B648" t="b">
        <v>0</v>
      </c>
      <c r="C648" t="b">
        <v>1</v>
      </c>
      <c r="D648">
        <v>1</v>
      </c>
      <c r="E648">
        <v>1</v>
      </c>
      <c r="F648" t="s">
        <v>105</v>
      </c>
      <c r="G648">
        <v>6.7662165257227304E-3</v>
      </c>
      <c r="H648">
        <v>6.7662165257227304E-3</v>
      </c>
      <c r="I648">
        <v>6.7662165257227304E-3</v>
      </c>
      <c r="J648">
        <v>163.974408440834</v>
      </c>
      <c r="K648">
        <v>143.84607840757701</v>
      </c>
      <c r="L648">
        <v>125.321915868483</v>
      </c>
      <c r="M648">
        <v>0</v>
      </c>
      <c r="N648" t="b">
        <v>1</v>
      </c>
    </row>
    <row r="649" spans="1:14" x14ac:dyDescent="0.35">
      <c r="A649" t="s">
        <v>465</v>
      </c>
      <c r="B649" t="b">
        <v>1</v>
      </c>
      <c r="C649" t="b">
        <v>0</v>
      </c>
      <c r="D649">
        <v>0</v>
      </c>
      <c r="E649">
        <v>-1</v>
      </c>
      <c r="F649" t="s">
        <v>105</v>
      </c>
      <c r="G649">
        <v>7.2314719177093397E-3</v>
      </c>
      <c r="H649">
        <v>0</v>
      </c>
      <c r="I649">
        <v>-7.2314719177093397E-3</v>
      </c>
      <c r="J649">
        <v>165.16018477069699</v>
      </c>
      <c r="K649">
        <v>143.84607840757701</v>
      </c>
      <c r="L649">
        <v>124.415653953207</v>
      </c>
      <c r="M649">
        <v>0</v>
      </c>
      <c r="N649" t="b">
        <v>1</v>
      </c>
    </row>
    <row r="650" spans="1:14" x14ac:dyDescent="0.35">
      <c r="A650" t="s">
        <v>466</v>
      </c>
      <c r="B650" t="b">
        <v>1</v>
      </c>
      <c r="C650" t="b">
        <v>1</v>
      </c>
      <c r="D650">
        <v>1</v>
      </c>
      <c r="E650">
        <v>1</v>
      </c>
      <c r="F650" t="s">
        <v>105</v>
      </c>
      <c r="G650">
        <v>-7.8985478228602492E-3</v>
      </c>
      <c r="H650">
        <v>-7.8985478228602492E-3</v>
      </c>
      <c r="I650">
        <v>-7.8985478228602492E-3</v>
      </c>
      <c r="J650">
        <v>163.85565915285301</v>
      </c>
      <c r="K650">
        <v>142.709903278144</v>
      </c>
      <c r="L650">
        <v>123.432950960545</v>
      </c>
      <c r="M650">
        <v>1</v>
      </c>
      <c r="N650" t="b">
        <v>0</v>
      </c>
    </row>
    <row r="651" spans="1:14" x14ac:dyDescent="0.35">
      <c r="A651" t="s">
        <v>467</v>
      </c>
      <c r="B651" t="b">
        <v>0</v>
      </c>
      <c r="C651" t="b">
        <v>1</v>
      </c>
      <c r="D651">
        <v>1</v>
      </c>
      <c r="E651">
        <v>1</v>
      </c>
      <c r="F651" t="s">
        <v>105</v>
      </c>
      <c r="G651">
        <v>-3.5405994495872499E-2</v>
      </c>
      <c r="H651">
        <v>-3.5405994495872499E-2</v>
      </c>
      <c r="I651">
        <v>-3.5405994495872499E-2</v>
      </c>
      <c r="J651">
        <v>158.05418658676999</v>
      </c>
      <c r="K651">
        <v>137.65711722817099</v>
      </c>
      <c r="L651">
        <v>119.06268457822701</v>
      </c>
      <c r="M651">
        <v>0</v>
      </c>
      <c r="N651" t="b">
        <v>0</v>
      </c>
    </row>
    <row r="652" spans="1:14" x14ac:dyDescent="0.35">
      <c r="A652" t="s">
        <v>468</v>
      </c>
      <c r="B652" t="b">
        <v>0</v>
      </c>
      <c r="C652" t="b">
        <v>1</v>
      </c>
      <c r="D652">
        <v>1</v>
      </c>
      <c r="E652">
        <v>1</v>
      </c>
      <c r="F652" t="s">
        <v>105</v>
      </c>
      <c r="G652">
        <v>-3.45994756950814E-2</v>
      </c>
      <c r="H652">
        <v>-3.45994756950814E-2</v>
      </c>
      <c r="I652">
        <v>-3.45994756950814E-2</v>
      </c>
      <c r="J652">
        <v>152.58559459945499</v>
      </c>
      <c r="K652">
        <v>132.89425314638001</v>
      </c>
      <c r="L652">
        <v>114.943178116971</v>
      </c>
      <c r="M652">
        <v>0</v>
      </c>
      <c r="N652" t="b">
        <v>0</v>
      </c>
    </row>
    <row r="653" spans="1:14" x14ac:dyDescent="0.35">
      <c r="A653" t="s">
        <v>469</v>
      </c>
      <c r="B653" t="b">
        <v>0</v>
      </c>
      <c r="C653" t="b">
        <v>1</v>
      </c>
      <c r="D653">
        <v>1</v>
      </c>
      <c r="E653">
        <v>1</v>
      </c>
      <c r="F653" t="s">
        <v>105</v>
      </c>
      <c r="G653">
        <v>-3.3433044931879902E-2</v>
      </c>
      <c r="H653">
        <v>-3.3433044931879902E-2</v>
      </c>
      <c r="I653">
        <v>-3.3433044931879902E-2</v>
      </c>
      <c r="J653">
        <v>147.48419355925401</v>
      </c>
      <c r="K653">
        <v>128.451193609749</v>
      </c>
      <c r="L653">
        <v>111.100277678373</v>
      </c>
      <c r="M653">
        <v>0</v>
      </c>
      <c r="N653" t="b">
        <v>0</v>
      </c>
    </row>
    <row r="654" spans="1:14" x14ac:dyDescent="0.35">
      <c r="A654" t="s">
        <v>470</v>
      </c>
      <c r="B654" t="b">
        <v>0</v>
      </c>
      <c r="C654" t="b">
        <v>1</v>
      </c>
      <c r="D654">
        <v>1</v>
      </c>
      <c r="E654">
        <v>1</v>
      </c>
      <c r="F654" t="s">
        <v>105</v>
      </c>
      <c r="G654">
        <v>-0.106934081555973</v>
      </c>
      <c r="H654">
        <v>-0.106934081555973</v>
      </c>
      <c r="I654">
        <v>-0.106934081555973</v>
      </c>
      <c r="J654">
        <v>131.71310677697099</v>
      </c>
      <c r="K654">
        <v>114.715383196321</v>
      </c>
      <c r="L654">
        <v>99.219871524223294</v>
      </c>
      <c r="M654">
        <v>0</v>
      </c>
      <c r="N654" t="b">
        <v>0</v>
      </c>
    </row>
    <row r="655" spans="1:14" x14ac:dyDescent="0.35">
      <c r="A655" t="s">
        <v>471</v>
      </c>
      <c r="B655" t="b">
        <v>0</v>
      </c>
      <c r="C655" t="b">
        <v>0</v>
      </c>
      <c r="D655">
        <v>0</v>
      </c>
      <c r="E655">
        <v>-1</v>
      </c>
      <c r="F655" t="s">
        <v>105</v>
      </c>
      <c r="G655">
        <v>2.8809244605028698E-2</v>
      </c>
      <c r="H655">
        <v>0</v>
      </c>
      <c r="I655">
        <v>-2.8809244605028698E-2</v>
      </c>
      <c r="J655">
        <v>135.50766188779801</v>
      </c>
      <c r="K655">
        <v>114.715383196321</v>
      </c>
      <c r="L655">
        <v>96.361421975802401</v>
      </c>
      <c r="M655">
        <v>1</v>
      </c>
      <c r="N655" t="b">
        <v>1</v>
      </c>
    </row>
    <row r="656" spans="1:14" x14ac:dyDescent="0.35">
      <c r="A656" t="s">
        <v>472</v>
      </c>
      <c r="B656" t="b">
        <v>1</v>
      </c>
      <c r="C656" t="b">
        <v>0</v>
      </c>
      <c r="D656">
        <v>0</v>
      </c>
      <c r="E656">
        <v>-1</v>
      </c>
      <c r="F656" t="s">
        <v>105</v>
      </c>
      <c r="G656">
        <v>-4.3514316518326802E-2</v>
      </c>
      <c r="H656">
        <v>0</v>
      </c>
      <c r="I656">
        <v>4.3514316518326802E-2</v>
      </c>
      <c r="J656">
        <v>129.61113859775301</v>
      </c>
      <c r="K656">
        <v>114.715383196321</v>
      </c>
      <c r="L656">
        <v>100.55452339181301</v>
      </c>
      <c r="M656">
        <v>0</v>
      </c>
      <c r="N656" t="b">
        <v>0</v>
      </c>
    </row>
    <row r="657" spans="1:14" x14ac:dyDescent="0.35">
      <c r="A657" t="s">
        <v>473</v>
      </c>
      <c r="B657" t="b">
        <v>0</v>
      </c>
      <c r="C657" t="b">
        <v>1</v>
      </c>
      <c r="D657">
        <v>1</v>
      </c>
      <c r="E657">
        <v>1</v>
      </c>
      <c r="F657" t="s">
        <v>105</v>
      </c>
      <c r="G657">
        <v>3.9634102778521099E-2</v>
      </c>
      <c r="H657">
        <v>3.9634102778521099E-2</v>
      </c>
      <c r="I657">
        <v>3.9634102778521099E-2</v>
      </c>
      <c r="J657">
        <v>134.74815978617801</v>
      </c>
      <c r="K657">
        <v>119.262024484202</v>
      </c>
      <c r="L657">
        <v>104.539911706769</v>
      </c>
      <c r="M657">
        <v>0</v>
      </c>
      <c r="N657" t="b">
        <v>1</v>
      </c>
    </row>
    <row r="658" spans="1:14" x14ac:dyDescent="0.35">
      <c r="A658" t="s">
        <v>474</v>
      </c>
      <c r="B658" t="b">
        <v>1</v>
      </c>
      <c r="C658" t="b">
        <v>0</v>
      </c>
      <c r="D658">
        <v>0</v>
      </c>
      <c r="E658">
        <v>-1</v>
      </c>
      <c r="F658" t="s">
        <v>105</v>
      </c>
      <c r="G658">
        <v>-5.8713554771573397E-2</v>
      </c>
      <c r="H658">
        <v>0</v>
      </c>
      <c r="I658">
        <v>5.8713554771573397E-2</v>
      </c>
      <c r="J658">
        <v>126.836616326203</v>
      </c>
      <c r="K658">
        <v>119.262024484202</v>
      </c>
      <c r="L658">
        <v>110.67782153858001</v>
      </c>
      <c r="M658">
        <v>0</v>
      </c>
      <c r="N658" t="b">
        <v>0</v>
      </c>
    </row>
    <row r="659" spans="1:14" x14ac:dyDescent="0.35">
      <c r="A659" t="s">
        <v>475</v>
      </c>
      <c r="B659" t="b">
        <v>0</v>
      </c>
      <c r="C659" t="b">
        <v>0</v>
      </c>
      <c r="D659">
        <v>0</v>
      </c>
      <c r="E659">
        <v>-1</v>
      </c>
      <c r="F659" t="s">
        <v>105</v>
      </c>
      <c r="G659">
        <v>-7.4901892664716002E-2</v>
      </c>
      <c r="H659">
        <v>0</v>
      </c>
      <c r="I659">
        <v>7.4901892664716002E-2</v>
      </c>
      <c r="J659">
        <v>117.336313704182</v>
      </c>
      <c r="K659">
        <v>119.262024484202</v>
      </c>
      <c r="L659">
        <v>118.967799847828</v>
      </c>
      <c r="M659">
        <v>1</v>
      </c>
      <c r="N659" t="b">
        <v>0</v>
      </c>
    </row>
    <row r="660" spans="1:14" x14ac:dyDescent="0.35">
      <c r="A660" t="s">
        <v>476</v>
      </c>
      <c r="B660" t="b">
        <v>0</v>
      </c>
      <c r="C660" t="b">
        <v>0</v>
      </c>
      <c r="D660">
        <v>0</v>
      </c>
      <c r="E660">
        <v>-1</v>
      </c>
      <c r="F660" t="s">
        <v>105</v>
      </c>
      <c r="G660">
        <v>-4.2989038044432701E-2</v>
      </c>
      <c r="H660">
        <v>0</v>
      </c>
      <c r="I660">
        <v>4.2989038044432701E-2</v>
      </c>
      <c r="J660">
        <v>112.29213845036</v>
      </c>
      <c r="K660">
        <v>119.262024484202</v>
      </c>
      <c r="L660">
        <v>124.082111121548</v>
      </c>
      <c r="M660">
        <v>1</v>
      </c>
      <c r="N660" t="b">
        <v>0</v>
      </c>
    </row>
    <row r="661" spans="1:14" x14ac:dyDescent="0.35">
      <c r="A661" t="s">
        <v>477</v>
      </c>
      <c r="B661" t="b">
        <v>0</v>
      </c>
      <c r="C661" t="b">
        <v>0</v>
      </c>
      <c r="D661">
        <v>0</v>
      </c>
      <c r="E661">
        <v>-1</v>
      </c>
      <c r="F661" t="s">
        <v>105</v>
      </c>
      <c r="G661">
        <v>8.6829351455448095E-2</v>
      </c>
      <c r="H661">
        <v>0</v>
      </c>
      <c r="I661">
        <v>-8.6829351455448095E-2</v>
      </c>
      <c r="J661">
        <v>122.04239200555</v>
      </c>
      <c r="K661">
        <v>119.262024484202</v>
      </c>
      <c r="L661">
        <v>113.308141885642</v>
      </c>
      <c r="M661">
        <v>1</v>
      </c>
      <c r="N661" t="b">
        <v>1</v>
      </c>
    </row>
    <row r="662" spans="1:14" x14ac:dyDescent="0.35">
      <c r="A662" t="s">
        <v>478</v>
      </c>
      <c r="B662" t="b">
        <v>1</v>
      </c>
      <c r="C662" t="b">
        <v>0</v>
      </c>
      <c r="D662">
        <v>0</v>
      </c>
      <c r="E662">
        <v>-1</v>
      </c>
      <c r="F662" t="s">
        <v>105</v>
      </c>
      <c r="G662">
        <v>-4.3632820315804698E-2</v>
      </c>
      <c r="H662">
        <v>0</v>
      </c>
      <c r="I662">
        <v>4.3632820315804698E-2</v>
      </c>
      <c r="J662">
        <v>116.717338244261</v>
      </c>
      <c r="K662">
        <v>119.262024484202</v>
      </c>
      <c r="L662">
        <v>118.25209568085501</v>
      </c>
      <c r="M662">
        <v>0</v>
      </c>
      <c r="N662" t="b">
        <v>0</v>
      </c>
    </row>
    <row r="663" spans="1:14" x14ac:dyDescent="0.35">
      <c r="A663" t="s">
        <v>479</v>
      </c>
      <c r="B663" t="b">
        <v>0</v>
      </c>
      <c r="C663" t="b">
        <v>1</v>
      </c>
      <c r="D663">
        <v>1</v>
      </c>
      <c r="E663">
        <v>1</v>
      </c>
      <c r="F663" t="s">
        <v>105</v>
      </c>
      <c r="G663">
        <v>6.4916187401912406E-2</v>
      </c>
      <c r="H663">
        <v>6.4916187401912406E-2</v>
      </c>
      <c r="I663">
        <v>6.4916187401912406E-2</v>
      </c>
      <c r="J663">
        <v>124.294182846778</v>
      </c>
      <c r="K663">
        <v>127.00406041555</v>
      </c>
      <c r="L663">
        <v>125.928570884743</v>
      </c>
      <c r="M663">
        <v>0</v>
      </c>
      <c r="N663" t="b">
        <v>1</v>
      </c>
    </row>
    <row r="664" spans="1:14" x14ac:dyDescent="0.35">
      <c r="A664" t="s">
        <v>480</v>
      </c>
      <c r="B664" t="b">
        <v>1</v>
      </c>
      <c r="C664" t="b">
        <v>1</v>
      </c>
      <c r="D664">
        <v>1</v>
      </c>
      <c r="E664">
        <v>1</v>
      </c>
      <c r="F664" t="s">
        <v>105</v>
      </c>
      <c r="G664">
        <v>-7.1376451945608196E-2</v>
      </c>
      <c r="H664">
        <v>-7.1376451945608196E-2</v>
      </c>
      <c r="I664">
        <v>-7.1376451945608196E-2</v>
      </c>
      <c r="J664">
        <v>115.422505077696</v>
      </c>
      <c r="K664">
        <v>117.93896120040201</v>
      </c>
      <c r="L664">
        <v>116.940236296409</v>
      </c>
      <c r="M664">
        <v>1</v>
      </c>
      <c r="N664" t="b">
        <v>0</v>
      </c>
    </row>
    <row r="665" spans="1:14" x14ac:dyDescent="0.35">
      <c r="A665" t="s">
        <v>481</v>
      </c>
      <c r="B665" t="b">
        <v>0</v>
      </c>
      <c r="C665" t="b">
        <v>0</v>
      </c>
      <c r="D665">
        <v>0</v>
      </c>
      <c r="E665">
        <v>-1</v>
      </c>
      <c r="F665" t="s">
        <v>105</v>
      </c>
      <c r="G665">
        <v>5.3800405720282302E-2</v>
      </c>
      <c r="H665">
        <v>0</v>
      </c>
      <c r="I665">
        <v>-5.3800405720282302E-2</v>
      </c>
      <c r="J665">
        <v>121.63228268012701</v>
      </c>
      <c r="K665">
        <v>117.93896120040201</v>
      </c>
      <c r="L665">
        <v>110.648804138636</v>
      </c>
      <c r="M665">
        <v>1</v>
      </c>
      <c r="N665" t="b">
        <v>1</v>
      </c>
    </row>
    <row r="666" spans="1:14" x14ac:dyDescent="0.35">
      <c r="A666" t="s">
        <v>482</v>
      </c>
      <c r="B666" t="b">
        <v>1</v>
      </c>
      <c r="C666" t="b">
        <v>0</v>
      </c>
      <c r="D666">
        <v>0</v>
      </c>
      <c r="E666">
        <v>-1</v>
      </c>
      <c r="F666" t="s">
        <v>105</v>
      </c>
      <c r="G666">
        <v>-3.7498342676289798E-4</v>
      </c>
      <c r="H666">
        <v>0</v>
      </c>
      <c r="I666">
        <v>3.7498342676289798E-4</v>
      </c>
      <c r="J666">
        <v>121.586672589963</v>
      </c>
      <c r="K666">
        <v>117.93896120040201</v>
      </c>
      <c r="L666">
        <v>110.690295606379</v>
      </c>
      <c r="M666">
        <v>0</v>
      </c>
      <c r="N666" t="b">
        <v>0</v>
      </c>
    </row>
    <row r="667" spans="1:14" x14ac:dyDescent="0.35">
      <c r="A667" t="s">
        <v>483</v>
      </c>
      <c r="B667" t="b">
        <v>0</v>
      </c>
      <c r="C667" t="b">
        <v>1</v>
      </c>
      <c r="D667">
        <v>1</v>
      </c>
      <c r="E667">
        <v>1</v>
      </c>
      <c r="F667" t="s">
        <v>105</v>
      </c>
      <c r="G667">
        <v>-4.3741852911094404E-3</v>
      </c>
      <c r="H667">
        <v>-4.3741852911094404E-3</v>
      </c>
      <c r="I667">
        <v>-4.3741852911094404E-3</v>
      </c>
      <c r="J667">
        <v>121.054829955125</v>
      </c>
      <c r="K667">
        <v>117.42307433107101</v>
      </c>
      <c r="L667">
        <v>110.206115743469</v>
      </c>
      <c r="M667">
        <v>0</v>
      </c>
      <c r="N667" t="b">
        <v>0</v>
      </c>
    </row>
    <row r="668" spans="1:14" x14ac:dyDescent="0.35">
      <c r="A668" t="s">
        <v>484</v>
      </c>
      <c r="B668" t="b">
        <v>0</v>
      </c>
      <c r="C668" t="b">
        <v>0</v>
      </c>
      <c r="D668">
        <v>0</v>
      </c>
      <c r="E668">
        <v>-1</v>
      </c>
      <c r="F668" t="s">
        <v>105</v>
      </c>
      <c r="G668">
        <v>1.36895417147211E-2</v>
      </c>
      <c r="H668">
        <v>0</v>
      </c>
      <c r="I668">
        <v>-1.36895417147211E-2</v>
      </c>
      <c r="J668">
        <v>122.712015099564</v>
      </c>
      <c r="K668">
        <v>117.42307433107101</v>
      </c>
      <c r="L668">
        <v>108.697444524782</v>
      </c>
      <c r="M668">
        <v>1</v>
      </c>
      <c r="N668" t="b">
        <v>1</v>
      </c>
    </row>
    <row r="669" spans="1:14" x14ac:dyDescent="0.35">
      <c r="A669" t="s">
        <v>485</v>
      </c>
      <c r="B669" t="b">
        <v>1</v>
      </c>
      <c r="C669" t="b">
        <v>0</v>
      </c>
      <c r="D669">
        <v>0</v>
      </c>
      <c r="E669">
        <v>-1</v>
      </c>
      <c r="F669" t="s">
        <v>105</v>
      </c>
      <c r="G669" s="129">
        <v>6.6613381477509304E-16</v>
      </c>
      <c r="H669">
        <v>0</v>
      </c>
      <c r="I669" s="129">
        <v>-6.6613381477509304E-16</v>
      </c>
      <c r="J669">
        <v>122.712015099564</v>
      </c>
      <c r="K669">
        <v>117.42307433107101</v>
      </c>
      <c r="L669">
        <v>108.697444524782</v>
      </c>
      <c r="M669">
        <v>0</v>
      </c>
      <c r="N669" t="b">
        <v>1</v>
      </c>
    </row>
    <row r="670" spans="1:14" x14ac:dyDescent="0.35">
      <c r="A670" t="s">
        <v>486</v>
      </c>
      <c r="B670" t="b">
        <v>1</v>
      </c>
      <c r="C670" t="b">
        <v>1</v>
      </c>
      <c r="D670">
        <v>1</v>
      </c>
      <c r="E670">
        <v>1</v>
      </c>
      <c r="F670" t="s">
        <v>105</v>
      </c>
      <c r="G670">
        <v>-4.45128725670351E-3</v>
      </c>
      <c r="H670">
        <v>-4.45128725670351E-3</v>
      </c>
      <c r="I670">
        <v>-4.45128725670351E-3</v>
      </c>
      <c r="J670">
        <v>122.165788670507</v>
      </c>
      <c r="K670">
        <v>116.90039049665801</v>
      </c>
      <c r="L670">
        <v>108.213600975132</v>
      </c>
      <c r="M670">
        <v>1</v>
      </c>
      <c r="N670" t="b">
        <v>0</v>
      </c>
    </row>
    <row r="671" spans="1:14" x14ac:dyDescent="0.35">
      <c r="A671" t="s">
        <v>487</v>
      </c>
      <c r="B671" t="b">
        <v>0</v>
      </c>
      <c r="C671" t="b">
        <v>1</v>
      </c>
      <c r="D671">
        <v>1</v>
      </c>
      <c r="E671">
        <v>1</v>
      </c>
      <c r="F671" t="s">
        <v>105</v>
      </c>
      <c r="G671">
        <v>-4.3280670194878502E-2</v>
      </c>
      <c r="H671">
        <v>-4.3280670194878502E-2</v>
      </c>
      <c r="I671">
        <v>-4.3280670194878502E-2</v>
      </c>
      <c r="J671">
        <v>116.878371461962</v>
      </c>
      <c r="K671">
        <v>111.840863249919</v>
      </c>
      <c r="L671">
        <v>103.530043800727</v>
      </c>
      <c r="M671">
        <v>0</v>
      </c>
      <c r="N671" t="b">
        <v>0</v>
      </c>
    </row>
    <row r="672" spans="1:14" x14ac:dyDescent="0.35">
      <c r="A672" t="s">
        <v>488</v>
      </c>
      <c r="B672" t="b">
        <v>0</v>
      </c>
      <c r="C672" t="b">
        <v>1</v>
      </c>
      <c r="D672">
        <v>1</v>
      </c>
      <c r="E672">
        <v>1</v>
      </c>
      <c r="F672" t="s">
        <v>105</v>
      </c>
      <c r="G672">
        <v>-2.82911840003424E-2</v>
      </c>
      <c r="H672">
        <v>-2.82911840003424E-2</v>
      </c>
      <c r="I672">
        <v>-2.82911840003424E-2</v>
      </c>
      <c r="J672">
        <v>113.571743949271</v>
      </c>
      <c r="K672">
        <v>108.67675280895899</v>
      </c>
      <c r="L672">
        <v>100.601056281997</v>
      </c>
      <c r="M672">
        <v>0</v>
      </c>
      <c r="N672" t="b">
        <v>0</v>
      </c>
    </row>
    <row r="673" spans="1:14" x14ac:dyDescent="0.35">
      <c r="A673" t="s">
        <v>489</v>
      </c>
      <c r="B673" t="b">
        <v>0</v>
      </c>
      <c r="C673" t="b">
        <v>1</v>
      </c>
      <c r="D673">
        <v>1</v>
      </c>
      <c r="E673">
        <v>1</v>
      </c>
      <c r="F673" t="s">
        <v>105</v>
      </c>
      <c r="G673">
        <v>9.0686360404090602E-2</v>
      </c>
      <c r="H673">
        <v>9.0686360404090602E-2</v>
      </c>
      <c r="I673">
        <v>9.0686360404090602E-2</v>
      </c>
      <c r="J673">
        <v>123.871152052776</v>
      </c>
      <c r="K673">
        <v>118.532251981738</v>
      </c>
      <c r="L673">
        <v>109.72419992901899</v>
      </c>
      <c r="M673">
        <v>0</v>
      </c>
      <c r="N673" t="b">
        <v>1</v>
      </c>
    </row>
    <row r="674" spans="1:14" x14ac:dyDescent="0.35">
      <c r="A674" t="s">
        <v>490</v>
      </c>
      <c r="B674" t="b">
        <v>1</v>
      </c>
      <c r="C674" t="b">
        <v>0</v>
      </c>
      <c r="D674">
        <v>0</v>
      </c>
      <c r="E674">
        <v>-1</v>
      </c>
      <c r="F674" t="s">
        <v>105</v>
      </c>
      <c r="G674">
        <v>6.5084702469975594E-2</v>
      </c>
      <c r="H674">
        <v>0</v>
      </c>
      <c r="I674">
        <v>-6.5084702469975594E-2</v>
      </c>
      <c r="J674">
        <v>131.933269128744</v>
      </c>
      <c r="K674">
        <v>118.532251981738</v>
      </c>
      <c r="L674">
        <v>102.58283302288299</v>
      </c>
      <c r="M674">
        <v>0</v>
      </c>
      <c r="N674" t="b">
        <v>1</v>
      </c>
    </row>
    <row r="675" spans="1:14" x14ac:dyDescent="0.35">
      <c r="A675" t="s">
        <v>396</v>
      </c>
      <c r="B675" t="b">
        <v>0</v>
      </c>
      <c r="C675" t="b">
        <v>0</v>
      </c>
      <c r="D675">
        <v>0</v>
      </c>
      <c r="E675">
        <v>-1</v>
      </c>
      <c r="F675" t="s">
        <v>5</v>
      </c>
      <c r="G675">
        <v>0.14353013562776701</v>
      </c>
      <c r="H675">
        <v>0</v>
      </c>
      <c r="I675">
        <v>-0.14353013562776701</v>
      </c>
      <c r="J675">
        <v>114.353013562776</v>
      </c>
      <c r="K675">
        <v>100</v>
      </c>
      <c r="L675">
        <v>85.646986437223205</v>
      </c>
      <c r="M675">
        <v>1</v>
      </c>
      <c r="N675" t="b">
        <v>1</v>
      </c>
    </row>
    <row r="676" spans="1:14" x14ac:dyDescent="0.35">
      <c r="A676" t="s">
        <v>397</v>
      </c>
      <c r="B676" t="b">
        <v>1</v>
      </c>
      <c r="C676" t="b">
        <v>0</v>
      </c>
      <c r="D676">
        <v>0</v>
      </c>
      <c r="E676">
        <v>-1</v>
      </c>
      <c r="F676" t="s">
        <v>5</v>
      </c>
      <c r="G676">
        <v>9.4963698876420199E-2</v>
      </c>
      <c r="H676">
        <v>0</v>
      </c>
      <c r="I676">
        <v>-9.4963698876420199E-2</v>
      </c>
      <c r="J676">
        <v>125.212398708363</v>
      </c>
      <c r="K676">
        <v>100</v>
      </c>
      <c r="L676">
        <v>77.513631807525897</v>
      </c>
      <c r="M676">
        <v>0</v>
      </c>
      <c r="N676" t="b">
        <v>1</v>
      </c>
    </row>
    <row r="677" spans="1:14" x14ac:dyDescent="0.35">
      <c r="A677" t="s">
        <v>398</v>
      </c>
      <c r="B677" t="b">
        <v>1</v>
      </c>
      <c r="C677" t="b">
        <v>0</v>
      </c>
      <c r="D677">
        <v>0</v>
      </c>
      <c r="E677">
        <v>-1</v>
      </c>
      <c r="F677" t="s">
        <v>5</v>
      </c>
      <c r="G677">
        <v>4.4478591878938101E-2</v>
      </c>
      <c r="H677">
        <v>0</v>
      </c>
      <c r="I677">
        <v>-4.4478591878938101E-2</v>
      </c>
      <c r="J677">
        <v>130.78166988869501</v>
      </c>
      <c r="K677">
        <v>100</v>
      </c>
      <c r="L677">
        <v>74.065934613304606</v>
      </c>
      <c r="M677">
        <v>0</v>
      </c>
      <c r="N677" t="b">
        <v>1</v>
      </c>
    </row>
    <row r="678" spans="1:14" x14ac:dyDescent="0.35">
      <c r="A678" t="s">
        <v>354</v>
      </c>
      <c r="B678" t="b">
        <v>1</v>
      </c>
      <c r="C678" t="b">
        <v>1</v>
      </c>
      <c r="D678">
        <v>1</v>
      </c>
      <c r="E678">
        <v>1</v>
      </c>
      <c r="F678" t="s">
        <v>5</v>
      </c>
      <c r="G678">
        <v>-3.3158667097588503E-2</v>
      </c>
      <c r="H678">
        <v>-3.3158667097588503E-2</v>
      </c>
      <c r="I678">
        <v>-3.3158667097588503E-2</v>
      </c>
      <c r="J678">
        <v>126.445124034389</v>
      </c>
      <c r="K678">
        <v>96.684133290241107</v>
      </c>
      <c r="L678">
        <v>71.610006944190303</v>
      </c>
      <c r="M678">
        <v>1</v>
      </c>
      <c r="N678" t="b">
        <v>0</v>
      </c>
    </row>
    <row r="679" spans="1:14" x14ac:dyDescent="0.35">
      <c r="A679" t="s">
        <v>399</v>
      </c>
      <c r="B679" t="b">
        <v>0</v>
      </c>
      <c r="C679" t="b">
        <v>1</v>
      </c>
      <c r="D679">
        <v>1</v>
      </c>
      <c r="E679">
        <v>1</v>
      </c>
      <c r="F679" t="s">
        <v>5</v>
      </c>
      <c r="G679">
        <v>5.0246251031035701E-2</v>
      </c>
      <c r="H679">
        <v>5.0246251031035701E-2</v>
      </c>
      <c r="I679">
        <v>5.0246251031035701E-2</v>
      </c>
      <c r="J679">
        <v>132.798517478272</v>
      </c>
      <c r="K679">
        <v>101.54214852226001</v>
      </c>
      <c r="L679">
        <v>75.208141329442299</v>
      </c>
      <c r="M679">
        <v>0</v>
      </c>
      <c r="N679" t="b">
        <v>1</v>
      </c>
    </row>
    <row r="680" spans="1:14" x14ac:dyDescent="0.35">
      <c r="A680" t="s">
        <v>400</v>
      </c>
      <c r="B680" t="b">
        <v>1</v>
      </c>
      <c r="C680" t="b">
        <v>0</v>
      </c>
      <c r="D680">
        <v>0</v>
      </c>
      <c r="E680">
        <v>-1</v>
      </c>
      <c r="F680" t="s">
        <v>5</v>
      </c>
      <c r="G680">
        <v>0.19682294013763801</v>
      </c>
      <c r="H680">
        <v>0</v>
      </c>
      <c r="I680">
        <v>-0.19682294013763801</v>
      </c>
      <c r="J680">
        <v>158.93631213426499</v>
      </c>
      <c r="K680">
        <v>101.54214852226001</v>
      </c>
      <c r="L680">
        <v>60.405453830694398</v>
      </c>
      <c r="M680">
        <v>0</v>
      </c>
      <c r="N680" t="b">
        <v>1</v>
      </c>
    </row>
    <row r="681" spans="1:14" x14ac:dyDescent="0.35">
      <c r="A681" t="s">
        <v>401</v>
      </c>
      <c r="B681" t="b">
        <v>1</v>
      </c>
      <c r="C681" t="b">
        <v>1</v>
      </c>
      <c r="D681">
        <v>1</v>
      </c>
      <c r="E681">
        <v>1</v>
      </c>
      <c r="F681" t="s">
        <v>5</v>
      </c>
      <c r="G681">
        <v>1.65096254824568E-2</v>
      </c>
      <c r="H681">
        <v>1.65096254824568E-2</v>
      </c>
      <c r="I681">
        <v>1.65096254824568E-2</v>
      </c>
      <c r="J681">
        <v>161.56029112316401</v>
      </c>
      <c r="K681">
        <v>103.218571365047</v>
      </c>
      <c r="L681">
        <v>61.402725250537003</v>
      </c>
      <c r="M681">
        <v>1</v>
      </c>
      <c r="N681" t="b">
        <v>1</v>
      </c>
    </row>
    <row r="682" spans="1:14" x14ac:dyDescent="0.35">
      <c r="A682" t="s">
        <v>402</v>
      </c>
      <c r="B682" t="b">
        <v>1</v>
      </c>
      <c r="C682" t="b">
        <v>1</v>
      </c>
      <c r="D682">
        <v>1</v>
      </c>
      <c r="E682">
        <v>1</v>
      </c>
      <c r="F682" t="s">
        <v>5</v>
      </c>
      <c r="G682">
        <v>-2.4002546131184298E-3</v>
      </c>
      <c r="H682">
        <v>-2.4002546131184298E-3</v>
      </c>
      <c r="I682">
        <v>-2.4002546131184298E-3</v>
      </c>
      <c r="J682">
        <v>161.17250528909901</v>
      </c>
      <c r="K682">
        <v>102.970820512968</v>
      </c>
      <c r="L682">
        <v>61.2553430759964</v>
      </c>
      <c r="M682">
        <v>1</v>
      </c>
      <c r="N682" t="b">
        <v>0</v>
      </c>
    </row>
    <row r="683" spans="1:14" x14ac:dyDescent="0.35">
      <c r="A683" t="s">
        <v>403</v>
      </c>
      <c r="B683" t="b">
        <v>0</v>
      </c>
      <c r="C683" t="b">
        <v>1</v>
      </c>
      <c r="D683">
        <v>1</v>
      </c>
      <c r="E683">
        <v>1</v>
      </c>
      <c r="F683" t="s">
        <v>5</v>
      </c>
      <c r="G683">
        <v>-5.0394278878696498E-2</v>
      </c>
      <c r="H683">
        <v>-5.0394278878696498E-2</v>
      </c>
      <c r="I683">
        <v>-5.0394278878696498E-2</v>
      </c>
      <c r="J683">
        <v>153.05033310998201</v>
      </c>
      <c r="K683">
        <v>97.781680267669998</v>
      </c>
      <c r="L683">
        <v>58.168424234214399</v>
      </c>
      <c r="M683">
        <v>0</v>
      </c>
      <c r="N683" t="b">
        <v>0</v>
      </c>
    </row>
    <row r="684" spans="1:14" x14ac:dyDescent="0.35">
      <c r="A684" t="s">
        <v>404</v>
      </c>
      <c r="B684" t="b">
        <v>0</v>
      </c>
      <c r="C684" t="b">
        <v>1</v>
      </c>
      <c r="D684">
        <v>1</v>
      </c>
      <c r="E684">
        <v>1</v>
      </c>
      <c r="F684" t="s">
        <v>5</v>
      </c>
      <c r="G684">
        <v>-0.122441333266671</v>
      </c>
      <c r="H684">
        <v>-0.122441333266671</v>
      </c>
      <c r="I684">
        <v>-0.122441333266671</v>
      </c>
      <c r="J684">
        <v>134.310646267088</v>
      </c>
      <c r="K684">
        <v>85.809160966641102</v>
      </c>
      <c r="L684">
        <v>51.0462048169558</v>
      </c>
      <c r="M684">
        <v>0</v>
      </c>
      <c r="N684" t="b">
        <v>0</v>
      </c>
    </row>
    <row r="685" spans="1:14" x14ac:dyDescent="0.35">
      <c r="A685" t="s">
        <v>405</v>
      </c>
      <c r="B685" t="b">
        <v>0</v>
      </c>
      <c r="C685" t="b">
        <v>1</v>
      </c>
      <c r="D685">
        <v>1</v>
      </c>
      <c r="E685">
        <v>1</v>
      </c>
      <c r="F685" t="s">
        <v>5</v>
      </c>
      <c r="G685">
        <v>-0.24127918067132001</v>
      </c>
      <c r="H685">
        <v>-0.24127918067132001</v>
      </c>
      <c r="I685">
        <v>-0.24127918067132001</v>
      </c>
      <c r="J685">
        <v>101.90428358032899</v>
      </c>
      <c r="K685">
        <v>65.105196914516497</v>
      </c>
      <c r="L685">
        <v>38.729818342340302</v>
      </c>
      <c r="M685">
        <v>0</v>
      </c>
      <c r="N685" t="b">
        <v>0</v>
      </c>
    </row>
    <row r="686" spans="1:14" x14ac:dyDescent="0.35">
      <c r="A686" t="s">
        <v>406</v>
      </c>
      <c r="B686" t="b">
        <v>0</v>
      </c>
      <c r="C686" t="b">
        <v>0</v>
      </c>
      <c r="D686">
        <v>0</v>
      </c>
      <c r="E686">
        <v>-1</v>
      </c>
      <c r="F686" t="s">
        <v>5</v>
      </c>
      <c r="G686">
        <v>1.45819307575969E-2</v>
      </c>
      <c r="H686">
        <v>0</v>
      </c>
      <c r="I686">
        <v>-1.45819307575969E-2</v>
      </c>
      <c r="J686">
        <v>103.39024478739999</v>
      </c>
      <c r="K686">
        <v>65.105196914516497</v>
      </c>
      <c r="L686">
        <v>38.165062813017997</v>
      </c>
      <c r="M686">
        <v>1</v>
      </c>
      <c r="N686" t="b">
        <v>1</v>
      </c>
    </row>
    <row r="687" spans="1:14" x14ac:dyDescent="0.35">
      <c r="A687" t="s">
        <v>407</v>
      </c>
      <c r="B687" t="b">
        <v>1</v>
      </c>
      <c r="C687" t="b">
        <v>0</v>
      </c>
      <c r="D687">
        <v>0</v>
      </c>
      <c r="E687">
        <v>-1</v>
      </c>
      <c r="F687" t="s">
        <v>5</v>
      </c>
      <c r="G687">
        <v>4.9262147126494203E-3</v>
      </c>
      <c r="H687">
        <v>0</v>
      </c>
      <c r="I687">
        <v>-4.9262147126494203E-3</v>
      </c>
      <c r="J687">
        <v>103.899567332416</v>
      </c>
      <c r="K687">
        <v>65.105196914516497</v>
      </c>
      <c r="L687">
        <v>37.977053519079298</v>
      </c>
      <c r="M687">
        <v>0</v>
      </c>
      <c r="N687" t="b">
        <v>1</v>
      </c>
    </row>
    <row r="688" spans="1:14" x14ac:dyDescent="0.35">
      <c r="A688" t="s">
        <v>408</v>
      </c>
      <c r="B688" t="b">
        <v>1</v>
      </c>
      <c r="C688" t="b">
        <v>1</v>
      </c>
      <c r="D688">
        <v>1</v>
      </c>
      <c r="E688">
        <v>1</v>
      </c>
      <c r="F688" t="s">
        <v>5</v>
      </c>
      <c r="G688">
        <v>6.0287453678740999E-2</v>
      </c>
      <c r="H688">
        <v>6.0287453678740999E-2</v>
      </c>
      <c r="I688">
        <v>6.0287453678740999E-2</v>
      </c>
      <c r="J688">
        <v>110.16340768521</v>
      </c>
      <c r="K688">
        <v>69.030223457745706</v>
      </c>
      <c r="L688">
        <v>40.266593373965897</v>
      </c>
      <c r="M688">
        <v>1</v>
      </c>
      <c r="N688" t="b">
        <v>1</v>
      </c>
    </row>
    <row r="689" spans="1:14" x14ac:dyDescent="0.35">
      <c r="A689" t="s">
        <v>409</v>
      </c>
      <c r="B689" t="b">
        <v>1</v>
      </c>
      <c r="C689" t="b">
        <v>1</v>
      </c>
      <c r="D689">
        <v>1</v>
      </c>
      <c r="E689">
        <v>1</v>
      </c>
      <c r="F689" t="s">
        <v>5</v>
      </c>
      <c r="G689">
        <v>2.6878739704303298E-2</v>
      </c>
      <c r="H689">
        <v>2.6878739704303298E-2</v>
      </c>
      <c r="I689">
        <v>2.6878739704303298E-2</v>
      </c>
      <c r="J689">
        <v>113.12446124532001</v>
      </c>
      <c r="K689">
        <v>70.885668865796404</v>
      </c>
      <c r="L689">
        <v>41.348908656043697</v>
      </c>
      <c r="M689">
        <v>1</v>
      </c>
      <c r="N689" t="b">
        <v>1</v>
      </c>
    </row>
    <row r="690" spans="1:14" x14ac:dyDescent="0.35">
      <c r="A690" t="s">
        <v>410</v>
      </c>
      <c r="B690" t="b">
        <v>1</v>
      </c>
      <c r="C690" t="b">
        <v>1</v>
      </c>
      <c r="D690">
        <v>1</v>
      </c>
      <c r="E690">
        <v>1</v>
      </c>
      <c r="F690" t="s">
        <v>5</v>
      </c>
      <c r="G690">
        <v>1.3478431669713801E-2</v>
      </c>
      <c r="H690">
        <v>1.3478431669713801E-2</v>
      </c>
      <c r="I690">
        <v>1.3478431669713801E-2</v>
      </c>
      <c r="J690">
        <v>114.649201566388</v>
      </c>
      <c r="K690">
        <v>71.841096509965993</v>
      </c>
      <c r="L690">
        <v>41.9062270959815</v>
      </c>
      <c r="M690">
        <v>1</v>
      </c>
      <c r="N690" t="b">
        <v>1</v>
      </c>
    </row>
    <row r="691" spans="1:14" x14ac:dyDescent="0.35">
      <c r="A691" t="s">
        <v>411</v>
      </c>
      <c r="B691" t="b">
        <v>1</v>
      </c>
      <c r="C691" t="b">
        <v>1</v>
      </c>
      <c r="D691">
        <v>1</v>
      </c>
      <c r="E691">
        <v>1</v>
      </c>
      <c r="F691" t="s">
        <v>5</v>
      </c>
      <c r="G691">
        <v>7.9831722790581802E-2</v>
      </c>
      <c r="H691">
        <v>7.9831722790581802E-2</v>
      </c>
      <c r="I691">
        <v>7.9831722790581802E-2</v>
      </c>
      <c r="J691">
        <v>123.801844843998</v>
      </c>
      <c r="K691">
        <v>77.576295011520997</v>
      </c>
      <c r="L691">
        <v>45.251673400706999</v>
      </c>
      <c r="M691">
        <v>1</v>
      </c>
      <c r="N691" t="b">
        <v>1</v>
      </c>
    </row>
    <row r="692" spans="1:14" x14ac:dyDescent="0.35">
      <c r="A692" t="s">
        <v>412</v>
      </c>
      <c r="B692" t="b">
        <v>1</v>
      </c>
      <c r="C692" t="b">
        <v>1</v>
      </c>
      <c r="D692">
        <v>1</v>
      </c>
      <c r="E692">
        <v>1</v>
      </c>
      <c r="F692" t="s">
        <v>5</v>
      </c>
      <c r="G692">
        <v>1.7075499936945099E-2</v>
      </c>
      <c r="H692">
        <v>1.7075499936945099E-2</v>
      </c>
      <c r="I692">
        <v>1.7075499936945099E-2</v>
      </c>
      <c r="J692">
        <v>125.91582323782499</v>
      </c>
      <c r="K692">
        <v>78.900949032098694</v>
      </c>
      <c r="L692">
        <v>46.024368347007403</v>
      </c>
      <c r="M692">
        <v>1</v>
      </c>
      <c r="N692" t="b">
        <v>1</v>
      </c>
    </row>
    <row r="693" spans="1:14" x14ac:dyDescent="0.35">
      <c r="A693" t="s">
        <v>413</v>
      </c>
      <c r="B693" t="b">
        <v>1</v>
      </c>
      <c r="C693" t="b">
        <v>1</v>
      </c>
      <c r="D693">
        <v>1</v>
      </c>
      <c r="E693">
        <v>1</v>
      </c>
      <c r="F693" t="s">
        <v>5</v>
      </c>
      <c r="G693">
        <v>-1.4939727124766501E-2</v>
      </c>
      <c r="H693">
        <v>-1.4939727124766501E-2</v>
      </c>
      <c r="I693">
        <v>-1.4939727124766501E-2</v>
      </c>
      <c r="J693">
        <v>124.034675197962</v>
      </c>
      <c r="K693">
        <v>77.722190383674004</v>
      </c>
      <c r="L693">
        <v>45.3367768428134</v>
      </c>
      <c r="M693">
        <v>1</v>
      </c>
      <c r="N693" t="b">
        <v>0</v>
      </c>
    </row>
    <row r="694" spans="1:14" x14ac:dyDescent="0.35">
      <c r="A694" t="s">
        <v>414</v>
      </c>
      <c r="B694" t="b">
        <v>0</v>
      </c>
      <c r="C694" t="b">
        <v>1</v>
      </c>
      <c r="D694">
        <v>1</v>
      </c>
      <c r="E694">
        <v>1</v>
      </c>
      <c r="F694" t="s">
        <v>5</v>
      </c>
      <c r="G694">
        <v>7.9098601363087606E-2</v>
      </c>
      <c r="H694">
        <v>7.9098601363087606E-2</v>
      </c>
      <c r="I694">
        <v>7.9098601363087606E-2</v>
      </c>
      <c r="J694">
        <v>133.845644526646</v>
      </c>
      <c r="K694">
        <v>83.869906937898193</v>
      </c>
      <c r="L694">
        <v>48.9228524813904</v>
      </c>
      <c r="M694">
        <v>0</v>
      </c>
      <c r="N694" t="b">
        <v>1</v>
      </c>
    </row>
    <row r="695" spans="1:14" x14ac:dyDescent="0.35">
      <c r="A695" t="s">
        <v>415</v>
      </c>
      <c r="B695" t="b">
        <v>1</v>
      </c>
      <c r="C695" t="b">
        <v>0</v>
      </c>
      <c r="D695">
        <v>0</v>
      </c>
      <c r="E695">
        <v>-1</v>
      </c>
      <c r="F695" t="s">
        <v>5</v>
      </c>
      <c r="G695">
        <v>-5.2655514021356403E-2</v>
      </c>
      <c r="H695">
        <v>0</v>
      </c>
      <c r="I695">
        <v>5.2655514021356403E-2</v>
      </c>
      <c r="J695">
        <v>126.797933314575</v>
      </c>
      <c r="K695">
        <v>83.869906937898193</v>
      </c>
      <c r="L695">
        <v>51.498910426188999</v>
      </c>
      <c r="M695">
        <v>0</v>
      </c>
      <c r="N695" t="b">
        <v>0</v>
      </c>
    </row>
    <row r="696" spans="1:14" x14ac:dyDescent="0.35">
      <c r="A696" t="s">
        <v>416</v>
      </c>
      <c r="B696" t="b">
        <v>0</v>
      </c>
      <c r="C696" t="b">
        <v>1</v>
      </c>
      <c r="D696">
        <v>1</v>
      </c>
      <c r="E696">
        <v>1</v>
      </c>
      <c r="F696" t="s">
        <v>5</v>
      </c>
      <c r="G696">
        <v>4.8206535137662598E-4</v>
      </c>
      <c r="H696">
        <v>4.8206535137662598E-4</v>
      </c>
      <c r="I696">
        <v>4.8206535137662598E-4</v>
      </c>
      <c r="J696">
        <v>126.859058204852</v>
      </c>
      <c r="K696">
        <v>83.910337714056197</v>
      </c>
      <c r="L696">
        <v>51.523736266539103</v>
      </c>
      <c r="M696">
        <v>0</v>
      </c>
      <c r="N696" t="b">
        <v>1</v>
      </c>
    </row>
    <row r="697" spans="1:14" x14ac:dyDescent="0.35">
      <c r="A697" t="s">
        <v>417</v>
      </c>
      <c r="B697" t="b">
        <v>1</v>
      </c>
      <c r="C697" t="b">
        <v>1</v>
      </c>
      <c r="D697">
        <v>1</v>
      </c>
      <c r="E697">
        <v>1</v>
      </c>
      <c r="F697" t="s">
        <v>5</v>
      </c>
      <c r="G697">
        <v>3.3255477269964399E-3</v>
      </c>
      <c r="H697">
        <v>3.3255477269964399E-3</v>
      </c>
      <c r="I697">
        <v>3.3255477269964399E-3</v>
      </c>
      <c r="J697">
        <v>127.280934057514</v>
      </c>
      <c r="K697">
        <v>84.189385546912703</v>
      </c>
      <c r="L697">
        <v>51.695080910566602</v>
      </c>
      <c r="M697">
        <v>1</v>
      </c>
      <c r="N697" t="b">
        <v>1</v>
      </c>
    </row>
    <row r="698" spans="1:14" x14ac:dyDescent="0.35">
      <c r="A698" t="s">
        <v>418</v>
      </c>
      <c r="B698" t="b">
        <v>1</v>
      </c>
      <c r="C698" t="b">
        <v>1</v>
      </c>
      <c r="D698">
        <v>1</v>
      </c>
      <c r="E698">
        <v>1</v>
      </c>
      <c r="F698" t="s">
        <v>5</v>
      </c>
      <c r="G698">
        <v>6.2401014409847397E-3</v>
      </c>
      <c r="H698">
        <v>6.2401014409847397E-3</v>
      </c>
      <c r="I698">
        <v>6.2401014409847397E-3</v>
      </c>
      <c r="J698">
        <v>128.07517999753699</v>
      </c>
      <c r="K698">
        <v>84.714735852979601</v>
      </c>
      <c r="L698">
        <v>52.017663459448499</v>
      </c>
      <c r="M698">
        <v>1</v>
      </c>
      <c r="N698" t="b">
        <v>1</v>
      </c>
    </row>
    <row r="699" spans="1:14" x14ac:dyDescent="0.35">
      <c r="A699" t="s">
        <v>419</v>
      </c>
      <c r="B699" t="b">
        <v>1</v>
      </c>
      <c r="C699" t="b">
        <v>1</v>
      </c>
      <c r="D699">
        <v>1</v>
      </c>
      <c r="E699">
        <v>1</v>
      </c>
      <c r="F699" t="s">
        <v>5</v>
      </c>
      <c r="G699">
        <v>-6.6885096728766705E-2</v>
      </c>
      <c r="H699">
        <v>-6.6885096728766705E-2</v>
      </c>
      <c r="I699">
        <v>-6.6885096728766705E-2</v>
      </c>
      <c r="J699">
        <v>119.50885919484701</v>
      </c>
      <c r="K699">
        <v>79.048582551101106</v>
      </c>
      <c r="L699">
        <v>48.5384570073589</v>
      </c>
      <c r="M699">
        <v>1</v>
      </c>
      <c r="N699" t="b">
        <v>0</v>
      </c>
    </row>
    <row r="700" spans="1:14" x14ac:dyDescent="0.35">
      <c r="A700" t="s">
        <v>420</v>
      </c>
      <c r="B700" t="b">
        <v>0</v>
      </c>
      <c r="C700" t="b">
        <v>1</v>
      </c>
      <c r="D700">
        <v>1</v>
      </c>
      <c r="E700">
        <v>1</v>
      </c>
      <c r="F700" t="s">
        <v>5</v>
      </c>
      <c r="G700">
        <v>-5.2521146666158001E-2</v>
      </c>
      <c r="H700">
        <v>-5.2521146666158001E-2</v>
      </c>
      <c r="I700">
        <v>-5.2521146666158001E-2</v>
      </c>
      <c r="J700">
        <v>113.23211687316901</v>
      </c>
      <c r="K700">
        <v>74.896860353182802</v>
      </c>
      <c r="L700">
        <v>45.989161587926397</v>
      </c>
      <c r="M700">
        <v>0</v>
      </c>
      <c r="N700" t="b">
        <v>0</v>
      </c>
    </row>
    <row r="701" spans="1:14" x14ac:dyDescent="0.35">
      <c r="A701" t="s">
        <v>421</v>
      </c>
      <c r="B701" t="b">
        <v>0</v>
      </c>
      <c r="C701" t="b">
        <v>1</v>
      </c>
      <c r="D701">
        <v>1</v>
      </c>
      <c r="E701">
        <v>1</v>
      </c>
      <c r="F701" t="s">
        <v>5</v>
      </c>
      <c r="G701">
        <v>6.0432982626714003E-2</v>
      </c>
      <c r="H701">
        <v>6.0432982626714003E-2</v>
      </c>
      <c r="I701">
        <v>6.0432982626714003E-2</v>
      </c>
      <c r="J701">
        <v>120.075071424952</v>
      </c>
      <c r="K701">
        <v>79.423101013702194</v>
      </c>
      <c r="L701">
        <v>48.768423791186699</v>
      </c>
      <c r="M701">
        <v>0</v>
      </c>
      <c r="N701" t="b">
        <v>1</v>
      </c>
    </row>
    <row r="702" spans="1:14" x14ac:dyDescent="0.35">
      <c r="A702" t="s">
        <v>422</v>
      </c>
      <c r="B702" t="b">
        <v>1</v>
      </c>
      <c r="C702" t="b">
        <v>0</v>
      </c>
      <c r="D702">
        <v>0</v>
      </c>
      <c r="E702">
        <v>-1</v>
      </c>
      <c r="F702" t="s">
        <v>5</v>
      </c>
      <c r="G702">
        <v>-7.1828832728182301E-2</v>
      </c>
      <c r="H702">
        <v>0</v>
      </c>
      <c r="I702">
        <v>7.1828832728182301E-2</v>
      </c>
      <c r="J702">
        <v>111.450219204744</v>
      </c>
      <c r="K702">
        <v>79.423101013702194</v>
      </c>
      <c r="L702">
        <v>52.271402746100897</v>
      </c>
      <c r="M702">
        <v>0</v>
      </c>
      <c r="N702" t="b">
        <v>0</v>
      </c>
    </row>
    <row r="703" spans="1:14" x14ac:dyDescent="0.35">
      <c r="A703" t="s">
        <v>423</v>
      </c>
      <c r="B703" t="b">
        <v>0</v>
      </c>
      <c r="C703" t="b">
        <v>1</v>
      </c>
      <c r="D703">
        <v>1</v>
      </c>
      <c r="E703">
        <v>1</v>
      </c>
      <c r="F703" t="s">
        <v>5</v>
      </c>
      <c r="G703">
        <v>6.5555691693802196E-2</v>
      </c>
      <c r="H703">
        <v>6.5555691693802196E-2</v>
      </c>
      <c r="I703">
        <v>6.5555691693802196E-2</v>
      </c>
      <c r="J703">
        <v>118.756415414137</v>
      </c>
      <c r="K703">
        <v>84.629737337122194</v>
      </c>
      <c r="L703">
        <v>55.698090708926898</v>
      </c>
      <c r="M703">
        <v>0</v>
      </c>
      <c r="N703" t="b">
        <v>1</v>
      </c>
    </row>
    <row r="704" spans="1:14" x14ac:dyDescent="0.35">
      <c r="A704" t="s">
        <v>424</v>
      </c>
      <c r="B704" t="b">
        <v>1</v>
      </c>
      <c r="C704" t="b">
        <v>0</v>
      </c>
      <c r="D704">
        <v>0</v>
      </c>
      <c r="E704">
        <v>-1</v>
      </c>
      <c r="F704" t="s">
        <v>5</v>
      </c>
      <c r="G704">
        <v>2.5447312119637199E-2</v>
      </c>
      <c r="H704">
        <v>0</v>
      </c>
      <c r="I704">
        <v>-2.5447312119637199E-2</v>
      </c>
      <c r="J704">
        <v>121.77844698339</v>
      </c>
      <c r="K704">
        <v>84.629737337122194</v>
      </c>
      <c r="L704">
        <v>54.280724010188898</v>
      </c>
      <c r="M704">
        <v>0</v>
      </c>
      <c r="N704" t="b">
        <v>1</v>
      </c>
    </row>
    <row r="705" spans="1:14" x14ac:dyDescent="0.35">
      <c r="A705" t="s">
        <v>425</v>
      </c>
      <c r="B705" t="b">
        <v>1</v>
      </c>
      <c r="C705" t="b">
        <v>1</v>
      </c>
      <c r="D705">
        <v>1</v>
      </c>
      <c r="E705">
        <v>1</v>
      </c>
      <c r="F705" t="s">
        <v>5</v>
      </c>
      <c r="G705">
        <v>-4.5525180777717097E-2</v>
      </c>
      <c r="H705">
        <v>-4.5525180777717097E-2</v>
      </c>
      <c r="I705">
        <v>-4.5525180777717097E-2</v>
      </c>
      <c r="J705">
        <v>116.234461169642</v>
      </c>
      <c r="K705">
        <v>80.776953245678897</v>
      </c>
      <c r="L705">
        <v>51.809584236879701</v>
      </c>
      <c r="M705">
        <v>1</v>
      </c>
      <c r="N705" t="b">
        <v>0</v>
      </c>
    </row>
    <row r="706" spans="1:14" x14ac:dyDescent="0.35">
      <c r="A706" t="s">
        <v>426</v>
      </c>
      <c r="B706" t="b">
        <v>0</v>
      </c>
      <c r="C706" t="b">
        <v>1</v>
      </c>
      <c r="D706">
        <v>1</v>
      </c>
      <c r="E706">
        <v>1</v>
      </c>
      <c r="F706" t="s">
        <v>5</v>
      </c>
      <c r="G706">
        <v>5.8856406391781503E-2</v>
      </c>
      <c r="H706">
        <v>5.8856406391781503E-2</v>
      </c>
      <c r="I706">
        <v>5.8856406391781503E-2</v>
      </c>
      <c r="J706">
        <v>123.07560385297199</v>
      </c>
      <c r="K706">
        <v>85.5311944329966</v>
      </c>
      <c r="L706">
        <v>54.858910181714698</v>
      </c>
      <c r="M706">
        <v>0</v>
      </c>
      <c r="N706" t="b">
        <v>1</v>
      </c>
    </row>
    <row r="707" spans="1:14" x14ac:dyDescent="0.35">
      <c r="A707" t="s">
        <v>427</v>
      </c>
      <c r="B707" t="b">
        <v>1</v>
      </c>
      <c r="C707" t="b">
        <v>0</v>
      </c>
      <c r="D707">
        <v>0</v>
      </c>
      <c r="E707">
        <v>-1</v>
      </c>
      <c r="F707" t="s">
        <v>5</v>
      </c>
      <c r="G707">
        <v>-7.4400169374536904E-2</v>
      </c>
      <c r="H707">
        <v>0</v>
      </c>
      <c r="I707">
        <v>7.4400169374536904E-2</v>
      </c>
      <c r="J707">
        <v>113.918758080437</v>
      </c>
      <c r="K707">
        <v>85.5311944329966</v>
      </c>
      <c r="L707">
        <v>58.940422390936803</v>
      </c>
      <c r="M707">
        <v>0</v>
      </c>
      <c r="N707" t="b">
        <v>0</v>
      </c>
    </row>
    <row r="708" spans="1:14" x14ac:dyDescent="0.35">
      <c r="A708" t="s">
        <v>428</v>
      </c>
      <c r="B708" t="b">
        <v>0</v>
      </c>
      <c r="C708" t="b">
        <v>1</v>
      </c>
      <c r="D708">
        <v>1</v>
      </c>
      <c r="E708">
        <v>1</v>
      </c>
      <c r="F708" t="s">
        <v>5</v>
      </c>
      <c r="G708">
        <v>-7.0754519219509204E-2</v>
      </c>
      <c r="H708">
        <v>-7.0754519219509204E-2</v>
      </c>
      <c r="I708">
        <v>-7.0754519219509204E-2</v>
      </c>
      <c r="J708">
        <v>105.858491122372</v>
      </c>
      <c r="K708">
        <v>79.479475892619504</v>
      </c>
      <c r="L708">
        <v>54.770121142071297</v>
      </c>
      <c r="M708">
        <v>0</v>
      </c>
      <c r="N708" t="b">
        <v>0</v>
      </c>
    </row>
    <row r="709" spans="1:14" x14ac:dyDescent="0.35">
      <c r="A709" t="s">
        <v>429</v>
      </c>
      <c r="B709" t="b">
        <v>0</v>
      </c>
      <c r="C709" t="b">
        <v>1</v>
      </c>
      <c r="D709">
        <v>1</v>
      </c>
      <c r="E709">
        <v>1</v>
      </c>
      <c r="F709" t="s">
        <v>5</v>
      </c>
      <c r="G709">
        <v>4.5598558024431302E-2</v>
      </c>
      <c r="H709">
        <v>4.5598558024431302E-2</v>
      </c>
      <c r="I709">
        <v>4.5598558024431302E-2</v>
      </c>
      <c r="J709">
        <v>110.68548567219401</v>
      </c>
      <c r="K709">
        <v>83.103625385860497</v>
      </c>
      <c r="L709">
        <v>57.267559688973201</v>
      </c>
      <c r="M709">
        <v>0</v>
      </c>
      <c r="N709" t="b">
        <v>1</v>
      </c>
    </row>
    <row r="710" spans="1:14" x14ac:dyDescent="0.35">
      <c r="A710" t="s">
        <v>430</v>
      </c>
      <c r="B710" t="b">
        <v>1</v>
      </c>
      <c r="C710" t="b">
        <v>0</v>
      </c>
      <c r="D710">
        <v>0</v>
      </c>
      <c r="E710">
        <v>-1</v>
      </c>
      <c r="F710" t="s">
        <v>5</v>
      </c>
      <c r="G710">
        <v>0.149467359212309</v>
      </c>
      <c r="H710">
        <v>0</v>
      </c>
      <c r="I710">
        <v>-0.149467359212309</v>
      </c>
      <c r="J710">
        <v>127.229352918749</v>
      </c>
      <c r="K710">
        <v>83.103625385860497</v>
      </c>
      <c r="L710">
        <v>48.707928773729002</v>
      </c>
      <c r="M710">
        <v>0</v>
      </c>
      <c r="N710" t="b">
        <v>1</v>
      </c>
    </row>
    <row r="711" spans="1:14" x14ac:dyDescent="0.35">
      <c r="A711" t="s">
        <v>431</v>
      </c>
      <c r="B711" t="b">
        <v>1</v>
      </c>
      <c r="C711" t="b">
        <v>1</v>
      </c>
      <c r="D711">
        <v>1</v>
      </c>
      <c r="E711">
        <v>1</v>
      </c>
      <c r="F711" t="s">
        <v>5</v>
      </c>
      <c r="G711">
        <v>-1.16871797224308E-2</v>
      </c>
      <c r="H711">
        <v>-1.16871797224308E-2</v>
      </c>
      <c r="I711">
        <v>-1.16871797224308E-2</v>
      </c>
      <c r="J711">
        <v>125.742400605219</v>
      </c>
      <c r="K711">
        <v>82.132378380390406</v>
      </c>
      <c r="L711">
        <v>48.138670456243098</v>
      </c>
      <c r="M711">
        <v>1</v>
      </c>
      <c r="N711" t="b">
        <v>0</v>
      </c>
    </row>
    <row r="712" spans="1:14" x14ac:dyDescent="0.35">
      <c r="A712" t="s">
        <v>432</v>
      </c>
      <c r="B712" t="b">
        <v>0</v>
      </c>
      <c r="C712" t="b">
        <v>1</v>
      </c>
      <c r="D712">
        <v>1</v>
      </c>
      <c r="E712">
        <v>1</v>
      </c>
      <c r="F712" t="s">
        <v>5</v>
      </c>
      <c r="G712">
        <v>-2.9273333036669999E-2</v>
      </c>
      <c r="H712">
        <v>-2.9273333036669999E-2</v>
      </c>
      <c r="I712">
        <v>-2.9273333036669999E-2</v>
      </c>
      <c r="J712">
        <v>122.061501435472</v>
      </c>
      <c r="K712">
        <v>79.728089914967398</v>
      </c>
      <c r="L712">
        <v>46.729491124035</v>
      </c>
      <c r="M712">
        <v>0</v>
      </c>
      <c r="N712" t="b">
        <v>0</v>
      </c>
    </row>
    <row r="713" spans="1:14" x14ac:dyDescent="0.35">
      <c r="A713" t="s">
        <v>433</v>
      </c>
      <c r="B713" t="b">
        <v>0</v>
      </c>
      <c r="C713" t="b">
        <v>1</v>
      </c>
      <c r="D713">
        <v>1</v>
      </c>
      <c r="E713">
        <v>1</v>
      </c>
      <c r="F713" t="s">
        <v>5</v>
      </c>
      <c r="G713">
        <v>0.19986633844617999</v>
      </c>
      <c r="H713">
        <v>0.19986633844617999</v>
      </c>
      <c r="I713">
        <v>0.19986633844617999</v>
      </c>
      <c r="J713">
        <v>146.457486792624</v>
      </c>
      <c r="K713">
        <v>95.6630513175798</v>
      </c>
      <c r="L713">
        <v>56.069143412449101</v>
      </c>
      <c r="M713">
        <v>0</v>
      </c>
      <c r="N713" t="b">
        <v>1</v>
      </c>
    </row>
    <row r="714" spans="1:14" x14ac:dyDescent="0.35">
      <c r="A714" t="s">
        <v>434</v>
      </c>
      <c r="B714" t="b">
        <v>1</v>
      </c>
      <c r="C714" t="b">
        <v>0</v>
      </c>
      <c r="D714">
        <v>0</v>
      </c>
      <c r="E714">
        <v>-1</v>
      </c>
      <c r="F714" t="s">
        <v>5</v>
      </c>
      <c r="G714">
        <v>-2.22327808469189E-2</v>
      </c>
      <c r="H714">
        <v>0</v>
      </c>
      <c r="I714">
        <v>2.22327808469189E-2</v>
      </c>
      <c r="J714">
        <v>143.201329585373</v>
      </c>
      <c r="K714">
        <v>95.6630513175798</v>
      </c>
      <c r="L714">
        <v>57.3157163902126</v>
      </c>
      <c r="M714">
        <v>0</v>
      </c>
      <c r="N714" t="b">
        <v>0</v>
      </c>
    </row>
    <row r="715" spans="1:14" x14ac:dyDescent="0.35">
      <c r="A715" t="s">
        <v>435</v>
      </c>
      <c r="B715" t="b">
        <v>0</v>
      </c>
      <c r="C715" t="b">
        <v>0</v>
      </c>
      <c r="D715">
        <v>0</v>
      </c>
      <c r="E715">
        <v>-1</v>
      </c>
      <c r="F715" t="s">
        <v>5</v>
      </c>
      <c r="G715">
        <v>0.198044113014265</v>
      </c>
      <c r="H715">
        <v>0</v>
      </c>
      <c r="I715">
        <v>-0.198044113014265</v>
      </c>
      <c r="J715">
        <v>171.56150988557101</v>
      </c>
      <c r="K715">
        <v>95.6630513175798</v>
      </c>
      <c r="L715">
        <v>45.964676175935701</v>
      </c>
      <c r="M715">
        <v>1</v>
      </c>
      <c r="N715" t="b">
        <v>1</v>
      </c>
    </row>
    <row r="716" spans="1:14" x14ac:dyDescent="0.35">
      <c r="A716" t="s">
        <v>436</v>
      </c>
      <c r="B716" t="b">
        <v>1</v>
      </c>
      <c r="C716" t="b">
        <v>0</v>
      </c>
      <c r="D716">
        <v>0</v>
      </c>
      <c r="E716">
        <v>-1</v>
      </c>
      <c r="F716" t="s">
        <v>5</v>
      </c>
      <c r="G716">
        <v>-9.3383652361822501E-4</v>
      </c>
      <c r="H716">
        <v>0</v>
      </c>
      <c r="I716">
        <v>9.3383652361822501E-4</v>
      </c>
      <c r="J716">
        <v>171.40129948159301</v>
      </c>
      <c r="K716">
        <v>95.6630513175798</v>
      </c>
      <c r="L716">
        <v>46.007599669345097</v>
      </c>
      <c r="M716">
        <v>0</v>
      </c>
      <c r="N716" t="b">
        <v>0</v>
      </c>
    </row>
    <row r="717" spans="1:14" x14ac:dyDescent="0.35">
      <c r="A717" t="s">
        <v>437</v>
      </c>
      <c r="B717" t="b">
        <v>0</v>
      </c>
      <c r="C717" t="b">
        <v>1</v>
      </c>
      <c r="D717">
        <v>1</v>
      </c>
      <c r="E717">
        <v>1</v>
      </c>
      <c r="F717" t="s">
        <v>5</v>
      </c>
      <c r="G717">
        <v>8.88512302674682E-3</v>
      </c>
      <c r="H717">
        <v>8.88512302674682E-3</v>
      </c>
      <c r="I717">
        <v>8.88512302674682E-3</v>
      </c>
      <c r="J717">
        <v>172.92422111443099</v>
      </c>
      <c r="K717">
        <v>96.513029297650505</v>
      </c>
      <c r="L717">
        <v>46.416382852572497</v>
      </c>
      <c r="M717">
        <v>0</v>
      </c>
      <c r="N717" t="b">
        <v>1</v>
      </c>
    </row>
    <row r="718" spans="1:14" x14ac:dyDescent="0.35">
      <c r="A718" t="s">
        <v>438</v>
      </c>
      <c r="B718" t="b">
        <v>1</v>
      </c>
      <c r="C718" t="b">
        <v>0</v>
      </c>
      <c r="D718">
        <v>0</v>
      </c>
      <c r="E718">
        <v>-1</v>
      </c>
      <c r="F718" t="s">
        <v>5</v>
      </c>
      <c r="G718">
        <v>0.27695806287308999</v>
      </c>
      <c r="H718">
        <v>0</v>
      </c>
      <c r="I718">
        <v>-0.27695806287308999</v>
      </c>
      <c r="J718">
        <v>220.81697841812201</v>
      </c>
      <c r="K718">
        <v>96.513029297650505</v>
      </c>
      <c r="L718">
        <v>33.560991372148301</v>
      </c>
      <c r="M718">
        <v>0</v>
      </c>
      <c r="N718" t="b">
        <v>1</v>
      </c>
    </row>
    <row r="719" spans="1:14" x14ac:dyDescent="0.35">
      <c r="A719" t="s">
        <v>439</v>
      </c>
      <c r="B719" t="b">
        <v>1</v>
      </c>
      <c r="C719" t="b">
        <v>0</v>
      </c>
      <c r="D719">
        <v>0</v>
      </c>
      <c r="E719">
        <v>-1</v>
      </c>
      <c r="F719" t="s">
        <v>5</v>
      </c>
      <c r="G719">
        <v>-9.4144844129658997E-2</v>
      </c>
      <c r="H719">
        <v>0</v>
      </c>
      <c r="I719">
        <v>9.4144844129658997E-2</v>
      </c>
      <c r="J719">
        <v>200.028198403766</v>
      </c>
      <c r="K719">
        <v>96.513029297650505</v>
      </c>
      <c r="L719">
        <v>36.720585673716101</v>
      </c>
      <c r="M719">
        <v>0</v>
      </c>
      <c r="N719" t="b">
        <v>0</v>
      </c>
    </row>
    <row r="720" spans="1:14" x14ac:dyDescent="0.35">
      <c r="A720" t="s">
        <v>440</v>
      </c>
      <c r="B720" t="b">
        <v>0</v>
      </c>
      <c r="C720" t="b">
        <v>0</v>
      </c>
      <c r="D720">
        <v>0</v>
      </c>
      <c r="E720">
        <v>-1</v>
      </c>
      <c r="F720" t="s">
        <v>5</v>
      </c>
      <c r="G720">
        <v>-5.1662682582040403E-2</v>
      </c>
      <c r="H720">
        <v>0</v>
      </c>
      <c r="I720">
        <v>5.1662682582040403E-2</v>
      </c>
      <c r="J720">
        <v>189.69420508217499</v>
      </c>
      <c r="K720">
        <v>96.513029297650505</v>
      </c>
      <c r="L720">
        <v>38.617669635603903</v>
      </c>
      <c r="M720">
        <v>1</v>
      </c>
      <c r="N720" t="b">
        <v>0</v>
      </c>
    </row>
    <row r="721" spans="1:14" x14ac:dyDescent="0.35">
      <c r="A721" t="s">
        <v>441</v>
      </c>
      <c r="B721" t="b">
        <v>0</v>
      </c>
      <c r="C721" t="b">
        <v>1</v>
      </c>
      <c r="D721">
        <v>1</v>
      </c>
      <c r="E721">
        <v>1</v>
      </c>
      <c r="F721" t="s">
        <v>5</v>
      </c>
      <c r="G721">
        <v>-1.13362717591364E-2</v>
      </c>
      <c r="H721">
        <v>-1.13362717591364E-2</v>
      </c>
      <c r="I721">
        <v>-1.13362717591364E-2</v>
      </c>
      <c r="J721">
        <v>187.54378002223001</v>
      </c>
      <c r="K721">
        <v>95.418931369234897</v>
      </c>
      <c r="L721">
        <v>38.179889237910103</v>
      </c>
      <c r="M721">
        <v>0</v>
      </c>
      <c r="N721" t="b">
        <v>0</v>
      </c>
    </row>
    <row r="722" spans="1:14" x14ac:dyDescent="0.35">
      <c r="A722" t="s">
        <v>442</v>
      </c>
      <c r="B722" t="b">
        <v>0</v>
      </c>
      <c r="C722" t="b">
        <v>0</v>
      </c>
      <c r="D722">
        <v>0</v>
      </c>
      <c r="E722">
        <v>-1</v>
      </c>
      <c r="F722" t="s">
        <v>5</v>
      </c>
      <c r="G722">
        <v>-6.5961175420160806E-2</v>
      </c>
      <c r="H722">
        <v>0</v>
      </c>
      <c r="I722">
        <v>6.5961175420160806E-2</v>
      </c>
      <c r="J722">
        <v>175.173171849223</v>
      </c>
      <c r="K722">
        <v>95.418931369234897</v>
      </c>
      <c r="L722">
        <v>40.698279609454197</v>
      </c>
      <c r="M722">
        <v>1</v>
      </c>
      <c r="N722" t="b">
        <v>0</v>
      </c>
    </row>
    <row r="723" spans="1:14" x14ac:dyDescent="0.35">
      <c r="A723" t="s">
        <v>443</v>
      </c>
      <c r="B723" t="b">
        <v>0</v>
      </c>
      <c r="C723" t="b">
        <v>0</v>
      </c>
      <c r="D723">
        <v>0</v>
      </c>
      <c r="E723">
        <v>-1</v>
      </c>
      <c r="F723" t="s">
        <v>5</v>
      </c>
      <c r="G723">
        <v>0.19678323952934601</v>
      </c>
      <c r="H723">
        <v>0</v>
      </c>
      <c r="I723">
        <v>-0.19678323952934601</v>
      </c>
      <c r="J723">
        <v>209.64431608434501</v>
      </c>
      <c r="K723">
        <v>95.418931369234897</v>
      </c>
      <c r="L723">
        <v>32.689540304634697</v>
      </c>
      <c r="M723">
        <v>1</v>
      </c>
      <c r="N723" t="b">
        <v>1</v>
      </c>
    </row>
    <row r="724" spans="1:14" x14ac:dyDescent="0.35">
      <c r="A724" t="s">
        <v>444</v>
      </c>
      <c r="B724" t="b">
        <v>1</v>
      </c>
      <c r="C724" t="b">
        <v>0</v>
      </c>
      <c r="D724">
        <v>0</v>
      </c>
      <c r="E724">
        <v>-1</v>
      </c>
      <c r="F724" t="s">
        <v>5</v>
      </c>
      <c r="G724">
        <v>0.18133453094670501</v>
      </c>
      <c r="H724">
        <v>0</v>
      </c>
      <c r="I724">
        <v>-0.18133453094670501</v>
      </c>
      <c r="J724">
        <v>247.66006980714201</v>
      </c>
      <c r="K724">
        <v>95.418931369234897</v>
      </c>
      <c r="L724">
        <v>26.761797846630301</v>
      </c>
      <c r="M724">
        <v>0</v>
      </c>
      <c r="N724" t="b">
        <v>1</v>
      </c>
    </row>
    <row r="725" spans="1:14" x14ac:dyDescent="0.35">
      <c r="A725" t="s">
        <v>445</v>
      </c>
      <c r="B725" t="b">
        <v>1</v>
      </c>
      <c r="C725" t="b">
        <v>1</v>
      </c>
      <c r="D725">
        <v>1</v>
      </c>
      <c r="E725">
        <v>1</v>
      </c>
      <c r="F725" t="s">
        <v>5</v>
      </c>
      <c r="G725">
        <v>0.120800148547813</v>
      </c>
      <c r="H725">
        <v>0.120800148547813</v>
      </c>
      <c r="I725">
        <v>0.120800148547813</v>
      </c>
      <c r="J725">
        <v>277.57744302920702</v>
      </c>
      <c r="K725">
        <v>106.945552452912</v>
      </c>
      <c r="L725">
        <v>29.994627001909802</v>
      </c>
      <c r="M725">
        <v>1</v>
      </c>
      <c r="N725" t="b">
        <v>1</v>
      </c>
    </row>
    <row r="726" spans="1:14" x14ac:dyDescent="0.35">
      <c r="A726" t="s">
        <v>446</v>
      </c>
      <c r="B726" t="b">
        <v>1</v>
      </c>
      <c r="C726" t="b">
        <v>1</v>
      </c>
      <c r="D726">
        <v>1</v>
      </c>
      <c r="E726">
        <v>1</v>
      </c>
      <c r="F726" t="s">
        <v>5</v>
      </c>
      <c r="G726">
        <v>-1.27852958163711E-2</v>
      </c>
      <c r="H726">
        <v>-1.27852958163711E-2</v>
      </c>
      <c r="I726">
        <v>-1.27852958163711E-2</v>
      </c>
      <c r="J726">
        <v>274.02853330812599</v>
      </c>
      <c r="K726">
        <v>105.578221928556</v>
      </c>
      <c r="L726">
        <v>29.611136822788701</v>
      </c>
      <c r="M726">
        <v>1</v>
      </c>
      <c r="N726" t="b">
        <v>0</v>
      </c>
    </row>
    <row r="727" spans="1:14" x14ac:dyDescent="0.35">
      <c r="A727" t="s">
        <v>447</v>
      </c>
      <c r="B727" t="b">
        <v>0</v>
      </c>
      <c r="C727" t="b">
        <v>1</v>
      </c>
      <c r="D727">
        <v>1</v>
      </c>
      <c r="E727">
        <v>1</v>
      </c>
      <c r="F727" t="s">
        <v>5</v>
      </c>
      <c r="G727">
        <v>-8.5067884738007596E-2</v>
      </c>
      <c r="H727">
        <v>-8.5067884738007596E-2</v>
      </c>
      <c r="I727">
        <v>-8.5067884738007596E-2</v>
      </c>
      <c r="J727">
        <v>250.717505621745</v>
      </c>
      <c r="K727">
        <v>96.596905914694105</v>
      </c>
      <c r="L727">
        <v>27.0921800485863</v>
      </c>
      <c r="M727">
        <v>0</v>
      </c>
      <c r="N727" t="b">
        <v>0</v>
      </c>
    </row>
    <row r="728" spans="1:14" x14ac:dyDescent="0.35">
      <c r="A728" t="s">
        <v>448</v>
      </c>
      <c r="B728" t="b">
        <v>0</v>
      </c>
      <c r="C728" t="b">
        <v>0</v>
      </c>
      <c r="D728">
        <v>0</v>
      </c>
      <c r="E728">
        <v>-1</v>
      </c>
      <c r="F728" t="s">
        <v>5</v>
      </c>
      <c r="G728">
        <v>2.3150710679005398E-2</v>
      </c>
      <c r="H728">
        <v>0</v>
      </c>
      <c r="I728">
        <v>-2.3150710679005398E-2</v>
      </c>
      <c r="J728">
        <v>256.52179405655602</v>
      </c>
      <c r="K728">
        <v>96.596905914694105</v>
      </c>
      <c r="L728">
        <v>26.464976826617999</v>
      </c>
      <c r="M728">
        <v>1</v>
      </c>
      <c r="N728" t="b">
        <v>1</v>
      </c>
    </row>
    <row r="729" spans="1:14" x14ac:dyDescent="0.35">
      <c r="A729" t="s">
        <v>449</v>
      </c>
      <c r="B729" t="b">
        <v>1</v>
      </c>
      <c r="C729" t="b">
        <v>0</v>
      </c>
      <c r="D729">
        <v>0</v>
      </c>
      <c r="E729">
        <v>-1</v>
      </c>
      <c r="F729" t="s">
        <v>5</v>
      </c>
      <c r="G729">
        <v>0.13692531336028099</v>
      </c>
      <c r="H729">
        <v>0</v>
      </c>
      <c r="I729">
        <v>-0.13692531336028099</v>
      </c>
      <c r="J729">
        <v>291.64612109149198</v>
      </c>
      <c r="K729">
        <v>96.596905914694105</v>
      </c>
      <c r="L729">
        <v>22.841251581560702</v>
      </c>
      <c r="M729">
        <v>0</v>
      </c>
      <c r="N729" t="b">
        <v>1</v>
      </c>
    </row>
    <row r="730" spans="1:14" x14ac:dyDescent="0.35">
      <c r="A730" t="s">
        <v>450</v>
      </c>
      <c r="B730" t="b">
        <v>1</v>
      </c>
      <c r="C730" t="b">
        <v>1</v>
      </c>
      <c r="D730">
        <v>1</v>
      </c>
      <c r="E730">
        <v>1</v>
      </c>
      <c r="F730" t="s">
        <v>5</v>
      </c>
      <c r="G730">
        <v>-0.126895713862758</v>
      </c>
      <c r="H730">
        <v>-0.126895713862758</v>
      </c>
      <c r="I730">
        <v>-0.126895713862758</v>
      </c>
      <c r="J730">
        <v>254.63747836028301</v>
      </c>
      <c r="K730">
        <v>84.339172581715303</v>
      </c>
      <c r="L730">
        <v>19.942794656599698</v>
      </c>
      <c r="M730">
        <v>1</v>
      </c>
      <c r="N730" t="b">
        <v>0</v>
      </c>
    </row>
    <row r="731" spans="1:14" x14ac:dyDescent="0.35">
      <c r="A731" t="s">
        <v>451</v>
      </c>
      <c r="B731" t="b">
        <v>0</v>
      </c>
      <c r="C731" t="b">
        <v>1</v>
      </c>
      <c r="D731">
        <v>1</v>
      </c>
      <c r="E731">
        <v>1</v>
      </c>
      <c r="F731" t="s">
        <v>5</v>
      </c>
      <c r="G731">
        <v>-1.4296394239514201E-2</v>
      </c>
      <c r="H731">
        <v>-1.4296394239514201E-2</v>
      </c>
      <c r="I731">
        <v>-1.4296394239514201E-2</v>
      </c>
      <c r="J731">
        <v>250.99708058148801</v>
      </c>
      <c r="K731">
        <v>83.133426520652705</v>
      </c>
      <c r="L731">
        <v>19.657684601951299</v>
      </c>
      <c r="M731">
        <v>0</v>
      </c>
      <c r="N731" t="b">
        <v>0</v>
      </c>
    </row>
    <row r="732" spans="1:14" x14ac:dyDescent="0.35">
      <c r="A732" t="s">
        <v>452</v>
      </c>
      <c r="B732" t="b">
        <v>0</v>
      </c>
      <c r="C732" t="b">
        <v>1</v>
      </c>
      <c r="D732">
        <v>1</v>
      </c>
      <c r="E732">
        <v>1</v>
      </c>
      <c r="F732" t="s">
        <v>5</v>
      </c>
      <c r="G732">
        <v>-0.108652358810379</v>
      </c>
      <c r="H732">
        <v>-0.108652358810379</v>
      </c>
      <c r="I732">
        <v>-0.108652358810379</v>
      </c>
      <c r="J732">
        <v>223.72565572179099</v>
      </c>
      <c r="K732">
        <v>74.100783633194396</v>
      </c>
      <c r="L732">
        <v>17.521830801198799</v>
      </c>
      <c r="M732">
        <v>0</v>
      </c>
      <c r="N732" t="b">
        <v>0</v>
      </c>
    </row>
    <row r="733" spans="1:14" x14ac:dyDescent="0.35">
      <c r="A733" t="s">
        <v>453</v>
      </c>
      <c r="B733" t="b">
        <v>0</v>
      </c>
      <c r="C733" t="b">
        <v>1</v>
      </c>
      <c r="D733">
        <v>1</v>
      </c>
      <c r="E733">
        <v>1</v>
      </c>
      <c r="F733" t="s">
        <v>5</v>
      </c>
      <c r="G733">
        <v>2.0480630812392799E-2</v>
      </c>
      <c r="H733">
        <v>2.0480630812392799E-2</v>
      </c>
      <c r="I733">
        <v>2.0480630812392799E-2</v>
      </c>
      <c r="J733">
        <v>228.307698279889</v>
      </c>
      <c r="K733">
        <v>75.618414425694795</v>
      </c>
      <c r="L733">
        <v>17.880688948995299</v>
      </c>
      <c r="M733">
        <v>0</v>
      </c>
      <c r="N733" t="b">
        <v>1</v>
      </c>
    </row>
    <row r="734" spans="1:14" x14ac:dyDescent="0.35">
      <c r="A734" t="s">
        <v>454</v>
      </c>
      <c r="B734" t="b">
        <v>1</v>
      </c>
      <c r="C734" t="b">
        <v>0</v>
      </c>
      <c r="D734">
        <v>0</v>
      </c>
      <c r="E734">
        <v>-1</v>
      </c>
      <c r="F734" t="s">
        <v>5</v>
      </c>
      <c r="G734">
        <v>-1.1552402810089899E-2</v>
      </c>
      <c r="H734">
        <v>0</v>
      </c>
      <c r="I734">
        <v>1.1552402810089899E-2</v>
      </c>
      <c r="J734">
        <v>225.67019578471499</v>
      </c>
      <c r="K734">
        <v>75.618414425694795</v>
      </c>
      <c r="L734">
        <v>18.087253870256099</v>
      </c>
      <c r="M734">
        <v>0</v>
      </c>
      <c r="N734" t="b">
        <v>0</v>
      </c>
    </row>
    <row r="735" spans="1:14" x14ac:dyDescent="0.35">
      <c r="A735" t="s">
        <v>455</v>
      </c>
      <c r="B735" t="b">
        <v>0</v>
      </c>
      <c r="C735" t="b">
        <v>0</v>
      </c>
      <c r="D735">
        <v>0</v>
      </c>
      <c r="E735">
        <v>-1</v>
      </c>
      <c r="F735" t="s">
        <v>5</v>
      </c>
      <c r="G735">
        <v>-0.105112719147762</v>
      </c>
      <c r="H735">
        <v>0</v>
      </c>
      <c r="I735">
        <v>0.105112719147762</v>
      </c>
      <c r="J735">
        <v>201.949387875176</v>
      </c>
      <c r="K735">
        <v>75.618414425694795</v>
      </c>
      <c r="L735">
        <v>19.988454306474601</v>
      </c>
      <c r="M735">
        <v>1</v>
      </c>
      <c r="N735" t="b">
        <v>0</v>
      </c>
    </row>
    <row r="736" spans="1:14" x14ac:dyDescent="0.35">
      <c r="A736" t="s">
        <v>456</v>
      </c>
      <c r="B736" t="b">
        <v>0</v>
      </c>
      <c r="C736" t="b">
        <v>0</v>
      </c>
      <c r="D736">
        <v>0</v>
      </c>
      <c r="E736">
        <v>-1</v>
      </c>
      <c r="F736" t="s">
        <v>5</v>
      </c>
      <c r="G736">
        <v>-0.169480648769985</v>
      </c>
      <c r="H736">
        <v>0</v>
      </c>
      <c r="I736">
        <v>0.169480648769985</v>
      </c>
      <c r="J736">
        <v>167.72287459939</v>
      </c>
      <c r="K736">
        <v>75.618414425694795</v>
      </c>
      <c r="L736">
        <v>23.376110510245098</v>
      </c>
      <c r="M736">
        <v>1</v>
      </c>
      <c r="N736" t="b">
        <v>0</v>
      </c>
    </row>
    <row r="737" spans="1:14" x14ac:dyDescent="0.35">
      <c r="A737" t="s">
        <v>457</v>
      </c>
      <c r="B737" t="b">
        <v>0</v>
      </c>
      <c r="C737" t="b">
        <v>0</v>
      </c>
      <c r="D737">
        <v>0</v>
      </c>
      <c r="E737">
        <v>-1</v>
      </c>
      <c r="F737" t="s">
        <v>5</v>
      </c>
      <c r="G737">
        <v>-0.117281631895101</v>
      </c>
      <c r="H737">
        <v>0</v>
      </c>
      <c r="I737">
        <v>0.117281631895101</v>
      </c>
      <c r="J737">
        <v>148.05206216023601</v>
      </c>
      <c r="K737">
        <v>75.618414425694795</v>
      </c>
      <c r="L737">
        <v>26.1176988982469</v>
      </c>
      <c r="M737">
        <v>1</v>
      </c>
      <c r="N737" t="b">
        <v>0</v>
      </c>
    </row>
    <row r="738" spans="1:14" x14ac:dyDescent="0.35">
      <c r="A738" t="s">
        <v>458</v>
      </c>
      <c r="B738" t="b">
        <v>0</v>
      </c>
      <c r="C738" t="b">
        <v>0</v>
      </c>
      <c r="D738">
        <v>0</v>
      </c>
      <c r="E738">
        <v>-1</v>
      </c>
      <c r="F738" t="s">
        <v>5</v>
      </c>
      <c r="G738">
        <v>2.0461464269351599E-2</v>
      </c>
      <c r="H738">
        <v>0</v>
      </c>
      <c r="I738">
        <v>-2.0461464269351599E-2</v>
      </c>
      <c r="J738">
        <v>151.08142414013099</v>
      </c>
      <c r="K738">
        <v>75.618414425694795</v>
      </c>
      <c r="L738">
        <v>25.583292535442698</v>
      </c>
      <c r="M738">
        <v>1</v>
      </c>
      <c r="N738" t="b">
        <v>1</v>
      </c>
    </row>
    <row r="739" spans="1:14" x14ac:dyDescent="0.35">
      <c r="A739" t="s">
        <v>459</v>
      </c>
      <c r="B739" t="b">
        <v>1</v>
      </c>
      <c r="C739" t="b">
        <v>0</v>
      </c>
      <c r="D739">
        <v>0</v>
      </c>
      <c r="E739">
        <v>-1</v>
      </c>
      <c r="F739" t="s">
        <v>5</v>
      </c>
      <c r="G739">
        <v>-7.6464492965708699E-3</v>
      </c>
      <c r="H739">
        <v>0</v>
      </c>
      <c r="I739">
        <v>7.6464492965708699E-3</v>
      </c>
      <c r="J739">
        <v>149.92618769078999</v>
      </c>
      <c r="K739">
        <v>75.618414425694795</v>
      </c>
      <c r="L739">
        <v>25.778913884654301</v>
      </c>
      <c r="M739">
        <v>0</v>
      </c>
      <c r="N739" t="b">
        <v>0</v>
      </c>
    </row>
    <row r="740" spans="1:14" x14ac:dyDescent="0.35">
      <c r="A740" t="s">
        <v>460</v>
      </c>
      <c r="B740" t="b">
        <v>0</v>
      </c>
      <c r="C740" t="b">
        <v>1</v>
      </c>
      <c r="D740">
        <v>1</v>
      </c>
      <c r="E740">
        <v>1</v>
      </c>
      <c r="F740" t="s">
        <v>5</v>
      </c>
      <c r="G740">
        <v>0.13029161873143</v>
      </c>
      <c r="H740">
        <v>0.13029161873143</v>
      </c>
      <c r="I740">
        <v>0.13029161873143</v>
      </c>
      <c r="J740">
        <v>169.460313375255</v>
      </c>
      <c r="K740">
        <v>85.470860047122798</v>
      </c>
      <c r="L740">
        <v>29.137690303824101</v>
      </c>
      <c r="M740">
        <v>0</v>
      </c>
      <c r="N740" t="b">
        <v>1</v>
      </c>
    </row>
    <row r="741" spans="1:14" x14ac:dyDescent="0.35">
      <c r="A741" t="s">
        <v>461</v>
      </c>
      <c r="B741" t="b">
        <v>1</v>
      </c>
      <c r="C741" t="b">
        <v>0</v>
      </c>
      <c r="D741">
        <v>0</v>
      </c>
      <c r="E741">
        <v>-1</v>
      </c>
      <c r="F741" t="s">
        <v>5</v>
      </c>
      <c r="G741">
        <v>0.108761412976446</v>
      </c>
      <c r="H741">
        <v>0</v>
      </c>
      <c r="I741">
        <v>-0.108761412976446</v>
      </c>
      <c r="J741">
        <v>187.89105650137901</v>
      </c>
      <c r="K741">
        <v>85.470860047122798</v>
      </c>
      <c r="L741">
        <v>25.968633935510098</v>
      </c>
      <c r="M741">
        <v>0</v>
      </c>
      <c r="N741" t="b">
        <v>1</v>
      </c>
    </row>
    <row r="742" spans="1:14" x14ac:dyDescent="0.35">
      <c r="A742" t="s">
        <v>462</v>
      </c>
      <c r="B742" t="b">
        <v>1</v>
      </c>
      <c r="C742" t="b">
        <v>0</v>
      </c>
      <c r="D742">
        <v>0</v>
      </c>
      <c r="E742">
        <v>-1</v>
      </c>
      <c r="F742" t="s">
        <v>5</v>
      </c>
      <c r="G742">
        <v>-3.8193198103426501E-2</v>
      </c>
      <c r="H742">
        <v>0</v>
      </c>
      <c r="I742">
        <v>3.8193198103426501E-2</v>
      </c>
      <c r="J742">
        <v>180.71489615856001</v>
      </c>
      <c r="K742">
        <v>85.470860047122798</v>
      </c>
      <c r="L742">
        <v>26.960459115884401</v>
      </c>
      <c r="M742">
        <v>0</v>
      </c>
      <c r="N742" t="b">
        <v>0</v>
      </c>
    </row>
    <row r="743" spans="1:14" x14ac:dyDescent="0.35">
      <c r="A743" t="s">
        <v>463</v>
      </c>
      <c r="B743" t="b">
        <v>0</v>
      </c>
      <c r="C743" t="b">
        <v>1</v>
      </c>
      <c r="D743">
        <v>1</v>
      </c>
      <c r="E743">
        <v>1</v>
      </c>
      <c r="F743" t="s">
        <v>5</v>
      </c>
      <c r="G743">
        <v>-9.5337965017195395E-2</v>
      </c>
      <c r="H743">
        <v>-9.5337965017195395E-2</v>
      </c>
      <c r="I743">
        <v>-9.5337965017195395E-2</v>
      </c>
      <c r="J743">
        <v>163.485905710509</v>
      </c>
      <c r="K743">
        <v>77.322242181960604</v>
      </c>
      <c r="L743">
        <v>24.3901038078467</v>
      </c>
      <c r="M743">
        <v>0</v>
      </c>
      <c r="N743" t="b">
        <v>0</v>
      </c>
    </row>
    <row r="744" spans="1:14" x14ac:dyDescent="0.35">
      <c r="A744" t="s">
        <v>464</v>
      </c>
      <c r="B744" t="b">
        <v>0</v>
      </c>
      <c r="C744" t="b">
        <v>1</v>
      </c>
      <c r="D744">
        <v>1</v>
      </c>
      <c r="E744">
        <v>1</v>
      </c>
      <c r="F744" t="s">
        <v>5</v>
      </c>
      <c r="G744">
        <v>4.5707714832508198E-2</v>
      </c>
      <c r="H744">
        <v>4.5707714832508198E-2</v>
      </c>
      <c r="I744">
        <v>4.5707714832508198E-2</v>
      </c>
      <c r="J744">
        <v>170.958472867859</v>
      </c>
      <c r="K744">
        <v>80.856465177823793</v>
      </c>
      <c r="L744">
        <v>25.504919717431001</v>
      </c>
      <c r="M744">
        <v>0</v>
      </c>
      <c r="N744" t="b">
        <v>1</v>
      </c>
    </row>
    <row r="745" spans="1:14" x14ac:dyDescent="0.35">
      <c r="A745" t="s">
        <v>465</v>
      </c>
      <c r="B745" t="b">
        <v>1</v>
      </c>
      <c r="C745" t="b">
        <v>0</v>
      </c>
      <c r="D745">
        <v>0</v>
      </c>
      <c r="E745">
        <v>-1</v>
      </c>
      <c r="F745" t="s">
        <v>5</v>
      </c>
      <c r="G745">
        <v>9.9308788630258604E-2</v>
      </c>
      <c r="H745">
        <v>0</v>
      </c>
      <c r="I745">
        <v>-9.9308788630258604E-2</v>
      </c>
      <c r="J745">
        <v>187.936151714446</v>
      </c>
      <c r="K745">
        <v>80.856465177823793</v>
      </c>
      <c r="L745">
        <v>22.9720570361809</v>
      </c>
      <c r="M745">
        <v>0</v>
      </c>
      <c r="N745" t="b">
        <v>1</v>
      </c>
    </row>
    <row r="746" spans="1:14" x14ac:dyDescent="0.35">
      <c r="A746" t="s">
        <v>466</v>
      </c>
      <c r="B746" t="b">
        <v>1</v>
      </c>
      <c r="C746" t="b">
        <v>1</v>
      </c>
      <c r="D746">
        <v>1</v>
      </c>
      <c r="E746">
        <v>1</v>
      </c>
      <c r="F746" t="s">
        <v>5</v>
      </c>
      <c r="G746">
        <v>-8.4871829800581694E-2</v>
      </c>
      <c r="H746">
        <v>-8.4871829800581694E-2</v>
      </c>
      <c r="I746">
        <v>-8.4871829800581694E-2</v>
      </c>
      <c r="J746">
        <v>171.985666632761</v>
      </c>
      <c r="K746">
        <v>73.9940290269748</v>
      </c>
      <c r="L746">
        <v>21.0223765212369</v>
      </c>
      <c r="M746">
        <v>1</v>
      </c>
      <c r="N746" t="b">
        <v>0</v>
      </c>
    </row>
    <row r="747" spans="1:14" x14ac:dyDescent="0.35">
      <c r="A747" t="s">
        <v>467</v>
      </c>
      <c r="B747" t="b">
        <v>0</v>
      </c>
      <c r="C747" t="b">
        <v>1</v>
      </c>
      <c r="D747">
        <v>1</v>
      </c>
      <c r="E747">
        <v>1</v>
      </c>
      <c r="F747" t="s">
        <v>5</v>
      </c>
      <c r="G747">
        <v>-4.6118536953219401E-2</v>
      </c>
      <c r="H747">
        <v>-4.6118536953219401E-2</v>
      </c>
      <c r="I747">
        <v>-4.6118536953219401E-2</v>
      </c>
      <c r="J747">
        <v>164.05393931073399</v>
      </c>
      <c r="K747">
        <v>70.581532664976706</v>
      </c>
      <c r="L747">
        <v>20.0528552727977</v>
      </c>
      <c r="M747">
        <v>0</v>
      </c>
      <c r="N747" t="b">
        <v>0</v>
      </c>
    </row>
    <row r="748" spans="1:14" x14ac:dyDescent="0.35">
      <c r="A748" t="s">
        <v>468</v>
      </c>
      <c r="B748" t="b">
        <v>0</v>
      </c>
      <c r="C748" t="b">
        <v>0</v>
      </c>
      <c r="D748">
        <v>0</v>
      </c>
      <c r="E748">
        <v>-1</v>
      </c>
      <c r="F748" t="s">
        <v>5</v>
      </c>
      <c r="G748">
        <v>-4.5177022245264799E-2</v>
      </c>
      <c r="H748">
        <v>0</v>
      </c>
      <c r="I748">
        <v>4.5177022245264799E-2</v>
      </c>
      <c r="J748">
        <v>156.642470845069</v>
      </c>
      <c r="K748">
        <v>70.581532664976706</v>
      </c>
      <c r="L748">
        <v>20.958783561537999</v>
      </c>
      <c r="M748">
        <v>1</v>
      </c>
      <c r="N748" t="b">
        <v>0</v>
      </c>
    </row>
    <row r="749" spans="1:14" x14ac:dyDescent="0.35">
      <c r="A749" t="s">
        <v>469</v>
      </c>
      <c r="B749" t="b">
        <v>0</v>
      </c>
      <c r="C749" t="b">
        <v>0</v>
      </c>
      <c r="D749">
        <v>0</v>
      </c>
      <c r="E749">
        <v>-1</v>
      </c>
      <c r="F749" t="s">
        <v>5</v>
      </c>
      <c r="G749">
        <v>-0.19392269761154499</v>
      </c>
      <c r="H749">
        <v>0</v>
      </c>
      <c r="I749">
        <v>0.19392269761154499</v>
      </c>
      <c r="J749">
        <v>126.265940338256</v>
      </c>
      <c r="K749">
        <v>70.581532664976706</v>
      </c>
      <c r="L749">
        <v>25.023167408448</v>
      </c>
      <c r="M749">
        <v>1</v>
      </c>
      <c r="N749" t="b">
        <v>0</v>
      </c>
    </row>
    <row r="750" spans="1:14" x14ac:dyDescent="0.35">
      <c r="A750" t="s">
        <v>470</v>
      </c>
      <c r="B750" t="b">
        <v>0</v>
      </c>
      <c r="C750" t="b">
        <v>0</v>
      </c>
      <c r="D750">
        <v>0</v>
      </c>
      <c r="E750">
        <v>-1</v>
      </c>
      <c r="F750" t="s">
        <v>5</v>
      </c>
      <c r="G750">
        <v>-0.27032516089265701</v>
      </c>
      <c r="H750">
        <v>0</v>
      </c>
      <c r="I750">
        <v>0.27032516089265701</v>
      </c>
      <c r="J750">
        <v>92.1330797010542</v>
      </c>
      <c r="K750">
        <v>70.581532664976706</v>
      </c>
      <c r="L750">
        <v>31.7875591641806</v>
      </c>
      <c r="M750">
        <v>1</v>
      </c>
      <c r="N750" t="b">
        <v>0</v>
      </c>
    </row>
    <row r="751" spans="1:14" x14ac:dyDescent="0.35">
      <c r="A751" t="s">
        <v>471</v>
      </c>
      <c r="B751" t="b">
        <v>0</v>
      </c>
      <c r="C751" t="b">
        <v>0</v>
      </c>
      <c r="D751">
        <v>0</v>
      </c>
      <c r="E751">
        <v>-1</v>
      </c>
      <c r="F751" t="s">
        <v>5</v>
      </c>
      <c r="G751">
        <v>-2.8655642245209799E-2</v>
      </c>
      <c r="H751">
        <v>0</v>
      </c>
      <c r="I751">
        <v>2.8655642245209799E-2</v>
      </c>
      <c r="J751">
        <v>89.492947130191396</v>
      </c>
      <c r="K751">
        <v>70.581532664976706</v>
      </c>
      <c r="L751">
        <v>32.698452087437801</v>
      </c>
      <c r="M751">
        <v>1</v>
      </c>
      <c r="N751" t="b">
        <v>0</v>
      </c>
    </row>
    <row r="752" spans="1:14" x14ac:dyDescent="0.35">
      <c r="A752" t="s">
        <v>472</v>
      </c>
      <c r="B752" t="b">
        <v>0</v>
      </c>
      <c r="C752" t="b">
        <v>0</v>
      </c>
      <c r="D752">
        <v>0</v>
      </c>
      <c r="E752">
        <v>-1</v>
      </c>
      <c r="F752" t="s">
        <v>5</v>
      </c>
      <c r="G752">
        <v>-5.2130301471494202E-2</v>
      </c>
      <c r="H752">
        <v>0</v>
      </c>
      <c r="I752">
        <v>5.2130301471494202E-2</v>
      </c>
      <c r="J752">
        <v>84.827652816722093</v>
      </c>
      <c r="K752">
        <v>70.581532664976706</v>
      </c>
      <c r="L752">
        <v>34.403032252407201</v>
      </c>
      <c r="M752">
        <v>1</v>
      </c>
      <c r="N752" t="b">
        <v>0</v>
      </c>
    </row>
    <row r="753" spans="1:14" x14ac:dyDescent="0.35">
      <c r="A753" t="s">
        <v>473</v>
      </c>
      <c r="B753" t="b">
        <v>0</v>
      </c>
      <c r="C753" t="b">
        <v>0</v>
      </c>
      <c r="D753">
        <v>0</v>
      </c>
      <c r="E753">
        <v>-1</v>
      </c>
      <c r="F753" t="s">
        <v>5</v>
      </c>
      <c r="G753">
        <v>3.3411103178042099E-2</v>
      </c>
      <c r="H753">
        <v>0</v>
      </c>
      <c r="I753">
        <v>-3.3411103178042099E-2</v>
      </c>
      <c r="J753">
        <v>87.661838277332706</v>
      </c>
      <c r="K753">
        <v>70.581532664976706</v>
      </c>
      <c r="L753">
        <v>33.253588992184497</v>
      </c>
      <c r="M753">
        <v>1</v>
      </c>
      <c r="N753" t="b">
        <v>1</v>
      </c>
    </row>
    <row r="754" spans="1:14" x14ac:dyDescent="0.35">
      <c r="A754" t="s">
        <v>474</v>
      </c>
      <c r="B754" t="b">
        <v>1</v>
      </c>
      <c r="C754" t="b">
        <v>1</v>
      </c>
      <c r="D754">
        <v>1</v>
      </c>
      <c r="E754">
        <v>1</v>
      </c>
      <c r="F754" t="s">
        <v>5</v>
      </c>
      <c r="G754">
        <v>-0.20042193747168699</v>
      </c>
      <c r="H754">
        <v>-0.20042193747168699</v>
      </c>
      <c r="I754">
        <v>-0.20042193747168699</v>
      </c>
      <c r="J754">
        <v>70.092482807459902</v>
      </c>
      <c r="K754">
        <v>56.435445138540899</v>
      </c>
      <c r="L754">
        <v>26.5888402584837</v>
      </c>
      <c r="M754">
        <v>1</v>
      </c>
      <c r="N754" t="b">
        <v>0</v>
      </c>
    </row>
    <row r="755" spans="1:14" x14ac:dyDescent="0.35">
      <c r="A755" t="s">
        <v>475</v>
      </c>
      <c r="B755" t="b">
        <v>0</v>
      </c>
      <c r="C755" t="b">
        <v>1</v>
      </c>
      <c r="D755">
        <v>1</v>
      </c>
      <c r="E755">
        <v>1</v>
      </c>
      <c r="F755" t="s">
        <v>5</v>
      </c>
      <c r="G755">
        <v>-0.20250437612021899</v>
      </c>
      <c r="H755">
        <v>-0.20250437612021899</v>
      </c>
      <c r="I755">
        <v>-0.20250437612021899</v>
      </c>
      <c r="J755">
        <v>55.898448305818</v>
      </c>
      <c r="K755">
        <v>45.007020529693698</v>
      </c>
      <c r="L755">
        <v>21.2044837501792</v>
      </c>
      <c r="M755">
        <v>0</v>
      </c>
      <c r="N755" t="b">
        <v>0</v>
      </c>
    </row>
    <row r="756" spans="1:14" x14ac:dyDescent="0.35">
      <c r="A756" t="s">
        <v>476</v>
      </c>
      <c r="B756" t="b">
        <v>0</v>
      </c>
      <c r="C756" t="b">
        <v>0</v>
      </c>
      <c r="D756">
        <v>0</v>
      </c>
      <c r="E756">
        <v>-1</v>
      </c>
      <c r="F756" t="s">
        <v>5</v>
      </c>
      <c r="G756">
        <v>-0.22494433611605899</v>
      </c>
      <c r="H756">
        <v>0</v>
      </c>
      <c r="I756">
        <v>0.22494433611605899</v>
      </c>
      <c r="J756">
        <v>43.324408961747899</v>
      </c>
      <c r="K756">
        <v>45.007020529693698</v>
      </c>
      <c r="L756">
        <v>25.974312270047101</v>
      </c>
      <c r="M756">
        <v>1</v>
      </c>
      <c r="N756" t="b">
        <v>0</v>
      </c>
    </row>
    <row r="757" spans="1:14" x14ac:dyDescent="0.35">
      <c r="A757" t="s">
        <v>477</v>
      </c>
      <c r="B757" t="b">
        <v>0</v>
      </c>
      <c r="C757" t="b">
        <v>0</v>
      </c>
      <c r="D757">
        <v>0</v>
      </c>
      <c r="E757">
        <v>-1</v>
      </c>
      <c r="F757" t="s">
        <v>5</v>
      </c>
      <c r="G757">
        <v>0.17361102350403401</v>
      </c>
      <c r="H757">
        <v>0</v>
      </c>
      <c r="I757">
        <v>-0.17361102350403401</v>
      </c>
      <c r="J757">
        <v>50.8460039443043</v>
      </c>
      <c r="K757">
        <v>45.007020529693698</v>
      </c>
      <c r="L757">
        <v>21.4648853320308</v>
      </c>
      <c r="M757">
        <v>1</v>
      </c>
      <c r="N757" t="b">
        <v>1</v>
      </c>
    </row>
    <row r="758" spans="1:14" x14ac:dyDescent="0.35">
      <c r="A758" t="s">
        <v>478</v>
      </c>
      <c r="B758" t="b">
        <v>1</v>
      </c>
      <c r="C758" t="b">
        <v>0</v>
      </c>
      <c r="D758">
        <v>0</v>
      </c>
      <c r="E758">
        <v>-1</v>
      </c>
      <c r="F758" t="s">
        <v>5</v>
      </c>
      <c r="G758">
        <v>-0.178456394737462</v>
      </c>
      <c r="H758">
        <v>0</v>
      </c>
      <c r="I758">
        <v>0.178456394737462</v>
      </c>
      <c r="J758">
        <v>41.772209393597002</v>
      </c>
      <c r="K758">
        <v>45.007020529693698</v>
      </c>
      <c r="L758">
        <v>25.2954313818381</v>
      </c>
      <c r="M758">
        <v>0</v>
      </c>
      <c r="N758" t="b">
        <v>0</v>
      </c>
    </row>
    <row r="759" spans="1:14" x14ac:dyDescent="0.35">
      <c r="A759" t="s">
        <v>479</v>
      </c>
      <c r="B759" t="b">
        <v>0</v>
      </c>
      <c r="C759" t="b">
        <v>0</v>
      </c>
      <c r="D759">
        <v>0</v>
      </c>
      <c r="E759">
        <v>-1</v>
      </c>
      <c r="F759" t="s">
        <v>5</v>
      </c>
      <c r="G759" s="129">
        <v>0.16064736643455699</v>
      </c>
      <c r="H759">
        <v>0</v>
      </c>
      <c r="I759" s="129">
        <v>-0.16064736643455699</v>
      </c>
      <c r="J759">
        <v>48.482804822831199</v>
      </c>
      <c r="K759">
        <v>45.007020529693698</v>
      </c>
      <c r="L759">
        <v>21.231786947519701</v>
      </c>
      <c r="M759">
        <v>1</v>
      </c>
      <c r="N759" t="b">
        <v>1</v>
      </c>
    </row>
    <row r="760" spans="1:14" x14ac:dyDescent="0.35">
      <c r="A760" t="s">
        <v>480</v>
      </c>
      <c r="B760" t="b">
        <v>1</v>
      </c>
      <c r="C760" t="b">
        <v>0</v>
      </c>
      <c r="D760">
        <v>0</v>
      </c>
      <c r="E760">
        <v>-1</v>
      </c>
      <c r="F760" t="s">
        <v>5</v>
      </c>
      <c r="G760">
        <v>-0.18049798208912901</v>
      </c>
      <c r="H760">
        <v>0</v>
      </c>
      <c r="I760">
        <v>0.18049798208912901</v>
      </c>
      <c r="J760">
        <v>39.731756386289</v>
      </c>
      <c r="K760">
        <v>45.007020529693698</v>
      </c>
      <c r="L760">
        <v>25.0640816476933</v>
      </c>
      <c r="M760">
        <v>0</v>
      </c>
      <c r="N760" t="b">
        <v>0</v>
      </c>
    </row>
    <row r="761" spans="1:14" x14ac:dyDescent="0.35">
      <c r="A761" t="s">
        <v>481</v>
      </c>
      <c r="B761" t="b">
        <v>0</v>
      </c>
      <c r="C761" t="b">
        <v>1</v>
      </c>
      <c r="D761">
        <v>1</v>
      </c>
      <c r="E761">
        <v>1</v>
      </c>
      <c r="F761" t="s">
        <v>5</v>
      </c>
      <c r="G761">
        <v>0.158213507034594</v>
      </c>
      <c r="H761">
        <v>0.158213507034594</v>
      </c>
      <c r="I761">
        <v>0.158213507034594</v>
      </c>
      <c r="J761">
        <v>46.017856904807999</v>
      </c>
      <c r="K761">
        <v>52.127739088874598</v>
      </c>
      <c r="L761">
        <v>29.029557905776301</v>
      </c>
      <c r="M761">
        <v>0</v>
      </c>
      <c r="N761" t="b">
        <v>1</v>
      </c>
    </row>
    <row r="762" spans="1:14" x14ac:dyDescent="0.35">
      <c r="A762" t="s">
        <v>482</v>
      </c>
      <c r="B762" t="b">
        <v>1</v>
      </c>
      <c r="C762" t="b">
        <v>0</v>
      </c>
      <c r="D762">
        <v>0</v>
      </c>
      <c r="E762">
        <v>-1</v>
      </c>
      <c r="F762" t="s">
        <v>5</v>
      </c>
      <c r="G762">
        <v>-1.5572960267901E-2</v>
      </c>
      <c r="H762">
        <v>0</v>
      </c>
      <c r="I762">
        <v>1.5572960267901E-2</v>
      </c>
      <c r="J762">
        <v>45.301222647615504</v>
      </c>
      <c r="K762">
        <v>52.127739088874598</v>
      </c>
      <c r="L762">
        <v>29.481634057637699</v>
      </c>
      <c r="M762">
        <v>0</v>
      </c>
      <c r="N762" t="b">
        <v>0</v>
      </c>
    </row>
    <row r="763" spans="1:14" x14ac:dyDescent="0.35">
      <c r="A763" t="s">
        <v>483</v>
      </c>
      <c r="B763" t="b">
        <v>0</v>
      </c>
      <c r="C763" t="b">
        <v>0</v>
      </c>
      <c r="D763">
        <v>0</v>
      </c>
      <c r="E763">
        <v>-1</v>
      </c>
      <c r="F763" t="s">
        <v>5</v>
      </c>
      <c r="G763">
        <v>-2.22222307339189E-2</v>
      </c>
      <c r="H763">
        <v>0</v>
      </c>
      <c r="I763">
        <v>2.22222307339189E-2</v>
      </c>
      <c r="J763">
        <v>44.294528425411499</v>
      </c>
      <c r="K763">
        <v>52.127739088874598</v>
      </c>
      <c r="L763">
        <v>30.136781732079498</v>
      </c>
      <c r="M763">
        <v>1</v>
      </c>
      <c r="N763" t="b">
        <v>0</v>
      </c>
    </row>
    <row r="764" spans="1:14" x14ac:dyDescent="0.35">
      <c r="A764" t="s">
        <v>484</v>
      </c>
      <c r="B764" t="b">
        <v>0</v>
      </c>
      <c r="C764" t="b">
        <v>0</v>
      </c>
      <c r="D764">
        <v>0</v>
      </c>
      <c r="E764">
        <v>-1</v>
      </c>
      <c r="F764" t="s">
        <v>5</v>
      </c>
      <c r="G764">
        <v>-2.44140637308559E-2</v>
      </c>
      <c r="H764">
        <v>0</v>
      </c>
      <c r="I764">
        <v>2.44140637308559E-2</v>
      </c>
      <c r="J764">
        <v>43.213118985505297</v>
      </c>
      <c r="K764">
        <v>52.127739088874598</v>
      </c>
      <c r="L764">
        <v>30.872543041929401</v>
      </c>
      <c r="M764">
        <v>1</v>
      </c>
      <c r="N764" t="b">
        <v>0</v>
      </c>
    </row>
    <row r="765" spans="1:14" x14ac:dyDescent="0.35">
      <c r="A765" t="s">
        <v>485</v>
      </c>
      <c r="B765" t="b">
        <v>0</v>
      </c>
      <c r="C765" t="b">
        <v>0</v>
      </c>
      <c r="D765">
        <v>0</v>
      </c>
      <c r="E765">
        <v>-1</v>
      </c>
      <c r="F765" t="s">
        <v>5</v>
      </c>
      <c r="G765">
        <v>-7.1707884018717596E-2</v>
      </c>
      <c r="H765">
        <v>0</v>
      </c>
      <c r="I765">
        <v>7.1707884018717596E-2</v>
      </c>
      <c r="J765">
        <v>40.114397661205601</v>
      </c>
      <c r="K765">
        <v>52.127739088874598</v>
      </c>
      <c r="L765">
        <v>33.086347777742901</v>
      </c>
      <c r="M765">
        <v>1</v>
      </c>
      <c r="N765" t="b">
        <v>0</v>
      </c>
    </row>
    <row r="766" spans="1:14" x14ac:dyDescent="0.35">
      <c r="A766" t="s">
        <v>486</v>
      </c>
      <c r="B766" t="b">
        <v>0</v>
      </c>
      <c r="C766" t="b">
        <v>0</v>
      </c>
      <c r="D766">
        <v>0</v>
      </c>
      <c r="E766">
        <v>-1</v>
      </c>
      <c r="F766" t="s">
        <v>5</v>
      </c>
      <c r="G766">
        <v>-6.7646943152666103E-2</v>
      </c>
      <c r="H766">
        <v>0</v>
      </c>
      <c r="I766">
        <v>6.7646943152666103E-2</v>
      </c>
      <c r="J766">
        <v>37.400781283014602</v>
      </c>
      <c r="K766">
        <v>52.127739088874598</v>
      </c>
      <c r="L766">
        <v>35.324538064993298</v>
      </c>
      <c r="M766">
        <v>1</v>
      </c>
      <c r="N766" t="b">
        <v>0</v>
      </c>
    </row>
    <row r="767" spans="1:14" x14ac:dyDescent="0.35">
      <c r="A767" t="s">
        <v>487</v>
      </c>
      <c r="B767" t="b">
        <v>0</v>
      </c>
      <c r="C767" t="b">
        <v>0</v>
      </c>
      <c r="D767">
        <v>0</v>
      </c>
      <c r="E767">
        <v>-1</v>
      </c>
      <c r="F767" t="s">
        <v>5</v>
      </c>
      <c r="G767">
        <v>-0.203929369912557</v>
      </c>
      <c r="H767">
        <v>0</v>
      </c>
      <c r="I767">
        <v>0.203929369912557</v>
      </c>
      <c r="J767">
        <v>29.7736635217321</v>
      </c>
      <c r="K767">
        <v>52.127739088874598</v>
      </c>
      <c r="L767">
        <v>42.5282488550395</v>
      </c>
      <c r="M767">
        <v>1</v>
      </c>
      <c r="N767" t="b">
        <v>0</v>
      </c>
    </row>
    <row r="768" spans="1:14" x14ac:dyDescent="0.35">
      <c r="A768" t="s">
        <v>488</v>
      </c>
      <c r="B768" t="b">
        <v>0</v>
      </c>
      <c r="C768" t="b">
        <v>0</v>
      </c>
      <c r="D768">
        <v>0</v>
      </c>
      <c r="E768">
        <v>-1</v>
      </c>
      <c r="F768" t="s">
        <v>5</v>
      </c>
      <c r="G768">
        <v>-0.13478263321871001</v>
      </c>
      <c r="H768">
        <v>0</v>
      </c>
      <c r="I768">
        <v>0.13478263321871001</v>
      </c>
      <c r="J768">
        <v>25.760690751705202</v>
      </c>
      <c r="K768">
        <v>52.127739088874598</v>
      </c>
      <c r="L768">
        <v>48.260318221902303</v>
      </c>
      <c r="M768">
        <v>1</v>
      </c>
      <c r="N768" t="b">
        <v>0</v>
      </c>
    </row>
    <row r="769" spans="1:14" x14ac:dyDescent="0.35">
      <c r="A769" t="s">
        <v>489</v>
      </c>
      <c r="B769" t="b">
        <v>0</v>
      </c>
      <c r="C769" t="b">
        <v>0</v>
      </c>
      <c r="D769">
        <v>0</v>
      </c>
      <c r="E769">
        <v>-1</v>
      </c>
      <c r="F769" t="s">
        <v>5</v>
      </c>
      <c r="G769">
        <v>0.220379149311387</v>
      </c>
      <c r="H769">
        <v>0</v>
      </c>
      <c r="I769">
        <v>-0.220379149311387</v>
      </c>
      <c r="J769">
        <v>31.4378098652397</v>
      </c>
      <c r="K769">
        <v>52.127739088874598</v>
      </c>
      <c r="L769">
        <v>37.624750346662601</v>
      </c>
      <c r="M769">
        <v>1</v>
      </c>
      <c r="N769" t="b">
        <v>1</v>
      </c>
    </row>
    <row r="770" spans="1:14" x14ac:dyDescent="0.35">
      <c r="A770" t="s">
        <v>490</v>
      </c>
      <c r="B770" t="b">
        <v>1</v>
      </c>
      <c r="C770" t="b">
        <v>0</v>
      </c>
      <c r="D770">
        <v>0</v>
      </c>
      <c r="E770">
        <v>-1</v>
      </c>
      <c r="F770" t="s">
        <v>5</v>
      </c>
      <c r="G770">
        <v>0.26714752527075197</v>
      </c>
      <c r="H770">
        <v>0</v>
      </c>
      <c r="I770">
        <v>-0.26714752527075197</v>
      </c>
      <c r="J770">
        <v>39.836342970670898</v>
      </c>
      <c r="K770">
        <v>52.127739088874598</v>
      </c>
      <c r="L770">
        <v>27.573391402621802</v>
      </c>
      <c r="M770">
        <v>0</v>
      </c>
      <c r="N770" t="b">
        <v>1</v>
      </c>
    </row>
    <row r="771" spans="1:14" x14ac:dyDescent="0.35">
      <c r="A771" t="s">
        <v>396</v>
      </c>
      <c r="B771" t="b">
        <v>1</v>
      </c>
      <c r="C771" t="b">
        <v>1</v>
      </c>
      <c r="D771">
        <v>1</v>
      </c>
      <c r="E771">
        <v>1</v>
      </c>
      <c r="F771" t="s">
        <v>23</v>
      </c>
      <c r="G771">
        <v>-9.2332455019912094E-2</v>
      </c>
      <c r="H771">
        <v>-9.2332455019912094E-2</v>
      </c>
      <c r="I771">
        <v>-9.2332455019912094E-2</v>
      </c>
      <c r="J771">
        <v>90.766754498008694</v>
      </c>
      <c r="K771">
        <v>90.766754498008694</v>
      </c>
      <c r="L771">
        <v>90.766754498008694</v>
      </c>
      <c r="M771">
        <v>1</v>
      </c>
      <c r="N771" t="b">
        <v>0</v>
      </c>
    </row>
    <row r="772" spans="1:14" x14ac:dyDescent="0.35">
      <c r="A772" t="s">
        <v>397</v>
      </c>
      <c r="B772" t="b">
        <v>0</v>
      </c>
      <c r="C772" t="b">
        <v>1</v>
      </c>
      <c r="D772">
        <v>1</v>
      </c>
      <c r="E772">
        <v>1</v>
      </c>
      <c r="F772" t="s">
        <v>23</v>
      </c>
      <c r="G772">
        <v>-6.8078820182428501E-2</v>
      </c>
      <c r="H772">
        <v>-6.8078820182428501E-2</v>
      </c>
      <c r="I772">
        <v>-6.8078820182428501E-2</v>
      </c>
      <c r="J772">
        <v>84.587460939996205</v>
      </c>
      <c r="K772">
        <v>84.587460939996205</v>
      </c>
      <c r="L772">
        <v>84.587460939996205</v>
      </c>
      <c r="M772">
        <v>0</v>
      </c>
      <c r="N772" t="b">
        <v>0</v>
      </c>
    </row>
    <row r="773" spans="1:14" x14ac:dyDescent="0.35">
      <c r="A773" t="s">
        <v>398</v>
      </c>
      <c r="B773" t="b">
        <v>0</v>
      </c>
      <c r="C773" t="b">
        <v>1</v>
      </c>
      <c r="D773">
        <v>1</v>
      </c>
      <c r="E773">
        <v>1</v>
      </c>
      <c r="F773" t="s">
        <v>23</v>
      </c>
      <c r="G773">
        <v>-3.3560227383995299E-2</v>
      </c>
      <c r="H773">
        <v>-3.3560227383995299E-2</v>
      </c>
      <c r="I773">
        <v>-3.3560227383995299E-2</v>
      </c>
      <c r="J773">
        <v>81.748686517015102</v>
      </c>
      <c r="K773">
        <v>81.748686517015102</v>
      </c>
      <c r="L773">
        <v>81.748686517015102</v>
      </c>
      <c r="M773">
        <v>0</v>
      </c>
      <c r="N773" t="b">
        <v>0</v>
      </c>
    </row>
    <row r="774" spans="1:14" x14ac:dyDescent="0.35">
      <c r="A774" t="s">
        <v>354</v>
      </c>
      <c r="B774" t="b">
        <v>0</v>
      </c>
      <c r="C774" t="b">
        <v>0</v>
      </c>
      <c r="D774">
        <v>0</v>
      </c>
      <c r="E774">
        <v>-1</v>
      </c>
      <c r="F774" t="s">
        <v>23</v>
      </c>
      <c r="G774">
        <v>1.6388939785827599E-2</v>
      </c>
      <c r="H774">
        <v>0</v>
      </c>
      <c r="I774">
        <v>-1.6388939785827599E-2</v>
      </c>
      <c r="J774">
        <v>83.088460817912903</v>
      </c>
      <c r="K774">
        <v>81.748686517015102</v>
      </c>
      <c r="L774">
        <v>80.408912216117201</v>
      </c>
      <c r="M774">
        <v>1</v>
      </c>
      <c r="N774" t="b">
        <v>1</v>
      </c>
    </row>
    <row r="775" spans="1:14" x14ac:dyDescent="0.35">
      <c r="A775" t="s">
        <v>399</v>
      </c>
      <c r="B775" t="b">
        <v>1</v>
      </c>
      <c r="C775" t="b">
        <v>0</v>
      </c>
      <c r="D775">
        <v>0</v>
      </c>
      <c r="E775">
        <v>-1</v>
      </c>
      <c r="F775" t="s">
        <v>23</v>
      </c>
      <c r="G775">
        <v>-3.8724837751352097E-2</v>
      </c>
      <c r="H775">
        <v>0</v>
      </c>
      <c r="I775">
        <v>3.8724837751352097E-2</v>
      </c>
      <c r="J775">
        <v>79.870873653729703</v>
      </c>
      <c r="K775">
        <v>81.748686517015102</v>
      </c>
      <c r="L775">
        <v>83.522734295449098</v>
      </c>
      <c r="M775">
        <v>0</v>
      </c>
      <c r="N775" t="b">
        <v>0</v>
      </c>
    </row>
    <row r="776" spans="1:14" x14ac:dyDescent="0.35">
      <c r="A776" t="s">
        <v>400</v>
      </c>
      <c r="B776" t="b">
        <v>0</v>
      </c>
      <c r="C776" t="b">
        <v>0</v>
      </c>
      <c r="D776">
        <v>0</v>
      </c>
      <c r="E776">
        <v>-1</v>
      </c>
      <c r="F776" t="s">
        <v>23</v>
      </c>
      <c r="G776">
        <v>-0.12555191374470001</v>
      </c>
      <c r="H776">
        <v>0</v>
      </c>
      <c r="I776">
        <v>0.12555191374470001</v>
      </c>
      <c r="J776">
        <v>69.842932614042695</v>
      </c>
      <c r="K776">
        <v>81.748686517015102</v>
      </c>
      <c r="L776">
        <v>94.009173427432799</v>
      </c>
      <c r="M776">
        <v>1</v>
      </c>
      <c r="N776" t="b">
        <v>0</v>
      </c>
    </row>
    <row r="777" spans="1:14" x14ac:dyDescent="0.35">
      <c r="A777" t="s">
        <v>401</v>
      </c>
      <c r="B777" t="b">
        <v>0</v>
      </c>
      <c r="C777" t="b">
        <v>0</v>
      </c>
      <c r="D777">
        <v>0</v>
      </c>
      <c r="E777">
        <v>-1</v>
      </c>
      <c r="F777" t="s">
        <v>23</v>
      </c>
      <c r="G777">
        <v>-1.72190929751877E-2</v>
      </c>
      <c r="H777">
        <v>0</v>
      </c>
      <c r="I777">
        <v>1.72190929751877E-2</v>
      </c>
      <c r="J777">
        <v>68.640300663701794</v>
      </c>
      <c r="K777">
        <v>81.748686517015102</v>
      </c>
      <c r="L777">
        <v>95.627926125200304</v>
      </c>
      <c r="M777">
        <v>1</v>
      </c>
      <c r="N777" t="b">
        <v>0</v>
      </c>
    </row>
    <row r="778" spans="1:14" x14ac:dyDescent="0.35">
      <c r="A778" t="s">
        <v>402</v>
      </c>
      <c r="B778" t="b">
        <v>0</v>
      </c>
      <c r="C778" t="b">
        <v>0</v>
      </c>
      <c r="D778">
        <v>0</v>
      </c>
      <c r="E778">
        <v>-1</v>
      </c>
      <c r="F778" t="s">
        <v>23</v>
      </c>
      <c r="G778">
        <v>-2.2698320209671901E-3</v>
      </c>
      <c r="H778">
        <v>0</v>
      </c>
      <c r="I778">
        <v>2.2698320209671901E-3</v>
      </c>
      <c r="J778">
        <v>68.484498711326495</v>
      </c>
      <c r="K778">
        <v>81.748686517015102</v>
      </c>
      <c r="L778">
        <v>95.844985454018001</v>
      </c>
      <c r="M778">
        <v>1</v>
      </c>
      <c r="N778" t="b">
        <v>0</v>
      </c>
    </row>
    <row r="779" spans="1:14" x14ac:dyDescent="0.35">
      <c r="A779" t="s">
        <v>403</v>
      </c>
      <c r="B779" t="b">
        <v>0</v>
      </c>
      <c r="C779" t="b">
        <v>0</v>
      </c>
      <c r="D779">
        <v>0</v>
      </c>
      <c r="E779">
        <v>-1</v>
      </c>
      <c r="F779" t="s">
        <v>23</v>
      </c>
      <c r="G779">
        <v>2.9987102955342199E-2</v>
      </c>
      <c r="H779">
        <v>0</v>
      </c>
      <c r="I779">
        <v>-2.9987102955342199E-2</v>
      </c>
      <c r="J779">
        <v>70.538150425027993</v>
      </c>
      <c r="K779">
        <v>81.748686517015102</v>
      </c>
      <c r="L779">
        <v>92.9708720074551</v>
      </c>
      <c r="M779">
        <v>1</v>
      </c>
      <c r="N779" t="b">
        <v>1</v>
      </c>
    </row>
    <row r="780" spans="1:14" x14ac:dyDescent="0.35">
      <c r="A780" t="s">
        <v>404</v>
      </c>
      <c r="B780" t="b">
        <v>1</v>
      </c>
      <c r="C780" t="b">
        <v>0</v>
      </c>
      <c r="D780">
        <v>0</v>
      </c>
      <c r="E780">
        <v>-1</v>
      </c>
      <c r="F780" t="s">
        <v>23</v>
      </c>
      <c r="G780">
        <v>8.2338051927912395E-2</v>
      </c>
      <c r="H780">
        <v>0</v>
      </c>
      <c r="I780">
        <v>-8.2338051927912395E-2</v>
      </c>
      <c r="J780">
        <v>76.346124317622895</v>
      </c>
      <c r="K780">
        <v>81.748686517015102</v>
      </c>
      <c r="L780">
        <v>85.315831520322007</v>
      </c>
      <c r="M780">
        <v>0</v>
      </c>
      <c r="N780" t="b">
        <v>1</v>
      </c>
    </row>
    <row r="781" spans="1:14" x14ac:dyDescent="0.35">
      <c r="A781" t="s">
        <v>405</v>
      </c>
      <c r="B781" t="b">
        <v>1</v>
      </c>
      <c r="C781" t="b">
        <v>0</v>
      </c>
      <c r="D781">
        <v>0</v>
      </c>
      <c r="E781">
        <v>-1</v>
      </c>
      <c r="F781" t="s">
        <v>23</v>
      </c>
      <c r="G781">
        <v>0.17691426478974301</v>
      </c>
      <c r="H781">
        <v>0</v>
      </c>
      <c r="I781">
        <v>-0.17691426478974301</v>
      </c>
      <c r="J781">
        <v>89.852842770821496</v>
      </c>
      <c r="K781">
        <v>81.748686517015102</v>
      </c>
      <c r="L781">
        <v>70.222243911978495</v>
      </c>
      <c r="M781">
        <v>0</v>
      </c>
      <c r="N781" t="b">
        <v>1</v>
      </c>
    </row>
    <row r="782" spans="1:14" x14ac:dyDescent="0.35">
      <c r="A782" t="s">
        <v>406</v>
      </c>
      <c r="B782" t="b">
        <v>1</v>
      </c>
      <c r="C782" t="b">
        <v>0</v>
      </c>
      <c r="D782">
        <v>0</v>
      </c>
      <c r="E782">
        <v>-1</v>
      </c>
      <c r="F782" t="s">
        <v>23</v>
      </c>
      <c r="G782">
        <v>-1.2578564471505E-2</v>
      </c>
      <c r="H782">
        <v>0</v>
      </c>
      <c r="I782">
        <v>1.2578564471505E-2</v>
      </c>
      <c r="J782">
        <v>88.722622995080698</v>
      </c>
      <c r="K782">
        <v>81.748686517015102</v>
      </c>
      <c r="L782">
        <v>71.105538934359103</v>
      </c>
      <c r="M782">
        <v>0</v>
      </c>
      <c r="N782" t="b">
        <v>0</v>
      </c>
    </row>
    <row r="783" spans="1:14" x14ac:dyDescent="0.35">
      <c r="A783" t="s">
        <v>407</v>
      </c>
      <c r="B783" t="b">
        <v>0</v>
      </c>
      <c r="C783" t="b">
        <v>1</v>
      </c>
      <c r="D783">
        <v>1</v>
      </c>
      <c r="E783">
        <v>1</v>
      </c>
      <c r="F783" t="s">
        <v>23</v>
      </c>
      <c r="G783">
        <v>-8.65056580051193E-3</v>
      </c>
      <c r="H783">
        <v>-8.65056580051193E-3</v>
      </c>
      <c r="I783">
        <v>-8.65056580051193E-3</v>
      </c>
      <c r="J783">
        <v>87.955122106867805</v>
      </c>
      <c r="K783">
        <v>81.041514125194198</v>
      </c>
      <c r="L783">
        <v>70.490435791026599</v>
      </c>
      <c r="M783">
        <v>0</v>
      </c>
      <c r="N783" t="b">
        <v>0</v>
      </c>
    </row>
    <row r="784" spans="1:14" x14ac:dyDescent="0.35">
      <c r="A784" t="s">
        <v>408</v>
      </c>
      <c r="B784" t="b">
        <v>0</v>
      </c>
      <c r="C784" t="b">
        <v>0</v>
      </c>
      <c r="D784">
        <v>0</v>
      </c>
      <c r="E784">
        <v>-1</v>
      </c>
      <c r="F784" t="s">
        <v>23</v>
      </c>
      <c r="G784">
        <v>-4.53536084442989E-2</v>
      </c>
      <c r="H784">
        <v>0</v>
      </c>
      <c r="I784">
        <v>4.53536084442989E-2</v>
      </c>
      <c r="J784">
        <v>83.966039938162396</v>
      </c>
      <c r="K784">
        <v>81.041514125194198</v>
      </c>
      <c r="L784">
        <v>73.687431414960798</v>
      </c>
      <c r="M784">
        <v>1</v>
      </c>
      <c r="N784" t="b">
        <v>0</v>
      </c>
    </row>
    <row r="785" spans="1:14" x14ac:dyDescent="0.35">
      <c r="A785" t="s">
        <v>409</v>
      </c>
      <c r="B785" t="b">
        <v>0</v>
      </c>
      <c r="C785" t="b">
        <v>0</v>
      </c>
      <c r="D785">
        <v>0</v>
      </c>
      <c r="E785">
        <v>-1</v>
      </c>
      <c r="F785" t="s">
        <v>23</v>
      </c>
      <c r="G785">
        <v>-2.34590324207762E-2</v>
      </c>
      <c r="H785">
        <v>0</v>
      </c>
      <c r="I785">
        <v>2.34590324207762E-2</v>
      </c>
      <c r="J785">
        <v>81.996277885008894</v>
      </c>
      <c r="K785">
        <v>81.041514125194198</v>
      </c>
      <c r="L785">
        <v>75.416067257528098</v>
      </c>
      <c r="M785">
        <v>1</v>
      </c>
      <c r="N785" t="b">
        <v>0</v>
      </c>
    </row>
    <row r="786" spans="1:14" x14ac:dyDescent="0.35">
      <c r="A786" t="s">
        <v>410</v>
      </c>
      <c r="B786" t="b">
        <v>0</v>
      </c>
      <c r="C786" t="b">
        <v>0</v>
      </c>
      <c r="D786">
        <v>0</v>
      </c>
      <c r="E786">
        <v>-1</v>
      </c>
      <c r="F786" t="s">
        <v>23</v>
      </c>
      <c r="G786">
        <v>-1.3277801459219999E-2</v>
      </c>
      <c r="H786">
        <v>0</v>
      </c>
      <c r="I786">
        <v>1.3277801459219999E-2</v>
      </c>
      <c r="J786">
        <v>80.907547586856694</v>
      </c>
      <c r="K786">
        <v>81.041514125194198</v>
      </c>
      <c r="L786">
        <v>76.417426825408697</v>
      </c>
      <c r="M786">
        <v>1</v>
      </c>
      <c r="N786" t="b">
        <v>0</v>
      </c>
    </row>
    <row r="787" spans="1:14" x14ac:dyDescent="0.35">
      <c r="A787" t="s">
        <v>411</v>
      </c>
      <c r="B787" t="b">
        <v>0</v>
      </c>
      <c r="C787" t="b">
        <v>0</v>
      </c>
      <c r="D787">
        <v>0</v>
      </c>
      <c r="E787">
        <v>-1</v>
      </c>
      <c r="F787" t="s">
        <v>23</v>
      </c>
      <c r="G787">
        <v>-5.2713674549118898E-2</v>
      </c>
      <c r="H787">
        <v>0</v>
      </c>
      <c r="I787">
        <v>5.2713674549118898E-2</v>
      </c>
      <c r="J787">
        <v>76.642613454795793</v>
      </c>
      <c r="K787">
        <v>81.041514125194198</v>
      </c>
      <c r="L787">
        <v>80.4456701929644</v>
      </c>
      <c r="M787">
        <v>1</v>
      </c>
      <c r="N787" t="b">
        <v>0</v>
      </c>
    </row>
    <row r="788" spans="1:14" x14ac:dyDescent="0.35">
      <c r="A788" t="s">
        <v>412</v>
      </c>
      <c r="B788" t="b">
        <v>0</v>
      </c>
      <c r="C788" t="b">
        <v>0</v>
      </c>
      <c r="D788">
        <v>0</v>
      </c>
      <c r="E788">
        <v>-1</v>
      </c>
      <c r="F788" t="s">
        <v>23</v>
      </c>
      <c r="G788">
        <v>-1.7260387223324201E-2</v>
      </c>
      <c r="H788">
        <v>0</v>
      </c>
      <c r="I788">
        <v>1.7260387223324201E-2</v>
      </c>
      <c r="J788">
        <v>75.319732268758401</v>
      </c>
      <c r="K788">
        <v>81.041514125194198</v>
      </c>
      <c r="L788">
        <v>81.834193610934804</v>
      </c>
      <c r="M788">
        <v>1</v>
      </c>
      <c r="N788" t="b">
        <v>0</v>
      </c>
    </row>
    <row r="789" spans="1:14" x14ac:dyDescent="0.35">
      <c r="A789" t="s">
        <v>413</v>
      </c>
      <c r="B789" t="b">
        <v>0</v>
      </c>
      <c r="C789" t="b">
        <v>0</v>
      </c>
      <c r="D789">
        <v>0</v>
      </c>
      <c r="E789">
        <v>-1</v>
      </c>
      <c r="F789" t="s">
        <v>23</v>
      </c>
      <c r="G789">
        <v>3.5861348661567699E-3</v>
      </c>
      <c r="H789">
        <v>0</v>
      </c>
      <c r="I789">
        <v>-3.5861348661567699E-3</v>
      </c>
      <c r="J789">
        <v>75.589838986757002</v>
      </c>
      <c r="K789">
        <v>81.041514125194198</v>
      </c>
      <c r="L789">
        <v>81.540725155982898</v>
      </c>
      <c r="M789">
        <v>1</v>
      </c>
      <c r="N789" t="b">
        <v>1</v>
      </c>
    </row>
    <row r="790" spans="1:14" x14ac:dyDescent="0.35">
      <c r="A790" t="s">
        <v>414</v>
      </c>
      <c r="B790" t="b">
        <v>1</v>
      </c>
      <c r="C790" t="b">
        <v>0</v>
      </c>
      <c r="D790">
        <v>0</v>
      </c>
      <c r="E790">
        <v>-1</v>
      </c>
      <c r="F790" t="s">
        <v>23</v>
      </c>
      <c r="G790">
        <v>-5.08096265860776E-2</v>
      </c>
      <c r="H790">
        <v>0</v>
      </c>
      <c r="I790">
        <v>5.08096265860776E-2</v>
      </c>
      <c r="J790">
        <v>71.7491474941381</v>
      </c>
      <c r="K790">
        <v>81.041514125194198</v>
      </c>
      <c r="L790">
        <v>85.683778952716295</v>
      </c>
      <c r="M790">
        <v>0</v>
      </c>
      <c r="N790" t="b">
        <v>0</v>
      </c>
    </row>
    <row r="791" spans="1:14" x14ac:dyDescent="0.35">
      <c r="A791" t="s">
        <v>415</v>
      </c>
      <c r="B791" t="b">
        <v>0</v>
      </c>
      <c r="C791" t="b">
        <v>1</v>
      </c>
      <c r="D791">
        <v>1</v>
      </c>
      <c r="E791">
        <v>1</v>
      </c>
      <c r="F791" t="s">
        <v>23</v>
      </c>
      <c r="G791">
        <v>2.98118080865468E-2</v>
      </c>
      <c r="H791">
        <v>2.98118080865468E-2</v>
      </c>
      <c r="I791">
        <v>2.98118080865468E-2</v>
      </c>
      <c r="J791">
        <v>73.888119309606694</v>
      </c>
      <c r="K791">
        <v>83.457508191337695</v>
      </c>
      <c r="L791">
        <v>88.238167326984794</v>
      </c>
      <c r="M791">
        <v>0</v>
      </c>
      <c r="N791" t="b">
        <v>1</v>
      </c>
    </row>
    <row r="792" spans="1:14" x14ac:dyDescent="0.35">
      <c r="A792" t="s">
        <v>416</v>
      </c>
      <c r="B792" t="b">
        <v>1</v>
      </c>
      <c r="C792" t="b">
        <v>0</v>
      </c>
      <c r="D792">
        <v>0</v>
      </c>
      <c r="E792">
        <v>-1</v>
      </c>
      <c r="F792" t="s">
        <v>23</v>
      </c>
      <c r="G792">
        <v>-3.9181343520959802E-3</v>
      </c>
      <c r="H792">
        <v>0</v>
      </c>
      <c r="I792">
        <v>3.9181343520959802E-3</v>
      </c>
      <c r="J792">
        <v>73.598615731128007</v>
      </c>
      <c r="K792">
        <v>83.457508191337695</v>
      </c>
      <c r="L792">
        <v>88.583896321554704</v>
      </c>
      <c r="M792">
        <v>0</v>
      </c>
      <c r="N792" t="b">
        <v>0</v>
      </c>
    </row>
    <row r="793" spans="1:14" x14ac:dyDescent="0.35">
      <c r="A793" t="s">
        <v>417</v>
      </c>
      <c r="B793" t="b">
        <v>0</v>
      </c>
      <c r="C793" t="b">
        <v>1</v>
      </c>
      <c r="D793">
        <v>1</v>
      </c>
      <c r="E793">
        <v>1</v>
      </c>
      <c r="F793" t="s">
        <v>23</v>
      </c>
      <c r="G793">
        <v>-6.5189802840404099E-3</v>
      </c>
      <c r="H793">
        <v>-6.5189802840404099E-3</v>
      </c>
      <c r="I793">
        <v>-6.5189802840404099E-3</v>
      </c>
      <c r="J793">
        <v>73.118827806244099</v>
      </c>
      <c r="K793">
        <v>82.913450340883202</v>
      </c>
      <c r="L793">
        <v>88.006419647951006</v>
      </c>
      <c r="M793">
        <v>0</v>
      </c>
      <c r="N793" t="b">
        <v>0</v>
      </c>
    </row>
    <row r="794" spans="1:14" x14ac:dyDescent="0.35">
      <c r="A794" t="s">
        <v>418</v>
      </c>
      <c r="B794" t="b">
        <v>0</v>
      </c>
      <c r="C794" t="b">
        <v>1</v>
      </c>
      <c r="D794">
        <v>1</v>
      </c>
      <c r="E794">
        <v>1</v>
      </c>
      <c r="F794" t="s">
        <v>23</v>
      </c>
      <c r="G794">
        <v>-9.3840705201701999E-3</v>
      </c>
      <c r="H794">
        <v>-9.3840705201701999E-3</v>
      </c>
      <c r="I794">
        <v>-9.3840705201701999E-3</v>
      </c>
      <c r="J794">
        <v>72.432675569758104</v>
      </c>
      <c r="K794">
        <v>82.135384675813697</v>
      </c>
      <c r="L794">
        <v>87.180561199746904</v>
      </c>
      <c r="M794">
        <v>0</v>
      </c>
      <c r="N794" t="b">
        <v>0</v>
      </c>
    </row>
    <row r="795" spans="1:14" x14ac:dyDescent="0.35">
      <c r="A795" t="s">
        <v>419</v>
      </c>
      <c r="B795" t="b">
        <v>0</v>
      </c>
      <c r="C795" t="b">
        <v>1</v>
      </c>
      <c r="D795">
        <v>1</v>
      </c>
      <c r="E795">
        <v>1</v>
      </c>
      <c r="F795" t="s">
        <v>23</v>
      </c>
      <c r="G795">
        <v>4.6073749355057099E-2</v>
      </c>
      <c r="H795">
        <v>4.6073749355057099E-2</v>
      </c>
      <c r="I795">
        <v>4.6073749355057099E-2</v>
      </c>
      <c r="J795">
        <v>75.769920509075305</v>
      </c>
      <c r="K795">
        <v>85.919669802548398</v>
      </c>
      <c r="L795">
        <v>91.1972965250973</v>
      </c>
      <c r="M795">
        <v>0</v>
      </c>
      <c r="N795" t="b">
        <v>1</v>
      </c>
    </row>
    <row r="796" spans="1:14" x14ac:dyDescent="0.35">
      <c r="A796" t="s">
        <v>420</v>
      </c>
      <c r="B796" t="b">
        <v>1</v>
      </c>
      <c r="C796" t="b">
        <v>0</v>
      </c>
      <c r="D796">
        <v>0</v>
      </c>
      <c r="E796">
        <v>-1</v>
      </c>
      <c r="F796" t="s">
        <v>23</v>
      </c>
      <c r="G796">
        <v>3.1998096315221103E-2</v>
      </c>
      <c r="H796">
        <v>0</v>
      </c>
      <c r="I796">
        <v>-3.1998096315221103E-2</v>
      </c>
      <c r="J796">
        <v>78.194413723321404</v>
      </c>
      <c r="K796">
        <v>85.919669802548398</v>
      </c>
      <c r="L796">
        <v>88.2791566471994</v>
      </c>
      <c r="M796">
        <v>0</v>
      </c>
      <c r="N796" t="b">
        <v>1</v>
      </c>
    </row>
    <row r="797" spans="1:14" x14ac:dyDescent="0.35">
      <c r="A797" t="s">
        <v>421</v>
      </c>
      <c r="B797" t="b">
        <v>1</v>
      </c>
      <c r="C797" t="b">
        <v>1</v>
      </c>
      <c r="D797">
        <v>1</v>
      </c>
      <c r="E797">
        <v>1</v>
      </c>
      <c r="F797" t="s">
        <v>23</v>
      </c>
      <c r="G797">
        <v>-4.1317301138594498E-2</v>
      </c>
      <c r="H797">
        <v>-4.1317301138594498E-2</v>
      </c>
      <c r="I797">
        <v>-4.1317301138594498E-2</v>
      </c>
      <c r="J797">
        <v>74.963631584159003</v>
      </c>
      <c r="K797">
        <v>82.3697009315879</v>
      </c>
      <c r="L797">
        <v>84.631700147745903</v>
      </c>
      <c r="M797">
        <v>1</v>
      </c>
      <c r="N797" t="b">
        <v>0</v>
      </c>
    </row>
    <row r="798" spans="1:14" x14ac:dyDescent="0.35">
      <c r="A798" t="s">
        <v>422</v>
      </c>
      <c r="B798" t="b">
        <v>0</v>
      </c>
      <c r="C798" t="b">
        <v>1</v>
      </c>
      <c r="D798">
        <v>1</v>
      </c>
      <c r="E798">
        <v>1</v>
      </c>
      <c r="F798" t="s">
        <v>23</v>
      </c>
      <c r="G798">
        <v>4.6421655669008403E-2</v>
      </c>
      <c r="H798">
        <v>4.6421655669008403E-2</v>
      </c>
      <c r="I798">
        <v>4.6421655669008403E-2</v>
      </c>
      <c r="J798">
        <v>78.443567477257304</v>
      </c>
      <c r="K798">
        <v>86.193438825793294</v>
      </c>
      <c r="L798">
        <v>88.560443790687401</v>
      </c>
      <c r="M798">
        <v>0</v>
      </c>
      <c r="N798" t="b">
        <v>1</v>
      </c>
    </row>
    <row r="799" spans="1:14" x14ac:dyDescent="0.35">
      <c r="A799" t="s">
        <v>423</v>
      </c>
      <c r="B799" t="b">
        <v>1</v>
      </c>
      <c r="C799" t="b">
        <v>0</v>
      </c>
      <c r="D799">
        <v>0</v>
      </c>
      <c r="E799">
        <v>-1</v>
      </c>
      <c r="F799" t="s">
        <v>23</v>
      </c>
      <c r="G799">
        <v>-4.4333640837146901E-2</v>
      </c>
      <c r="H799">
        <v>0</v>
      </c>
      <c r="I799">
        <v>4.4333640837146901E-2</v>
      </c>
      <c r="J799">
        <v>74.965878530736006</v>
      </c>
      <c r="K799">
        <v>86.193438825793294</v>
      </c>
      <c r="L799">
        <v>92.486650698082002</v>
      </c>
      <c r="M799">
        <v>0</v>
      </c>
      <c r="N799" t="b">
        <v>0</v>
      </c>
    </row>
    <row r="800" spans="1:14" x14ac:dyDescent="0.35">
      <c r="A800" t="s">
        <v>424</v>
      </c>
      <c r="B800" t="b">
        <v>0</v>
      </c>
      <c r="C800" t="b">
        <v>1</v>
      </c>
      <c r="D800">
        <v>1</v>
      </c>
      <c r="E800">
        <v>1</v>
      </c>
      <c r="F800" t="s">
        <v>23</v>
      </c>
      <c r="G800">
        <v>-2.1749514219463199E-2</v>
      </c>
      <c r="H800">
        <v>-2.1749514219463199E-2</v>
      </c>
      <c r="I800">
        <v>-2.1749514219463199E-2</v>
      </c>
      <c r="J800">
        <v>73.335407089657295</v>
      </c>
      <c r="K800">
        <v>84.318773402427198</v>
      </c>
      <c r="L800">
        <v>90.475110973613596</v>
      </c>
      <c r="M800">
        <v>0</v>
      </c>
      <c r="N800" t="b">
        <v>0</v>
      </c>
    </row>
    <row r="801" spans="1:14" x14ac:dyDescent="0.35">
      <c r="A801" t="s">
        <v>425</v>
      </c>
      <c r="B801" t="b">
        <v>0</v>
      </c>
      <c r="C801" t="b">
        <v>0</v>
      </c>
      <c r="D801">
        <v>0</v>
      </c>
      <c r="E801">
        <v>-1</v>
      </c>
      <c r="F801" t="s">
        <v>23</v>
      </c>
      <c r="G801">
        <v>2.9747032203996899E-2</v>
      </c>
      <c r="H801">
        <v>0</v>
      </c>
      <c r="I801">
        <v>-2.9747032203996899E-2</v>
      </c>
      <c r="J801">
        <v>75.516917806046493</v>
      </c>
      <c r="K801">
        <v>84.318773402427198</v>
      </c>
      <c r="L801">
        <v>87.783744933821296</v>
      </c>
      <c r="M801">
        <v>1</v>
      </c>
      <c r="N801" t="b">
        <v>1</v>
      </c>
    </row>
    <row r="802" spans="1:14" x14ac:dyDescent="0.35">
      <c r="A802" t="s">
        <v>426</v>
      </c>
      <c r="B802" t="b">
        <v>1</v>
      </c>
      <c r="C802" t="b">
        <v>0</v>
      </c>
      <c r="D802">
        <v>0</v>
      </c>
      <c r="E802">
        <v>-1</v>
      </c>
      <c r="F802" t="s">
        <v>23</v>
      </c>
      <c r="G802">
        <v>-3.87987396808201E-2</v>
      </c>
      <c r="H802">
        <v>0</v>
      </c>
      <c r="I802">
        <v>3.87987396808201E-2</v>
      </c>
      <c r="J802">
        <v>72.586956570591795</v>
      </c>
      <c r="K802">
        <v>84.318773402427198</v>
      </c>
      <c r="L802">
        <v>91.189643601716099</v>
      </c>
      <c r="M802">
        <v>0</v>
      </c>
      <c r="N802" t="b">
        <v>0</v>
      </c>
    </row>
    <row r="803" spans="1:14" x14ac:dyDescent="0.35">
      <c r="A803" t="s">
        <v>427</v>
      </c>
      <c r="B803" t="b">
        <v>0</v>
      </c>
      <c r="C803" t="b">
        <v>1</v>
      </c>
      <c r="D803">
        <v>1</v>
      </c>
      <c r="E803">
        <v>1</v>
      </c>
      <c r="F803" t="s">
        <v>23</v>
      </c>
      <c r="G803">
        <v>4.86514706316718E-2</v>
      </c>
      <c r="H803">
        <v>4.86514706316718E-2</v>
      </c>
      <c r="I803">
        <v>4.86514706316718E-2</v>
      </c>
      <c r="J803">
        <v>76.118418756428397</v>
      </c>
      <c r="K803">
        <v>88.421005730313993</v>
      </c>
      <c r="L803">
        <v>95.626153869317605</v>
      </c>
      <c r="M803">
        <v>0</v>
      </c>
      <c r="N803" t="b">
        <v>1</v>
      </c>
    </row>
    <row r="804" spans="1:14" x14ac:dyDescent="0.35">
      <c r="A804" t="s">
        <v>428</v>
      </c>
      <c r="B804" t="b">
        <v>1</v>
      </c>
      <c r="C804" t="b">
        <v>0</v>
      </c>
      <c r="D804">
        <v>0</v>
      </c>
      <c r="E804">
        <v>-1</v>
      </c>
      <c r="F804" t="s">
        <v>23</v>
      </c>
      <c r="G804">
        <v>4.6553226151722901E-2</v>
      </c>
      <c r="H804">
        <v>0</v>
      </c>
      <c r="I804">
        <v>-4.6553226151722901E-2</v>
      </c>
      <c r="J804">
        <v>79.661976719107997</v>
      </c>
      <c r="K804">
        <v>88.421005730313993</v>
      </c>
      <c r="L804">
        <v>91.174447902219796</v>
      </c>
      <c r="M804">
        <v>0</v>
      </c>
      <c r="N804" t="b">
        <v>1</v>
      </c>
    </row>
    <row r="805" spans="1:14" x14ac:dyDescent="0.35">
      <c r="A805" t="s">
        <v>429</v>
      </c>
      <c r="B805" t="b">
        <v>1</v>
      </c>
      <c r="C805" t="b">
        <v>0</v>
      </c>
      <c r="D805">
        <v>0</v>
      </c>
      <c r="E805">
        <v>-1</v>
      </c>
      <c r="F805" t="s">
        <v>23</v>
      </c>
      <c r="G805" s="129">
        <v>-3.00419085663505E-2</v>
      </c>
      <c r="H805" s="129">
        <v>0</v>
      </c>
      <c r="I805" s="129">
        <v>3.00419085663505E-2</v>
      </c>
      <c r="J805">
        <v>77.268778898297796</v>
      </c>
      <c r="K805">
        <v>88.421005730313993</v>
      </c>
      <c r="L805">
        <v>93.913502329685798</v>
      </c>
      <c r="M805">
        <v>0</v>
      </c>
      <c r="N805" t="b">
        <v>0</v>
      </c>
    </row>
    <row r="806" spans="1:14" x14ac:dyDescent="0.35">
      <c r="A806" t="s">
        <v>430</v>
      </c>
      <c r="B806" t="b">
        <v>0</v>
      </c>
      <c r="C806" t="b">
        <v>1</v>
      </c>
      <c r="D806">
        <v>1</v>
      </c>
      <c r="E806">
        <v>1</v>
      </c>
      <c r="F806" t="s">
        <v>23</v>
      </c>
      <c r="G806">
        <v>-9.2674379361955994E-2</v>
      </c>
      <c r="H806">
        <v>-9.2674379361955994E-2</v>
      </c>
      <c r="I806">
        <v>-9.2674379361955994E-2</v>
      </c>
      <c r="J806">
        <v>70.107942769841799</v>
      </c>
      <c r="K806">
        <v>80.226643901697201</v>
      </c>
      <c r="L806">
        <v>85.210126787574595</v>
      </c>
      <c r="M806">
        <v>0</v>
      </c>
      <c r="N806" t="b">
        <v>0</v>
      </c>
    </row>
    <row r="807" spans="1:14" x14ac:dyDescent="0.35">
      <c r="A807" t="s">
        <v>431</v>
      </c>
      <c r="B807" t="b">
        <v>0</v>
      </c>
      <c r="C807" t="b">
        <v>0</v>
      </c>
      <c r="D807">
        <v>0</v>
      </c>
      <c r="E807">
        <v>-1</v>
      </c>
      <c r="F807" t="s">
        <v>23</v>
      </c>
      <c r="G807">
        <v>5.7588057799404704E-3</v>
      </c>
      <c r="H807">
        <v>0</v>
      </c>
      <c r="I807">
        <v>-5.7588057799404704E-3</v>
      </c>
      <c r="J807">
        <v>70.511680795884502</v>
      </c>
      <c r="K807">
        <v>80.226643901697201</v>
      </c>
      <c r="L807">
        <v>84.719418216920801</v>
      </c>
      <c r="M807">
        <v>1</v>
      </c>
      <c r="N807" t="b">
        <v>1</v>
      </c>
    </row>
    <row r="808" spans="1:14" x14ac:dyDescent="0.35">
      <c r="A808" t="s">
        <v>432</v>
      </c>
      <c r="B808" t="b">
        <v>1</v>
      </c>
      <c r="C808" t="b">
        <v>0</v>
      </c>
      <c r="D808">
        <v>0</v>
      </c>
      <c r="E808">
        <v>-1</v>
      </c>
      <c r="F808" t="s">
        <v>23</v>
      </c>
      <c r="G808">
        <v>1.6977859425886001E-2</v>
      </c>
      <c r="H808">
        <v>0</v>
      </c>
      <c r="I808">
        <v>-1.6977859425886001E-2</v>
      </c>
      <c r="J808">
        <v>71.708818200319996</v>
      </c>
      <c r="K808">
        <v>80.226643901697201</v>
      </c>
      <c r="L808">
        <v>83.281063843791102</v>
      </c>
      <c r="M808">
        <v>0</v>
      </c>
      <c r="N808" t="b">
        <v>1</v>
      </c>
    </row>
    <row r="809" spans="1:14" x14ac:dyDescent="0.35">
      <c r="A809" t="s">
        <v>433</v>
      </c>
      <c r="B809" t="b">
        <v>1</v>
      </c>
      <c r="C809" t="b">
        <v>0</v>
      </c>
      <c r="D809">
        <v>0</v>
      </c>
      <c r="E809">
        <v>-1</v>
      </c>
      <c r="F809" t="s">
        <v>23</v>
      </c>
      <c r="G809">
        <v>-0.116453410538589</v>
      </c>
      <c r="H809">
        <v>0</v>
      </c>
      <c r="I809">
        <v>0.116453410538589</v>
      </c>
      <c r="J809">
        <v>63.358081755201098</v>
      </c>
      <c r="K809">
        <v>80.226643901697201</v>
      </c>
      <c r="L809">
        <v>92.979427761682601</v>
      </c>
      <c r="M809">
        <v>0</v>
      </c>
      <c r="N809" t="b">
        <v>0</v>
      </c>
    </row>
    <row r="810" spans="1:14" x14ac:dyDescent="0.35">
      <c r="A810" t="s">
        <v>434</v>
      </c>
      <c r="B810" t="b">
        <v>0</v>
      </c>
      <c r="C810" t="b">
        <v>1</v>
      </c>
      <c r="D810">
        <v>1</v>
      </c>
      <c r="E810">
        <v>1</v>
      </c>
      <c r="F810" t="s">
        <v>23</v>
      </c>
      <c r="G810">
        <v>1.50555900278044E-2</v>
      </c>
      <c r="H810">
        <v>1.50555900278044E-2</v>
      </c>
      <c r="I810">
        <v>1.50555900278044E-2</v>
      </c>
      <c r="J810">
        <v>64.311975059055499</v>
      </c>
      <c r="K810">
        <v>81.434503361587801</v>
      </c>
      <c r="L810">
        <v>94.379287907082301</v>
      </c>
      <c r="M810">
        <v>0</v>
      </c>
      <c r="N810" t="b">
        <v>1</v>
      </c>
    </row>
    <row r="811" spans="1:14" x14ac:dyDescent="0.35">
      <c r="A811" t="s">
        <v>435</v>
      </c>
      <c r="B811" t="b">
        <v>1</v>
      </c>
      <c r="C811" t="b">
        <v>0</v>
      </c>
      <c r="D811">
        <v>0</v>
      </c>
      <c r="E811">
        <v>-1</v>
      </c>
      <c r="F811" t="s">
        <v>23</v>
      </c>
      <c r="G811">
        <v>-0.11460186877489301</v>
      </c>
      <c r="H811">
        <v>0</v>
      </c>
      <c r="I811">
        <v>0.11460186877489301</v>
      </c>
      <c r="J811">
        <v>56.941702532683401</v>
      </c>
      <c r="K811">
        <v>81.434503361587801</v>
      </c>
      <c r="L811">
        <v>105.195330674877</v>
      </c>
      <c r="M811">
        <v>0</v>
      </c>
      <c r="N811" t="b">
        <v>0</v>
      </c>
    </row>
    <row r="812" spans="1:14" x14ac:dyDescent="0.35">
      <c r="A812" t="s">
        <v>436</v>
      </c>
      <c r="B812" t="b">
        <v>0</v>
      </c>
      <c r="C812" t="b">
        <v>1</v>
      </c>
      <c r="D812">
        <v>1</v>
      </c>
      <c r="E812">
        <v>1</v>
      </c>
      <c r="F812" t="s">
        <v>23</v>
      </c>
      <c r="G812">
        <v>-5.6041865818885397E-3</v>
      </c>
      <c r="H812">
        <v>-5.6041865818885397E-3</v>
      </c>
      <c r="I812">
        <v>-5.6041865818885397E-3</v>
      </c>
      <c r="J812">
        <v>56.6225906073998</v>
      </c>
      <c r="K812">
        <v>80.978129210546001</v>
      </c>
      <c r="L812">
        <v>104.605796414232</v>
      </c>
      <c r="M812">
        <v>0</v>
      </c>
      <c r="N812" t="b">
        <v>0</v>
      </c>
    </row>
    <row r="813" spans="1:14" x14ac:dyDescent="0.35">
      <c r="A813" t="s">
        <v>437</v>
      </c>
      <c r="B813" t="b">
        <v>0</v>
      </c>
      <c r="C813" t="b">
        <v>0</v>
      </c>
      <c r="D813">
        <v>0</v>
      </c>
      <c r="E813">
        <v>-1</v>
      </c>
      <c r="F813" t="s">
        <v>23</v>
      </c>
      <c r="G813">
        <v>-8.2588264239112901E-3</v>
      </c>
      <c r="H813">
        <v>0</v>
      </c>
      <c r="I813">
        <v>8.2588264239112901E-3</v>
      </c>
      <c r="J813">
        <v>56.154954459901099</v>
      </c>
      <c r="K813">
        <v>80.978129210546001</v>
      </c>
      <c r="L813">
        <v>105.469717529752</v>
      </c>
      <c r="M813">
        <v>1</v>
      </c>
      <c r="N813" t="b">
        <v>0</v>
      </c>
    </row>
    <row r="814" spans="1:14" x14ac:dyDescent="0.35">
      <c r="A814" t="s">
        <v>438</v>
      </c>
      <c r="B814" t="b">
        <v>0</v>
      </c>
      <c r="C814" t="b">
        <v>0</v>
      </c>
      <c r="D814">
        <v>0</v>
      </c>
      <c r="E814">
        <v>-1</v>
      </c>
      <c r="F814" t="s">
        <v>23</v>
      </c>
      <c r="G814">
        <v>-0.15981239194739999</v>
      </c>
      <c r="H814">
        <v>0</v>
      </c>
      <c r="I814">
        <v>0.15981239194739999</v>
      </c>
      <c r="J814">
        <v>47.180696867967001</v>
      </c>
      <c r="K814">
        <v>80.978129210546001</v>
      </c>
      <c r="L814">
        <v>122.325085366198</v>
      </c>
      <c r="M814">
        <v>1</v>
      </c>
      <c r="N814" t="b">
        <v>0</v>
      </c>
    </row>
    <row r="815" spans="1:14" x14ac:dyDescent="0.35">
      <c r="A815" t="s">
        <v>439</v>
      </c>
      <c r="B815" t="b">
        <v>0</v>
      </c>
      <c r="C815" t="b">
        <v>0</v>
      </c>
      <c r="D815">
        <v>0</v>
      </c>
      <c r="E815">
        <v>-1</v>
      </c>
      <c r="F815" t="s">
        <v>23</v>
      </c>
      <c r="G815">
        <v>5.5021017296549901E-2</v>
      </c>
      <c r="H815">
        <v>0</v>
      </c>
      <c r="I815">
        <v>-5.5021017296549901E-2</v>
      </c>
      <c r="J815">
        <v>49.776626806402703</v>
      </c>
      <c r="K815">
        <v>80.978129210546001</v>
      </c>
      <c r="L815">
        <v>115.59463472846301</v>
      </c>
      <c r="M815">
        <v>1</v>
      </c>
      <c r="N815" t="b">
        <v>1</v>
      </c>
    </row>
    <row r="816" spans="1:14" x14ac:dyDescent="0.35">
      <c r="A816" t="s">
        <v>440</v>
      </c>
      <c r="B816" t="b">
        <v>1</v>
      </c>
      <c r="C816" t="b">
        <v>0</v>
      </c>
      <c r="D816">
        <v>0</v>
      </c>
      <c r="E816">
        <v>-1</v>
      </c>
      <c r="F816" t="s">
        <v>23</v>
      </c>
      <c r="G816">
        <v>2.9338830331456098E-2</v>
      </c>
      <c r="H816">
        <v>0</v>
      </c>
      <c r="I816">
        <v>-2.9338830331456098E-2</v>
      </c>
      <c r="J816">
        <v>51.237014814748001</v>
      </c>
      <c r="K816">
        <v>80.978129210546001</v>
      </c>
      <c r="L816">
        <v>112.203223352938</v>
      </c>
      <c r="M816">
        <v>0</v>
      </c>
      <c r="N816" t="b">
        <v>1</v>
      </c>
    </row>
    <row r="817" spans="1:14" x14ac:dyDescent="0.35">
      <c r="A817" t="s">
        <v>441</v>
      </c>
      <c r="B817" t="b">
        <v>1</v>
      </c>
      <c r="C817" t="b">
        <v>0</v>
      </c>
      <c r="D817">
        <v>0</v>
      </c>
      <c r="E817">
        <v>-1</v>
      </c>
      <c r="F817" t="s">
        <v>23</v>
      </c>
      <c r="G817">
        <v>-3.9893880658781102E-4</v>
      </c>
      <c r="H817">
        <v>0</v>
      </c>
      <c r="I817">
        <v>3.9893880658781102E-4</v>
      </c>
      <c r="J817">
        <v>51.216574381204602</v>
      </c>
      <c r="K817">
        <v>80.978129210546001</v>
      </c>
      <c r="L817">
        <v>112.24798557295701</v>
      </c>
      <c r="M817">
        <v>0</v>
      </c>
      <c r="N817" t="b">
        <v>0</v>
      </c>
    </row>
    <row r="818" spans="1:14" x14ac:dyDescent="0.35">
      <c r="A818" t="s">
        <v>442</v>
      </c>
      <c r="B818" t="b">
        <v>0</v>
      </c>
      <c r="C818" t="b">
        <v>1</v>
      </c>
      <c r="D818">
        <v>1</v>
      </c>
      <c r="E818">
        <v>1</v>
      </c>
      <c r="F818" t="s">
        <v>23</v>
      </c>
      <c r="G818">
        <v>3.554971417339E-2</v>
      </c>
      <c r="H818">
        <v>3.554971417339E-2</v>
      </c>
      <c r="I818">
        <v>3.554971417339E-2</v>
      </c>
      <c r="J818">
        <v>53.037308961396597</v>
      </c>
      <c r="K818">
        <v>83.856878558276804</v>
      </c>
      <c r="L818">
        <v>116.238369376615</v>
      </c>
      <c r="M818">
        <v>0</v>
      </c>
      <c r="N818" t="b">
        <v>1</v>
      </c>
    </row>
    <row r="819" spans="1:14" x14ac:dyDescent="0.35">
      <c r="A819" t="s">
        <v>443</v>
      </c>
      <c r="B819" t="b">
        <v>1</v>
      </c>
      <c r="C819" t="b">
        <v>0</v>
      </c>
      <c r="D819">
        <v>0</v>
      </c>
      <c r="E819">
        <v>-1</v>
      </c>
      <c r="F819" t="s">
        <v>23</v>
      </c>
      <c r="G819">
        <v>-0.119322615379593</v>
      </c>
      <c r="H819">
        <v>0</v>
      </c>
      <c r="I819">
        <v>0.119322615379593</v>
      </c>
      <c r="J819">
        <v>46.708758543427201</v>
      </c>
      <c r="K819">
        <v>83.856878558276804</v>
      </c>
      <c r="L819">
        <v>130.10823561809201</v>
      </c>
      <c r="M819">
        <v>0</v>
      </c>
      <c r="N819" t="b">
        <v>0</v>
      </c>
    </row>
    <row r="820" spans="1:14" x14ac:dyDescent="0.35">
      <c r="A820" t="s">
        <v>444</v>
      </c>
      <c r="B820" t="b">
        <v>0</v>
      </c>
      <c r="C820" t="b">
        <v>1</v>
      </c>
      <c r="D820">
        <v>1</v>
      </c>
      <c r="E820">
        <v>1</v>
      </c>
      <c r="F820" t="s">
        <v>23</v>
      </c>
      <c r="G820">
        <v>-0.124071525124524</v>
      </c>
      <c r="H820">
        <v>-0.124071525124524</v>
      </c>
      <c r="I820">
        <v>-0.124071525124524</v>
      </c>
      <c r="J820">
        <v>40.913531634271003</v>
      </c>
      <c r="K820">
        <v>73.452627743369305</v>
      </c>
      <c r="L820">
        <v>113.96550839369399</v>
      </c>
      <c r="M820">
        <v>0</v>
      </c>
      <c r="N820" t="b">
        <v>0</v>
      </c>
    </row>
    <row r="821" spans="1:14" x14ac:dyDescent="0.35">
      <c r="A821" t="s">
        <v>445</v>
      </c>
      <c r="B821" t="b">
        <v>0</v>
      </c>
      <c r="C821" t="b">
        <v>0</v>
      </c>
      <c r="D821">
        <v>0</v>
      </c>
      <c r="E821">
        <v>-1</v>
      </c>
      <c r="F821" t="s">
        <v>23</v>
      </c>
      <c r="G821">
        <v>-0.208105112267472</v>
      </c>
      <c r="H821">
        <v>0</v>
      </c>
      <c r="I821">
        <v>0.208105112267472</v>
      </c>
      <c r="J821">
        <v>32.399216540262302</v>
      </c>
      <c r="K821">
        <v>73.452627743369305</v>
      </c>
      <c r="L821">
        <v>137.68231331258301</v>
      </c>
      <c r="M821">
        <v>1</v>
      </c>
      <c r="N821" t="b">
        <v>0</v>
      </c>
    </row>
    <row r="822" spans="1:14" x14ac:dyDescent="0.35">
      <c r="A822" t="s">
        <v>446</v>
      </c>
      <c r="B822" t="b">
        <v>0</v>
      </c>
      <c r="C822" t="b">
        <v>0</v>
      </c>
      <c r="D822">
        <v>0</v>
      </c>
      <c r="E822">
        <v>-1</v>
      </c>
      <c r="F822" t="s">
        <v>23</v>
      </c>
      <c r="G822">
        <v>-2.5444221160443301E-3</v>
      </c>
      <c r="H822">
        <v>0</v>
      </c>
      <c r="I822">
        <v>2.5444221160443301E-3</v>
      </c>
      <c r="J822">
        <v>32.3167792571547</v>
      </c>
      <c r="K822">
        <v>73.452627743369305</v>
      </c>
      <c r="L822">
        <v>138.03263523556399</v>
      </c>
      <c r="M822">
        <v>1</v>
      </c>
      <c r="N822" t="b">
        <v>0</v>
      </c>
    </row>
    <row r="823" spans="1:14" x14ac:dyDescent="0.35">
      <c r="A823" t="s">
        <v>447</v>
      </c>
      <c r="B823" t="b">
        <v>0</v>
      </c>
      <c r="C823" t="b">
        <v>0</v>
      </c>
      <c r="D823">
        <v>0</v>
      </c>
      <c r="E823">
        <v>-1</v>
      </c>
      <c r="F823" t="s">
        <v>23</v>
      </c>
      <c r="G823">
        <v>4.3955879597826097E-2</v>
      </c>
      <c r="H823">
        <v>0</v>
      </c>
      <c r="I823">
        <v>-4.3955879597826097E-2</v>
      </c>
      <c r="J823">
        <v>33.7372917151717</v>
      </c>
      <c r="K823">
        <v>73.452627743369305</v>
      </c>
      <c r="L823">
        <v>131.96528934057901</v>
      </c>
      <c r="M823">
        <v>1</v>
      </c>
      <c r="N823" t="b">
        <v>1</v>
      </c>
    </row>
    <row r="824" spans="1:14" x14ac:dyDescent="0.35">
      <c r="A824" t="s">
        <v>448</v>
      </c>
      <c r="B824" t="b">
        <v>1</v>
      </c>
      <c r="C824" t="b">
        <v>1</v>
      </c>
      <c r="D824">
        <v>1</v>
      </c>
      <c r="E824">
        <v>1</v>
      </c>
      <c r="F824" t="s">
        <v>23</v>
      </c>
      <c r="G824" s="129">
        <v>-2.6331965395292801E-2</v>
      </c>
      <c r="H824" s="129">
        <v>-2.6331965395292801E-2</v>
      </c>
      <c r="I824" s="129">
        <v>-2.6331965395292801E-2</v>
      </c>
      <c r="J824">
        <v>32.848922517196897</v>
      </c>
      <c r="K824">
        <v>71.518475691437601</v>
      </c>
      <c r="L824">
        <v>128.49038390828301</v>
      </c>
      <c r="M824">
        <v>1</v>
      </c>
      <c r="N824" t="b">
        <v>0</v>
      </c>
    </row>
    <row r="825" spans="1:14" x14ac:dyDescent="0.35">
      <c r="A825" t="s">
        <v>449</v>
      </c>
      <c r="B825" t="b">
        <v>0</v>
      </c>
      <c r="C825" t="b">
        <v>1</v>
      </c>
      <c r="D825">
        <v>1</v>
      </c>
      <c r="E825">
        <v>1</v>
      </c>
      <c r="F825" t="s">
        <v>23</v>
      </c>
      <c r="G825">
        <v>-8.9028303997314706E-2</v>
      </c>
      <c r="H825">
        <v>-8.9028303997314706E-2</v>
      </c>
      <c r="I825">
        <v>-8.9028303997314706E-2</v>
      </c>
      <c r="J825">
        <v>29.9244386573517</v>
      </c>
      <c r="K825">
        <v>65.151307096155705</v>
      </c>
      <c r="L825">
        <v>117.051102948965</v>
      </c>
      <c r="M825">
        <v>0</v>
      </c>
      <c r="N825" t="b">
        <v>0</v>
      </c>
    </row>
    <row r="826" spans="1:14" x14ac:dyDescent="0.35">
      <c r="A826" t="s">
        <v>450</v>
      </c>
      <c r="B826" t="b">
        <v>0</v>
      </c>
      <c r="C826" t="b">
        <v>0</v>
      </c>
      <c r="D826">
        <v>0</v>
      </c>
      <c r="E826">
        <v>-1</v>
      </c>
      <c r="F826" t="s">
        <v>23</v>
      </c>
      <c r="G826">
        <v>9.2643196856693796E-2</v>
      </c>
      <c r="H826">
        <v>0</v>
      </c>
      <c r="I826">
        <v>-9.2643196856693796E-2</v>
      </c>
      <c r="J826">
        <v>32.696734318710803</v>
      </c>
      <c r="K826">
        <v>65.151307096155705</v>
      </c>
      <c r="L826">
        <v>106.20711457617099</v>
      </c>
      <c r="M826">
        <v>1</v>
      </c>
      <c r="N826" t="b">
        <v>1</v>
      </c>
    </row>
    <row r="827" spans="1:14" x14ac:dyDescent="0.35">
      <c r="A827" t="s">
        <v>451</v>
      </c>
      <c r="B827" t="b">
        <v>1</v>
      </c>
      <c r="C827" t="b">
        <v>0</v>
      </c>
      <c r="D827">
        <v>0</v>
      </c>
      <c r="E827">
        <v>-1</v>
      </c>
      <c r="F827" t="s">
        <v>23</v>
      </c>
      <c r="G827">
        <v>3.1948822231873098E-3</v>
      </c>
      <c r="H827">
        <v>0</v>
      </c>
      <c r="I827">
        <v>-3.1948822231873098E-3</v>
      </c>
      <c r="J827">
        <v>32.801196533941898</v>
      </c>
      <c r="K827">
        <v>65.151307096155705</v>
      </c>
      <c r="L827">
        <v>105.86779535383501</v>
      </c>
      <c r="M827">
        <v>0</v>
      </c>
      <c r="N827" t="b">
        <v>1</v>
      </c>
    </row>
    <row r="828" spans="1:14" x14ac:dyDescent="0.35">
      <c r="A828" t="s">
        <v>452</v>
      </c>
      <c r="B828" t="b">
        <v>1</v>
      </c>
      <c r="C828" t="b">
        <v>0</v>
      </c>
      <c r="D828">
        <v>0</v>
      </c>
      <c r="E828">
        <v>-1</v>
      </c>
      <c r="F828" t="s">
        <v>23</v>
      </c>
      <c r="G828">
        <v>6.8965570405279605E-2</v>
      </c>
      <c r="H828">
        <v>0</v>
      </c>
      <c r="I828">
        <v>-6.8965570405279605E-2</v>
      </c>
      <c r="J828">
        <v>35.063349762880897</v>
      </c>
      <c r="K828">
        <v>65.151307096155705</v>
      </c>
      <c r="L828">
        <v>98.566562459708905</v>
      </c>
      <c r="M828">
        <v>0</v>
      </c>
      <c r="N828" t="b">
        <v>1</v>
      </c>
    </row>
    <row r="829" spans="1:14" x14ac:dyDescent="0.35">
      <c r="A829" t="s">
        <v>453</v>
      </c>
      <c r="B829" t="b">
        <v>1</v>
      </c>
      <c r="C829" t="b">
        <v>0</v>
      </c>
      <c r="D829">
        <v>0</v>
      </c>
      <c r="E829">
        <v>-1</v>
      </c>
      <c r="F829" t="s">
        <v>23</v>
      </c>
      <c r="G829">
        <v>-2.6013368336806699E-2</v>
      </c>
      <c r="H829">
        <v>0</v>
      </c>
      <c r="I829">
        <v>2.6013368336806699E-2</v>
      </c>
      <c r="J829">
        <v>34.151233930376797</v>
      </c>
      <c r="K829">
        <v>65.151307096155705</v>
      </c>
      <c r="L829">
        <v>101.13061075466599</v>
      </c>
      <c r="M829">
        <v>0</v>
      </c>
      <c r="N829" t="b">
        <v>0</v>
      </c>
    </row>
    <row r="830" spans="1:14" x14ac:dyDescent="0.35">
      <c r="A830" t="s">
        <v>454</v>
      </c>
      <c r="B830" t="b">
        <v>0</v>
      </c>
      <c r="C830" t="b">
        <v>1</v>
      </c>
      <c r="D830">
        <v>1</v>
      </c>
      <c r="E830">
        <v>1</v>
      </c>
      <c r="F830" t="s">
        <v>23</v>
      </c>
      <c r="G830">
        <v>-7.8550191983800498E-3</v>
      </c>
      <c r="H830">
        <v>-7.8550191983800498E-3</v>
      </c>
      <c r="I830">
        <v>-7.8550191983800498E-3</v>
      </c>
      <c r="J830">
        <v>33.882975332205298</v>
      </c>
      <c r="K830">
        <v>64.639542328115894</v>
      </c>
      <c r="L830">
        <v>100.33622786564401</v>
      </c>
      <c r="M830">
        <v>0</v>
      </c>
      <c r="N830" t="b">
        <v>0</v>
      </c>
    </row>
    <row r="831" spans="1:14" x14ac:dyDescent="0.35">
      <c r="A831" t="s">
        <v>455</v>
      </c>
      <c r="B831" t="b">
        <v>0</v>
      </c>
      <c r="C831" t="b">
        <v>0</v>
      </c>
      <c r="D831">
        <v>0</v>
      </c>
      <c r="E831">
        <v>-1</v>
      </c>
      <c r="F831" t="s">
        <v>23</v>
      </c>
      <c r="G831">
        <v>6.7395233409498198E-2</v>
      </c>
      <c r="H831">
        <v>0</v>
      </c>
      <c r="I831">
        <v>-6.7395233409498198E-2</v>
      </c>
      <c r="J831">
        <v>36.166526363327598</v>
      </c>
      <c r="K831">
        <v>64.639542328115894</v>
      </c>
      <c r="L831">
        <v>93.574044369210696</v>
      </c>
      <c r="M831">
        <v>1</v>
      </c>
      <c r="N831" t="b">
        <v>1</v>
      </c>
    </row>
    <row r="832" spans="1:14" x14ac:dyDescent="0.35">
      <c r="A832" t="s">
        <v>456</v>
      </c>
      <c r="B832" t="b">
        <v>1</v>
      </c>
      <c r="C832" t="b">
        <v>0</v>
      </c>
      <c r="D832">
        <v>0</v>
      </c>
      <c r="E832">
        <v>-1</v>
      </c>
      <c r="F832" t="s">
        <v>23</v>
      </c>
      <c r="G832">
        <v>0.11788150538836301</v>
      </c>
      <c r="H832">
        <v>0</v>
      </c>
      <c r="I832">
        <v>-0.11788150538836301</v>
      </c>
      <c r="J832">
        <v>40.429890935704499</v>
      </c>
      <c r="K832">
        <v>64.639542328115894</v>
      </c>
      <c r="L832">
        <v>82.543395153690696</v>
      </c>
      <c r="M832">
        <v>0</v>
      </c>
      <c r="N832" t="b">
        <v>1</v>
      </c>
    </row>
    <row r="833" spans="1:14" x14ac:dyDescent="0.35">
      <c r="A833" t="s">
        <v>457</v>
      </c>
      <c r="B833" t="b">
        <v>1</v>
      </c>
      <c r="C833" t="b">
        <v>1</v>
      </c>
      <c r="D833">
        <v>1</v>
      </c>
      <c r="E833">
        <v>1</v>
      </c>
      <c r="F833" t="s">
        <v>23</v>
      </c>
      <c r="G833">
        <v>7.4641656358087102E-2</v>
      </c>
      <c r="H833">
        <v>7.4641656358087102E-2</v>
      </c>
      <c r="I833">
        <v>7.4641656358087102E-2</v>
      </c>
      <c r="J833">
        <v>43.4476449615224</v>
      </c>
      <c r="K833">
        <v>69.464344833715103</v>
      </c>
      <c r="L833">
        <v>88.704570889382296</v>
      </c>
      <c r="M833">
        <v>1</v>
      </c>
      <c r="N833" t="b">
        <v>1</v>
      </c>
    </row>
    <row r="834" spans="1:14" x14ac:dyDescent="0.35">
      <c r="A834" t="s">
        <v>458</v>
      </c>
      <c r="B834" t="b">
        <v>1</v>
      </c>
      <c r="C834" t="b">
        <v>1</v>
      </c>
      <c r="D834">
        <v>1</v>
      </c>
      <c r="E834">
        <v>1</v>
      </c>
      <c r="F834" t="s">
        <v>23</v>
      </c>
      <c r="G834">
        <v>-2.1306871632812099E-2</v>
      </c>
      <c r="H834">
        <v>-2.1306871632812099E-2</v>
      </c>
      <c r="I834">
        <v>-2.1306871632812099E-2</v>
      </c>
      <c r="J834">
        <v>42.521911567579203</v>
      </c>
      <c r="K834">
        <v>67.984276955285793</v>
      </c>
      <c r="L834">
        <v>86.814553984198497</v>
      </c>
      <c r="M834">
        <v>1</v>
      </c>
      <c r="N834" t="b">
        <v>0</v>
      </c>
    </row>
    <row r="835" spans="1:14" x14ac:dyDescent="0.35">
      <c r="A835" t="s">
        <v>459</v>
      </c>
      <c r="B835" t="b">
        <v>0</v>
      </c>
      <c r="C835" t="b">
        <v>1</v>
      </c>
      <c r="D835">
        <v>1</v>
      </c>
      <c r="E835">
        <v>1</v>
      </c>
      <c r="F835" t="s">
        <v>23</v>
      </c>
      <c r="G835">
        <v>-9.6754509183794002E-4</v>
      </c>
      <c r="H835">
        <v>-9.6754509183794002E-4</v>
      </c>
      <c r="I835">
        <v>-9.6754509183794002E-4</v>
      </c>
      <c r="J835">
        <v>42.4807697007464</v>
      </c>
      <c r="K835">
        <v>67.918499101795504</v>
      </c>
      <c r="L835">
        <v>86.730556988591005</v>
      </c>
      <c r="M835">
        <v>0</v>
      </c>
      <c r="N835" t="b">
        <v>0</v>
      </c>
    </row>
    <row r="836" spans="1:14" x14ac:dyDescent="0.35">
      <c r="A836" t="s">
        <v>460</v>
      </c>
      <c r="B836" t="b">
        <v>0</v>
      </c>
      <c r="C836" t="b">
        <v>0</v>
      </c>
      <c r="D836">
        <v>0</v>
      </c>
      <c r="E836">
        <v>-1</v>
      </c>
      <c r="F836" t="s">
        <v>23</v>
      </c>
      <c r="G836">
        <v>-8.3252300390321596E-2</v>
      </c>
      <c r="H836">
        <v>0</v>
      </c>
      <c r="I836">
        <v>8.3252300390321596E-2</v>
      </c>
      <c r="J836">
        <v>38.944147900807799</v>
      </c>
      <c r="K836">
        <v>67.918499101795504</v>
      </c>
      <c r="L836">
        <v>93.951075372025102</v>
      </c>
      <c r="M836">
        <v>1</v>
      </c>
      <c r="N836" t="b">
        <v>0</v>
      </c>
    </row>
    <row r="837" spans="1:14" x14ac:dyDescent="0.35">
      <c r="A837" t="s">
        <v>461</v>
      </c>
      <c r="B837" t="b">
        <v>0</v>
      </c>
      <c r="C837" t="b">
        <v>0</v>
      </c>
      <c r="D837">
        <v>0</v>
      </c>
      <c r="E837">
        <v>-1</v>
      </c>
      <c r="F837" t="s">
        <v>23</v>
      </c>
      <c r="G837">
        <v>-7.7086616228278004E-2</v>
      </c>
      <c r="H837">
        <v>0</v>
      </c>
      <c r="I837">
        <v>7.7086616228278004E-2</v>
      </c>
      <c r="J837">
        <v>35.942075317240899</v>
      </c>
      <c r="K837">
        <v>67.918499101795504</v>
      </c>
      <c r="L837">
        <v>101.193445863462</v>
      </c>
      <c r="M837">
        <v>1</v>
      </c>
      <c r="N837" t="b">
        <v>0</v>
      </c>
    </row>
    <row r="838" spans="1:14" x14ac:dyDescent="0.35">
      <c r="A838" t="s">
        <v>462</v>
      </c>
      <c r="B838" t="b">
        <v>0</v>
      </c>
      <c r="C838" t="b">
        <v>0</v>
      </c>
      <c r="D838">
        <v>0</v>
      </c>
      <c r="E838">
        <v>-1</v>
      </c>
      <c r="F838" t="s">
        <v>23</v>
      </c>
      <c r="G838">
        <v>1.6988859694576398E-2</v>
      </c>
      <c r="H838">
        <v>0</v>
      </c>
      <c r="I838">
        <v>-1.6988859694576398E-2</v>
      </c>
      <c r="J838">
        <v>36.552690191937401</v>
      </c>
      <c r="K838">
        <v>67.918499101795504</v>
      </c>
      <c r="L838">
        <v>99.474284609677298</v>
      </c>
      <c r="M838">
        <v>1</v>
      </c>
      <c r="N838" t="b">
        <v>1</v>
      </c>
    </row>
    <row r="839" spans="1:14" x14ac:dyDescent="0.35">
      <c r="A839" t="s">
        <v>463</v>
      </c>
      <c r="B839" t="b">
        <v>1</v>
      </c>
      <c r="C839" t="b">
        <v>0</v>
      </c>
      <c r="D839">
        <v>0</v>
      </c>
      <c r="E839">
        <v>-1</v>
      </c>
      <c r="F839" t="s">
        <v>23</v>
      </c>
      <c r="G839">
        <v>5.7636773982718797E-2</v>
      </c>
      <c r="H839">
        <v>0</v>
      </c>
      <c r="I839">
        <v>-5.7636773982718797E-2</v>
      </c>
      <c r="J839">
        <v>38.659469334990497</v>
      </c>
      <c r="K839">
        <v>67.918499101795504</v>
      </c>
      <c r="L839">
        <v>93.740907750536707</v>
      </c>
      <c r="M839">
        <v>0</v>
      </c>
      <c r="N839" t="b">
        <v>1</v>
      </c>
    </row>
    <row r="840" spans="1:14" x14ac:dyDescent="0.35">
      <c r="A840" t="s">
        <v>464</v>
      </c>
      <c r="B840" t="b">
        <v>1</v>
      </c>
      <c r="C840" t="b">
        <v>0</v>
      </c>
      <c r="D840">
        <v>0</v>
      </c>
      <c r="E840">
        <v>-1</v>
      </c>
      <c r="F840" t="s">
        <v>23</v>
      </c>
      <c r="G840">
        <v>-3.7673103392313598E-2</v>
      </c>
      <c r="H840">
        <v>0</v>
      </c>
      <c r="I840">
        <v>3.7673103392313598E-2</v>
      </c>
      <c r="J840">
        <v>37.203047149641399</v>
      </c>
      <c r="K840">
        <v>67.918499101795504</v>
      </c>
      <c r="L840">
        <v>97.272418660311999</v>
      </c>
      <c r="M840">
        <v>0</v>
      </c>
      <c r="N840" t="b">
        <v>0</v>
      </c>
    </row>
    <row r="841" spans="1:14" x14ac:dyDescent="0.35">
      <c r="A841" t="s">
        <v>465</v>
      </c>
      <c r="B841" t="b">
        <v>0</v>
      </c>
      <c r="C841" t="b">
        <v>1</v>
      </c>
      <c r="D841">
        <v>1</v>
      </c>
      <c r="E841">
        <v>1</v>
      </c>
      <c r="F841" t="s">
        <v>23</v>
      </c>
      <c r="G841">
        <v>-7.5439504669798804E-2</v>
      </c>
      <c r="H841">
        <v>-7.5439504669798804E-2</v>
      </c>
      <c r="I841">
        <v>-7.5439504669798804E-2</v>
      </c>
      <c r="J841">
        <v>34.396467700465301</v>
      </c>
      <c r="K841">
        <v>62.794761171639898</v>
      </c>
      <c r="L841">
        <v>89.934235578544801</v>
      </c>
      <c r="M841">
        <v>0</v>
      </c>
      <c r="N841" t="b">
        <v>0</v>
      </c>
    </row>
    <row r="842" spans="1:14" x14ac:dyDescent="0.35">
      <c r="A842" t="s">
        <v>466</v>
      </c>
      <c r="B842" t="b">
        <v>0</v>
      </c>
      <c r="C842" t="b">
        <v>0</v>
      </c>
      <c r="D842">
        <v>0</v>
      </c>
      <c r="E842">
        <v>-1</v>
      </c>
      <c r="F842" t="s">
        <v>23</v>
      </c>
      <c r="G842">
        <v>4.7117312862365403E-2</v>
      </c>
      <c r="H842">
        <v>0</v>
      </c>
      <c r="I842">
        <v>-4.7117312862365403E-2</v>
      </c>
      <c r="J842">
        <v>36.017136830468402</v>
      </c>
      <c r="K842">
        <v>62.794761171639898</v>
      </c>
      <c r="L842">
        <v>85.696776063752793</v>
      </c>
      <c r="M842">
        <v>1</v>
      </c>
      <c r="N842" t="b">
        <v>1</v>
      </c>
    </row>
    <row r="843" spans="1:14" x14ac:dyDescent="0.35">
      <c r="A843" t="s">
        <v>467</v>
      </c>
      <c r="B843" t="b">
        <v>1</v>
      </c>
      <c r="C843" t="b">
        <v>0</v>
      </c>
      <c r="D843">
        <v>0</v>
      </c>
      <c r="E843">
        <v>-1</v>
      </c>
      <c r="F843" t="s">
        <v>23</v>
      </c>
      <c r="G843">
        <v>2.1959324547732299E-2</v>
      </c>
      <c r="H843">
        <v>0</v>
      </c>
      <c r="I843">
        <v>-2.1959324547732299E-2</v>
      </c>
      <c r="J843">
        <v>36.808048827408697</v>
      </c>
      <c r="K843">
        <v>62.794761171639898</v>
      </c>
      <c r="L843">
        <v>83.814932745474493</v>
      </c>
      <c r="M843">
        <v>0</v>
      </c>
      <c r="N843" t="b">
        <v>1</v>
      </c>
    </row>
    <row r="844" spans="1:14" x14ac:dyDescent="0.35">
      <c r="A844" t="s">
        <v>468</v>
      </c>
      <c r="B844" t="b">
        <v>1</v>
      </c>
      <c r="C844" t="b">
        <v>1</v>
      </c>
      <c r="D844">
        <v>1</v>
      </c>
      <c r="E844">
        <v>1</v>
      </c>
      <c r="F844" t="s">
        <v>23</v>
      </c>
      <c r="G844">
        <v>1.8619919800371101E-2</v>
      </c>
      <c r="H844">
        <v>1.8619919800371101E-2</v>
      </c>
      <c r="I844">
        <v>1.8619919800371101E-2</v>
      </c>
      <c r="J844">
        <v>37.493411744583199</v>
      </c>
      <c r="K844">
        <v>63.9639945885393</v>
      </c>
      <c r="L844">
        <v>85.375560071268694</v>
      </c>
      <c r="M844">
        <v>1</v>
      </c>
      <c r="N844" t="b">
        <v>1</v>
      </c>
    </row>
    <row r="845" spans="1:14" x14ac:dyDescent="0.35">
      <c r="A845" t="s">
        <v>469</v>
      </c>
      <c r="B845" t="b">
        <v>1</v>
      </c>
      <c r="C845" t="b">
        <v>1</v>
      </c>
      <c r="D845">
        <v>1</v>
      </c>
      <c r="E845">
        <v>1</v>
      </c>
      <c r="F845" t="s">
        <v>23</v>
      </c>
      <c r="G845">
        <v>0.12589324121475201</v>
      </c>
      <c r="H845">
        <v>0.12589324121475201</v>
      </c>
      <c r="I845">
        <v>0.12589324121475201</v>
      </c>
      <c r="J845">
        <v>42.213578873308002</v>
      </c>
      <c r="K845">
        <v>72.016629188333397</v>
      </c>
      <c r="L845">
        <v>96.123766049165596</v>
      </c>
      <c r="M845">
        <v>1</v>
      </c>
      <c r="N845" t="b">
        <v>1</v>
      </c>
    </row>
    <row r="846" spans="1:14" x14ac:dyDescent="0.35">
      <c r="A846" t="s">
        <v>470</v>
      </c>
      <c r="B846" t="b">
        <v>1</v>
      </c>
      <c r="C846" t="b">
        <v>1</v>
      </c>
      <c r="D846">
        <v>1</v>
      </c>
      <c r="E846">
        <v>1</v>
      </c>
      <c r="F846" t="s">
        <v>23</v>
      </c>
      <c r="G846">
        <v>0.21645439310887099</v>
      </c>
      <c r="H846">
        <v>0.21645439310887099</v>
      </c>
      <c r="I846">
        <v>0.21645439310887099</v>
      </c>
      <c r="J846">
        <v>51.350893469283399</v>
      </c>
      <c r="K846">
        <v>87.6049449530408</v>
      </c>
      <c r="L846">
        <v>116.93017749267599</v>
      </c>
      <c r="M846">
        <v>1</v>
      </c>
      <c r="N846" t="b">
        <v>1</v>
      </c>
    </row>
    <row r="847" spans="1:14" x14ac:dyDescent="0.35">
      <c r="A847" t="s">
        <v>471</v>
      </c>
      <c r="B847" t="b">
        <v>1</v>
      </c>
      <c r="C847" t="b">
        <v>1</v>
      </c>
      <c r="D847">
        <v>1</v>
      </c>
      <c r="E847">
        <v>1</v>
      </c>
      <c r="F847" t="s">
        <v>23</v>
      </c>
      <c r="G847">
        <v>-7.7916511998932204E-4</v>
      </c>
      <c r="H847">
        <v>-7.7916511998932204E-4</v>
      </c>
      <c r="I847">
        <v>-7.7916511998932204E-4</v>
      </c>
      <c r="J847">
        <v>51.310882644211901</v>
      </c>
      <c r="K847">
        <v>87.5366862355948</v>
      </c>
      <c r="L847">
        <v>116.8390695769</v>
      </c>
      <c r="M847">
        <v>1</v>
      </c>
      <c r="N847" t="b">
        <v>0</v>
      </c>
    </row>
    <row r="848" spans="1:14" x14ac:dyDescent="0.35">
      <c r="A848" t="s">
        <v>472</v>
      </c>
      <c r="B848" t="b">
        <v>0</v>
      </c>
      <c r="C848" t="b">
        <v>1</v>
      </c>
      <c r="D848">
        <v>1</v>
      </c>
      <c r="E848">
        <v>1</v>
      </c>
      <c r="F848" t="s">
        <v>23</v>
      </c>
      <c r="G848">
        <v>1.43520733031512E-2</v>
      </c>
      <c r="H848">
        <v>1.43520733031512E-2</v>
      </c>
      <c r="I848">
        <v>1.43520733031512E-2</v>
      </c>
      <c r="J848">
        <v>52.047300193170997</v>
      </c>
      <c r="K848">
        <v>88.793019173163003</v>
      </c>
      <c r="L848">
        <v>118.51595246814</v>
      </c>
      <c r="M848">
        <v>0</v>
      </c>
      <c r="N848" t="b">
        <v>1</v>
      </c>
    </row>
    <row r="849" spans="1:14" x14ac:dyDescent="0.35">
      <c r="A849" t="s">
        <v>473</v>
      </c>
      <c r="B849" t="b">
        <v>1</v>
      </c>
      <c r="C849" t="b">
        <v>0</v>
      </c>
      <c r="D849">
        <v>0</v>
      </c>
      <c r="E849">
        <v>-1</v>
      </c>
      <c r="F849" t="s">
        <v>23</v>
      </c>
      <c r="G849">
        <v>-3.5839557666838502E-2</v>
      </c>
      <c r="H849">
        <v>0</v>
      </c>
      <c r="I849">
        <v>3.5839557666838502E-2</v>
      </c>
      <c r="J849">
        <v>50.181947976494598</v>
      </c>
      <c r="K849">
        <v>88.793019173163003</v>
      </c>
      <c r="L849">
        <v>122.76351178106199</v>
      </c>
      <c r="M849">
        <v>0</v>
      </c>
      <c r="N849" t="b">
        <v>0</v>
      </c>
    </row>
    <row r="850" spans="1:14" x14ac:dyDescent="0.35">
      <c r="A850" t="s">
        <v>474</v>
      </c>
      <c r="B850" t="b">
        <v>0</v>
      </c>
      <c r="C850" t="b">
        <v>0</v>
      </c>
      <c r="D850">
        <v>0</v>
      </c>
      <c r="E850">
        <v>-1</v>
      </c>
      <c r="F850" t="s">
        <v>23</v>
      </c>
      <c r="G850">
        <v>0.14461413990550701</v>
      </c>
      <c r="H850">
        <v>0</v>
      </c>
      <c r="I850">
        <v>-0.14461413990550701</v>
      </c>
      <c r="J850">
        <v>57.438967221898302</v>
      </c>
      <c r="K850">
        <v>88.793019173163003</v>
      </c>
      <c r="L850">
        <v>105.010172113064</v>
      </c>
      <c r="M850">
        <v>1</v>
      </c>
      <c r="N850" t="b">
        <v>1</v>
      </c>
    </row>
    <row r="851" spans="1:14" x14ac:dyDescent="0.35">
      <c r="A851" t="s">
        <v>475</v>
      </c>
      <c r="B851" t="b">
        <v>1</v>
      </c>
      <c r="C851" t="b">
        <v>0</v>
      </c>
      <c r="D851">
        <v>0</v>
      </c>
      <c r="E851">
        <v>-1</v>
      </c>
      <c r="F851" t="s">
        <v>23</v>
      </c>
      <c r="G851">
        <v>0.135260346297366</v>
      </c>
      <c r="H851">
        <v>0</v>
      </c>
      <c r="I851">
        <v>-0.135260346297366</v>
      </c>
      <c r="J851">
        <v>65.208181819295405</v>
      </c>
      <c r="K851">
        <v>88.793019173163003</v>
      </c>
      <c r="L851">
        <v>90.806459868305097</v>
      </c>
      <c r="M851">
        <v>0</v>
      </c>
      <c r="N851" t="b">
        <v>1</v>
      </c>
    </row>
    <row r="852" spans="1:14" x14ac:dyDescent="0.35">
      <c r="A852" t="s">
        <v>476</v>
      </c>
      <c r="B852" t="b">
        <v>1</v>
      </c>
      <c r="C852" t="b">
        <v>1</v>
      </c>
      <c r="D852">
        <v>1</v>
      </c>
      <c r="E852">
        <v>1</v>
      </c>
      <c r="F852" t="s">
        <v>23</v>
      </c>
      <c r="G852">
        <v>0.16780271157950499</v>
      </c>
      <c r="H852">
        <v>0.16780271157950499</v>
      </c>
      <c r="I852">
        <v>0.16780271157950499</v>
      </c>
      <c r="J852">
        <v>76.150291545742505</v>
      </c>
      <c r="K852">
        <v>103.69272855974999</v>
      </c>
      <c r="L852">
        <v>106.044030063142</v>
      </c>
      <c r="M852">
        <v>1</v>
      </c>
      <c r="N852" t="b">
        <v>1</v>
      </c>
    </row>
    <row r="853" spans="1:14" x14ac:dyDescent="0.35">
      <c r="A853" t="s">
        <v>477</v>
      </c>
      <c r="B853" t="b">
        <v>1</v>
      </c>
      <c r="C853" t="b">
        <v>0</v>
      </c>
      <c r="D853">
        <v>0</v>
      </c>
      <c r="E853">
        <v>-1</v>
      </c>
      <c r="F853" t="s">
        <v>23</v>
      </c>
      <c r="G853">
        <v>-0.11477280144918001</v>
      </c>
      <c r="H853">
        <v>0</v>
      </c>
      <c r="I853">
        <v>0.11477280144918001</v>
      </c>
      <c r="J853">
        <v>67.410309253865805</v>
      </c>
      <c r="K853">
        <v>103.69272855974999</v>
      </c>
      <c r="L853">
        <v>118.21500047044999</v>
      </c>
      <c r="M853">
        <v>0</v>
      </c>
      <c r="N853" t="b">
        <v>0</v>
      </c>
    </row>
    <row r="854" spans="1:14" x14ac:dyDescent="0.35">
      <c r="A854" t="s">
        <v>478</v>
      </c>
      <c r="B854" t="b">
        <v>0</v>
      </c>
      <c r="C854" t="b">
        <v>1</v>
      </c>
      <c r="D854">
        <v>1</v>
      </c>
      <c r="E854">
        <v>1</v>
      </c>
      <c r="F854" t="s">
        <v>23</v>
      </c>
      <c r="G854">
        <v>0.118446651863843</v>
      </c>
      <c r="H854">
        <v>0.118446651863843</v>
      </c>
      <c r="I854">
        <v>0.118446651863843</v>
      </c>
      <c r="J854">
        <v>75.394834686092594</v>
      </c>
      <c r="K854">
        <v>115.97478508027901</v>
      </c>
      <c r="L854">
        <v>132.21717147625699</v>
      </c>
      <c r="M854">
        <v>0</v>
      </c>
      <c r="N854" t="b">
        <v>1</v>
      </c>
    </row>
    <row r="855" spans="1:14" x14ac:dyDescent="0.35">
      <c r="A855" t="s">
        <v>479</v>
      </c>
      <c r="B855" t="b">
        <v>1</v>
      </c>
      <c r="C855" t="b">
        <v>0</v>
      </c>
      <c r="D855">
        <v>0</v>
      </c>
      <c r="E855">
        <v>-1</v>
      </c>
      <c r="F855" t="s">
        <v>23</v>
      </c>
      <c r="G855">
        <v>-0.10653913273476399</v>
      </c>
      <c r="H855">
        <v>0</v>
      </c>
      <c r="I855">
        <v>0.10653913273476399</v>
      </c>
      <c r="J855">
        <v>67.362334385955293</v>
      </c>
      <c r="K855">
        <v>115.97478508027901</v>
      </c>
      <c r="L855">
        <v>146.30347425798101</v>
      </c>
      <c r="M855">
        <v>0</v>
      </c>
      <c r="N855" t="b">
        <v>0</v>
      </c>
    </row>
    <row r="856" spans="1:14" x14ac:dyDescent="0.35">
      <c r="A856" t="s">
        <v>480</v>
      </c>
      <c r="B856" t="b">
        <v>0</v>
      </c>
      <c r="C856" t="b">
        <v>1</v>
      </c>
      <c r="D856">
        <v>1</v>
      </c>
      <c r="E856">
        <v>1</v>
      </c>
      <c r="F856" t="s">
        <v>23</v>
      </c>
      <c r="G856">
        <v>0.13618126867892699</v>
      </c>
      <c r="H856">
        <v>0.13618126867892699</v>
      </c>
      <c r="I856">
        <v>0.13618126867892699</v>
      </c>
      <c r="J856">
        <v>76.535822543808806</v>
      </c>
      <c r="K856">
        <v>131.768378447278</v>
      </c>
      <c r="L856">
        <v>166.227266994568</v>
      </c>
      <c r="M856">
        <v>0</v>
      </c>
      <c r="N856" t="b">
        <v>1</v>
      </c>
    </row>
    <row r="857" spans="1:14" x14ac:dyDescent="0.35">
      <c r="A857" t="s">
        <v>481</v>
      </c>
      <c r="B857" t="b">
        <v>1</v>
      </c>
      <c r="C857" t="b">
        <v>1</v>
      </c>
      <c r="D857">
        <v>1</v>
      </c>
      <c r="E857">
        <v>1</v>
      </c>
      <c r="F857" t="s">
        <v>23</v>
      </c>
      <c r="G857">
        <v>-0.110723904763233</v>
      </c>
      <c r="H857">
        <v>-0.110723904763233</v>
      </c>
      <c r="I857">
        <v>-0.110723904763233</v>
      </c>
      <c r="J857">
        <v>68.061477417492398</v>
      </c>
      <c r="K857">
        <v>117.178469061275</v>
      </c>
      <c r="L857">
        <v>147.82193491480899</v>
      </c>
      <c r="M857">
        <v>1</v>
      </c>
      <c r="N857" t="b">
        <v>0</v>
      </c>
    </row>
    <row r="858" spans="1:14" x14ac:dyDescent="0.35">
      <c r="A858" t="s">
        <v>482</v>
      </c>
      <c r="B858" t="b">
        <v>0</v>
      </c>
      <c r="C858" t="b">
        <v>1</v>
      </c>
      <c r="D858">
        <v>1</v>
      </c>
      <c r="E858">
        <v>1</v>
      </c>
      <c r="F858" t="s">
        <v>23</v>
      </c>
      <c r="G858">
        <v>5.7782219782700397E-3</v>
      </c>
      <c r="H858">
        <v>5.7782219782700397E-3</v>
      </c>
      <c r="I858">
        <v>5.7782219782700397E-3</v>
      </c>
      <c r="J858">
        <v>68.454751742179695</v>
      </c>
      <c r="K858">
        <v>117.85555226658499</v>
      </c>
      <c r="L858">
        <v>148.67608286800399</v>
      </c>
      <c r="M858">
        <v>0</v>
      </c>
      <c r="N858" t="b">
        <v>1</v>
      </c>
    </row>
    <row r="859" spans="1:14" x14ac:dyDescent="0.35">
      <c r="A859" t="s">
        <v>483</v>
      </c>
      <c r="B859" t="b">
        <v>1</v>
      </c>
      <c r="C859" t="b">
        <v>0</v>
      </c>
      <c r="D859">
        <v>0</v>
      </c>
      <c r="E859">
        <v>-1</v>
      </c>
      <c r="F859" t="s">
        <v>23</v>
      </c>
      <c r="G859">
        <v>6.7866028515219902E-3</v>
      </c>
      <c r="H859">
        <v>0</v>
      </c>
      <c r="I859">
        <v>-6.7866028515219902E-3</v>
      </c>
      <c r="J859">
        <v>68.919326955553402</v>
      </c>
      <c r="K859">
        <v>117.85555226658499</v>
      </c>
      <c r="L859">
        <v>147.667077340059</v>
      </c>
      <c r="M859">
        <v>0</v>
      </c>
      <c r="N859" t="b">
        <v>1</v>
      </c>
    </row>
    <row r="860" spans="1:14" x14ac:dyDescent="0.35">
      <c r="A860" t="s">
        <v>484</v>
      </c>
      <c r="B860" t="b">
        <v>1</v>
      </c>
      <c r="C860" t="b">
        <v>1</v>
      </c>
      <c r="D860">
        <v>1</v>
      </c>
      <c r="E860">
        <v>1</v>
      </c>
      <c r="F860" t="s">
        <v>23</v>
      </c>
      <c r="G860">
        <v>9.0263206949905399E-3</v>
      </c>
      <c r="H860">
        <v>9.0263206949905399E-3</v>
      </c>
      <c r="I860">
        <v>9.0263206949905399E-3</v>
      </c>
      <c r="J860">
        <v>69.541414902737102</v>
      </c>
      <c r="K860">
        <v>118.919354277029</v>
      </c>
      <c r="L860">
        <v>148.999967736222</v>
      </c>
      <c r="M860">
        <v>1</v>
      </c>
      <c r="N860" t="b">
        <v>1</v>
      </c>
    </row>
    <row r="861" spans="1:14" x14ac:dyDescent="0.35">
      <c r="A861" t="s">
        <v>485</v>
      </c>
      <c r="B861" t="b">
        <v>1</v>
      </c>
      <c r="C861" t="b">
        <v>1</v>
      </c>
      <c r="D861">
        <v>1</v>
      </c>
      <c r="E861">
        <v>1</v>
      </c>
      <c r="F861" t="s">
        <v>23</v>
      </c>
      <c r="G861">
        <v>4.6355404032287099E-2</v>
      </c>
      <c r="H861">
        <v>4.6355404032287099E-2</v>
      </c>
      <c r="I861">
        <v>4.6355404032287099E-2</v>
      </c>
      <c r="J861">
        <v>72.765035287530395</v>
      </c>
      <c r="K861">
        <v>124.43190899179901</v>
      </c>
      <c r="L861">
        <v>155.90692144143301</v>
      </c>
      <c r="M861">
        <v>1</v>
      </c>
      <c r="N861" t="b">
        <v>1</v>
      </c>
    </row>
    <row r="862" spans="1:14" x14ac:dyDescent="0.35">
      <c r="A862" t="s">
        <v>486</v>
      </c>
      <c r="B862" t="b">
        <v>1</v>
      </c>
      <c r="C862" t="b">
        <v>0</v>
      </c>
      <c r="D862">
        <v>0</v>
      </c>
      <c r="E862">
        <v>-1</v>
      </c>
      <c r="F862" t="s">
        <v>23</v>
      </c>
      <c r="G862">
        <v>3.4750201010030402E-2</v>
      </c>
      <c r="H862">
        <v>0</v>
      </c>
      <c r="I862">
        <v>-3.4750201010030402E-2</v>
      </c>
      <c r="J862">
        <v>75.293634890274006</v>
      </c>
      <c r="K862">
        <v>124.43190899179901</v>
      </c>
      <c r="L862">
        <v>150.48912458248799</v>
      </c>
      <c r="M862">
        <v>0</v>
      </c>
      <c r="N862" t="b">
        <v>1</v>
      </c>
    </row>
    <row r="863" spans="1:14" x14ac:dyDescent="0.35">
      <c r="A863" t="s">
        <v>487</v>
      </c>
      <c r="B863" t="b">
        <v>1</v>
      </c>
      <c r="C863" t="b">
        <v>1</v>
      </c>
      <c r="D863">
        <v>1</v>
      </c>
      <c r="E863">
        <v>1</v>
      </c>
      <c r="F863" t="s">
        <v>23</v>
      </c>
      <c r="G863">
        <v>0.149355620171017</v>
      </c>
      <c r="H863">
        <v>0.149355620171017</v>
      </c>
      <c r="I863">
        <v>0.149355620171017</v>
      </c>
      <c r="J863">
        <v>86.539162424241098</v>
      </c>
      <c r="K863">
        <v>143.01651392833301</v>
      </c>
      <c r="L863">
        <v>172.96552111349899</v>
      </c>
      <c r="M863">
        <v>1</v>
      </c>
      <c r="N863" t="b">
        <v>1</v>
      </c>
    </row>
    <row r="864" spans="1:14" x14ac:dyDescent="0.35">
      <c r="A864" t="s">
        <v>488</v>
      </c>
      <c r="B864" t="b">
        <v>1</v>
      </c>
      <c r="C864" t="b">
        <v>1</v>
      </c>
      <c r="D864">
        <v>1</v>
      </c>
      <c r="E864">
        <v>1</v>
      </c>
      <c r="F864" t="s">
        <v>23</v>
      </c>
      <c r="G864">
        <v>7.5499715378510801E-2</v>
      </c>
      <c r="H864">
        <v>7.5499715378510801E-2</v>
      </c>
      <c r="I864">
        <v>7.5499715378510801E-2</v>
      </c>
      <c r="J864">
        <v>93.072844556365993</v>
      </c>
      <c r="K864">
        <v>153.814220024349</v>
      </c>
      <c r="L864">
        <v>186.02436872786399</v>
      </c>
      <c r="M864">
        <v>1</v>
      </c>
      <c r="N864" t="b">
        <v>1</v>
      </c>
    </row>
    <row r="865" spans="1:14" x14ac:dyDescent="0.35">
      <c r="A865" t="s">
        <v>489</v>
      </c>
      <c r="B865" t="b">
        <v>1</v>
      </c>
      <c r="C865" t="b">
        <v>1</v>
      </c>
      <c r="D865">
        <v>1</v>
      </c>
      <c r="E865">
        <v>1</v>
      </c>
      <c r="F865" t="s">
        <v>23</v>
      </c>
      <c r="G865">
        <v>-0.13521266764616899</v>
      </c>
      <c r="H865">
        <v>-0.13521266764616899</v>
      </c>
      <c r="I865">
        <v>-0.13521266764616899</v>
      </c>
      <c r="J865">
        <v>80.488216958482496</v>
      </c>
      <c r="K865">
        <v>133.01658901294201</v>
      </c>
      <c r="L865">
        <v>160.87151758497501</v>
      </c>
      <c r="M865">
        <v>1</v>
      </c>
      <c r="N865" t="b">
        <v>0</v>
      </c>
    </row>
    <row r="866" spans="1:14" x14ac:dyDescent="0.35">
      <c r="A866" t="s">
        <v>490</v>
      </c>
      <c r="B866" t="b">
        <v>0</v>
      </c>
      <c r="C866" t="b">
        <v>1</v>
      </c>
      <c r="D866">
        <v>1</v>
      </c>
      <c r="E866">
        <v>1</v>
      </c>
      <c r="F866" t="s">
        <v>23</v>
      </c>
      <c r="G866">
        <v>-0.14946351484129899</v>
      </c>
      <c r="H866">
        <v>-0.14946351484129899</v>
      </c>
      <c r="I866">
        <v>-0.14946351484129899</v>
      </c>
      <c r="J866">
        <v>68.458165148558606</v>
      </c>
      <c r="K866">
        <v>113.13546208686699</v>
      </c>
      <c r="L866">
        <v>136.82709512887001</v>
      </c>
      <c r="M866">
        <v>0</v>
      </c>
      <c r="N866" t="b">
        <v>0</v>
      </c>
    </row>
    <row r="867" spans="1:14" x14ac:dyDescent="0.35">
      <c r="A867" t="s">
        <v>396</v>
      </c>
      <c r="B867" t="b">
        <v>1</v>
      </c>
      <c r="C867" t="b">
        <v>1</v>
      </c>
      <c r="D867">
        <v>1</v>
      </c>
      <c r="E867">
        <v>1</v>
      </c>
      <c r="F867" t="s">
        <v>35</v>
      </c>
      <c r="G867">
        <v>-0.138523403829791</v>
      </c>
      <c r="H867">
        <v>-0.138523403829791</v>
      </c>
      <c r="I867">
        <v>-0.138523403829791</v>
      </c>
      <c r="J867">
        <v>86.147659617020807</v>
      </c>
      <c r="K867">
        <v>86.147659617020807</v>
      </c>
      <c r="L867">
        <v>86.147659617020807</v>
      </c>
      <c r="M867">
        <v>1</v>
      </c>
      <c r="N867" t="b">
        <v>0</v>
      </c>
    </row>
    <row r="868" spans="1:14" x14ac:dyDescent="0.35">
      <c r="A868" t="s">
        <v>397</v>
      </c>
      <c r="B868" t="b">
        <v>0</v>
      </c>
      <c r="C868" t="b">
        <v>1</v>
      </c>
      <c r="D868">
        <v>1</v>
      </c>
      <c r="E868">
        <v>1</v>
      </c>
      <c r="F868" t="s">
        <v>35</v>
      </c>
      <c r="G868">
        <v>-0.10400005469203701</v>
      </c>
      <c r="H868">
        <v>-0.10400005469203701</v>
      </c>
      <c r="I868">
        <v>-0.10400005469203701</v>
      </c>
      <c r="J868">
        <v>77.188298305259593</v>
      </c>
      <c r="K868">
        <v>77.188298305259593</v>
      </c>
      <c r="L868">
        <v>77.188298305259593</v>
      </c>
      <c r="M868">
        <v>0</v>
      </c>
      <c r="N868" t="b">
        <v>0</v>
      </c>
    </row>
    <row r="869" spans="1:14" x14ac:dyDescent="0.35">
      <c r="A869" t="s">
        <v>398</v>
      </c>
      <c r="B869" t="b">
        <v>0</v>
      </c>
      <c r="C869" t="b">
        <v>1</v>
      </c>
      <c r="D869">
        <v>1</v>
      </c>
      <c r="E869">
        <v>1</v>
      </c>
      <c r="F869" t="s">
        <v>35</v>
      </c>
      <c r="G869">
        <v>-5.1994631182391803E-2</v>
      </c>
      <c r="H869">
        <v>-5.1994631182391803E-2</v>
      </c>
      <c r="I869">
        <v>-5.1994631182391803E-2</v>
      </c>
      <c r="J869">
        <v>73.174921203281201</v>
      </c>
      <c r="K869">
        <v>73.174921203281201</v>
      </c>
      <c r="L869">
        <v>73.174921203281201</v>
      </c>
      <c r="M869">
        <v>0</v>
      </c>
      <c r="N869" t="b">
        <v>0</v>
      </c>
    </row>
    <row r="870" spans="1:14" x14ac:dyDescent="0.35">
      <c r="A870" t="s">
        <v>354</v>
      </c>
      <c r="B870" t="b">
        <v>0</v>
      </c>
      <c r="C870" t="b">
        <v>0</v>
      </c>
      <c r="D870">
        <v>0</v>
      </c>
      <c r="E870">
        <v>-1</v>
      </c>
      <c r="F870" t="s">
        <v>35</v>
      </c>
      <c r="G870">
        <v>2.1500381015119901E-2</v>
      </c>
      <c r="H870">
        <v>0</v>
      </c>
      <c r="I870">
        <v>-2.1500381015119901E-2</v>
      </c>
      <c r="J870">
        <v>74.748209889903094</v>
      </c>
      <c r="K870">
        <v>73.174921203281201</v>
      </c>
      <c r="L870">
        <v>71.601632516659294</v>
      </c>
      <c r="M870">
        <v>1</v>
      </c>
      <c r="N870" t="b">
        <v>1</v>
      </c>
    </row>
    <row r="871" spans="1:14" x14ac:dyDescent="0.35">
      <c r="A871" t="s">
        <v>399</v>
      </c>
      <c r="B871" t="b">
        <v>1</v>
      </c>
      <c r="C871" t="b">
        <v>0</v>
      </c>
      <c r="D871">
        <v>0</v>
      </c>
      <c r="E871">
        <v>-1</v>
      </c>
      <c r="F871" t="s">
        <v>35</v>
      </c>
      <c r="G871">
        <v>-5.7220768028824101E-2</v>
      </c>
      <c r="H871">
        <v>0</v>
      </c>
      <c r="I871">
        <v>5.7220768028824101E-2</v>
      </c>
      <c r="J871">
        <v>70.471059911223094</v>
      </c>
      <c r="K871">
        <v>73.174921203281201</v>
      </c>
      <c r="L871">
        <v>75.698732921380099</v>
      </c>
      <c r="M871">
        <v>0</v>
      </c>
      <c r="N871" t="b">
        <v>0</v>
      </c>
    </row>
    <row r="872" spans="1:14" x14ac:dyDescent="0.35">
      <c r="A872" t="s">
        <v>400</v>
      </c>
      <c r="B872" t="b">
        <v>0</v>
      </c>
      <c r="C872" t="b">
        <v>0</v>
      </c>
      <c r="D872">
        <v>0</v>
      </c>
      <c r="E872">
        <v>-1</v>
      </c>
      <c r="F872" t="s">
        <v>35</v>
      </c>
      <c r="G872">
        <v>-0.183633743743778</v>
      </c>
      <c r="H872">
        <v>0</v>
      </c>
      <c r="I872">
        <v>0.183633743743778</v>
      </c>
      <c r="J872">
        <v>57.530195354133099</v>
      </c>
      <c r="K872">
        <v>73.174921203281201</v>
      </c>
      <c r="L872">
        <v>89.599574644393599</v>
      </c>
      <c r="M872">
        <v>1</v>
      </c>
      <c r="N872" t="b">
        <v>0</v>
      </c>
    </row>
    <row r="873" spans="1:14" x14ac:dyDescent="0.35">
      <c r="A873" t="s">
        <v>401</v>
      </c>
      <c r="B873" t="b">
        <v>0</v>
      </c>
      <c r="C873" t="b">
        <v>0</v>
      </c>
      <c r="D873">
        <v>0</v>
      </c>
      <c r="E873">
        <v>-1</v>
      </c>
      <c r="F873" t="s">
        <v>35</v>
      </c>
      <c r="G873">
        <v>-2.87139148034001E-2</v>
      </c>
      <c r="H873">
        <v>0</v>
      </c>
      <c r="I873">
        <v>2.87139148034001E-2</v>
      </c>
      <c r="J873">
        <v>55.878278226111597</v>
      </c>
      <c r="K873">
        <v>73.174921203281201</v>
      </c>
      <c r="L873">
        <v>92.172329197153601</v>
      </c>
      <c r="M873">
        <v>1</v>
      </c>
      <c r="N873" t="b">
        <v>0</v>
      </c>
    </row>
    <row r="874" spans="1:14" x14ac:dyDescent="0.35">
      <c r="A874" t="s">
        <v>402</v>
      </c>
      <c r="B874" t="b">
        <v>0</v>
      </c>
      <c r="C874" t="b">
        <v>0</v>
      </c>
      <c r="D874">
        <v>0</v>
      </c>
      <c r="E874">
        <v>-1</v>
      </c>
      <c r="F874" t="s">
        <v>35</v>
      </c>
      <c r="G874">
        <v>-9.34585416239774E-3</v>
      </c>
      <c r="H874">
        <v>0</v>
      </c>
      <c r="I874">
        <v>9.34585416239774E-3</v>
      </c>
      <c r="J874">
        <v>55.356047986964498</v>
      </c>
      <c r="K874">
        <v>73.174921203281201</v>
      </c>
      <c r="L874">
        <v>93.033758343638695</v>
      </c>
      <c r="M874">
        <v>1</v>
      </c>
      <c r="N874" t="b">
        <v>0</v>
      </c>
    </row>
    <row r="875" spans="1:14" x14ac:dyDescent="0.35">
      <c r="A875" t="s">
        <v>403</v>
      </c>
      <c r="B875" t="b">
        <v>0</v>
      </c>
      <c r="C875" t="b">
        <v>0</v>
      </c>
      <c r="D875">
        <v>0</v>
      </c>
      <c r="E875">
        <v>-1</v>
      </c>
      <c r="F875" t="s">
        <v>35</v>
      </c>
      <c r="G875">
        <v>4.0983469594236099E-2</v>
      </c>
      <c r="H875">
        <v>0</v>
      </c>
      <c r="I875">
        <v>-4.0983469594236099E-2</v>
      </c>
      <c r="J875">
        <v>57.624730896495301</v>
      </c>
      <c r="K875">
        <v>73.174921203281201</v>
      </c>
      <c r="L875">
        <v>89.220912137324703</v>
      </c>
      <c r="M875">
        <v>1</v>
      </c>
      <c r="N875" t="b">
        <v>1</v>
      </c>
    </row>
    <row r="876" spans="1:14" x14ac:dyDescent="0.35">
      <c r="A876" t="s">
        <v>404</v>
      </c>
      <c r="B876" t="b">
        <v>1</v>
      </c>
      <c r="C876" t="b">
        <v>0</v>
      </c>
      <c r="D876">
        <v>0</v>
      </c>
      <c r="E876">
        <v>-1</v>
      </c>
      <c r="F876" t="s">
        <v>35</v>
      </c>
      <c r="G876">
        <v>0.12694574401603501</v>
      </c>
      <c r="H876">
        <v>0</v>
      </c>
      <c r="I876">
        <v>-0.12694574401603501</v>
      </c>
      <c r="J876">
        <v>64.939945233874695</v>
      </c>
      <c r="K876">
        <v>73.174921203281201</v>
      </c>
      <c r="L876">
        <v>77.894697064262701</v>
      </c>
      <c r="M876">
        <v>0</v>
      </c>
      <c r="N876" t="b">
        <v>1</v>
      </c>
    </row>
    <row r="877" spans="1:14" x14ac:dyDescent="0.35">
      <c r="A877" t="s">
        <v>405</v>
      </c>
      <c r="B877" t="b">
        <v>1</v>
      </c>
      <c r="C877" t="b">
        <v>0</v>
      </c>
      <c r="D877">
        <v>0</v>
      </c>
      <c r="E877">
        <v>-1</v>
      </c>
      <c r="F877" t="s">
        <v>35</v>
      </c>
      <c r="G877">
        <v>0.26968104548639599</v>
      </c>
      <c r="H877">
        <v>0</v>
      </c>
      <c r="I877">
        <v>-0.26968104548639599</v>
      </c>
      <c r="J877">
        <v>82.453017558375393</v>
      </c>
      <c r="K877">
        <v>73.174921203281201</v>
      </c>
      <c r="L877">
        <v>56.887973722126198</v>
      </c>
      <c r="M877">
        <v>0</v>
      </c>
      <c r="N877" t="b">
        <v>1</v>
      </c>
    </row>
    <row r="878" spans="1:14" x14ac:dyDescent="0.35">
      <c r="A878" t="s">
        <v>406</v>
      </c>
      <c r="B878" t="b">
        <v>1</v>
      </c>
      <c r="C878" t="b">
        <v>0</v>
      </c>
      <c r="D878">
        <v>0</v>
      </c>
      <c r="E878">
        <v>-1</v>
      </c>
      <c r="F878" t="s">
        <v>35</v>
      </c>
      <c r="G878">
        <v>-2.44100960522926E-2</v>
      </c>
      <c r="H878">
        <v>0</v>
      </c>
      <c r="I878">
        <v>2.44100960522926E-2</v>
      </c>
      <c r="J878">
        <v>80.440331479974006</v>
      </c>
      <c r="K878">
        <v>73.174921203281201</v>
      </c>
      <c r="L878">
        <v>58.276614624903601</v>
      </c>
      <c r="M878">
        <v>0</v>
      </c>
      <c r="N878" t="b">
        <v>0</v>
      </c>
    </row>
    <row r="879" spans="1:14" x14ac:dyDescent="0.35">
      <c r="A879" t="s">
        <v>407</v>
      </c>
      <c r="B879" t="b">
        <v>0</v>
      </c>
      <c r="C879" t="b">
        <v>1</v>
      </c>
      <c r="D879">
        <v>1</v>
      </c>
      <c r="E879">
        <v>1</v>
      </c>
      <c r="F879" t="s">
        <v>35</v>
      </c>
      <c r="G879">
        <v>-1.7736740830821902E-2</v>
      </c>
      <c r="H879">
        <v>-1.7736740830821902E-2</v>
      </c>
      <c r="I879">
        <v>-1.7736740830821902E-2</v>
      </c>
      <c r="J879">
        <v>79.013582168168298</v>
      </c>
      <c r="K879">
        <v>71.877036590582804</v>
      </c>
      <c r="L879">
        <v>57.242977414804002</v>
      </c>
      <c r="M879">
        <v>0</v>
      </c>
      <c r="N879" t="b">
        <v>0</v>
      </c>
    </row>
    <row r="880" spans="1:14" x14ac:dyDescent="0.35">
      <c r="A880" t="s">
        <v>408</v>
      </c>
      <c r="B880" t="b">
        <v>0</v>
      </c>
      <c r="C880" t="b">
        <v>0</v>
      </c>
      <c r="D880">
        <v>0</v>
      </c>
      <c r="E880">
        <v>-1</v>
      </c>
      <c r="F880" t="s">
        <v>35</v>
      </c>
      <c r="G880">
        <v>-6.8718402640496598E-2</v>
      </c>
      <c r="H880">
        <v>0</v>
      </c>
      <c r="I880">
        <v>6.8718402640496598E-2</v>
      </c>
      <c r="J880">
        <v>73.583895014668201</v>
      </c>
      <c r="K880">
        <v>71.877036590582804</v>
      </c>
      <c r="L880">
        <v>61.176623385135301</v>
      </c>
      <c r="M880">
        <v>1</v>
      </c>
      <c r="N880" t="b">
        <v>0</v>
      </c>
    </row>
    <row r="881" spans="1:14" x14ac:dyDescent="0.35">
      <c r="A881" t="s">
        <v>409</v>
      </c>
      <c r="B881" t="b">
        <v>0</v>
      </c>
      <c r="C881" t="b">
        <v>0</v>
      </c>
      <c r="D881">
        <v>0</v>
      </c>
      <c r="E881">
        <v>-1</v>
      </c>
      <c r="F881" t="s">
        <v>35</v>
      </c>
      <c r="G881">
        <v>-3.5760270913214799E-2</v>
      </c>
      <c r="H881">
        <v>0</v>
      </c>
      <c r="I881">
        <v>3.5760270913214799E-2</v>
      </c>
      <c r="J881">
        <v>70.952514994094102</v>
      </c>
      <c r="K881">
        <v>71.877036590582804</v>
      </c>
      <c r="L881">
        <v>63.364316010943497</v>
      </c>
      <c r="M881">
        <v>1</v>
      </c>
      <c r="N881" t="b">
        <v>0</v>
      </c>
    </row>
    <row r="882" spans="1:14" x14ac:dyDescent="0.35">
      <c r="A882" t="s">
        <v>410</v>
      </c>
      <c r="B882" t="b">
        <v>0</v>
      </c>
      <c r="C882" t="b">
        <v>0</v>
      </c>
      <c r="D882">
        <v>0</v>
      </c>
      <c r="E882">
        <v>-1</v>
      </c>
      <c r="F882" t="s">
        <v>35</v>
      </c>
      <c r="G882">
        <v>-2.0708745990658299E-2</v>
      </c>
      <c r="H882">
        <v>0</v>
      </c>
      <c r="I882">
        <v>2.0708745990658299E-2</v>
      </c>
      <c r="J882">
        <v>69.483177383683</v>
      </c>
      <c r="K882">
        <v>71.877036590582804</v>
      </c>
      <c r="L882">
        <v>64.676511536085897</v>
      </c>
      <c r="M882">
        <v>1</v>
      </c>
      <c r="N882" t="b">
        <v>0</v>
      </c>
    </row>
    <row r="883" spans="1:14" x14ac:dyDescent="0.35">
      <c r="A883" t="s">
        <v>411</v>
      </c>
      <c r="B883" t="b">
        <v>0</v>
      </c>
      <c r="C883" t="b">
        <v>0</v>
      </c>
      <c r="D883">
        <v>0</v>
      </c>
      <c r="E883">
        <v>-1</v>
      </c>
      <c r="F883" t="s">
        <v>35</v>
      </c>
      <c r="G883">
        <v>-8.0623085089521804E-2</v>
      </c>
      <c r="H883">
        <v>0</v>
      </c>
      <c r="I883">
        <v>8.0623085089521804E-2</v>
      </c>
      <c r="J883">
        <v>63.881229261187997</v>
      </c>
      <c r="K883">
        <v>71.877036590582804</v>
      </c>
      <c r="L883">
        <v>69.890931428953195</v>
      </c>
      <c r="M883">
        <v>1</v>
      </c>
      <c r="N883" t="b">
        <v>0</v>
      </c>
    </row>
    <row r="884" spans="1:14" x14ac:dyDescent="0.35">
      <c r="A884" t="s">
        <v>412</v>
      </c>
      <c r="B884" t="b">
        <v>0</v>
      </c>
      <c r="C884" t="b">
        <v>0</v>
      </c>
      <c r="D884">
        <v>0</v>
      </c>
      <c r="E884">
        <v>-1</v>
      </c>
      <c r="F884" t="s">
        <v>35</v>
      </c>
      <c r="G884">
        <v>-2.8372303962735799E-2</v>
      </c>
      <c r="H884">
        <v>0</v>
      </c>
      <c r="I884">
        <v>2.8372303962735799E-2</v>
      </c>
      <c r="J884">
        <v>62.0687716070763</v>
      </c>
      <c r="K884">
        <v>71.877036590582804</v>
      </c>
      <c r="L884">
        <v>71.873898179694194</v>
      </c>
      <c r="M884">
        <v>1</v>
      </c>
      <c r="N884" t="b">
        <v>0</v>
      </c>
    </row>
    <row r="885" spans="1:14" x14ac:dyDescent="0.35">
      <c r="A885" t="s">
        <v>413</v>
      </c>
      <c r="B885" t="b">
        <v>0</v>
      </c>
      <c r="C885" t="b">
        <v>0</v>
      </c>
      <c r="D885">
        <v>0</v>
      </c>
      <c r="E885">
        <v>-1</v>
      </c>
      <c r="F885" t="s">
        <v>35</v>
      </c>
      <c r="G885">
        <v>5.5666547379160597E-3</v>
      </c>
      <c r="H885">
        <v>0</v>
      </c>
      <c r="I885">
        <v>-5.5666547379160597E-3</v>
      </c>
      <c r="J885">
        <v>62.414287028619498</v>
      </c>
      <c r="K885">
        <v>71.877036590582804</v>
      </c>
      <c r="L885">
        <v>71.473801003859705</v>
      </c>
      <c r="M885">
        <v>1</v>
      </c>
      <c r="N885" t="b">
        <v>1</v>
      </c>
    </row>
    <row r="886" spans="1:14" x14ac:dyDescent="0.35">
      <c r="A886" t="s">
        <v>414</v>
      </c>
      <c r="B886" t="b">
        <v>1</v>
      </c>
      <c r="C886" t="b">
        <v>0</v>
      </c>
      <c r="D886">
        <v>0</v>
      </c>
      <c r="E886">
        <v>-1</v>
      </c>
      <c r="F886" t="s">
        <v>35</v>
      </c>
      <c r="G886">
        <v>-7.8149076725134603E-2</v>
      </c>
      <c r="H886">
        <v>0</v>
      </c>
      <c r="I886">
        <v>7.8149076725134603E-2</v>
      </c>
      <c r="J886">
        <v>57.536668122875298</v>
      </c>
      <c r="K886">
        <v>71.877036590582804</v>
      </c>
      <c r="L886">
        <v>77.059412562347404</v>
      </c>
      <c r="M886">
        <v>0</v>
      </c>
      <c r="N886" t="b">
        <v>0</v>
      </c>
    </row>
    <row r="887" spans="1:14" x14ac:dyDescent="0.35">
      <c r="A887" t="s">
        <v>415</v>
      </c>
      <c r="B887" t="b">
        <v>0</v>
      </c>
      <c r="C887" t="b">
        <v>1</v>
      </c>
      <c r="D887">
        <v>1</v>
      </c>
      <c r="E887">
        <v>1</v>
      </c>
      <c r="F887" t="s">
        <v>35</v>
      </c>
      <c r="G887">
        <v>4.3075218510316399E-2</v>
      </c>
      <c r="H887">
        <v>4.3075218510316399E-2</v>
      </c>
      <c r="I887">
        <v>4.3075218510316399E-2</v>
      </c>
      <c r="J887">
        <v>60.015072674623802</v>
      </c>
      <c r="K887">
        <v>74.973155647596101</v>
      </c>
      <c r="L887">
        <v>80.378763596747106</v>
      </c>
      <c r="M887">
        <v>0</v>
      </c>
      <c r="N887" t="b">
        <v>1</v>
      </c>
    </row>
    <row r="888" spans="1:14" x14ac:dyDescent="0.35">
      <c r="A888" t="s">
        <v>416</v>
      </c>
      <c r="B888" t="b">
        <v>1</v>
      </c>
      <c r="C888" t="b">
        <v>0</v>
      </c>
      <c r="D888">
        <v>0</v>
      </c>
      <c r="E888">
        <v>-1</v>
      </c>
      <c r="F888" t="s">
        <v>35</v>
      </c>
      <c r="G888">
        <v>-5.7112663206887399E-3</v>
      </c>
      <c r="H888">
        <v>0</v>
      </c>
      <c r="I888">
        <v>5.7112663206887399E-3</v>
      </c>
      <c r="J888">
        <v>59.672310611323503</v>
      </c>
      <c r="K888">
        <v>74.973155647596101</v>
      </c>
      <c r="L888">
        <v>80.837828122175793</v>
      </c>
      <c r="M888">
        <v>0</v>
      </c>
      <c r="N888" t="b">
        <v>0</v>
      </c>
    </row>
    <row r="889" spans="1:14" x14ac:dyDescent="0.35">
      <c r="A889" t="s">
        <v>417</v>
      </c>
      <c r="B889" t="b">
        <v>0</v>
      </c>
      <c r="C889" t="b">
        <v>1</v>
      </c>
      <c r="D889">
        <v>1</v>
      </c>
      <c r="E889">
        <v>1</v>
      </c>
      <c r="F889" t="s">
        <v>35</v>
      </c>
      <c r="G889">
        <v>-1.42706856287506E-2</v>
      </c>
      <c r="H889">
        <v>-1.42706856287506E-2</v>
      </c>
      <c r="I889">
        <v>-1.42706856287506E-2</v>
      </c>
      <c r="J889">
        <v>58.8207458258481</v>
      </c>
      <c r="K889">
        <v>73.903237312753902</v>
      </c>
      <c r="L889">
        <v>79.6842168901333</v>
      </c>
      <c r="M889">
        <v>0</v>
      </c>
      <c r="N889" t="b">
        <v>0</v>
      </c>
    </row>
    <row r="890" spans="1:14" x14ac:dyDescent="0.35">
      <c r="A890" t="s">
        <v>418</v>
      </c>
      <c r="B890" t="b">
        <v>0</v>
      </c>
      <c r="C890" t="b">
        <v>1</v>
      </c>
      <c r="D890">
        <v>1</v>
      </c>
      <c r="E890">
        <v>1</v>
      </c>
      <c r="F890" t="s">
        <v>35</v>
      </c>
      <c r="G890">
        <v>-1.67316345574345E-2</v>
      </c>
      <c r="H890">
        <v>-1.67316345574345E-2</v>
      </c>
      <c r="I890">
        <v>-1.67316345574345E-2</v>
      </c>
      <c r="J890">
        <v>57.836578602294303</v>
      </c>
      <c r="K890">
        <v>72.666715353425502</v>
      </c>
      <c r="L890">
        <v>78.3509696931322</v>
      </c>
      <c r="M890">
        <v>0</v>
      </c>
      <c r="N890" t="b">
        <v>0</v>
      </c>
    </row>
    <row r="891" spans="1:14" x14ac:dyDescent="0.35">
      <c r="A891" t="s">
        <v>419</v>
      </c>
      <c r="B891" t="b">
        <v>0</v>
      </c>
      <c r="C891" t="b">
        <v>1</v>
      </c>
      <c r="D891">
        <v>1</v>
      </c>
      <c r="E891">
        <v>1</v>
      </c>
      <c r="F891" t="s">
        <v>35</v>
      </c>
      <c r="G891">
        <v>6.8206945585923107E-2</v>
      </c>
      <c r="H891">
        <v>6.8206945585923107E-2</v>
      </c>
      <c r="I891">
        <v>6.8206945585923107E-2</v>
      </c>
      <c r="J891">
        <v>61.781434971896999</v>
      </c>
      <c r="K891">
        <v>77.6230900534444</v>
      </c>
      <c r="L891">
        <v>83.695050019595996</v>
      </c>
      <c r="M891">
        <v>0</v>
      </c>
      <c r="N891" t="b">
        <v>1</v>
      </c>
    </row>
    <row r="892" spans="1:14" x14ac:dyDescent="0.35">
      <c r="A892" t="s">
        <v>420</v>
      </c>
      <c r="B892" t="b">
        <v>1</v>
      </c>
      <c r="C892" t="b">
        <v>0</v>
      </c>
      <c r="D892">
        <v>0</v>
      </c>
      <c r="E892">
        <v>-1</v>
      </c>
      <c r="F892" t="s">
        <v>35</v>
      </c>
      <c r="G892">
        <v>4.8418718122587599E-2</v>
      </c>
      <c r="H892">
        <v>0</v>
      </c>
      <c r="I892">
        <v>-4.8418718122587599E-2</v>
      </c>
      <c r="J892">
        <v>64.772812857010194</v>
      </c>
      <c r="K892">
        <v>77.6230900534444</v>
      </c>
      <c r="L892">
        <v>79.642642984441295</v>
      </c>
      <c r="M892">
        <v>0</v>
      </c>
      <c r="N892" t="b">
        <v>1</v>
      </c>
    </row>
    <row r="893" spans="1:14" x14ac:dyDescent="0.35">
      <c r="A893" t="s">
        <v>421</v>
      </c>
      <c r="B893" t="b">
        <v>1</v>
      </c>
      <c r="C893" t="b">
        <v>1</v>
      </c>
      <c r="D893">
        <v>1</v>
      </c>
      <c r="E893">
        <v>1</v>
      </c>
      <c r="F893" t="s">
        <v>35</v>
      </c>
      <c r="G893">
        <v>-6.5447322959779397E-2</v>
      </c>
      <c r="H893">
        <v>-6.5447322959779397E-2</v>
      </c>
      <c r="I893">
        <v>-6.5447322959779397E-2</v>
      </c>
      <c r="J893">
        <v>60.533605654944097</v>
      </c>
      <c r="K893">
        <v>72.542866609580599</v>
      </c>
      <c r="L893">
        <v>74.430245207668193</v>
      </c>
      <c r="M893">
        <v>1</v>
      </c>
      <c r="N893" t="b">
        <v>0</v>
      </c>
    </row>
    <row r="894" spans="1:14" x14ac:dyDescent="0.35">
      <c r="A894" t="s">
        <v>422</v>
      </c>
      <c r="B894" t="b">
        <v>0</v>
      </c>
      <c r="C894" t="b">
        <v>1</v>
      </c>
      <c r="D894">
        <v>1</v>
      </c>
      <c r="E894">
        <v>1</v>
      </c>
      <c r="F894" t="s">
        <v>35</v>
      </c>
      <c r="G894">
        <v>7.0320530511965407E-2</v>
      </c>
      <c r="H894">
        <v>7.0320530511965407E-2</v>
      </c>
      <c r="I894">
        <v>7.0320530511965407E-2</v>
      </c>
      <c r="J894">
        <v>64.790360918401902</v>
      </c>
      <c r="K894">
        <v>77.644119474424997</v>
      </c>
      <c r="L894">
        <v>79.664219536807096</v>
      </c>
      <c r="M894">
        <v>0</v>
      </c>
      <c r="N894" t="b">
        <v>1</v>
      </c>
    </row>
    <row r="895" spans="1:14" x14ac:dyDescent="0.35">
      <c r="A895" t="s">
        <v>423</v>
      </c>
      <c r="B895" t="b">
        <v>1</v>
      </c>
      <c r="C895" t="b">
        <v>0</v>
      </c>
      <c r="D895">
        <v>0</v>
      </c>
      <c r="E895">
        <v>-1</v>
      </c>
      <c r="F895" t="s">
        <v>35</v>
      </c>
      <c r="G895">
        <v>-7.0678020302070405E-2</v>
      </c>
      <c r="H895">
        <v>0</v>
      </c>
      <c r="I895">
        <v>7.0678020302070405E-2</v>
      </c>
      <c r="J895">
        <v>60.211106474032597</v>
      </c>
      <c r="K895">
        <v>77.644119474424997</v>
      </c>
      <c r="L895">
        <v>85.294728862578097</v>
      </c>
      <c r="M895">
        <v>0</v>
      </c>
      <c r="N895" t="b">
        <v>0</v>
      </c>
    </row>
    <row r="896" spans="1:14" x14ac:dyDescent="0.35">
      <c r="A896" t="s">
        <v>424</v>
      </c>
      <c r="B896" t="b">
        <v>0</v>
      </c>
      <c r="C896" t="b">
        <v>1</v>
      </c>
      <c r="D896">
        <v>1</v>
      </c>
      <c r="E896">
        <v>1</v>
      </c>
      <c r="F896" t="s">
        <v>35</v>
      </c>
      <c r="G896">
        <v>-3.3748062759005097E-2</v>
      </c>
      <c r="H896">
        <v>-3.3748062759005097E-2</v>
      </c>
      <c r="I896">
        <v>-3.3748062759005097E-2</v>
      </c>
      <c r="J896">
        <v>58.179098273957798</v>
      </c>
      <c r="K896">
        <v>75.023780857534504</v>
      </c>
      <c r="L896">
        <v>82.416196999911506</v>
      </c>
      <c r="M896">
        <v>0</v>
      </c>
      <c r="N896" t="b">
        <v>0</v>
      </c>
    </row>
    <row r="897" spans="1:14" x14ac:dyDescent="0.35">
      <c r="A897" t="s">
        <v>425</v>
      </c>
      <c r="B897" t="b">
        <v>0</v>
      </c>
      <c r="C897" t="b">
        <v>0</v>
      </c>
      <c r="D897">
        <v>0</v>
      </c>
      <c r="E897">
        <v>-1</v>
      </c>
      <c r="F897" t="s">
        <v>35</v>
      </c>
      <c r="G897">
        <v>4.28872076480417E-2</v>
      </c>
      <c r="H897">
        <v>0</v>
      </c>
      <c r="I897">
        <v>-4.28872076480417E-2</v>
      </c>
      <c r="J897">
        <v>60.674237342408901</v>
      </c>
      <c r="K897">
        <v>75.023780857534504</v>
      </c>
      <c r="L897">
        <v>78.881596445614406</v>
      </c>
      <c r="M897">
        <v>1</v>
      </c>
      <c r="N897" t="b">
        <v>1</v>
      </c>
    </row>
    <row r="898" spans="1:14" x14ac:dyDescent="0.35">
      <c r="A898" t="s">
        <v>426</v>
      </c>
      <c r="B898" t="b">
        <v>1</v>
      </c>
      <c r="C898" t="b">
        <v>0</v>
      </c>
      <c r="D898">
        <v>0</v>
      </c>
      <c r="E898">
        <v>-1</v>
      </c>
      <c r="F898" t="s">
        <v>35</v>
      </c>
      <c r="G898">
        <v>-5.8333384350359202E-2</v>
      </c>
      <c r="H898">
        <v>0</v>
      </c>
      <c r="I898">
        <v>5.8333384350359202E-2</v>
      </c>
      <c r="J898">
        <v>57.134903735349198</v>
      </c>
      <c r="K898">
        <v>75.023780857534504</v>
      </c>
      <c r="L898">
        <v>83.483026929246293</v>
      </c>
      <c r="M898">
        <v>0</v>
      </c>
      <c r="N898" t="b">
        <v>0</v>
      </c>
    </row>
    <row r="899" spans="1:14" x14ac:dyDescent="0.35">
      <c r="A899" t="s">
        <v>427</v>
      </c>
      <c r="B899" t="b">
        <v>0</v>
      </c>
      <c r="C899" t="b">
        <v>1</v>
      </c>
      <c r="D899">
        <v>1</v>
      </c>
      <c r="E899">
        <v>1</v>
      </c>
      <c r="F899" t="s">
        <v>35</v>
      </c>
      <c r="G899">
        <v>8.0117159134008603E-2</v>
      </c>
      <c r="H899">
        <v>8.0117159134008603E-2</v>
      </c>
      <c r="I899">
        <v>8.0117159134008603E-2</v>
      </c>
      <c r="J899">
        <v>61.712389910020498</v>
      </c>
      <c r="K899">
        <v>81.034473047332497</v>
      </c>
      <c r="L899">
        <v>90.171449882725497</v>
      </c>
      <c r="M899">
        <v>0</v>
      </c>
      <c r="N899" t="b">
        <v>1</v>
      </c>
    </row>
    <row r="900" spans="1:14" x14ac:dyDescent="0.35">
      <c r="A900" t="s">
        <v>428</v>
      </c>
      <c r="B900" t="b">
        <v>1</v>
      </c>
      <c r="C900" t="b">
        <v>0</v>
      </c>
      <c r="D900">
        <v>0</v>
      </c>
      <c r="E900">
        <v>-1</v>
      </c>
      <c r="F900" t="s">
        <v>35</v>
      </c>
      <c r="G900">
        <v>6.8755879131275593E-2</v>
      </c>
      <c r="H900">
        <v>0</v>
      </c>
      <c r="I900">
        <v>-6.8755879131275593E-2</v>
      </c>
      <c r="J900">
        <v>65.955479531576003</v>
      </c>
      <c r="K900">
        <v>81.034473047332497</v>
      </c>
      <c r="L900">
        <v>83.971632573496905</v>
      </c>
      <c r="M900">
        <v>0</v>
      </c>
      <c r="N900" t="b">
        <v>1</v>
      </c>
    </row>
    <row r="901" spans="1:14" x14ac:dyDescent="0.35">
      <c r="A901" t="s">
        <v>429</v>
      </c>
      <c r="B901" t="b">
        <v>1</v>
      </c>
      <c r="C901" t="b">
        <v>0</v>
      </c>
      <c r="D901">
        <v>0</v>
      </c>
      <c r="E901">
        <v>-1</v>
      </c>
      <c r="F901" t="s">
        <v>35</v>
      </c>
      <c r="G901">
        <v>-4.8224499955332997E-2</v>
      </c>
      <c r="H901">
        <v>0</v>
      </c>
      <c r="I901">
        <v>4.8224499955332997E-2</v>
      </c>
      <c r="J901">
        <v>62.774809511851501</v>
      </c>
      <c r="K901">
        <v>81.034473047332497</v>
      </c>
      <c r="L901">
        <v>88.021122564786793</v>
      </c>
      <c r="M901">
        <v>0</v>
      </c>
      <c r="N901" t="b">
        <v>0</v>
      </c>
    </row>
    <row r="902" spans="1:14" x14ac:dyDescent="0.35">
      <c r="A902" t="s">
        <v>430</v>
      </c>
      <c r="B902" t="b">
        <v>0</v>
      </c>
      <c r="C902" t="b">
        <v>1</v>
      </c>
      <c r="D902">
        <v>1</v>
      </c>
      <c r="E902">
        <v>1</v>
      </c>
      <c r="F902" t="s">
        <v>35</v>
      </c>
      <c r="G902">
        <v>-0.132470702344992</v>
      </c>
      <c r="H902">
        <v>-0.132470702344992</v>
      </c>
      <c r="I902">
        <v>-0.132470702344992</v>
      </c>
      <c r="J902">
        <v>54.458986406243397</v>
      </c>
      <c r="K902">
        <v>70.299779488596002</v>
      </c>
      <c r="L902">
        <v>76.360902637434805</v>
      </c>
      <c r="M902">
        <v>0</v>
      </c>
      <c r="N902" t="b">
        <v>0</v>
      </c>
    </row>
    <row r="903" spans="1:14" x14ac:dyDescent="0.35">
      <c r="A903" t="s">
        <v>431</v>
      </c>
      <c r="B903" t="b">
        <v>0</v>
      </c>
      <c r="C903" t="b">
        <v>0</v>
      </c>
      <c r="D903">
        <v>0</v>
      </c>
      <c r="E903">
        <v>-1</v>
      </c>
      <c r="F903" t="s">
        <v>35</v>
      </c>
      <c r="G903">
        <v>6.1179328844658204E-3</v>
      </c>
      <c r="H903">
        <v>0</v>
      </c>
      <c r="I903">
        <v>-6.1179328844658204E-3</v>
      </c>
      <c r="J903">
        <v>54.7921628300329</v>
      </c>
      <c r="K903">
        <v>70.299779488596002</v>
      </c>
      <c r="L903">
        <v>75.893731760101701</v>
      </c>
      <c r="M903">
        <v>1</v>
      </c>
      <c r="N903" t="b">
        <v>1</v>
      </c>
    </row>
    <row r="904" spans="1:14" x14ac:dyDescent="0.35">
      <c r="A904" t="s">
        <v>432</v>
      </c>
      <c r="B904" t="b">
        <v>1</v>
      </c>
      <c r="C904" t="b">
        <v>0</v>
      </c>
      <c r="D904">
        <v>0</v>
      </c>
      <c r="E904">
        <v>-1</v>
      </c>
      <c r="F904" t="s">
        <v>35</v>
      </c>
      <c r="G904">
        <v>2.5529694283635801E-2</v>
      </c>
      <c r="H904">
        <v>0</v>
      </c>
      <c r="I904">
        <v>-2.5529694283635801E-2</v>
      </c>
      <c r="J904">
        <v>56.190989996222797</v>
      </c>
      <c r="K904">
        <v>70.299779488596002</v>
      </c>
      <c r="L904">
        <v>73.956187990222105</v>
      </c>
      <c r="M904">
        <v>0</v>
      </c>
      <c r="N904" t="b">
        <v>1</v>
      </c>
    </row>
    <row r="905" spans="1:14" x14ac:dyDescent="0.35">
      <c r="A905" t="s">
        <v>433</v>
      </c>
      <c r="B905" t="b">
        <v>1</v>
      </c>
      <c r="C905" t="b">
        <v>0</v>
      </c>
      <c r="D905">
        <v>0</v>
      </c>
      <c r="E905">
        <v>-1</v>
      </c>
      <c r="F905" t="s">
        <v>35</v>
      </c>
      <c r="G905">
        <v>-0.16680275780870599</v>
      </c>
      <c r="H905">
        <v>0</v>
      </c>
      <c r="I905">
        <v>0.16680275780870599</v>
      </c>
      <c r="J905">
        <v>46.818177900851403</v>
      </c>
      <c r="K905">
        <v>70.299779488596002</v>
      </c>
      <c r="L905">
        <v>86.292284104010307</v>
      </c>
      <c r="M905">
        <v>0</v>
      </c>
      <c r="N905" t="b">
        <v>0</v>
      </c>
    </row>
    <row r="906" spans="1:14" x14ac:dyDescent="0.35">
      <c r="A906" t="s">
        <v>434</v>
      </c>
      <c r="B906" t="b">
        <v>0</v>
      </c>
      <c r="C906" t="b">
        <v>1</v>
      </c>
      <c r="D906">
        <v>1</v>
      </c>
      <c r="E906">
        <v>1</v>
      </c>
      <c r="F906" t="s">
        <v>35</v>
      </c>
      <c r="G906">
        <v>2.03471359221012E-2</v>
      </c>
      <c r="H906">
        <v>2.03471359221012E-2</v>
      </c>
      <c r="I906">
        <v>2.03471359221012E-2</v>
      </c>
      <c r="J906">
        <v>47.770793730225101</v>
      </c>
      <c r="K906">
        <v>71.730178657144194</v>
      </c>
      <c r="L906">
        <v>88.048084937703194</v>
      </c>
      <c r="M906">
        <v>0</v>
      </c>
      <c r="N906" t="b">
        <v>1</v>
      </c>
    </row>
    <row r="907" spans="1:14" x14ac:dyDescent="0.35">
      <c r="A907" t="s">
        <v>435</v>
      </c>
      <c r="B907" t="b">
        <v>1</v>
      </c>
      <c r="C907" t="b">
        <v>0</v>
      </c>
      <c r="D907">
        <v>0</v>
      </c>
      <c r="E907">
        <v>-1</v>
      </c>
      <c r="F907" t="s">
        <v>35</v>
      </c>
      <c r="G907">
        <v>-0.16903914857733501</v>
      </c>
      <c r="H907">
        <v>0</v>
      </c>
      <c r="I907">
        <v>0.16903914857733501</v>
      </c>
      <c r="J907">
        <v>39.695659431204398</v>
      </c>
      <c r="K907">
        <v>71.730178657144194</v>
      </c>
      <c r="L907">
        <v>102.93165824943701</v>
      </c>
      <c r="M907">
        <v>0</v>
      </c>
      <c r="N907" t="b">
        <v>0</v>
      </c>
    </row>
    <row r="908" spans="1:14" x14ac:dyDescent="0.35">
      <c r="A908" t="s">
        <v>436</v>
      </c>
      <c r="B908" t="b">
        <v>0</v>
      </c>
      <c r="C908" t="b">
        <v>1</v>
      </c>
      <c r="D908">
        <v>1</v>
      </c>
      <c r="E908">
        <v>1</v>
      </c>
      <c r="F908" t="s">
        <v>35</v>
      </c>
      <c r="G908">
        <v>6.6815772583110802E-3</v>
      </c>
      <c r="H908">
        <v>6.6815772583110802E-3</v>
      </c>
      <c r="I908">
        <v>6.6815772583110802E-3</v>
      </c>
      <c r="J908">
        <v>39.9608890465136</v>
      </c>
      <c r="K908">
        <v>72.209449387594404</v>
      </c>
      <c r="L908">
        <v>103.619404076357</v>
      </c>
      <c r="M908">
        <v>0</v>
      </c>
      <c r="N908" t="b">
        <v>1</v>
      </c>
    </row>
    <row r="909" spans="1:14" x14ac:dyDescent="0.35">
      <c r="A909" t="s">
        <v>437</v>
      </c>
      <c r="B909" t="b">
        <v>1</v>
      </c>
      <c r="C909" t="b">
        <v>0</v>
      </c>
      <c r="D909">
        <v>0</v>
      </c>
      <c r="E909">
        <v>-1</v>
      </c>
      <c r="F909" t="s">
        <v>35</v>
      </c>
      <c r="G909">
        <v>-1.17301639851904E-2</v>
      </c>
      <c r="H909">
        <v>0</v>
      </c>
      <c r="I909">
        <v>1.17301639851904E-2</v>
      </c>
      <c r="J909">
        <v>39.492141265003902</v>
      </c>
      <c r="K909">
        <v>72.209449387594404</v>
      </c>
      <c r="L909">
        <v>104.83487667822</v>
      </c>
      <c r="M909">
        <v>0</v>
      </c>
      <c r="N909" t="b">
        <v>0</v>
      </c>
    </row>
    <row r="910" spans="1:14" x14ac:dyDescent="0.35">
      <c r="A910" t="s">
        <v>438</v>
      </c>
      <c r="B910" t="b">
        <v>0</v>
      </c>
      <c r="C910" t="b">
        <v>1</v>
      </c>
      <c r="D910">
        <v>1</v>
      </c>
      <c r="E910">
        <v>1</v>
      </c>
      <c r="F910" t="s">
        <v>35</v>
      </c>
      <c r="G910">
        <v>-0.234227097408992</v>
      </c>
      <c r="H910">
        <v>-0.234227097408992</v>
      </c>
      <c r="I910">
        <v>-0.234227097408992</v>
      </c>
      <c r="J910">
        <v>30.2420116460362</v>
      </c>
      <c r="K910">
        <v>55.296039652036598</v>
      </c>
      <c r="L910">
        <v>80.279707806651203</v>
      </c>
      <c r="M910">
        <v>0</v>
      </c>
      <c r="N910" t="b">
        <v>0</v>
      </c>
    </row>
    <row r="911" spans="1:14" x14ac:dyDescent="0.35">
      <c r="A911" t="s">
        <v>439</v>
      </c>
      <c r="B911" t="b">
        <v>0</v>
      </c>
      <c r="C911" t="b">
        <v>1</v>
      </c>
      <c r="D911">
        <v>1</v>
      </c>
      <c r="E911">
        <v>1</v>
      </c>
      <c r="F911" t="s">
        <v>35</v>
      </c>
      <c r="G911">
        <v>9.3555407512593197E-2</v>
      </c>
      <c r="H911">
        <v>9.3555407512593197E-2</v>
      </c>
      <c r="I911">
        <v>9.3555407512593197E-2</v>
      </c>
      <c r="J911">
        <v>33.071315369581697</v>
      </c>
      <c r="K911">
        <v>60.4692831755154</v>
      </c>
      <c r="L911">
        <v>87.790308585494301</v>
      </c>
      <c r="M911">
        <v>0</v>
      </c>
      <c r="N911" t="b">
        <v>1</v>
      </c>
    </row>
    <row r="912" spans="1:14" x14ac:dyDescent="0.35">
      <c r="A912" t="s">
        <v>440</v>
      </c>
      <c r="B912" t="b">
        <v>1</v>
      </c>
      <c r="C912" t="b">
        <v>1</v>
      </c>
      <c r="D912">
        <v>1</v>
      </c>
      <c r="E912">
        <v>1</v>
      </c>
      <c r="F912" t="s">
        <v>35</v>
      </c>
      <c r="G912">
        <v>3.98444415199843E-2</v>
      </c>
      <c r="H912">
        <v>3.98444415199843E-2</v>
      </c>
      <c r="I912">
        <v>3.98444415199843E-2</v>
      </c>
      <c r="J912">
        <v>34.389023460813902</v>
      </c>
      <c r="K912">
        <v>62.8786479927576</v>
      </c>
      <c r="L912">
        <v>91.288264401950499</v>
      </c>
      <c r="M912">
        <v>1</v>
      </c>
      <c r="N912" t="b">
        <v>1</v>
      </c>
    </row>
    <row r="913" spans="1:14" x14ac:dyDescent="0.35">
      <c r="A913" t="s">
        <v>441</v>
      </c>
      <c r="B913" t="b">
        <v>1</v>
      </c>
      <c r="C913" t="b">
        <v>0</v>
      </c>
      <c r="D913">
        <v>0</v>
      </c>
      <c r="E913">
        <v>-1</v>
      </c>
      <c r="F913" t="s">
        <v>35</v>
      </c>
      <c r="G913">
        <v>0</v>
      </c>
      <c r="H913">
        <v>0</v>
      </c>
      <c r="I913">
        <v>0</v>
      </c>
      <c r="J913">
        <v>34.389023460813902</v>
      </c>
      <c r="K913">
        <v>62.8786479927576</v>
      </c>
      <c r="L913">
        <v>91.288264401950499</v>
      </c>
      <c r="M913">
        <v>0</v>
      </c>
      <c r="N913" t="b">
        <v>0</v>
      </c>
    </row>
    <row r="914" spans="1:14" x14ac:dyDescent="0.35">
      <c r="A914" t="s">
        <v>442</v>
      </c>
      <c r="B914" t="b">
        <v>0</v>
      </c>
      <c r="C914" t="b">
        <v>1</v>
      </c>
      <c r="D914">
        <v>1</v>
      </c>
      <c r="E914">
        <v>1</v>
      </c>
      <c r="F914" t="s">
        <v>35</v>
      </c>
      <c r="G914">
        <v>5.9298648966132003E-2</v>
      </c>
      <c r="H914">
        <v>5.9298648966132003E-2</v>
      </c>
      <c r="I914">
        <v>5.9298648966132003E-2</v>
      </c>
      <c r="J914">
        <v>36.4282460913048</v>
      </c>
      <c r="K914">
        <v>66.607266867545107</v>
      </c>
      <c r="L914">
        <v>96.701535147449206</v>
      </c>
      <c r="M914">
        <v>0</v>
      </c>
      <c r="N914" t="b">
        <v>1</v>
      </c>
    </row>
    <row r="915" spans="1:14" x14ac:dyDescent="0.35">
      <c r="A915" t="s">
        <v>443</v>
      </c>
      <c r="B915" t="b">
        <v>1</v>
      </c>
      <c r="C915" t="b">
        <v>0</v>
      </c>
      <c r="D915">
        <v>0</v>
      </c>
      <c r="E915">
        <v>-1</v>
      </c>
      <c r="F915" t="s">
        <v>35</v>
      </c>
      <c r="G915">
        <v>-0.173647450192457</v>
      </c>
      <c r="H915">
        <v>0</v>
      </c>
      <c r="I915">
        <v>0.173647450192457</v>
      </c>
      <c r="J915">
        <v>30.102574042566399</v>
      </c>
      <c r="K915">
        <v>66.607266867545107</v>
      </c>
      <c r="L915">
        <v>113.4935101555</v>
      </c>
      <c r="M915">
        <v>0</v>
      </c>
      <c r="N915" t="b">
        <v>0</v>
      </c>
    </row>
    <row r="916" spans="1:14" x14ac:dyDescent="0.35">
      <c r="A916" t="s">
        <v>444</v>
      </c>
      <c r="B916" t="b">
        <v>0</v>
      </c>
      <c r="C916" t="b">
        <v>1</v>
      </c>
      <c r="D916">
        <v>1</v>
      </c>
      <c r="E916">
        <v>1</v>
      </c>
      <c r="F916" t="s">
        <v>35</v>
      </c>
      <c r="G916">
        <v>-0.18459911024651099</v>
      </c>
      <c r="H916">
        <v>-0.18459911024651099</v>
      </c>
      <c r="I916">
        <v>-0.18459911024651099</v>
      </c>
      <c r="J916">
        <v>24.545665658178901</v>
      </c>
      <c r="K916">
        <v>54.311624667844299</v>
      </c>
      <c r="L916">
        <v>92.542709162041305</v>
      </c>
      <c r="M916">
        <v>0</v>
      </c>
      <c r="N916" t="b">
        <v>0</v>
      </c>
    </row>
    <row r="917" spans="1:14" x14ac:dyDescent="0.35">
      <c r="A917" t="s">
        <v>445</v>
      </c>
      <c r="B917" t="b">
        <v>0</v>
      </c>
      <c r="C917" t="b">
        <v>0</v>
      </c>
      <c r="D917">
        <v>0</v>
      </c>
      <c r="E917">
        <v>-1</v>
      </c>
      <c r="F917" t="s">
        <v>35</v>
      </c>
      <c r="G917">
        <v>-0.31680424351460501</v>
      </c>
      <c r="H917">
        <v>0</v>
      </c>
      <c r="I917">
        <v>0.31680424351460501</v>
      </c>
      <c r="J917">
        <v>16.769494617777099</v>
      </c>
      <c r="K917">
        <v>54.311624667844299</v>
      </c>
      <c r="L917">
        <v>121.860632130914</v>
      </c>
      <c r="M917">
        <v>1</v>
      </c>
      <c r="N917" t="b">
        <v>0</v>
      </c>
    </row>
    <row r="918" spans="1:14" x14ac:dyDescent="0.35">
      <c r="A918" t="s">
        <v>446</v>
      </c>
      <c r="B918" t="b">
        <v>0</v>
      </c>
      <c r="C918" t="b">
        <v>0</v>
      </c>
      <c r="D918">
        <v>0</v>
      </c>
      <c r="E918">
        <v>-1</v>
      </c>
      <c r="F918" t="s">
        <v>35</v>
      </c>
      <c r="G918">
        <v>-2.9527045750938801E-3</v>
      </c>
      <c r="H918">
        <v>0</v>
      </c>
      <c r="I918">
        <v>2.9527045750938801E-3</v>
      </c>
      <c r="J918">
        <v>16.719979254297201</v>
      </c>
      <c r="K918">
        <v>54.311624667844299</v>
      </c>
      <c r="L918">
        <v>122.22045057693001</v>
      </c>
      <c r="M918">
        <v>1</v>
      </c>
      <c r="N918" t="b">
        <v>0</v>
      </c>
    </row>
    <row r="919" spans="1:14" x14ac:dyDescent="0.35">
      <c r="A919" t="s">
        <v>447</v>
      </c>
      <c r="B919" t="b">
        <v>0</v>
      </c>
      <c r="C919" t="b">
        <v>0</v>
      </c>
      <c r="D919">
        <v>0</v>
      </c>
      <c r="E919">
        <v>-1</v>
      </c>
      <c r="F919" t="s">
        <v>35</v>
      </c>
      <c r="G919">
        <v>7.0214365893450398E-2</v>
      </c>
      <c r="H919">
        <v>0</v>
      </c>
      <c r="I919">
        <v>-7.0214365893450398E-2</v>
      </c>
      <c r="J919">
        <v>17.893961995389301</v>
      </c>
      <c r="K919">
        <v>54.311624667844299</v>
      </c>
      <c r="L919">
        <v>113.63881914045901</v>
      </c>
      <c r="M919">
        <v>1</v>
      </c>
      <c r="N919" t="b">
        <v>1</v>
      </c>
    </row>
    <row r="920" spans="1:14" x14ac:dyDescent="0.35">
      <c r="A920" t="s">
        <v>448</v>
      </c>
      <c r="B920" t="b">
        <v>1</v>
      </c>
      <c r="C920" t="b">
        <v>1</v>
      </c>
      <c r="D920">
        <v>1</v>
      </c>
      <c r="E920">
        <v>1</v>
      </c>
      <c r="F920" t="s">
        <v>35</v>
      </c>
      <c r="G920">
        <v>-4.2647890941754502E-2</v>
      </c>
      <c r="H920">
        <v>-4.2647890941754502E-2</v>
      </c>
      <c r="I920">
        <v>-4.2647890941754502E-2</v>
      </c>
      <c r="J920">
        <v>17.130822255694</v>
      </c>
      <c r="K920">
        <v>51.995348422140601</v>
      </c>
      <c r="L920">
        <v>108.792363175007</v>
      </c>
      <c r="M920">
        <v>1</v>
      </c>
      <c r="N920" t="b">
        <v>0</v>
      </c>
    </row>
    <row r="921" spans="1:14" x14ac:dyDescent="0.35">
      <c r="A921" t="s">
        <v>449</v>
      </c>
      <c r="B921" t="b">
        <v>0</v>
      </c>
      <c r="C921" t="b">
        <v>1</v>
      </c>
      <c r="D921">
        <v>1</v>
      </c>
      <c r="E921">
        <v>1</v>
      </c>
      <c r="F921" t="s">
        <v>35</v>
      </c>
      <c r="G921">
        <v>-0.13279434592676301</v>
      </c>
      <c r="H921">
        <v>-0.13279434592676301</v>
      </c>
      <c r="I921">
        <v>-0.13279434592676301</v>
      </c>
      <c r="J921">
        <v>14.855945919061501</v>
      </c>
      <c r="K921">
        <v>45.090660137188301</v>
      </c>
      <c r="L921">
        <v>94.345352465355603</v>
      </c>
      <c r="M921">
        <v>0</v>
      </c>
      <c r="N921" t="b">
        <v>0</v>
      </c>
    </row>
    <row r="922" spans="1:14" x14ac:dyDescent="0.35">
      <c r="A922" t="s">
        <v>450</v>
      </c>
      <c r="B922" t="b">
        <v>0</v>
      </c>
      <c r="C922" t="b">
        <v>0</v>
      </c>
      <c r="D922">
        <v>0</v>
      </c>
      <c r="E922">
        <v>-1</v>
      </c>
      <c r="F922" t="s">
        <v>35</v>
      </c>
      <c r="G922">
        <v>0.147375430091958</v>
      </c>
      <c r="H922">
        <v>0</v>
      </c>
      <c r="I922">
        <v>-0.147375430091958</v>
      </c>
      <c r="J922">
        <v>17.045347338306101</v>
      </c>
      <c r="K922">
        <v>45.090660137188301</v>
      </c>
      <c r="L922">
        <v>80.441165568596404</v>
      </c>
      <c r="M922">
        <v>1</v>
      </c>
      <c r="N922" t="b">
        <v>1</v>
      </c>
    </row>
    <row r="923" spans="1:14" x14ac:dyDescent="0.35">
      <c r="A923" t="s">
        <v>451</v>
      </c>
      <c r="B923" t="b">
        <v>1</v>
      </c>
      <c r="C923" t="b">
        <v>0</v>
      </c>
      <c r="D923">
        <v>0</v>
      </c>
      <c r="E923">
        <v>-1</v>
      </c>
      <c r="F923" t="s">
        <v>35</v>
      </c>
      <c r="G923">
        <v>5.1587468795983799E-3</v>
      </c>
      <c r="H923">
        <v>0</v>
      </c>
      <c r="I923">
        <v>-5.1587468795983799E-3</v>
      </c>
      <c r="J923">
        <v>17.133279970699199</v>
      </c>
      <c r="K923">
        <v>45.090660137188301</v>
      </c>
      <c r="L923">
        <v>80.026189956728103</v>
      </c>
      <c r="M923">
        <v>0</v>
      </c>
      <c r="N923" t="b">
        <v>1</v>
      </c>
    </row>
    <row r="924" spans="1:14" x14ac:dyDescent="0.35">
      <c r="A924" t="s">
        <v>452</v>
      </c>
      <c r="B924" t="b">
        <v>1</v>
      </c>
      <c r="C924" t="b">
        <v>0</v>
      </c>
      <c r="D924">
        <v>0</v>
      </c>
      <c r="E924">
        <v>-1</v>
      </c>
      <c r="F924" t="s">
        <v>35</v>
      </c>
      <c r="G924">
        <v>0.113019072551466</v>
      </c>
      <c r="H924">
        <v>0</v>
      </c>
      <c r="I924">
        <v>-0.113019072551466</v>
      </c>
      <c r="J924">
        <v>19.0696673827523</v>
      </c>
      <c r="K924">
        <v>45.090660137188301</v>
      </c>
      <c r="L924">
        <v>70.981704187991198</v>
      </c>
      <c r="M924">
        <v>0</v>
      </c>
      <c r="N924" t="b">
        <v>1</v>
      </c>
    </row>
    <row r="925" spans="1:14" x14ac:dyDescent="0.35">
      <c r="A925" t="s">
        <v>453</v>
      </c>
      <c r="B925" t="b">
        <v>1</v>
      </c>
      <c r="C925" t="b">
        <v>0</v>
      </c>
      <c r="D925">
        <v>0</v>
      </c>
      <c r="E925">
        <v>-1</v>
      </c>
      <c r="F925" t="s">
        <v>35</v>
      </c>
      <c r="G925">
        <v>-4.2720929440885902E-2</v>
      </c>
      <c r="H925">
        <v>0</v>
      </c>
      <c r="I925">
        <v>4.2720929440885902E-2</v>
      </c>
      <c r="J925">
        <v>18.254993468032499</v>
      </c>
      <c r="K925">
        <v>45.090660137188301</v>
      </c>
      <c r="L925">
        <v>74.0141085642002</v>
      </c>
      <c r="M925">
        <v>0</v>
      </c>
      <c r="N925" t="b">
        <v>0</v>
      </c>
    </row>
    <row r="926" spans="1:14" x14ac:dyDescent="0.35">
      <c r="A926" t="s">
        <v>454</v>
      </c>
      <c r="B926" t="b">
        <v>0</v>
      </c>
      <c r="C926" t="b">
        <v>0</v>
      </c>
      <c r="D926">
        <v>0</v>
      </c>
      <c r="E926">
        <v>-1</v>
      </c>
      <c r="F926" t="s">
        <v>35</v>
      </c>
      <c r="G926">
        <v>-1.2253168741175499E-2</v>
      </c>
      <c r="H926">
        <v>0</v>
      </c>
      <c r="I926">
        <v>1.2253168741175499E-2</v>
      </c>
      <c r="J926">
        <v>18.031311952699699</v>
      </c>
      <c r="K926">
        <v>45.090660137188301</v>
      </c>
      <c r="L926">
        <v>74.921015925665102</v>
      </c>
      <c r="M926">
        <v>1</v>
      </c>
      <c r="N926" t="b">
        <v>0</v>
      </c>
    </row>
    <row r="927" spans="1:14" x14ac:dyDescent="0.35">
      <c r="A927" t="s">
        <v>455</v>
      </c>
      <c r="B927" t="b">
        <v>0</v>
      </c>
      <c r="C927" t="b">
        <v>0</v>
      </c>
      <c r="D927">
        <v>0</v>
      </c>
      <c r="E927">
        <v>-1</v>
      </c>
      <c r="F927" t="s">
        <v>35</v>
      </c>
      <c r="G927">
        <v>0.105039741262555</v>
      </c>
      <c r="H927">
        <v>0</v>
      </c>
      <c r="I927">
        <v>-0.105039741262555</v>
      </c>
      <c r="J927">
        <v>19.925316294835699</v>
      </c>
      <c r="K927">
        <v>45.090660137188301</v>
      </c>
      <c r="L927">
        <v>67.051331797705402</v>
      </c>
      <c r="M927">
        <v>1</v>
      </c>
      <c r="N927" t="b">
        <v>1</v>
      </c>
    </row>
    <row r="928" spans="1:14" x14ac:dyDescent="0.35">
      <c r="A928" t="s">
        <v>456</v>
      </c>
      <c r="B928" t="b">
        <v>1</v>
      </c>
      <c r="C928" t="b">
        <v>0</v>
      </c>
      <c r="D928">
        <v>0</v>
      </c>
      <c r="E928">
        <v>-1</v>
      </c>
      <c r="F928" t="s">
        <v>35</v>
      </c>
      <c r="G928">
        <v>0.17599730632209101</v>
      </c>
      <c r="H928">
        <v>0</v>
      </c>
      <c r="I928">
        <v>-0.17599730632209101</v>
      </c>
      <c r="J928">
        <v>23.432118290342501</v>
      </c>
      <c r="K928">
        <v>45.090660137188301</v>
      </c>
      <c r="L928">
        <v>55.2504780160004</v>
      </c>
      <c r="M928">
        <v>0</v>
      </c>
      <c r="N928" t="b">
        <v>1</v>
      </c>
    </row>
    <row r="929" spans="1:14" x14ac:dyDescent="0.35">
      <c r="A929" t="s">
        <v>457</v>
      </c>
      <c r="B929" t="b">
        <v>1</v>
      </c>
      <c r="C929" t="b">
        <v>0</v>
      </c>
      <c r="D929">
        <v>0</v>
      </c>
      <c r="E929">
        <v>-1</v>
      </c>
      <c r="F929" t="s">
        <v>35</v>
      </c>
      <c r="G929">
        <v>0.11495834783617701</v>
      </c>
      <c r="H929">
        <v>0</v>
      </c>
      <c r="I929">
        <v>-0.11495834783617701</v>
      </c>
      <c r="J929">
        <v>26.125835895302099</v>
      </c>
      <c r="K929">
        <v>45.090660137188301</v>
      </c>
      <c r="L929">
        <v>48.898974346121904</v>
      </c>
      <c r="M929">
        <v>0</v>
      </c>
      <c r="N929" t="b">
        <v>1</v>
      </c>
    </row>
    <row r="930" spans="1:14" x14ac:dyDescent="0.35">
      <c r="A930" t="s">
        <v>458</v>
      </c>
      <c r="B930" t="b">
        <v>1</v>
      </c>
      <c r="C930" t="b">
        <v>1</v>
      </c>
      <c r="D930">
        <v>1</v>
      </c>
      <c r="E930">
        <v>1</v>
      </c>
      <c r="F930" t="s">
        <v>35</v>
      </c>
      <c r="G930">
        <v>-3.1253956071025199E-2</v>
      </c>
      <c r="H930">
        <v>-3.1253956071025199E-2</v>
      </c>
      <c r="I930">
        <v>-3.1253956071025199E-2</v>
      </c>
      <c r="J930">
        <v>25.309300167911498</v>
      </c>
      <c r="K930">
        <v>43.681398626046999</v>
      </c>
      <c r="L930">
        <v>47.37068794999</v>
      </c>
      <c r="M930">
        <v>1</v>
      </c>
      <c r="N930" t="b">
        <v>0</v>
      </c>
    </row>
    <row r="931" spans="1:14" x14ac:dyDescent="0.35">
      <c r="A931" t="s">
        <v>459</v>
      </c>
      <c r="B931" t="b">
        <v>0</v>
      </c>
      <c r="C931" t="b">
        <v>1</v>
      </c>
      <c r="D931">
        <v>1</v>
      </c>
      <c r="E931">
        <v>1</v>
      </c>
      <c r="F931" t="s">
        <v>35</v>
      </c>
      <c r="G931">
        <v>-3.7219747516938901E-3</v>
      </c>
      <c r="H931">
        <v>-3.7219747516938901E-3</v>
      </c>
      <c r="I931">
        <v>-3.7219747516938901E-3</v>
      </c>
      <c r="J931">
        <v>25.215099591703499</v>
      </c>
      <c r="K931">
        <v>43.518817563242202</v>
      </c>
      <c r="L931">
        <v>47.194375445469802</v>
      </c>
      <c r="M931">
        <v>0</v>
      </c>
      <c r="N931" t="b">
        <v>0</v>
      </c>
    </row>
    <row r="932" spans="1:14" x14ac:dyDescent="0.35">
      <c r="A932" t="s">
        <v>460</v>
      </c>
      <c r="B932" t="b">
        <v>0</v>
      </c>
      <c r="C932" t="b">
        <v>0</v>
      </c>
      <c r="D932">
        <v>0</v>
      </c>
      <c r="E932">
        <v>-1</v>
      </c>
      <c r="F932" t="s">
        <v>35</v>
      </c>
      <c r="G932">
        <v>-0.13119994293887699</v>
      </c>
      <c r="H932">
        <v>0</v>
      </c>
      <c r="I932">
        <v>0.13119994293887699</v>
      </c>
      <c r="J932">
        <v>21.906879964073902</v>
      </c>
      <c r="K932">
        <v>43.518817563242202</v>
      </c>
      <c r="L932">
        <v>53.386274810951399</v>
      </c>
      <c r="M932">
        <v>1</v>
      </c>
      <c r="N932" t="b">
        <v>0</v>
      </c>
    </row>
    <row r="933" spans="1:14" x14ac:dyDescent="0.35">
      <c r="A933" t="s">
        <v>461</v>
      </c>
      <c r="B933" t="b">
        <v>0</v>
      </c>
      <c r="C933" t="b">
        <v>0</v>
      </c>
      <c r="D933">
        <v>0</v>
      </c>
      <c r="E933">
        <v>-1</v>
      </c>
      <c r="F933" t="s">
        <v>35</v>
      </c>
      <c r="G933">
        <v>-0.11643627654524499</v>
      </c>
      <c r="H933">
        <v>0</v>
      </c>
      <c r="I933">
        <v>0.11643627654524499</v>
      </c>
      <c r="J933">
        <v>19.356124430333502</v>
      </c>
      <c r="K933">
        <v>43.518817563242202</v>
      </c>
      <c r="L933">
        <v>59.602373868559802</v>
      </c>
      <c r="M933">
        <v>1</v>
      </c>
      <c r="N933" t="b">
        <v>0</v>
      </c>
    </row>
    <row r="934" spans="1:14" x14ac:dyDescent="0.35">
      <c r="A934" t="s">
        <v>462</v>
      </c>
      <c r="B934" t="b">
        <v>0</v>
      </c>
      <c r="C934" t="b">
        <v>0</v>
      </c>
      <c r="D934">
        <v>0</v>
      </c>
      <c r="E934">
        <v>-1</v>
      </c>
      <c r="F934" t="s">
        <v>35</v>
      </c>
      <c r="G934">
        <v>2.7653902929331599E-2</v>
      </c>
      <c r="H934">
        <v>0</v>
      </c>
      <c r="I934">
        <v>-2.7653902929331599E-2</v>
      </c>
      <c r="J934">
        <v>19.891396816417998</v>
      </c>
      <c r="K934">
        <v>43.518817563242202</v>
      </c>
      <c r="L934">
        <v>57.9541356072409</v>
      </c>
      <c r="M934">
        <v>1</v>
      </c>
      <c r="N934" t="b">
        <v>1</v>
      </c>
    </row>
    <row r="935" spans="1:14" x14ac:dyDescent="0.35">
      <c r="A935" t="s">
        <v>463</v>
      </c>
      <c r="B935" t="b">
        <v>1</v>
      </c>
      <c r="C935" t="b">
        <v>0</v>
      </c>
      <c r="D935">
        <v>0</v>
      </c>
      <c r="E935">
        <v>-1</v>
      </c>
      <c r="F935" t="s">
        <v>35</v>
      </c>
      <c r="G935">
        <v>8.4421216913595096E-2</v>
      </c>
      <c r="H935">
        <v>0</v>
      </c>
      <c r="I935">
        <v>-8.4421216913595096E-2</v>
      </c>
      <c r="J935">
        <v>21.570652741771202</v>
      </c>
      <c r="K935">
        <v>43.518817563242202</v>
      </c>
      <c r="L935">
        <v>53.061576954102101</v>
      </c>
      <c r="M935">
        <v>0</v>
      </c>
      <c r="N935" t="b">
        <v>1</v>
      </c>
    </row>
    <row r="936" spans="1:14" x14ac:dyDescent="0.35">
      <c r="A936" t="s">
        <v>464</v>
      </c>
      <c r="B936" t="b">
        <v>1</v>
      </c>
      <c r="C936" t="b">
        <v>0</v>
      </c>
      <c r="D936">
        <v>0</v>
      </c>
      <c r="E936">
        <v>-1</v>
      </c>
      <c r="F936" t="s">
        <v>35</v>
      </c>
      <c r="G936">
        <v>-5.7875705154681302E-2</v>
      </c>
      <c r="H936">
        <v>0</v>
      </c>
      <c r="I936">
        <v>5.7875705154681302E-2</v>
      </c>
      <c r="J936">
        <v>20.322236003694499</v>
      </c>
      <c r="K936">
        <v>43.518817563242202</v>
      </c>
      <c r="L936">
        <v>56.132553136940103</v>
      </c>
      <c r="M936">
        <v>0</v>
      </c>
      <c r="N936" t="b">
        <v>0</v>
      </c>
    </row>
    <row r="937" spans="1:14" x14ac:dyDescent="0.35">
      <c r="A937" t="s">
        <v>465</v>
      </c>
      <c r="B937" t="b">
        <v>0</v>
      </c>
      <c r="C937" t="b">
        <v>1</v>
      </c>
      <c r="D937">
        <v>1</v>
      </c>
      <c r="E937">
        <v>1</v>
      </c>
      <c r="F937" t="s">
        <v>35</v>
      </c>
      <c r="G937">
        <v>-0.115193870032023</v>
      </c>
      <c r="H937">
        <v>-0.115193870032023</v>
      </c>
      <c r="I937">
        <v>-0.115193870032023</v>
      </c>
      <c r="J937">
        <v>17.981238990724801</v>
      </c>
      <c r="K937">
        <v>38.505716548914698</v>
      </c>
      <c r="L937">
        <v>49.666427106317798</v>
      </c>
      <c r="M937">
        <v>0</v>
      </c>
      <c r="N937" t="b">
        <v>0</v>
      </c>
    </row>
    <row r="938" spans="1:14" x14ac:dyDescent="0.35">
      <c r="A938" t="s">
        <v>466</v>
      </c>
      <c r="B938" t="b">
        <v>0</v>
      </c>
      <c r="C938" t="b">
        <v>0</v>
      </c>
      <c r="D938">
        <v>0</v>
      </c>
      <c r="E938">
        <v>-1</v>
      </c>
      <c r="F938" t="s">
        <v>35</v>
      </c>
      <c r="G938">
        <v>6.9941111067346198E-2</v>
      </c>
      <c r="H938">
        <v>0</v>
      </c>
      <c r="I938">
        <v>-6.9941111067346198E-2</v>
      </c>
      <c r="J938">
        <v>19.2388668241035</v>
      </c>
      <c r="K938">
        <v>38.505716548914698</v>
      </c>
      <c r="L938">
        <v>46.192702011756602</v>
      </c>
      <c r="M938">
        <v>1</v>
      </c>
      <c r="N938" t="b">
        <v>1</v>
      </c>
    </row>
    <row r="939" spans="1:14" x14ac:dyDescent="0.35">
      <c r="A939" t="s">
        <v>467</v>
      </c>
      <c r="B939" t="b">
        <v>1</v>
      </c>
      <c r="C939" t="b">
        <v>0</v>
      </c>
      <c r="D939">
        <v>0</v>
      </c>
      <c r="E939">
        <v>-1</v>
      </c>
      <c r="F939" t="s">
        <v>35</v>
      </c>
      <c r="G939">
        <v>2.84546653547697E-2</v>
      </c>
      <c r="H939">
        <v>0</v>
      </c>
      <c r="I939">
        <v>-2.84546653547697E-2</v>
      </c>
      <c r="J939">
        <v>19.786302341388399</v>
      </c>
      <c r="K939">
        <v>38.505716548914698</v>
      </c>
      <c r="L939">
        <v>44.878304134179402</v>
      </c>
      <c r="M939">
        <v>0</v>
      </c>
      <c r="N939" t="b">
        <v>1</v>
      </c>
    </row>
    <row r="940" spans="1:14" x14ac:dyDescent="0.35">
      <c r="A940" t="s">
        <v>468</v>
      </c>
      <c r="B940" t="b">
        <v>1</v>
      </c>
      <c r="C940" t="b">
        <v>1</v>
      </c>
      <c r="D940">
        <v>1</v>
      </c>
      <c r="E940">
        <v>1</v>
      </c>
      <c r="F940" t="s">
        <v>35</v>
      </c>
      <c r="G940">
        <v>2.45458886437681E-2</v>
      </c>
      <c r="H940">
        <v>2.45458886437681E-2</v>
      </c>
      <c r="I940">
        <v>2.45458886437681E-2</v>
      </c>
      <c r="J940">
        <v>20.271974715332</v>
      </c>
      <c r="K940">
        <v>39.450873579472898</v>
      </c>
      <c r="L940">
        <v>45.979881989978097</v>
      </c>
      <c r="M940">
        <v>1</v>
      </c>
      <c r="N940" t="b">
        <v>1</v>
      </c>
    </row>
    <row r="941" spans="1:14" x14ac:dyDescent="0.35">
      <c r="A941" t="s">
        <v>469</v>
      </c>
      <c r="B941" t="b">
        <v>1</v>
      </c>
      <c r="C941" t="b">
        <v>1</v>
      </c>
      <c r="D941">
        <v>1</v>
      </c>
      <c r="E941">
        <v>1</v>
      </c>
      <c r="F941" t="s">
        <v>35</v>
      </c>
      <c r="G941">
        <v>0.18930108986813801</v>
      </c>
      <c r="H941">
        <v>0.18930108986813801</v>
      </c>
      <c r="I941">
        <v>0.18930108986813801</v>
      </c>
      <c r="J941">
        <v>24.109481622723798</v>
      </c>
      <c r="K941">
        <v>46.918966944317297</v>
      </c>
      <c r="L941">
        <v>54.683923762689403</v>
      </c>
      <c r="M941">
        <v>1</v>
      </c>
      <c r="N941" t="b">
        <v>1</v>
      </c>
    </row>
    <row r="942" spans="1:14" x14ac:dyDescent="0.35">
      <c r="A942" t="s">
        <v>470</v>
      </c>
      <c r="B942" t="b">
        <v>1</v>
      </c>
      <c r="C942" t="b">
        <v>1</v>
      </c>
      <c r="D942">
        <v>1</v>
      </c>
      <c r="E942">
        <v>1</v>
      </c>
      <c r="F942" t="s">
        <v>35</v>
      </c>
      <c r="G942">
        <v>0.33899486644400301</v>
      </c>
      <c r="H942">
        <v>0.33899486644400301</v>
      </c>
      <c r="I942">
        <v>0.33899486644400301</v>
      </c>
      <c r="J942">
        <v>32.282472125453197</v>
      </c>
      <c r="K942">
        <v>62.8242558772968</v>
      </c>
      <c r="L942">
        <v>73.2214931952564</v>
      </c>
      <c r="M942">
        <v>1</v>
      </c>
      <c r="N942" t="b">
        <v>1</v>
      </c>
    </row>
    <row r="943" spans="1:14" x14ac:dyDescent="0.35">
      <c r="A943" t="s">
        <v>471</v>
      </c>
      <c r="B943" t="b">
        <v>1</v>
      </c>
      <c r="C943" t="b">
        <v>1</v>
      </c>
      <c r="D943">
        <v>1</v>
      </c>
      <c r="E943">
        <v>1</v>
      </c>
      <c r="F943" t="s">
        <v>35</v>
      </c>
      <c r="G943">
        <v>-5.8834688837162696E-3</v>
      </c>
      <c r="H943">
        <v>-5.8834688837162696E-3</v>
      </c>
      <c r="I943">
        <v>-5.8834688837162696E-3</v>
      </c>
      <c r="J943">
        <v>32.092539205213598</v>
      </c>
      <c r="K943">
        <v>62.454631322700102</v>
      </c>
      <c r="L943">
        <v>72.790696818422902</v>
      </c>
      <c r="M943">
        <v>1</v>
      </c>
      <c r="N943" t="b">
        <v>0</v>
      </c>
    </row>
    <row r="944" spans="1:14" x14ac:dyDescent="0.35">
      <c r="A944" t="s">
        <v>472</v>
      </c>
      <c r="B944" t="b">
        <v>0</v>
      </c>
      <c r="C944" t="b">
        <v>1</v>
      </c>
      <c r="D944">
        <v>1</v>
      </c>
      <c r="E944">
        <v>1</v>
      </c>
      <c r="F944" t="s">
        <v>35</v>
      </c>
      <c r="G944">
        <v>1.28781539577638E-2</v>
      </c>
      <c r="H944">
        <v>1.28781539577638E-2</v>
      </c>
      <c r="I944">
        <v>1.28781539577638E-2</v>
      </c>
      <c r="J944">
        <v>32.505831865993997</v>
      </c>
      <c r="K944">
        <v>63.258931680249198</v>
      </c>
      <c r="L944">
        <v>73.728106618743496</v>
      </c>
      <c r="M944">
        <v>0</v>
      </c>
      <c r="N944" t="b">
        <v>1</v>
      </c>
    </row>
    <row r="945" spans="1:14" x14ac:dyDescent="0.35">
      <c r="A945" t="s">
        <v>473</v>
      </c>
      <c r="B945" t="b">
        <v>1</v>
      </c>
      <c r="C945" t="b">
        <v>0</v>
      </c>
      <c r="D945">
        <v>0</v>
      </c>
      <c r="E945">
        <v>-1</v>
      </c>
      <c r="F945" t="s">
        <v>35</v>
      </c>
      <c r="G945">
        <v>-5.1331596815739101E-2</v>
      </c>
      <c r="H945">
        <v>0</v>
      </c>
      <c r="I945">
        <v>5.1331596815739101E-2</v>
      </c>
      <c r="J945">
        <v>30.837255610488501</v>
      </c>
      <c r="K945">
        <v>63.258931680249198</v>
      </c>
      <c r="L945">
        <v>77.512688061684599</v>
      </c>
      <c r="M945">
        <v>0</v>
      </c>
      <c r="N945" t="b">
        <v>0</v>
      </c>
    </row>
    <row r="946" spans="1:14" x14ac:dyDescent="0.35">
      <c r="A946" t="s">
        <v>474</v>
      </c>
      <c r="B946" t="b">
        <v>0</v>
      </c>
      <c r="C946" t="b">
        <v>0</v>
      </c>
      <c r="D946">
        <v>0</v>
      </c>
      <c r="E946">
        <v>-1</v>
      </c>
      <c r="F946" t="s">
        <v>35</v>
      </c>
      <c r="G946">
        <v>0.21792213897096999</v>
      </c>
      <c r="H946">
        <v>0</v>
      </c>
      <c r="I946">
        <v>-0.21792213897096999</v>
      </c>
      <c r="J946">
        <v>37.557376313120798</v>
      </c>
      <c r="K946">
        <v>63.258931680249198</v>
      </c>
      <c r="L946">
        <v>60.6209572818927</v>
      </c>
      <c r="M946">
        <v>1</v>
      </c>
      <c r="N946" t="b">
        <v>1</v>
      </c>
    </row>
    <row r="947" spans="1:14" x14ac:dyDescent="0.35">
      <c r="A947" t="s">
        <v>475</v>
      </c>
      <c r="B947" t="b">
        <v>1</v>
      </c>
      <c r="C947" t="b">
        <v>0</v>
      </c>
      <c r="D947">
        <v>0</v>
      </c>
      <c r="E947">
        <v>-1</v>
      </c>
      <c r="F947" t="s">
        <v>35</v>
      </c>
      <c r="G947">
        <v>0.19650853516070699</v>
      </c>
      <c r="H947">
        <v>0</v>
      </c>
      <c r="I947">
        <v>-0.19650853516070699</v>
      </c>
      <c r="J947">
        <v>44.937721316891597</v>
      </c>
      <c r="K947">
        <v>63.258931680249198</v>
      </c>
      <c r="L947">
        <v>48.708421766388099</v>
      </c>
      <c r="M947">
        <v>0</v>
      </c>
      <c r="N947" t="b">
        <v>1</v>
      </c>
    </row>
    <row r="948" spans="1:14" x14ac:dyDescent="0.35">
      <c r="A948" t="s">
        <v>476</v>
      </c>
      <c r="B948" t="b">
        <v>1</v>
      </c>
      <c r="C948" t="b">
        <v>1</v>
      </c>
      <c r="D948">
        <v>1</v>
      </c>
      <c r="E948">
        <v>1</v>
      </c>
      <c r="F948" t="s">
        <v>35</v>
      </c>
      <c r="G948">
        <v>0.25203502247282</v>
      </c>
      <c r="H948">
        <v>0.25203502247282</v>
      </c>
      <c r="I948">
        <v>0.25203502247282</v>
      </c>
      <c r="J948">
        <v>56.263600918871703</v>
      </c>
      <c r="K948">
        <v>79.202397947887405</v>
      </c>
      <c r="L948">
        <v>60.984649940895402</v>
      </c>
      <c r="M948">
        <v>1</v>
      </c>
      <c r="N948" t="b">
        <v>1</v>
      </c>
    </row>
    <row r="949" spans="1:14" x14ac:dyDescent="0.35">
      <c r="A949" t="s">
        <v>477</v>
      </c>
      <c r="B949" t="b">
        <v>1</v>
      </c>
      <c r="C949" t="b">
        <v>0</v>
      </c>
      <c r="D949">
        <v>0</v>
      </c>
      <c r="E949">
        <v>-1</v>
      </c>
      <c r="F949" t="s">
        <v>35</v>
      </c>
      <c r="G949">
        <v>-0.17434509986091301</v>
      </c>
      <c r="H949">
        <v>0</v>
      </c>
      <c r="I949">
        <v>0.17434509986091301</v>
      </c>
      <c r="J949">
        <v>46.454317798136501</v>
      </c>
      <c r="K949">
        <v>79.202397947887405</v>
      </c>
      <c r="L949">
        <v>71.617024824823602</v>
      </c>
      <c r="M949">
        <v>0</v>
      </c>
      <c r="N949" t="b">
        <v>0</v>
      </c>
    </row>
    <row r="950" spans="1:14" x14ac:dyDescent="0.35">
      <c r="A950" t="s">
        <v>478</v>
      </c>
      <c r="B950" t="b">
        <v>0</v>
      </c>
      <c r="C950" t="b">
        <v>1</v>
      </c>
      <c r="D950">
        <v>1</v>
      </c>
      <c r="E950">
        <v>1</v>
      </c>
      <c r="F950" t="s">
        <v>35</v>
      </c>
      <c r="G950">
        <v>0.17914319013305</v>
      </c>
      <c r="H950">
        <v>0.17914319013305</v>
      </c>
      <c r="I950">
        <v>0.17914319013305</v>
      </c>
      <c r="J950">
        <v>54.776292483949199</v>
      </c>
      <c r="K950">
        <v>93.390968182459403</v>
      </c>
      <c r="L950">
        <v>84.446727119780405</v>
      </c>
      <c r="M950">
        <v>0</v>
      </c>
      <c r="N950" t="b">
        <v>1</v>
      </c>
    </row>
    <row r="951" spans="1:14" x14ac:dyDescent="0.35">
      <c r="A951" t="s">
        <v>479</v>
      </c>
      <c r="B951" t="b">
        <v>1</v>
      </c>
      <c r="C951" t="b">
        <v>0</v>
      </c>
      <c r="D951">
        <v>0</v>
      </c>
      <c r="E951">
        <v>-1</v>
      </c>
      <c r="F951" t="s">
        <v>35</v>
      </c>
      <c r="G951">
        <v>-0.157124963664763</v>
      </c>
      <c r="H951">
        <v>0</v>
      </c>
      <c r="I951">
        <v>0.157124963664763</v>
      </c>
      <c r="J951">
        <v>46.169569517718202</v>
      </c>
      <c r="K951">
        <v>93.390968182459403</v>
      </c>
      <c r="L951">
        <v>97.715416050084102</v>
      </c>
      <c r="M951">
        <v>0</v>
      </c>
      <c r="N951" t="b">
        <v>0</v>
      </c>
    </row>
    <row r="952" spans="1:14" x14ac:dyDescent="0.35">
      <c r="A952" t="s">
        <v>480</v>
      </c>
      <c r="B952" t="b">
        <v>0</v>
      </c>
      <c r="C952" t="b">
        <v>1</v>
      </c>
      <c r="D952">
        <v>1</v>
      </c>
      <c r="E952">
        <v>1</v>
      </c>
      <c r="F952" t="s">
        <v>35</v>
      </c>
      <c r="G952">
        <v>0.204910180309956</v>
      </c>
      <c r="H952">
        <v>0.204910180309956</v>
      </c>
      <c r="I952">
        <v>0.204910180309956</v>
      </c>
      <c r="J952">
        <v>55.6301843324269</v>
      </c>
      <c r="K952">
        <v>112.527728312048</v>
      </c>
      <c r="L952">
        <v>117.73829957196899</v>
      </c>
      <c r="M952">
        <v>0</v>
      </c>
      <c r="N952" t="b">
        <v>1</v>
      </c>
    </row>
    <row r="953" spans="1:14" x14ac:dyDescent="0.35">
      <c r="A953" t="s">
        <v>481</v>
      </c>
      <c r="B953" t="b">
        <v>1</v>
      </c>
      <c r="C953" t="b">
        <v>1</v>
      </c>
      <c r="D953">
        <v>1</v>
      </c>
      <c r="E953">
        <v>1</v>
      </c>
      <c r="F953" t="s">
        <v>35</v>
      </c>
      <c r="G953">
        <v>-0.13865747428030401</v>
      </c>
      <c r="H953">
        <v>-0.13865747428030401</v>
      </c>
      <c r="I953">
        <v>-0.13865747428030401</v>
      </c>
      <c r="J953">
        <v>47.916643479144803</v>
      </c>
      <c r="K953">
        <v>96.924917717799602</v>
      </c>
      <c r="L953">
        <v>101.413004327262</v>
      </c>
      <c r="M953">
        <v>1</v>
      </c>
      <c r="N953" t="b">
        <v>0</v>
      </c>
    </row>
    <row r="954" spans="1:14" x14ac:dyDescent="0.35">
      <c r="A954" t="s">
        <v>482</v>
      </c>
      <c r="B954" t="b">
        <v>0</v>
      </c>
      <c r="C954" t="b">
        <v>1</v>
      </c>
      <c r="D954">
        <v>1</v>
      </c>
      <c r="E954">
        <v>1</v>
      </c>
      <c r="F954" t="s">
        <v>35</v>
      </c>
      <c r="G954">
        <v>6.3332640863342704E-3</v>
      </c>
      <c r="H954">
        <v>6.3332640863342704E-3</v>
      </c>
      <c r="I954">
        <v>6.3332640863342704E-3</v>
      </c>
      <c r="J954">
        <v>48.220112236429003</v>
      </c>
      <c r="K954">
        <v>97.538768818252606</v>
      </c>
      <c r="L954">
        <v>102.055279665455</v>
      </c>
      <c r="M954">
        <v>0</v>
      </c>
      <c r="N954" t="b">
        <v>1</v>
      </c>
    </row>
    <row r="955" spans="1:14" x14ac:dyDescent="0.35">
      <c r="A955" t="s">
        <v>483</v>
      </c>
      <c r="B955" t="b">
        <v>1</v>
      </c>
      <c r="C955" t="b">
        <v>0</v>
      </c>
      <c r="D955">
        <v>0</v>
      </c>
      <c r="E955">
        <v>-1</v>
      </c>
      <c r="F955" t="s">
        <v>35</v>
      </c>
      <c r="G955">
        <v>9.6861016864990806E-3</v>
      </c>
      <c r="H955">
        <v>0</v>
      </c>
      <c r="I955">
        <v>-9.6861016864990806E-3</v>
      </c>
      <c r="J955">
        <v>48.687177146885404</v>
      </c>
      <c r="K955">
        <v>97.538768818252606</v>
      </c>
      <c r="L955">
        <v>101.066761848971</v>
      </c>
      <c r="M955">
        <v>0</v>
      </c>
      <c r="N955" t="b">
        <v>1</v>
      </c>
    </row>
    <row r="956" spans="1:14" x14ac:dyDescent="0.35">
      <c r="A956" t="s">
        <v>484</v>
      </c>
      <c r="B956" t="b">
        <v>1</v>
      </c>
      <c r="C956" t="b">
        <v>1</v>
      </c>
      <c r="D956">
        <v>1</v>
      </c>
      <c r="E956">
        <v>1</v>
      </c>
      <c r="F956" t="s">
        <v>35</v>
      </c>
      <c r="G956">
        <v>4.5143153221910801E-2</v>
      </c>
      <c r="H956">
        <v>4.5143153221910801E-2</v>
      </c>
      <c r="I956">
        <v>4.5143153221910801E-2</v>
      </c>
      <c r="J956">
        <v>50.885069844769603</v>
      </c>
      <c r="K956">
        <v>101.94197640409099</v>
      </c>
      <c r="L956">
        <v>105.629234164762</v>
      </c>
      <c r="M956">
        <v>1</v>
      </c>
      <c r="N956" t="b">
        <v>1</v>
      </c>
    </row>
    <row r="957" spans="1:14" x14ac:dyDescent="0.35">
      <c r="A957" t="s">
        <v>485</v>
      </c>
      <c r="B957" t="b">
        <v>1</v>
      </c>
      <c r="C957" t="b">
        <v>1</v>
      </c>
      <c r="D957">
        <v>1</v>
      </c>
      <c r="E957">
        <v>1</v>
      </c>
      <c r="F957" t="s">
        <v>35</v>
      </c>
      <c r="G957">
        <v>6.7494029001952699E-2</v>
      </c>
      <c r="H957">
        <v>6.7494029001952699E-2</v>
      </c>
      <c r="I957">
        <v>6.7494029001952699E-2</v>
      </c>
      <c r="J957">
        <v>54.319508224638902</v>
      </c>
      <c r="K957">
        <v>108.82245111602499</v>
      </c>
      <c r="L957">
        <v>112.75857675893199</v>
      </c>
      <c r="M957">
        <v>1</v>
      </c>
      <c r="N957" t="b">
        <v>1</v>
      </c>
    </row>
    <row r="958" spans="1:14" x14ac:dyDescent="0.35">
      <c r="A958" t="s">
        <v>486</v>
      </c>
      <c r="B958" t="b">
        <v>1</v>
      </c>
      <c r="C958" t="b">
        <v>0</v>
      </c>
      <c r="D958">
        <v>0</v>
      </c>
      <c r="E958">
        <v>-1</v>
      </c>
      <c r="F958" t="s">
        <v>35</v>
      </c>
      <c r="G958">
        <v>4.8673384699332502E-2</v>
      </c>
      <c r="H958">
        <v>0</v>
      </c>
      <c r="I958">
        <v>-4.8673384699332502E-2</v>
      </c>
      <c r="J958">
        <v>56.963422545135302</v>
      </c>
      <c r="K958">
        <v>108.82245111602499</v>
      </c>
      <c r="L958">
        <v>107.27023517419499</v>
      </c>
      <c r="M958">
        <v>0</v>
      </c>
      <c r="N958" t="b">
        <v>1</v>
      </c>
    </row>
    <row r="959" spans="1:14" x14ac:dyDescent="0.35">
      <c r="A959" t="s">
        <v>487</v>
      </c>
      <c r="B959" t="b">
        <v>1</v>
      </c>
      <c r="C959" t="b">
        <v>1</v>
      </c>
      <c r="D959">
        <v>1</v>
      </c>
      <c r="E959">
        <v>1</v>
      </c>
      <c r="F959" t="s">
        <v>35</v>
      </c>
      <c r="G959">
        <v>0.22810461052264999</v>
      </c>
      <c r="H959">
        <v>0.22810461052264999</v>
      </c>
      <c r="I959">
        <v>0.22810461052264999</v>
      </c>
      <c r="J959">
        <v>69.957041858830493</v>
      </c>
      <c r="K959">
        <v>133.645353943966</v>
      </c>
      <c r="L959">
        <v>131.739070389278</v>
      </c>
      <c r="M959">
        <v>1</v>
      </c>
      <c r="N959" t="b">
        <v>1</v>
      </c>
    </row>
    <row r="960" spans="1:14" x14ac:dyDescent="0.35">
      <c r="A960" t="s">
        <v>488</v>
      </c>
      <c r="B960" t="b">
        <v>1</v>
      </c>
      <c r="C960" t="b">
        <v>1</v>
      </c>
      <c r="D960">
        <v>1</v>
      </c>
      <c r="E960">
        <v>1</v>
      </c>
      <c r="F960" t="s">
        <v>35</v>
      </c>
      <c r="G960">
        <v>0.109098694617199</v>
      </c>
      <c r="H960">
        <v>0.109098694617199</v>
      </c>
      <c r="I960">
        <v>0.109098694617199</v>
      </c>
      <c r="J960">
        <v>77.589263804909706</v>
      </c>
      <c r="K960">
        <v>148.22588760090699</v>
      </c>
      <c r="L960">
        <v>146.111630998832</v>
      </c>
      <c r="M960">
        <v>1</v>
      </c>
      <c r="N960" t="b">
        <v>1</v>
      </c>
    </row>
    <row r="961" spans="1:14" x14ac:dyDescent="0.35">
      <c r="A961" t="s">
        <v>489</v>
      </c>
      <c r="B961" t="b">
        <v>1</v>
      </c>
      <c r="C961" t="b">
        <v>1</v>
      </c>
      <c r="D961">
        <v>1</v>
      </c>
      <c r="E961">
        <v>1</v>
      </c>
      <c r="F961" t="s">
        <v>35</v>
      </c>
      <c r="G961">
        <v>-0.20219824409086701</v>
      </c>
      <c r="H961">
        <v>-0.20219824409086701</v>
      </c>
      <c r="I961">
        <v>-0.20219824409086701</v>
      </c>
      <c r="J961">
        <v>61.900850903253797</v>
      </c>
      <c r="K961">
        <v>118.254873399193</v>
      </c>
      <c r="L961">
        <v>116.56811576961501</v>
      </c>
      <c r="M961">
        <v>1</v>
      </c>
      <c r="N961" t="b">
        <v>0</v>
      </c>
    </row>
    <row r="962" spans="1:14" x14ac:dyDescent="0.35">
      <c r="A962" t="s">
        <v>490</v>
      </c>
      <c r="B962" t="b">
        <v>0</v>
      </c>
      <c r="C962" t="b">
        <v>1</v>
      </c>
      <c r="D962">
        <v>1</v>
      </c>
      <c r="E962">
        <v>1</v>
      </c>
      <c r="F962" t="s">
        <v>35</v>
      </c>
      <c r="G962">
        <v>-0.220365513884799</v>
      </c>
      <c r="H962">
        <v>-0.220365513884799</v>
      </c>
      <c r="I962">
        <v>-0.220365513884799</v>
      </c>
      <c r="J962">
        <v>48.260038084051899</v>
      </c>
      <c r="K962">
        <v>92.195577453198197</v>
      </c>
      <c r="L962">
        <v>90.880523035461593</v>
      </c>
      <c r="M962">
        <v>0</v>
      </c>
      <c r="N962" t="b">
        <v>0</v>
      </c>
    </row>
    <row r="963" spans="1:14" x14ac:dyDescent="0.35">
      <c r="A963" t="s">
        <v>396</v>
      </c>
      <c r="B963" t="b">
        <v>0</v>
      </c>
      <c r="C963" t="b">
        <v>0</v>
      </c>
      <c r="D963">
        <v>0</v>
      </c>
      <c r="E963">
        <v>-1</v>
      </c>
      <c r="F963" t="s">
        <v>97</v>
      </c>
      <c r="G963">
        <v>-3.6314882574762002E-2</v>
      </c>
      <c r="H963">
        <v>0</v>
      </c>
      <c r="I963">
        <v>3.6314882574762002E-2</v>
      </c>
      <c r="J963">
        <v>96.368511742523793</v>
      </c>
      <c r="K963">
        <v>100</v>
      </c>
      <c r="L963">
        <v>103.63148825747599</v>
      </c>
      <c r="M963">
        <v>1</v>
      </c>
      <c r="N963" t="b">
        <v>0</v>
      </c>
    </row>
    <row r="964" spans="1:14" x14ac:dyDescent="0.35">
      <c r="A964" t="s">
        <v>397</v>
      </c>
      <c r="B964" t="b">
        <v>0</v>
      </c>
      <c r="C964" t="b">
        <v>0</v>
      </c>
      <c r="D964">
        <v>0</v>
      </c>
      <c r="E964">
        <v>-1</v>
      </c>
      <c r="F964" t="s">
        <v>97</v>
      </c>
      <c r="G964">
        <v>-4.6479544237221199E-4</v>
      </c>
      <c r="H964">
        <v>0</v>
      </c>
      <c r="I964">
        <v>4.6479544237221199E-4</v>
      </c>
      <c r="J964">
        <v>96.323720097477604</v>
      </c>
      <c r="K964">
        <v>100</v>
      </c>
      <c r="L964">
        <v>103.67965570090399</v>
      </c>
      <c r="M964">
        <v>1</v>
      </c>
      <c r="N964" t="b">
        <v>0</v>
      </c>
    </row>
    <row r="965" spans="1:14" x14ac:dyDescent="0.35">
      <c r="A965" t="s">
        <v>398</v>
      </c>
      <c r="B965" t="b">
        <v>0</v>
      </c>
      <c r="C965" t="b">
        <v>1</v>
      </c>
      <c r="D965">
        <v>1</v>
      </c>
      <c r="E965">
        <v>1</v>
      </c>
      <c r="F965" t="s">
        <v>97</v>
      </c>
      <c r="G965">
        <v>4.27540849271099E-2</v>
      </c>
      <c r="H965">
        <v>4.27540849271099E-2</v>
      </c>
      <c r="I965">
        <v>4.27540849271099E-2</v>
      </c>
      <c r="J965">
        <v>100.44195260702</v>
      </c>
      <c r="K965">
        <v>104.27540849271099</v>
      </c>
      <c r="L965">
        <v>108.112384505954</v>
      </c>
      <c r="M965">
        <v>0</v>
      </c>
      <c r="N965" t="b">
        <v>1</v>
      </c>
    </row>
    <row r="966" spans="1:14" x14ac:dyDescent="0.35">
      <c r="A966" t="s">
        <v>354</v>
      </c>
      <c r="B966" t="b">
        <v>1</v>
      </c>
      <c r="C966" t="b">
        <v>0</v>
      </c>
      <c r="D966">
        <v>0</v>
      </c>
      <c r="E966">
        <v>-1</v>
      </c>
      <c r="F966" t="s">
        <v>97</v>
      </c>
      <c r="G966">
        <v>-2.8513045601126202E-3</v>
      </c>
      <c r="H966">
        <v>0</v>
      </c>
      <c r="I966">
        <v>2.8513045601126202E-3</v>
      </c>
      <c r="J966">
        <v>100.155562009525</v>
      </c>
      <c r="K966">
        <v>104.27540849271099</v>
      </c>
      <c r="L966">
        <v>108.420645840901</v>
      </c>
      <c r="M966">
        <v>0</v>
      </c>
      <c r="N966" t="b">
        <v>0</v>
      </c>
    </row>
    <row r="967" spans="1:14" x14ac:dyDescent="0.35">
      <c r="A967" t="s">
        <v>399</v>
      </c>
      <c r="B967" t="b">
        <v>0</v>
      </c>
      <c r="C967" t="b">
        <v>0</v>
      </c>
      <c r="D967">
        <v>0</v>
      </c>
      <c r="E967">
        <v>-1</v>
      </c>
      <c r="F967" t="s">
        <v>97</v>
      </c>
      <c r="G967">
        <v>8.99155684718588E-3</v>
      </c>
      <c r="H967">
        <v>0</v>
      </c>
      <c r="I967">
        <v>-8.99155684718588E-3</v>
      </c>
      <c r="J967">
        <v>101.056116438895</v>
      </c>
      <c r="K967">
        <v>104.27540849271099</v>
      </c>
      <c r="L967">
        <v>107.445775440413</v>
      </c>
      <c r="M967">
        <v>1</v>
      </c>
      <c r="N967" t="b">
        <v>1</v>
      </c>
    </row>
    <row r="968" spans="1:14" x14ac:dyDescent="0.35">
      <c r="A968" t="s">
        <v>400</v>
      </c>
      <c r="B968" t="b">
        <v>1</v>
      </c>
      <c r="C968" t="b">
        <v>0</v>
      </c>
      <c r="D968">
        <v>0</v>
      </c>
      <c r="E968">
        <v>-1</v>
      </c>
      <c r="F968" t="s">
        <v>97</v>
      </c>
      <c r="G968">
        <v>1.4236373510407799E-3</v>
      </c>
      <c r="H968">
        <v>0</v>
      </c>
      <c r="I968">
        <v>-1.4236373510407799E-3</v>
      </c>
      <c r="J968">
        <v>101.199983700809</v>
      </c>
      <c r="K968">
        <v>104.27540849271099</v>
      </c>
      <c r="L968">
        <v>107.292811621285</v>
      </c>
      <c r="M968">
        <v>0</v>
      </c>
      <c r="N968" t="b">
        <v>1</v>
      </c>
    </row>
    <row r="969" spans="1:14" x14ac:dyDescent="0.35">
      <c r="A969" t="s">
        <v>401</v>
      </c>
      <c r="B969" t="b">
        <v>1</v>
      </c>
      <c r="C969" t="b">
        <v>1</v>
      </c>
      <c r="D969">
        <v>1</v>
      </c>
      <c r="E969">
        <v>1</v>
      </c>
      <c r="F969" t="s">
        <v>97</v>
      </c>
      <c r="G969">
        <v>3.42986962005793E-2</v>
      </c>
      <c r="H969">
        <v>3.42986962005793E-2</v>
      </c>
      <c r="I969">
        <v>3.42986962005793E-2</v>
      </c>
      <c r="J969">
        <v>104.67101119726701</v>
      </c>
      <c r="K969">
        <v>107.851919049793</v>
      </c>
      <c r="L969">
        <v>110.972815171589</v>
      </c>
      <c r="M969">
        <v>1</v>
      </c>
      <c r="N969" t="b">
        <v>1</v>
      </c>
    </row>
    <row r="970" spans="1:14" x14ac:dyDescent="0.35">
      <c r="A970" t="s">
        <v>402</v>
      </c>
      <c r="B970" t="b">
        <v>1</v>
      </c>
      <c r="C970" t="b">
        <v>1</v>
      </c>
      <c r="D970">
        <v>1</v>
      </c>
      <c r="E970">
        <v>1</v>
      </c>
      <c r="F970" t="s">
        <v>97</v>
      </c>
      <c r="G970">
        <v>2.02807190733822E-3</v>
      </c>
      <c r="H970">
        <v>2.02807190733822E-3</v>
      </c>
      <c r="I970">
        <v>2.02807190733822E-3</v>
      </c>
      <c r="J970">
        <v>104.883291534588</v>
      </c>
      <c r="K970">
        <v>108.070650496971</v>
      </c>
      <c r="L970">
        <v>111.197876020517</v>
      </c>
      <c r="M970">
        <v>1</v>
      </c>
      <c r="N970" t="b">
        <v>1</v>
      </c>
    </row>
    <row r="971" spans="1:14" x14ac:dyDescent="0.35">
      <c r="A971" t="s">
        <v>403</v>
      </c>
      <c r="B971" t="b">
        <v>1</v>
      </c>
      <c r="C971" t="b">
        <v>1</v>
      </c>
      <c r="D971">
        <v>1</v>
      </c>
      <c r="E971">
        <v>1</v>
      </c>
      <c r="F971" t="s">
        <v>97</v>
      </c>
      <c r="G971" s="129">
        <v>1.20782926149587E-5</v>
      </c>
      <c r="H971" s="129">
        <v>1.20782926149587E-5</v>
      </c>
      <c r="I971" s="129">
        <v>1.20782926149587E-5</v>
      </c>
      <c r="J971">
        <v>104.88455834567399</v>
      </c>
      <c r="K971">
        <v>108.071955805911</v>
      </c>
      <c r="L971">
        <v>111.199219101002</v>
      </c>
      <c r="M971">
        <v>1</v>
      </c>
      <c r="N971" t="b">
        <v>1</v>
      </c>
    </row>
    <row r="972" spans="1:14" x14ac:dyDescent="0.35">
      <c r="A972" t="s">
        <v>404</v>
      </c>
      <c r="B972" t="b">
        <v>1</v>
      </c>
      <c r="C972" t="b">
        <v>1</v>
      </c>
      <c r="D972">
        <v>1</v>
      </c>
      <c r="E972">
        <v>1</v>
      </c>
      <c r="F972" t="s">
        <v>97</v>
      </c>
      <c r="G972">
        <v>-1.49688166024293E-2</v>
      </c>
      <c r="H972">
        <v>-1.49688166024293E-2</v>
      </c>
      <c r="I972">
        <v>-1.49688166024293E-2</v>
      </c>
      <c r="J972">
        <v>103.31456062737099</v>
      </c>
      <c r="K972">
        <v>106.45424651958599</v>
      </c>
      <c r="L972">
        <v>109.53469838394599</v>
      </c>
      <c r="M972">
        <v>1</v>
      </c>
      <c r="N972" t="b">
        <v>0</v>
      </c>
    </row>
    <row r="973" spans="1:14" x14ac:dyDescent="0.35">
      <c r="A973" t="s">
        <v>405</v>
      </c>
      <c r="B973" t="b">
        <v>0</v>
      </c>
      <c r="C973" t="b">
        <v>1</v>
      </c>
      <c r="D973">
        <v>1</v>
      </c>
      <c r="E973">
        <v>1</v>
      </c>
      <c r="F973" t="s">
        <v>97</v>
      </c>
      <c r="G973">
        <v>4.4405366573960499E-2</v>
      </c>
      <c r="H973">
        <v>4.4405366573960499E-2</v>
      </c>
      <c r="I973">
        <v>4.4405366573960499E-2</v>
      </c>
      <c r="J973">
        <v>107.902281564457</v>
      </c>
      <c r="K973">
        <v>111.181386359643</v>
      </c>
      <c r="L973">
        <v>114.39862681825301</v>
      </c>
      <c r="M973">
        <v>0</v>
      </c>
      <c r="N973" t="b">
        <v>1</v>
      </c>
    </row>
    <row r="974" spans="1:14" x14ac:dyDescent="0.35">
      <c r="A974" t="s">
        <v>406</v>
      </c>
      <c r="B974" t="b">
        <v>1</v>
      </c>
      <c r="C974" t="b">
        <v>0</v>
      </c>
      <c r="D974">
        <v>0</v>
      </c>
      <c r="E974">
        <v>-1</v>
      </c>
      <c r="F974" t="s">
        <v>97</v>
      </c>
      <c r="G974">
        <v>2.4035846100987499E-2</v>
      </c>
      <c r="H974">
        <v>0</v>
      </c>
      <c r="I974">
        <v>-2.4035846100987499E-2</v>
      </c>
      <c r="J974">
        <v>110.49580419808601</v>
      </c>
      <c r="K974">
        <v>111.181386359643</v>
      </c>
      <c r="L974">
        <v>111.64895902988501</v>
      </c>
      <c r="M974">
        <v>0</v>
      </c>
      <c r="N974" t="b">
        <v>1</v>
      </c>
    </row>
    <row r="975" spans="1:14" x14ac:dyDescent="0.35">
      <c r="A975" t="s">
        <v>407</v>
      </c>
      <c r="B975" t="b">
        <v>1</v>
      </c>
      <c r="C975" t="b">
        <v>0</v>
      </c>
      <c r="D975">
        <v>0</v>
      </c>
      <c r="E975">
        <v>-1</v>
      </c>
      <c r="F975" t="s">
        <v>97</v>
      </c>
      <c r="G975">
        <v>1.0166874220907099E-2</v>
      </c>
      <c r="H975">
        <v>0</v>
      </c>
      <c r="I975">
        <v>-1.0166874220907099E-2</v>
      </c>
      <c r="J975">
        <v>111.61920114130599</v>
      </c>
      <c r="K975">
        <v>111.181386359643</v>
      </c>
      <c r="L975">
        <v>110.513838106533</v>
      </c>
      <c r="M975">
        <v>0</v>
      </c>
      <c r="N975" t="b">
        <v>1</v>
      </c>
    </row>
    <row r="976" spans="1:14" x14ac:dyDescent="0.35">
      <c r="A976" t="s">
        <v>408</v>
      </c>
      <c r="B976" t="b">
        <v>1</v>
      </c>
      <c r="C976" t="b">
        <v>1</v>
      </c>
      <c r="D976">
        <v>1</v>
      </c>
      <c r="E976">
        <v>1</v>
      </c>
      <c r="F976" t="s">
        <v>97</v>
      </c>
      <c r="G976">
        <v>3.88805255896576E-2</v>
      </c>
      <c r="H976">
        <v>3.88805255896576E-2</v>
      </c>
      <c r="I976">
        <v>3.88805255896576E-2</v>
      </c>
      <c r="J976">
        <v>115.959014347577</v>
      </c>
      <c r="K976">
        <v>115.50417709709301</v>
      </c>
      <c r="L976">
        <v>114.810674217045</v>
      </c>
      <c r="M976">
        <v>1</v>
      </c>
      <c r="N976" t="b">
        <v>1</v>
      </c>
    </row>
    <row r="977" spans="1:14" x14ac:dyDescent="0.35">
      <c r="A977" t="s">
        <v>409</v>
      </c>
      <c r="B977" t="b">
        <v>1</v>
      </c>
      <c r="C977" t="b">
        <v>1</v>
      </c>
      <c r="D977">
        <v>1</v>
      </c>
      <c r="E977">
        <v>1</v>
      </c>
      <c r="F977" t="s">
        <v>97</v>
      </c>
      <c r="G977">
        <v>-1.2571301912668999E-2</v>
      </c>
      <c r="H977">
        <v>-1.2571301912668999E-2</v>
      </c>
      <c r="I977">
        <v>-1.2571301912668999E-2</v>
      </c>
      <c r="J977">
        <v>114.501258568718</v>
      </c>
      <c r="K977">
        <v>114.052139214631</v>
      </c>
      <c r="L977">
        <v>113.367354568666</v>
      </c>
      <c r="M977">
        <v>1</v>
      </c>
      <c r="N977" t="b">
        <v>0</v>
      </c>
    </row>
    <row r="978" spans="1:14" x14ac:dyDescent="0.35">
      <c r="A978" t="s">
        <v>410</v>
      </c>
      <c r="B978" t="b">
        <v>0</v>
      </c>
      <c r="C978" t="b">
        <v>1</v>
      </c>
      <c r="D978">
        <v>1</v>
      </c>
      <c r="E978">
        <v>1</v>
      </c>
      <c r="F978" t="s">
        <v>97</v>
      </c>
      <c r="G978">
        <v>1.1685528957991499E-2</v>
      </c>
      <c r="H978">
        <v>1.1685528957991499E-2</v>
      </c>
      <c r="I978">
        <v>1.1685528957991499E-2</v>
      </c>
      <c r="J978">
        <v>115.83926634145</v>
      </c>
      <c r="K978">
        <v>115.38489879014401</v>
      </c>
      <c r="L978">
        <v>114.692112073369</v>
      </c>
      <c r="M978">
        <v>0</v>
      </c>
      <c r="N978" t="b">
        <v>1</v>
      </c>
    </row>
    <row r="979" spans="1:14" x14ac:dyDescent="0.35">
      <c r="A979" t="s">
        <v>411</v>
      </c>
      <c r="B979" t="b">
        <v>1</v>
      </c>
      <c r="C979" t="b">
        <v>1</v>
      </c>
      <c r="D979">
        <v>1</v>
      </c>
      <c r="E979">
        <v>1</v>
      </c>
      <c r="F979" t="s">
        <v>97</v>
      </c>
      <c r="G979">
        <v>1.1563635006896601E-2</v>
      </c>
      <c r="H979">
        <v>1.1563635006896601E-2</v>
      </c>
      <c r="I979">
        <v>1.1563635006896601E-2</v>
      </c>
      <c r="J979">
        <v>117.178789336889</v>
      </c>
      <c r="K979">
        <v>116.71916764506101</v>
      </c>
      <c r="L979">
        <v>116.018369795555</v>
      </c>
      <c r="M979">
        <v>1</v>
      </c>
      <c r="N979" t="b">
        <v>1</v>
      </c>
    </row>
    <row r="980" spans="1:14" x14ac:dyDescent="0.35">
      <c r="A980" t="s">
        <v>412</v>
      </c>
      <c r="B980" t="b">
        <v>1</v>
      </c>
      <c r="C980" t="b">
        <v>0</v>
      </c>
      <c r="D980">
        <v>0</v>
      </c>
      <c r="E980">
        <v>-1</v>
      </c>
      <c r="F980" t="s">
        <v>97</v>
      </c>
      <c r="G980">
        <v>-1.5648380737067701E-3</v>
      </c>
      <c r="H980">
        <v>0</v>
      </c>
      <c r="I980">
        <v>1.5648380737067701E-3</v>
      </c>
      <c r="J980">
        <v>116.995423505904</v>
      </c>
      <c r="K980">
        <v>116.71916764506101</v>
      </c>
      <c r="L980">
        <v>116.199919757861</v>
      </c>
      <c r="M980">
        <v>0</v>
      </c>
      <c r="N980" t="b">
        <v>0</v>
      </c>
    </row>
    <row r="981" spans="1:14" x14ac:dyDescent="0.35">
      <c r="A981" t="s">
        <v>413</v>
      </c>
      <c r="B981" t="b">
        <v>0</v>
      </c>
      <c r="C981" t="b">
        <v>1</v>
      </c>
      <c r="D981">
        <v>1</v>
      </c>
      <c r="E981">
        <v>1</v>
      </c>
      <c r="F981" t="s">
        <v>97</v>
      </c>
      <c r="G981">
        <v>1.8826663248016001E-2</v>
      </c>
      <c r="H981">
        <v>1.8826663248016001E-2</v>
      </c>
      <c r="I981">
        <v>1.8826663248016001E-2</v>
      </c>
      <c r="J981">
        <v>119.19805694580801</v>
      </c>
      <c r="K981">
        <v>118.916600108903</v>
      </c>
      <c r="L981">
        <v>118.38757651658899</v>
      </c>
      <c r="M981">
        <v>0</v>
      </c>
      <c r="N981" t="b">
        <v>1</v>
      </c>
    </row>
    <row r="982" spans="1:14" x14ac:dyDescent="0.35">
      <c r="A982" t="s">
        <v>414</v>
      </c>
      <c r="B982" t="b">
        <v>1</v>
      </c>
      <c r="C982" t="b">
        <v>0</v>
      </c>
      <c r="D982">
        <v>0</v>
      </c>
      <c r="E982">
        <v>-1</v>
      </c>
      <c r="F982" t="s">
        <v>97</v>
      </c>
      <c r="G982">
        <v>6.8749635217413198E-4</v>
      </c>
      <c r="H982">
        <v>0</v>
      </c>
      <c r="I982">
        <v>-6.8749635217413198E-4</v>
      </c>
      <c r="J982">
        <v>119.28000517514501</v>
      </c>
      <c r="K982">
        <v>118.916600108903</v>
      </c>
      <c r="L982">
        <v>118.306185489591</v>
      </c>
      <c r="M982">
        <v>0</v>
      </c>
      <c r="N982" t="b">
        <v>1</v>
      </c>
    </row>
    <row r="983" spans="1:14" x14ac:dyDescent="0.35">
      <c r="A983" t="s">
        <v>415</v>
      </c>
      <c r="B983" t="b">
        <v>1</v>
      </c>
      <c r="C983" t="b">
        <v>0</v>
      </c>
      <c r="D983">
        <v>0</v>
      </c>
      <c r="E983">
        <v>-1</v>
      </c>
      <c r="F983" t="s">
        <v>97</v>
      </c>
      <c r="G983">
        <v>1.8708631858751702E-2</v>
      </c>
      <c r="H983">
        <v>0</v>
      </c>
      <c r="I983">
        <v>-1.8708631858751702E-2</v>
      </c>
      <c r="J983">
        <v>121.511570880077</v>
      </c>
      <c r="K983">
        <v>118.916600108903</v>
      </c>
      <c r="L983">
        <v>116.092838618653</v>
      </c>
      <c r="M983">
        <v>0</v>
      </c>
      <c r="N983" t="b">
        <v>1</v>
      </c>
    </row>
    <row r="984" spans="1:14" x14ac:dyDescent="0.35">
      <c r="A984" t="s">
        <v>416</v>
      </c>
      <c r="B984" t="b">
        <v>1</v>
      </c>
      <c r="C984" t="b">
        <v>1</v>
      </c>
      <c r="D984">
        <v>1</v>
      </c>
      <c r="E984">
        <v>1</v>
      </c>
      <c r="F984" t="s">
        <v>97</v>
      </c>
      <c r="G984">
        <v>1.9142287190696699E-2</v>
      </c>
      <c r="H984">
        <v>1.9142287190696699E-2</v>
      </c>
      <c r="I984">
        <v>1.9142287190696699E-2</v>
      </c>
      <c r="J984">
        <v>123.83758026685599</v>
      </c>
      <c r="K984">
        <v>121.192935819929</v>
      </c>
      <c r="L984">
        <v>118.315121076274</v>
      </c>
      <c r="M984">
        <v>1</v>
      </c>
      <c r="N984" t="b">
        <v>1</v>
      </c>
    </row>
    <row r="985" spans="1:14" x14ac:dyDescent="0.35">
      <c r="A985" t="s">
        <v>417</v>
      </c>
      <c r="B985" t="b">
        <v>1</v>
      </c>
      <c r="C985" t="b">
        <v>0</v>
      </c>
      <c r="D985">
        <v>0</v>
      </c>
      <c r="E985">
        <v>-1</v>
      </c>
      <c r="F985" t="s">
        <v>97</v>
      </c>
      <c r="G985">
        <v>2.92050584412018E-2</v>
      </c>
      <c r="H985">
        <v>0</v>
      </c>
      <c r="I985">
        <v>-2.92050584412018E-2</v>
      </c>
      <c r="J985">
        <v>127.454264035766</v>
      </c>
      <c r="K985">
        <v>121.192935819929</v>
      </c>
      <c r="L985">
        <v>114.85972105076399</v>
      </c>
      <c r="M985">
        <v>0</v>
      </c>
      <c r="N985" t="b">
        <v>1</v>
      </c>
    </row>
    <row r="986" spans="1:14" x14ac:dyDescent="0.35">
      <c r="A986" t="s">
        <v>418</v>
      </c>
      <c r="B986" t="b">
        <v>1</v>
      </c>
      <c r="C986" t="b">
        <v>1</v>
      </c>
      <c r="D986">
        <v>1</v>
      </c>
      <c r="E986">
        <v>1</v>
      </c>
      <c r="F986" t="s">
        <v>97</v>
      </c>
      <c r="G986">
        <v>1.42329339292688E-2</v>
      </c>
      <c r="H986">
        <v>1.42329339292688E-2</v>
      </c>
      <c r="I986">
        <v>1.42329339292688E-2</v>
      </c>
      <c r="J986">
        <v>129.268312154791</v>
      </c>
      <c r="K986">
        <v>122.91786686814901</v>
      </c>
      <c r="L986">
        <v>116.49451187161399</v>
      </c>
      <c r="M986">
        <v>1</v>
      </c>
      <c r="N986" t="b">
        <v>1</v>
      </c>
    </row>
    <row r="987" spans="1:14" x14ac:dyDescent="0.35">
      <c r="A987" t="s">
        <v>419</v>
      </c>
      <c r="B987" t="b">
        <v>1</v>
      </c>
      <c r="C987" t="b">
        <v>0</v>
      </c>
      <c r="D987">
        <v>0</v>
      </c>
      <c r="E987">
        <v>-1</v>
      </c>
      <c r="F987" t="s">
        <v>97</v>
      </c>
      <c r="G987">
        <v>4.8852280633316703E-2</v>
      </c>
      <c r="H987">
        <v>0</v>
      </c>
      <c r="I987">
        <v>-4.8852280633316703E-2</v>
      </c>
      <c r="J987">
        <v>135.58336401717199</v>
      </c>
      <c r="K987">
        <v>122.91786686814901</v>
      </c>
      <c r="L987">
        <v>110.80348928542</v>
      </c>
      <c r="M987">
        <v>0</v>
      </c>
      <c r="N987" t="b">
        <v>1</v>
      </c>
    </row>
    <row r="988" spans="1:14" x14ac:dyDescent="0.35">
      <c r="A988" t="s">
        <v>420</v>
      </c>
      <c r="B988" t="b">
        <v>1</v>
      </c>
      <c r="C988" t="b">
        <v>1</v>
      </c>
      <c r="D988">
        <v>1</v>
      </c>
      <c r="E988">
        <v>1</v>
      </c>
      <c r="F988" t="s">
        <v>97</v>
      </c>
      <c r="G988">
        <v>-3.5265191635827302E-2</v>
      </c>
      <c r="H988">
        <v>-3.5265191635827302E-2</v>
      </c>
      <c r="I988">
        <v>-3.5265191635827302E-2</v>
      </c>
      <c r="J988">
        <v>130.80199070247599</v>
      </c>
      <c r="K988">
        <v>118.58314473757601</v>
      </c>
      <c r="L988">
        <v>106.895983001852</v>
      </c>
      <c r="M988">
        <v>1</v>
      </c>
      <c r="N988" t="b">
        <v>0</v>
      </c>
    </row>
    <row r="989" spans="1:14" x14ac:dyDescent="0.35">
      <c r="A989" t="s">
        <v>421</v>
      </c>
      <c r="B989" t="b">
        <v>0</v>
      </c>
      <c r="C989" t="b">
        <v>1</v>
      </c>
      <c r="D989">
        <v>1</v>
      </c>
      <c r="E989">
        <v>1</v>
      </c>
      <c r="F989" t="s">
        <v>97</v>
      </c>
      <c r="G989">
        <v>-1.30596013100228E-2</v>
      </c>
      <c r="H989">
        <v>-1.30596013100228E-2</v>
      </c>
      <c r="I989">
        <v>-1.30596013100228E-2</v>
      </c>
      <c r="J989">
        <v>129.09376885334501</v>
      </c>
      <c r="K989">
        <v>117.034496145215</v>
      </c>
      <c r="L989">
        <v>105.499964082204</v>
      </c>
      <c r="M989">
        <v>0</v>
      </c>
      <c r="N989" t="b">
        <v>0</v>
      </c>
    </row>
    <row r="990" spans="1:14" x14ac:dyDescent="0.35">
      <c r="A990" t="s">
        <v>422</v>
      </c>
      <c r="B990" t="b">
        <v>0</v>
      </c>
      <c r="C990" t="b">
        <v>1</v>
      </c>
      <c r="D990">
        <v>1</v>
      </c>
      <c r="E990">
        <v>1</v>
      </c>
      <c r="F990" t="s">
        <v>97</v>
      </c>
      <c r="G990" s="129">
        <v>2.7342885448823299E-2</v>
      </c>
      <c r="H990" s="129">
        <v>2.7342885448823299E-2</v>
      </c>
      <c r="I990" s="129">
        <v>2.7342885448823299E-2</v>
      </c>
      <c r="J990">
        <v>132.62356498725799</v>
      </c>
      <c r="K990">
        <v>120.234556966874</v>
      </c>
      <c r="L990">
        <v>108.384637514959</v>
      </c>
      <c r="M990">
        <v>0</v>
      </c>
      <c r="N990" t="b">
        <v>1</v>
      </c>
    </row>
    <row r="991" spans="1:14" x14ac:dyDescent="0.35">
      <c r="A991" t="s">
        <v>423</v>
      </c>
      <c r="B991" t="b">
        <v>1</v>
      </c>
      <c r="C991" t="b">
        <v>1</v>
      </c>
      <c r="D991">
        <v>1</v>
      </c>
      <c r="E991">
        <v>1</v>
      </c>
      <c r="F991" t="s">
        <v>97</v>
      </c>
      <c r="G991">
        <v>2.2491705963443499E-2</v>
      </c>
      <c r="H991">
        <v>2.2491705963443499E-2</v>
      </c>
      <c r="I991">
        <v>2.2491705963443499E-2</v>
      </c>
      <c r="J991">
        <v>135.606495214776</v>
      </c>
      <c r="K991">
        <v>122.93883726881801</v>
      </c>
      <c r="L991">
        <v>110.8223929129</v>
      </c>
      <c r="M991">
        <v>1</v>
      </c>
      <c r="N991" t="b">
        <v>1</v>
      </c>
    </row>
    <row r="992" spans="1:14" x14ac:dyDescent="0.35">
      <c r="A992" t="s">
        <v>424</v>
      </c>
      <c r="B992" t="b">
        <v>1</v>
      </c>
      <c r="C992" t="b">
        <v>1</v>
      </c>
      <c r="D992">
        <v>1</v>
      </c>
      <c r="E992">
        <v>1</v>
      </c>
      <c r="F992" t="s">
        <v>97</v>
      </c>
      <c r="G992">
        <v>-4.0273426902560604E-3</v>
      </c>
      <c r="H992">
        <v>-4.0273426902560604E-3</v>
      </c>
      <c r="I992">
        <v>-4.0273426902560604E-3</v>
      </c>
      <c r="J992">
        <v>135.060361387521</v>
      </c>
      <c r="K992">
        <v>122.443720441195</v>
      </c>
      <c r="L992">
        <v>110.376073158886</v>
      </c>
      <c r="M992">
        <v>1</v>
      </c>
      <c r="N992" t="b">
        <v>0</v>
      </c>
    </row>
    <row r="993" spans="1:14" x14ac:dyDescent="0.35">
      <c r="A993" t="s">
        <v>425</v>
      </c>
      <c r="B993" t="b">
        <v>0</v>
      </c>
      <c r="C993" t="b">
        <v>1</v>
      </c>
      <c r="D993">
        <v>1</v>
      </c>
      <c r="E993">
        <v>1</v>
      </c>
      <c r="F993" t="s">
        <v>97</v>
      </c>
      <c r="G993">
        <v>3.4833801303952097E-2</v>
      </c>
      <c r="H993">
        <v>3.4833801303952097E-2</v>
      </c>
      <c r="I993">
        <v>3.4833801303952097E-2</v>
      </c>
      <c r="J993">
        <v>139.76502718013401</v>
      </c>
      <c r="K993">
        <v>126.70890066996</v>
      </c>
      <c r="L993">
        <v>114.220891360013</v>
      </c>
      <c r="M993">
        <v>0</v>
      </c>
      <c r="N993" t="b">
        <v>1</v>
      </c>
    </row>
    <row r="994" spans="1:14" x14ac:dyDescent="0.35">
      <c r="A994" t="s">
        <v>426</v>
      </c>
      <c r="B994" t="b">
        <v>1</v>
      </c>
      <c r="C994" t="b">
        <v>1</v>
      </c>
      <c r="D994">
        <v>1</v>
      </c>
      <c r="E994">
        <v>1</v>
      </c>
      <c r="F994" t="s">
        <v>97</v>
      </c>
      <c r="G994">
        <v>3.3646579749650102E-2</v>
      </c>
      <c r="H994">
        <v>3.3646579749650102E-2</v>
      </c>
      <c r="I994">
        <v>3.3646579749650102E-2</v>
      </c>
      <c r="J994">
        <v>144.46764231336201</v>
      </c>
      <c r="K994">
        <v>130.97222180134199</v>
      </c>
      <c r="L994">
        <v>118.064033690233</v>
      </c>
      <c r="M994">
        <v>1</v>
      </c>
      <c r="N994" t="b">
        <v>1</v>
      </c>
    </row>
    <row r="995" spans="1:14" x14ac:dyDescent="0.35">
      <c r="A995" t="s">
        <v>427</v>
      </c>
      <c r="B995" t="b">
        <v>1</v>
      </c>
      <c r="C995" t="b">
        <v>1</v>
      </c>
      <c r="D995">
        <v>1</v>
      </c>
      <c r="E995">
        <v>1</v>
      </c>
      <c r="F995" t="s">
        <v>97</v>
      </c>
      <c r="G995">
        <v>7.6806550636936404E-3</v>
      </c>
      <c r="H995">
        <v>7.6806550636936404E-3</v>
      </c>
      <c r="I995">
        <v>7.6806550636936404E-3</v>
      </c>
      <c r="J995">
        <v>145.57724844183599</v>
      </c>
      <c r="K995">
        <v>131.978174259924</v>
      </c>
      <c r="L995">
        <v>118.970842808436</v>
      </c>
      <c r="M995">
        <v>1</v>
      </c>
      <c r="N995" t="b">
        <v>1</v>
      </c>
    </row>
    <row r="996" spans="1:14" x14ac:dyDescent="0.35">
      <c r="A996" t="s">
        <v>428</v>
      </c>
      <c r="B996" t="b">
        <v>1</v>
      </c>
      <c r="C996" t="b">
        <v>1</v>
      </c>
      <c r="D996">
        <v>1</v>
      </c>
      <c r="E996">
        <v>1</v>
      </c>
      <c r="F996" t="s">
        <v>97</v>
      </c>
      <c r="G996">
        <v>-7.2327528371348399E-2</v>
      </c>
      <c r="H996">
        <v>-7.2327528371348399E-2</v>
      </c>
      <c r="I996">
        <v>-7.2327528371348399E-2</v>
      </c>
      <c r="J996">
        <v>135.04800587493699</v>
      </c>
      <c r="K996">
        <v>122.43251911674101</v>
      </c>
      <c r="L996">
        <v>110.365975799846</v>
      </c>
      <c r="M996">
        <v>1</v>
      </c>
      <c r="N996" t="b">
        <v>0</v>
      </c>
    </row>
    <row r="997" spans="1:14" x14ac:dyDescent="0.35">
      <c r="A997" t="s">
        <v>429</v>
      </c>
      <c r="B997" t="b">
        <v>0</v>
      </c>
      <c r="C997" t="b">
        <v>1</v>
      </c>
      <c r="D997">
        <v>1</v>
      </c>
      <c r="E997">
        <v>1</v>
      </c>
      <c r="F997" t="s">
        <v>97</v>
      </c>
      <c r="G997">
        <v>7.82393170043604E-3</v>
      </c>
      <c r="H997">
        <v>7.82393170043604E-3</v>
      </c>
      <c r="I997">
        <v>7.82393170043604E-3</v>
      </c>
      <c r="J997">
        <v>136.104612249182</v>
      </c>
      <c r="K997">
        <v>123.390422784222</v>
      </c>
      <c r="L997">
        <v>111.229471656556</v>
      </c>
      <c r="M997">
        <v>0</v>
      </c>
      <c r="N997" t="b">
        <v>1</v>
      </c>
    </row>
    <row r="998" spans="1:14" x14ac:dyDescent="0.35">
      <c r="A998" t="s">
        <v>430</v>
      </c>
      <c r="B998" t="b">
        <v>1</v>
      </c>
      <c r="C998" t="b">
        <v>0</v>
      </c>
      <c r="D998">
        <v>0</v>
      </c>
      <c r="E998">
        <v>-1</v>
      </c>
      <c r="F998" t="s">
        <v>97</v>
      </c>
      <c r="G998">
        <v>-9.99662325797116E-2</v>
      </c>
      <c r="H998">
        <v>0</v>
      </c>
      <c r="I998">
        <v>9.99662325797116E-2</v>
      </c>
      <c r="J998">
        <v>122.498746925909</v>
      </c>
      <c r="K998">
        <v>123.390422784222</v>
      </c>
      <c r="L998">
        <v>122.348662889894</v>
      </c>
      <c r="M998">
        <v>0</v>
      </c>
      <c r="N998" t="b">
        <v>0</v>
      </c>
    </row>
    <row r="999" spans="1:14" x14ac:dyDescent="0.35">
      <c r="A999" t="s">
        <v>431</v>
      </c>
      <c r="B999" t="b">
        <v>0</v>
      </c>
      <c r="C999" t="b">
        <v>0</v>
      </c>
      <c r="D999">
        <v>0</v>
      </c>
      <c r="E999">
        <v>-1</v>
      </c>
      <c r="F999" t="s">
        <v>97</v>
      </c>
      <c r="G999">
        <v>7.8943205911496506E-2</v>
      </c>
      <c r="H999">
        <v>0</v>
      </c>
      <c r="I999">
        <v>-7.8943205911496506E-2</v>
      </c>
      <c r="J999">
        <v>132.16919072838101</v>
      </c>
      <c r="K999">
        <v>123.390422784222</v>
      </c>
      <c r="L999">
        <v>112.690067202381</v>
      </c>
      <c r="M999">
        <v>1</v>
      </c>
      <c r="N999" t="b">
        <v>1</v>
      </c>
    </row>
    <row r="1000" spans="1:14" x14ac:dyDescent="0.35">
      <c r="A1000" t="s">
        <v>432</v>
      </c>
      <c r="B1000" t="b">
        <v>1</v>
      </c>
      <c r="C1000" t="b">
        <v>0</v>
      </c>
      <c r="D1000">
        <v>0</v>
      </c>
      <c r="E1000">
        <v>-1</v>
      </c>
      <c r="F1000" t="s">
        <v>97</v>
      </c>
      <c r="G1000">
        <v>3.1918425479071602E-2</v>
      </c>
      <c r="H1000">
        <v>0</v>
      </c>
      <c r="I1000">
        <v>-3.1918425479071602E-2</v>
      </c>
      <c r="J1000">
        <v>136.38782319327399</v>
      </c>
      <c r="K1000">
        <v>123.390422784222</v>
      </c>
      <c r="L1000">
        <v>109.09317769015</v>
      </c>
      <c r="M1000">
        <v>0</v>
      </c>
      <c r="N1000" t="b">
        <v>1</v>
      </c>
    </row>
    <row r="1001" spans="1:14" x14ac:dyDescent="0.35">
      <c r="A1001" t="s">
        <v>433</v>
      </c>
      <c r="B1001" t="b">
        <v>1</v>
      </c>
      <c r="C1001" t="b">
        <v>1</v>
      </c>
      <c r="D1001">
        <v>1</v>
      </c>
      <c r="E1001">
        <v>1</v>
      </c>
      <c r="F1001" t="s">
        <v>97</v>
      </c>
      <c r="G1001">
        <v>1.1783294698096899E-2</v>
      </c>
      <c r="H1001">
        <v>1.1783294698096899E-2</v>
      </c>
      <c r="I1001">
        <v>1.1783294698096899E-2</v>
      </c>
      <c r="J1001">
        <v>137.99492110719299</v>
      </c>
      <c r="K1001">
        <v>124.844368498812</v>
      </c>
      <c r="L1001">
        <v>110.37865475242501</v>
      </c>
      <c r="M1001">
        <v>1</v>
      </c>
      <c r="N1001" t="b">
        <v>1</v>
      </c>
    </row>
    <row r="1002" spans="1:14" x14ac:dyDescent="0.35">
      <c r="A1002" t="s">
        <v>434</v>
      </c>
      <c r="B1002" t="b">
        <v>1</v>
      </c>
      <c r="C1002" t="b">
        <v>1</v>
      </c>
      <c r="D1002">
        <v>1</v>
      </c>
      <c r="E1002">
        <v>1</v>
      </c>
      <c r="F1002" t="s">
        <v>97</v>
      </c>
      <c r="G1002">
        <v>2.8653272323914299E-2</v>
      </c>
      <c r="H1002">
        <v>2.8653272323914299E-2</v>
      </c>
      <c r="I1002">
        <v>2.8653272323914299E-2</v>
      </c>
      <c r="J1002">
        <v>141.948927160994</v>
      </c>
      <c r="K1002">
        <v>128.42156818751499</v>
      </c>
      <c r="L1002">
        <v>113.541364405793</v>
      </c>
      <c r="M1002">
        <v>1</v>
      </c>
      <c r="N1002" t="b">
        <v>1</v>
      </c>
    </row>
    <row r="1003" spans="1:14" x14ac:dyDescent="0.35">
      <c r="A1003" t="s">
        <v>435</v>
      </c>
      <c r="B1003" t="b">
        <v>1</v>
      </c>
      <c r="C1003" t="b">
        <v>1</v>
      </c>
      <c r="D1003">
        <v>1</v>
      </c>
      <c r="E1003">
        <v>1</v>
      </c>
      <c r="F1003" t="s">
        <v>97</v>
      </c>
      <c r="G1003">
        <v>-5.6680769629251997E-2</v>
      </c>
      <c r="H1003">
        <v>-5.6680769629251997E-2</v>
      </c>
      <c r="I1003">
        <v>-5.6680769629251997E-2</v>
      </c>
      <c r="J1003">
        <v>133.90315272146199</v>
      </c>
      <c r="K1003">
        <v>121.142534865651</v>
      </c>
      <c r="L1003">
        <v>107.10575248651701</v>
      </c>
      <c r="M1003">
        <v>1</v>
      </c>
      <c r="N1003" t="b">
        <v>0</v>
      </c>
    </row>
    <row r="1004" spans="1:14" x14ac:dyDescent="0.35">
      <c r="A1004" t="s">
        <v>436</v>
      </c>
      <c r="B1004" t="b">
        <v>0</v>
      </c>
      <c r="C1004" t="b">
        <v>1</v>
      </c>
      <c r="D1004">
        <v>1</v>
      </c>
      <c r="E1004">
        <v>1</v>
      </c>
      <c r="F1004" t="s">
        <v>97</v>
      </c>
      <c r="G1004">
        <v>7.2313190933429805E-2</v>
      </c>
      <c r="H1004">
        <v>7.2313190933429805E-2</v>
      </c>
      <c r="I1004">
        <v>7.2313190933429805E-2</v>
      </c>
      <c r="J1004">
        <v>143.586116970798</v>
      </c>
      <c r="K1004">
        <v>129.902738119551</v>
      </c>
      <c r="L1004">
        <v>114.850911216144</v>
      </c>
      <c r="M1004">
        <v>0</v>
      </c>
      <c r="N1004" t="b">
        <v>1</v>
      </c>
    </row>
    <row r="1005" spans="1:14" x14ac:dyDescent="0.35">
      <c r="A1005" t="s">
        <v>437</v>
      </c>
      <c r="B1005" t="b">
        <v>1</v>
      </c>
      <c r="C1005" t="b">
        <v>1</v>
      </c>
      <c r="D1005">
        <v>1</v>
      </c>
      <c r="E1005">
        <v>1</v>
      </c>
      <c r="F1005" t="s">
        <v>97</v>
      </c>
      <c r="G1005">
        <v>5.9865168539350302E-3</v>
      </c>
      <c r="H1005">
        <v>5.9865168539350302E-3</v>
      </c>
      <c r="I1005">
        <v>5.9865168539350302E-3</v>
      </c>
      <c r="J1005">
        <v>144.44569768003399</v>
      </c>
      <c r="K1005">
        <v>130.68040305067601</v>
      </c>
      <c r="L1005">
        <v>115.53846813182901</v>
      </c>
      <c r="M1005">
        <v>1</v>
      </c>
      <c r="N1005" t="b">
        <v>1</v>
      </c>
    </row>
    <row r="1006" spans="1:14" x14ac:dyDescent="0.35">
      <c r="A1006" t="s">
        <v>438</v>
      </c>
      <c r="B1006" t="b">
        <v>1</v>
      </c>
      <c r="C1006" t="b">
        <v>1</v>
      </c>
      <c r="D1006">
        <v>1</v>
      </c>
      <c r="E1006">
        <v>1</v>
      </c>
      <c r="F1006" t="s">
        <v>97</v>
      </c>
      <c r="G1006">
        <v>-8.10648791671475E-3</v>
      </c>
      <c r="H1006">
        <v>-8.10648791671475E-3</v>
      </c>
      <c r="I1006">
        <v>-8.10648791671475E-3</v>
      </c>
      <c r="J1006">
        <v>143.27475037716999</v>
      </c>
      <c r="K1006">
        <v>129.62104394239401</v>
      </c>
      <c r="L1006">
        <v>114.601856936003</v>
      </c>
      <c r="M1006">
        <v>1</v>
      </c>
      <c r="N1006" t="b">
        <v>0</v>
      </c>
    </row>
    <row r="1007" spans="1:14" x14ac:dyDescent="0.35">
      <c r="A1007" t="s">
        <v>439</v>
      </c>
      <c r="B1007" t="b">
        <v>0</v>
      </c>
      <c r="C1007" t="b">
        <v>1</v>
      </c>
      <c r="D1007">
        <v>1</v>
      </c>
      <c r="E1007">
        <v>1</v>
      </c>
      <c r="F1007" t="s">
        <v>97</v>
      </c>
      <c r="G1007">
        <v>2.54540702520407E-2</v>
      </c>
      <c r="H1007">
        <v>2.54540702520407E-2</v>
      </c>
      <c r="I1007">
        <v>2.54540702520407E-2</v>
      </c>
      <c r="J1007">
        <v>146.92167593861399</v>
      </c>
      <c r="K1007">
        <v>132.92042710104701</v>
      </c>
      <c r="L1007">
        <v>117.518940653466</v>
      </c>
      <c r="M1007">
        <v>0</v>
      </c>
      <c r="N1007" t="b">
        <v>1</v>
      </c>
    </row>
    <row r="1008" spans="1:14" x14ac:dyDescent="0.35">
      <c r="A1008" t="s">
        <v>440</v>
      </c>
      <c r="B1008" t="b">
        <v>1</v>
      </c>
      <c r="C1008" t="b">
        <v>1</v>
      </c>
      <c r="D1008">
        <v>1</v>
      </c>
      <c r="E1008">
        <v>1</v>
      </c>
      <c r="F1008" t="s">
        <v>97</v>
      </c>
      <c r="G1008">
        <v>3.4408748732984003E-2</v>
      </c>
      <c r="H1008">
        <v>3.4408748732984003E-2</v>
      </c>
      <c r="I1008">
        <v>3.4408748732984003E-2</v>
      </c>
      <c r="J1008">
        <v>151.97706696941501</v>
      </c>
      <c r="K1008">
        <v>137.49405267864799</v>
      </c>
      <c r="L1008">
        <v>121.56262035377701</v>
      </c>
      <c r="M1008">
        <v>1</v>
      </c>
      <c r="N1008" t="b">
        <v>1</v>
      </c>
    </row>
    <row r="1009" spans="1:14" x14ac:dyDescent="0.35">
      <c r="A1009" t="s">
        <v>441</v>
      </c>
      <c r="B1009" t="b">
        <v>1</v>
      </c>
      <c r="C1009" t="b">
        <v>1</v>
      </c>
      <c r="D1009">
        <v>1</v>
      </c>
      <c r="E1009">
        <v>1</v>
      </c>
      <c r="F1009" t="s">
        <v>97</v>
      </c>
      <c r="G1009">
        <v>2.6687179263970399E-2</v>
      </c>
      <c r="H1009">
        <v>2.6687179263970399E-2</v>
      </c>
      <c r="I1009">
        <v>2.6687179263970399E-2</v>
      </c>
      <c r="J1009">
        <v>156.03290619964</v>
      </c>
      <c r="K1009">
        <v>141.16338111021199</v>
      </c>
      <c r="L1009">
        <v>124.806783794957</v>
      </c>
      <c r="M1009">
        <v>1</v>
      </c>
      <c r="N1009" t="b">
        <v>1</v>
      </c>
    </row>
    <row r="1010" spans="1:14" x14ac:dyDescent="0.35">
      <c r="A1010" t="s">
        <v>442</v>
      </c>
      <c r="B1010" t="b">
        <v>1</v>
      </c>
      <c r="C1010" t="b">
        <v>1</v>
      </c>
      <c r="D1010">
        <v>1</v>
      </c>
      <c r="E1010">
        <v>1</v>
      </c>
      <c r="F1010" t="s">
        <v>97</v>
      </c>
      <c r="G1010">
        <v>3.78718275392382E-2</v>
      </c>
      <c r="H1010">
        <v>3.78718275392382E-2</v>
      </c>
      <c r="I1010">
        <v>3.78718275392382E-2</v>
      </c>
      <c r="J1010">
        <v>161.94215751367901</v>
      </c>
      <c r="K1010">
        <v>146.50949633447399</v>
      </c>
      <c r="L1010">
        <v>129.53344478656601</v>
      </c>
      <c r="M1010">
        <v>1</v>
      </c>
      <c r="N1010" t="b">
        <v>1</v>
      </c>
    </row>
    <row r="1011" spans="1:14" x14ac:dyDescent="0.35">
      <c r="A1011" t="s">
        <v>443</v>
      </c>
      <c r="B1011" t="b">
        <v>1</v>
      </c>
      <c r="C1011" t="b">
        <v>1</v>
      </c>
      <c r="D1011">
        <v>1</v>
      </c>
      <c r="E1011">
        <v>1</v>
      </c>
      <c r="F1011" t="s">
        <v>97</v>
      </c>
      <c r="G1011">
        <v>-9.6654163525870997E-3</v>
      </c>
      <c r="H1011">
        <v>-9.6654163525870997E-3</v>
      </c>
      <c r="I1011">
        <v>-9.6654163525870997E-3</v>
      </c>
      <c r="J1011">
        <v>160.37691913627299</v>
      </c>
      <c r="K1011">
        <v>145.09342105279401</v>
      </c>
      <c r="L1011">
        <v>128.281450111119</v>
      </c>
      <c r="M1011">
        <v>1</v>
      </c>
      <c r="N1011" t="b">
        <v>0</v>
      </c>
    </row>
    <row r="1012" spans="1:14" x14ac:dyDescent="0.35">
      <c r="A1012" t="s">
        <v>444</v>
      </c>
      <c r="B1012" t="b">
        <v>0</v>
      </c>
      <c r="C1012" t="b">
        <v>1</v>
      </c>
      <c r="D1012">
        <v>1</v>
      </c>
      <c r="E1012">
        <v>1</v>
      </c>
      <c r="F1012" t="s">
        <v>97</v>
      </c>
      <c r="G1012">
        <v>-8.5955910502254707E-2</v>
      </c>
      <c r="H1012">
        <v>-8.5955910502254707E-2</v>
      </c>
      <c r="I1012">
        <v>-8.5955910502254707E-2</v>
      </c>
      <c r="J1012">
        <v>146.591575028368</v>
      </c>
      <c r="K1012">
        <v>132.621783938314</v>
      </c>
      <c r="L1012">
        <v>117.25490126626801</v>
      </c>
      <c r="M1012">
        <v>0</v>
      </c>
      <c r="N1012" t="b">
        <v>0</v>
      </c>
    </row>
    <row r="1013" spans="1:14" x14ac:dyDescent="0.35">
      <c r="A1013" t="s">
        <v>445</v>
      </c>
      <c r="B1013" t="b">
        <v>0</v>
      </c>
      <c r="C1013" t="b">
        <v>0</v>
      </c>
      <c r="D1013">
        <v>0</v>
      </c>
      <c r="E1013">
        <v>-1</v>
      </c>
      <c r="F1013" t="s">
        <v>97</v>
      </c>
      <c r="G1013">
        <v>-0.16119703796044901</v>
      </c>
      <c r="H1013">
        <v>0</v>
      </c>
      <c r="I1013">
        <v>0.16119703796044901</v>
      </c>
      <c r="J1013">
        <v>122.961447343838</v>
      </c>
      <c r="K1013">
        <v>132.621783938314</v>
      </c>
      <c r="L1013">
        <v>136.15604403673601</v>
      </c>
      <c r="M1013">
        <v>1</v>
      </c>
      <c r="N1013" t="b">
        <v>0</v>
      </c>
    </row>
    <row r="1014" spans="1:14" x14ac:dyDescent="0.35">
      <c r="A1014" t="s">
        <v>446</v>
      </c>
      <c r="B1014" t="b">
        <v>0</v>
      </c>
      <c r="C1014" t="b">
        <v>0</v>
      </c>
      <c r="D1014">
        <v>0</v>
      </c>
      <c r="E1014">
        <v>-1</v>
      </c>
      <c r="F1014" t="s">
        <v>97</v>
      </c>
      <c r="G1014">
        <v>0.18009324800858001</v>
      </c>
      <c r="H1014">
        <v>0</v>
      </c>
      <c r="I1014">
        <v>-0.18009324800858001</v>
      </c>
      <c r="J1014">
        <v>145.10597377582599</v>
      </c>
      <c r="K1014">
        <v>132.621783938314</v>
      </c>
      <c r="L1014">
        <v>111.635259830161</v>
      </c>
      <c r="M1014">
        <v>1</v>
      </c>
      <c r="N1014" t="b">
        <v>1</v>
      </c>
    </row>
    <row r="1015" spans="1:14" x14ac:dyDescent="0.35">
      <c r="A1015" t="s">
        <v>447</v>
      </c>
      <c r="B1015" t="b">
        <v>1</v>
      </c>
      <c r="C1015" t="b">
        <v>0</v>
      </c>
      <c r="D1015">
        <v>0</v>
      </c>
      <c r="E1015">
        <v>-1</v>
      </c>
      <c r="F1015" t="s">
        <v>97</v>
      </c>
      <c r="G1015">
        <v>7.6134320461132401E-2</v>
      </c>
      <c r="H1015">
        <v>0</v>
      </c>
      <c r="I1015">
        <v>-7.6134320461132401E-2</v>
      </c>
      <c r="J1015">
        <v>156.15351848409901</v>
      </c>
      <c r="K1015">
        <v>132.621783938314</v>
      </c>
      <c r="L1015">
        <v>103.135985183489</v>
      </c>
      <c r="M1015">
        <v>0</v>
      </c>
      <c r="N1015" t="b">
        <v>1</v>
      </c>
    </row>
    <row r="1016" spans="1:14" x14ac:dyDescent="0.35">
      <c r="A1016" t="s">
        <v>448</v>
      </c>
      <c r="B1016" t="b">
        <v>1</v>
      </c>
      <c r="C1016" t="b">
        <v>1</v>
      </c>
      <c r="D1016">
        <v>1</v>
      </c>
      <c r="E1016">
        <v>1</v>
      </c>
      <c r="F1016" t="s">
        <v>97</v>
      </c>
      <c r="G1016">
        <v>1.36374575868283E-2</v>
      </c>
      <c r="H1016">
        <v>1.36374575868283E-2</v>
      </c>
      <c r="I1016">
        <v>1.36374575868283E-2</v>
      </c>
      <c r="J1016">
        <v>158.28305546946001</v>
      </c>
      <c r="K1016">
        <v>134.43040789186199</v>
      </c>
      <c r="L1016">
        <v>104.54249780710499</v>
      </c>
      <c r="M1016">
        <v>1</v>
      </c>
      <c r="N1016" t="b">
        <v>1</v>
      </c>
    </row>
    <row r="1017" spans="1:14" x14ac:dyDescent="0.35">
      <c r="A1017" t="s">
        <v>449</v>
      </c>
      <c r="B1017" t="b">
        <v>1</v>
      </c>
      <c r="C1017" t="b">
        <v>0</v>
      </c>
      <c r="D1017">
        <v>0</v>
      </c>
      <c r="E1017">
        <v>-1</v>
      </c>
      <c r="F1017" t="s">
        <v>97</v>
      </c>
      <c r="G1017">
        <v>5.1526745234994502E-2</v>
      </c>
      <c r="H1017">
        <v>0</v>
      </c>
      <c r="I1017">
        <v>-5.1526745234994502E-2</v>
      </c>
      <c r="J1017">
        <v>166.43886614365201</v>
      </c>
      <c r="K1017">
        <v>134.43040789186199</v>
      </c>
      <c r="L1017">
        <v>99.155763156368806</v>
      </c>
      <c r="M1017">
        <v>0</v>
      </c>
      <c r="N1017" t="b">
        <v>1</v>
      </c>
    </row>
    <row r="1018" spans="1:14" x14ac:dyDescent="0.35">
      <c r="A1018" t="s">
        <v>450</v>
      </c>
      <c r="B1018" t="b">
        <v>1</v>
      </c>
      <c r="C1018" t="b">
        <v>0</v>
      </c>
      <c r="D1018">
        <v>0</v>
      </c>
      <c r="E1018">
        <v>-1</v>
      </c>
      <c r="F1018" t="s">
        <v>97</v>
      </c>
      <c r="G1018">
        <v>6.2410656133626598E-2</v>
      </c>
      <c r="H1018">
        <v>0</v>
      </c>
      <c r="I1018">
        <v>-6.2410656133626598E-2</v>
      </c>
      <c r="J1018">
        <v>176.82642498581399</v>
      </c>
      <c r="K1018">
        <v>134.43040789186199</v>
      </c>
      <c r="L1018">
        <v>92.967386918349405</v>
      </c>
      <c r="M1018">
        <v>0</v>
      </c>
      <c r="N1018" t="b">
        <v>1</v>
      </c>
    </row>
    <row r="1019" spans="1:14" x14ac:dyDescent="0.35">
      <c r="A1019" t="s">
        <v>451</v>
      </c>
      <c r="B1019" t="b">
        <v>1</v>
      </c>
      <c r="C1019" t="b">
        <v>1</v>
      </c>
      <c r="D1019">
        <v>1</v>
      </c>
      <c r="E1019">
        <v>1</v>
      </c>
      <c r="F1019" t="s">
        <v>97</v>
      </c>
      <c r="G1019">
        <v>-4.64251199752308E-2</v>
      </c>
      <c r="H1019">
        <v>-4.64251199752308E-2</v>
      </c>
      <c r="I1019">
        <v>-4.64251199752308E-2</v>
      </c>
      <c r="J1019">
        <v>168.61723699105599</v>
      </c>
      <c r="K1019">
        <v>128.18946007716301</v>
      </c>
      <c r="L1019">
        <v>88.651364826881306</v>
      </c>
      <c r="M1019">
        <v>1</v>
      </c>
      <c r="N1019" t="b">
        <v>0</v>
      </c>
    </row>
    <row r="1020" spans="1:14" x14ac:dyDescent="0.35">
      <c r="A1020" t="s">
        <v>452</v>
      </c>
      <c r="B1020" t="b">
        <v>0</v>
      </c>
      <c r="C1020" t="b">
        <v>0</v>
      </c>
      <c r="D1020">
        <v>0</v>
      </c>
      <c r="E1020">
        <v>-1</v>
      </c>
      <c r="F1020" t="s">
        <v>97</v>
      </c>
      <c r="G1020">
        <v>-3.1153529889868501E-2</v>
      </c>
      <c r="H1020">
        <v>0</v>
      </c>
      <c r="I1020">
        <v>3.1153529889868501E-2</v>
      </c>
      <c r="J1020">
        <v>163.36421485850801</v>
      </c>
      <c r="K1020">
        <v>128.18946007716301</v>
      </c>
      <c r="L1020">
        <v>91.413167770793194</v>
      </c>
      <c r="M1020">
        <v>1</v>
      </c>
      <c r="N1020" t="b">
        <v>0</v>
      </c>
    </row>
    <row r="1021" spans="1:14" x14ac:dyDescent="0.35">
      <c r="A1021" t="s">
        <v>453</v>
      </c>
      <c r="B1021" t="b">
        <v>0</v>
      </c>
      <c r="C1021" t="b">
        <v>0</v>
      </c>
      <c r="D1021">
        <v>0</v>
      </c>
      <c r="E1021">
        <v>-1</v>
      </c>
      <c r="F1021" t="s">
        <v>97</v>
      </c>
      <c r="G1021">
        <v>9.6487140843883795E-2</v>
      </c>
      <c r="H1021">
        <v>0</v>
      </c>
      <c r="I1021">
        <v>-9.6487140843883795E-2</v>
      </c>
      <c r="J1021">
        <v>179.12676086641201</v>
      </c>
      <c r="K1021">
        <v>128.18946007716301</v>
      </c>
      <c r="L1021">
        <v>82.592972577107105</v>
      </c>
      <c r="M1021">
        <v>1</v>
      </c>
      <c r="N1021" t="b">
        <v>1</v>
      </c>
    </row>
    <row r="1022" spans="1:14" x14ac:dyDescent="0.35">
      <c r="A1022" t="s">
        <v>454</v>
      </c>
      <c r="B1022" t="b">
        <v>1</v>
      </c>
      <c r="C1022" t="b">
        <v>0</v>
      </c>
      <c r="D1022">
        <v>0</v>
      </c>
      <c r="E1022">
        <v>-1</v>
      </c>
      <c r="F1022" t="s">
        <v>97</v>
      </c>
      <c r="G1022">
        <v>2.5828358042377899E-2</v>
      </c>
      <c r="H1022">
        <v>0</v>
      </c>
      <c r="I1022">
        <v>-2.5828358042377899E-2</v>
      </c>
      <c r="J1022">
        <v>183.75331098104101</v>
      </c>
      <c r="K1022">
        <v>128.18946007716301</v>
      </c>
      <c r="L1022">
        <v>80.459731709601201</v>
      </c>
      <c r="M1022">
        <v>0</v>
      </c>
      <c r="N1022" t="b">
        <v>1</v>
      </c>
    </row>
    <row r="1023" spans="1:14" x14ac:dyDescent="0.35">
      <c r="A1023" t="s">
        <v>455</v>
      </c>
      <c r="B1023" t="b">
        <v>1</v>
      </c>
      <c r="C1023" t="b">
        <v>1</v>
      </c>
      <c r="D1023">
        <v>1</v>
      </c>
      <c r="E1023">
        <v>1</v>
      </c>
      <c r="F1023" t="s">
        <v>97</v>
      </c>
      <c r="G1023">
        <v>3.4706593508795299E-3</v>
      </c>
      <c r="H1023">
        <v>3.4706593508795299E-3</v>
      </c>
      <c r="I1023">
        <v>3.4706593508795299E-3</v>
      </c>
      <c r="J1023">
        <v>184.39105612805201</v>
      </c>
      <c r="K1023">
        <v>128.63436202546399</v>
      </c>
      <c r="L1023">
        <v>80.738980029828397</v>
      </c>
      <c r="M1023">
        <v>1</v>
      </c>
      <c r="N1023" t="b">
        <v>1</v>
      </c>
    </row>
    <row r="1024" spans="1:14" x14ac:dyDescent="0.35">
      <c r="A1024" t="s">
        <v>456</v>
      </c>
      <c r="B1024" t="b">
        <v>1</v>
      </c>
      <c r="C1024" t="b">
        <v>1</v>
      </c>
      <c r="D1024">
        <v>1</v>
      </c>
      <c r="E1024">
        <v>1</v>
      </c>
      <c r="F1024" t="s">
        <v>97</v>
      </c>
      <c r="G1024">
        <v>1.09772379888379E-2</v>
      </c>
      <c r="H1024">
        <v>1.09772379888379E-2</v>
      </c>
      <c r="I1024">
        <v>1.09772379888379E-2</v>
      </c>
      <c r="J1024">
        <v>186.415160634183</v>
      </c>
      <c r="K1024">
        <v>130.04641203096</v>
      </c>
      <c r="L1024">
        <v>81.625271028591897</v>
      </c>
      <c r="M1024">
        <v>1</v>
      </c>
      <c r="N1024" t="b">
        <v>1</v>
      </c>
    </row>
    <row r="1025" spans="1:14" x14ac:dyDescent="0.35">
      <c r="A1025" t="s">
        <v>457</v>
      </c>
      <c r="B1025" t="b">
        <v>1</v>
      </c>
      <c r="C1025" t="b">
        <v>1</v>
      </c>
      <c r="D1025">
        <v>1</v>
      </c>
      <c r="E1025">
        <v>1</v>
      </c>
      <c r="F1025" t="s">
        <v>97</v>
      </c>
      <c r="G1025">
        <v>2.0658214645779799E-2</v>
      </c>
      <c r="H1025">
        <v>2.0658214645779799E-2</v>
      </c>
      <c r="I1025">
        <v>2.0658214645779799E-2</v>
      </c>
      <c r="J1025">
        <v>190.266165035792</v>
      </c>
      <c r="K1025">
        <v>132.732938724609</v>
      </c>
      <c r="L1025">
        <v>83.311503398020506</v>
      </c>
      <c r="M1025">
        <v>1</v>
      </c>
      <c r="N1025" t="b">
        <v>1</v>
      </c>
    </row>
    <row r="1026" spans="1:14" x14ac:dyDescent="0.35">
      <c r="A1026" t="s">
        <v>458</v>
      </c>
      <c r="B1026" t="b">
        <v>1</v>
      </c>
      <c r="C1026" t="b">
        <v>1</v>
      </c>
      <c r="D1026">
        <v>1</v>
      </c>
      <c r="E1026">
        <v>1</v>
      </c>
      <c r="F1026" t="s">
        <v>97</v>
      </c>
      <c r="G1026">
        <v>4.1661450882152597E-2</v>
      </c>
      <c r="H1026">
        <v>4.1661450882152597E-2</v>
      </c>
      <c r="I1026">
        <v>4.1661450882152597E-2</v>
      </c>
      <c r="J1026">
        <v>198.19292952496599</v>
      </c>
      <c r="K1026">
        <v>138.26278553172801</v>
      </c>
      <c r="L1026">
        <v>86.782381504755406</v>
      </c>
      <c r="M1026">
        <v>1</v>
      </c>
      <c r="N1026" t="b">
        <v>1</v>
      </c>
    </row>
    <row r="1027" spans="1:14" x14ac:dyDescent="0.35">
      <c r="A1027" t="s">
        <v>459</v>
      </c>
      <c r="B1027" t="b">
        <v>1</v>
      </c>
      <c r="C1027" t="b">
        <v>1</v>
      </c>
      <c r="D1027">
        <v>1</v>
      </c>
      <c r="E1027">
        <v>1</v>
      </c>
      <c r="F1027" t="s">
        <v>97</v>
      </c>
      <c r="G1027">
        <v>4.3997743463703998E-3</v>
      </c>
      <c r="H1027">
        <v>4.3997743463703998E-3</v>
      </c>
      <c r="I1027">
        <v>4.3997743463703998E-3</v>
      </c>
      <c r="J1027">
        <v>199.06493369192199</v>
      </c>
      <c r="K1027">
        <v>138.871110588568</v>
      </c>
      <c r="L1027">
        <v>87.164204400616995</v>
      </c>
      <c r="M1027">
        <v>1</v>
      </c>
      <c r="N1027" t="b">
        <v>1</v>
      </c>
    </row>
    <row r="1028" spans="1:14" x14ac:dyDescent="0.35">
      <c r="A1028" t="s">
        <v>460</v>
      </c>
      <c r="B1028" t="b">
        <v>1</v>
      </c>
      <c r="C1028" t="b">
        <v>1</v>
      </c>
      <c r="D1028">
        <v>1</v>
      </c>
      <c r="E1028">
        <v>1</v>
      </c>
      <c r="F1028" t="s">
        <v>97</v>
      </c>
      <c r="G1028">
        <v>2.3328761963472701E-2</v>
      </c>
      <c r="H1028">
        <v>2.3328761963472701E-2</v>
      </c>
      <c r="I1028">
        <v>2.3328761963472701E-2</v>
      </c>
      <c r="J1028">
        <v>203.708872145295</v>
      </c>
      <c r="K1028">
        <v>142.11080167109199</v>
      </c>
      <c r="L1028">
        <v>89.197637376814498</v>
      </c>
      <c r="M1028">
        <v>1</v>
      </c>
      <c r="N1028" t="b">
        <v>1</v>
      </c>
    </row>
    <row r="1029" spans="1:14" x14ac:dyDescent="0.35">
      <c r="A1029" t="s">
        <v>461</v>
      </c>
      <c r="B1029" t="b">
        <v>1</v>
      </c>
      <c r="C1029" t="b">
        <v>1</v>
      </c>
      <c r="D1029">
        <v>1</v>
      </c>
      <c r="E1029">
        <v>1</v>
      </c>
      <c r="F1029" t="s">
        <v>97</v>
      </c>
      <c r="G1029">
        <v>1.8771931594449599E-2</v>
      </c>
      <c r="H1029">
        <v>1.8771931594449599E-2</v>
      </c>
      <c r="I1029">
        <v>1.8771931594449599E-2</v>
      </c>
      <c r="J1029">
        <v>207.53288115838899</v>
      </c>
      <c r="K1029">
        <v>144.77849591889401</v>
      </c>
      <c r="L1029">
        <v>90.872049324038599</v>
      </c>
      <c r="M1029">
        <v>1</v>
      </c>
      <c r="N1029" t="b">
        <v>1</v>
      </c>
    </row>
    <row r="1030" spans="1:14" x14ac:dyDescent="0.35">
      <c r="A1030" t="s">
        <v>462</v>
      </c>
      <c r="B1030" t="b">
        <v>1</v>
      </c>
      <c r="C1030" t="b">
        <v>1</v>
      </c>
      <c r="D1030">
        <v>1</v>
      </c>
      <c r="E1030">
        <v>1</v>
      </c>
      <c r="F1030" t="s">
        <v>97</v>
      </c>
      <c r="G1030">
        <v>3.1924960230788002E-2</v>
      </c>
      <c r="H1030">
        <v>3.1924960230788002E-2</v>
      </c>
      <c r="I1030">
        <v>3.1924960230788002E-2</v>
      </c>
      <c r="J1030">
        <v>214.158360135951</v>
      </c>
      <c r="K1030">
        <v>149.400543643378</v>
      </c>
      <c r="L1030">
        <v>93.773135884798705</v>
      </c>
      <c r="M1030">
        <v>1</v>
      </c>
      <c r="N1030" t="b">
        <v>1</v>
      </c>
    </row>
    <row r="1031" spans="1:14" x14ac:dyDescent="0.35">
      <c r="A1031" t="s">
        <v>463</v>
      </c>
      <c r="B1031" t="b">
        <v>1</v>
      </c>
      <c r="C1031" t="b">
        <v>1</v>
      </c>
      <c r="D1031">
        <v>1</v>
      </c>
      <c r="E1031">
        <v>1</v>
      </c>
      <c r="F1031" t="s">
        <v>97</v>
      </c>
      <c r="G1031">
        <v>-4.7111843088812597E-2</v>
      </c>
      <c r="H1031">
        <v>-4.7111843088812597E-2</v>
      </c>
      <c r="I1031">
        <v>-4.7111843088812597E-2</v>
      </c>
      <c r="J1031">
        <v>204.06896507706901</v>
      </c>
      <c r="K1031">
        <v>142.36200867386799</v>
      </c>
      <c r="L1031">
        <v>89.355310621048204</v>
      </c>
      <c r="M1031">
        <v>1</v>
      </c>
      <c r="N1031" t="b">
        <v>0</v>
      </c>
    </row>
    <row r="1032" spans="1:14" x14ac:dyDescent="0.35">
      <c r="A1032" t="s">
        <v>464</v>
      </c>
      <c r="B1032" t="b">
        <v>0</v>
      </c>
      <c r="C1032" t="b">
        <v>1</v>
      </c>
      <c r="D1032">
        <v>1</v>
      </c>
      <c r="E1032">
        <v>1</v>
      </c>
      <c r="F1032" t="s">
        <v>97</v>
      </c>
      <c r="G1032">
        <v>5.7594797362593403E-2</v>
      </c>
      <c r="H1032">
        <v>5.7594797362593403E-2</v>
      </c>
      <c r="I1032">
        <v>5.7594797362593403E-2</v>
      </c>
      <c r="J1032">
        <v>215.822275768677</v>
      </c>
      <c r="K1032">
        <v>150.56131971557099</v>
      </c>
      <c r="L1032">
        <v>94.501711629539003</v>
      </c>
      <c r="M1032">
        <v>0</v>
      </c>
      <c r="N1032" t="b">
        <v>1</v>
      </c>
    </row>
    <row r="1033" spans="1:14" x14ac:dyDescent="0.35">
      <c r="A1033" t="s">
        <v>465</v>
      </c>
      <c r="B1033" t="b">
        <v>1</v>
      </c>
      <c r="C1033" t="b">
        <v>1</v>
      </c>
      <c r="D1033">
        <v>1</v>
      </c>
      <c r="E1033">
        <v>1</v>
      </c>
      <c r="F1033" t="s">
        <v>97</v>
      </c>
      <c r="G1033">
        <v>-9.7381320593272706E-3</v>
      </c>
      <c r="H1033">
        <v>-9.7381320593272706E-3</v>
      </c>
      <c r="I1033">
        <v>-9.7381320593272706E-3</v>
      </c>
      <c r="J1033">
        <v>213.72056994589701</v>
      </c>
      <c r="K1033">
        <v>149.09513370115499</v>
      </c>
      <c r="L1033">
        <v>93.581441481858107</v>
      </c>
      <c r="M1033">
        <v>1</v>
      </c>
      <c r="N1033" t="b">
        <v>0</v>
      </c>
    </row>
    <row r="1034" spans="1:14" x14ac:dyDescent="0.35">
      <c r="A1034" t="s">
        <v>466</v>
      </c>
      <c r="B1034" t="b">
        <v>0</v>
      </c>
      <c r="C1034" t="b">
        <v>1</v>
      </c>
      <c r="D1034">
        <v>1</v>
      </c>
      <c r="E1034">
        <v>1</v>
      </c>
      <c r="F1034" t="s">
        <v>97</v>
      </c>
      <c r="G1034">
        <v>5.7999197545308898E-2</v>
      </c>
      <c r="H1034">
        <v>5.7999197545308898E-2</v>
      </c>
      <c r="I1034">
        <v>5.7999197545308898E-2</v>
      </c>
      <c r="J1034">
        <v>226.11619150168499</v>
      </c>
      <c r="K1034">
        <v>157.742531813732</v>
      </c>
      <c r="L1034">
        <v>99.009089992939195</v>
      </c>
      <c r="M1034">
        <v>0</v>
      </c>
      <c r="N1034" t="b">
        <v>1</v>
      </c>
    </row>
    <row r="1035" spans="1:14" x14ac:dyDescent="0.35">
      <c r="A1035" t="s">
        <v>467</v>
      </c>
      <c r="B1035" t="b">
        <v>1</v>
      </c>
      <c r="C1035" t="b">
        <v>0</v>
      </c>
      <c r="D1035">
        <v>0</v>
      </c>
      <c r="E1035">
        <v>-1</v>
      </c>
      <c r="F1035" t="s">
        <v>97</v>
      </c>
      <c r="G1035">
        <v>-5.8194269170714699E-2</v>
      </c>
      <c r="H1035">
        <v>0</v>
      </c>
      <c r="I1035">
        <v>5.8194269170714699E-2</v>
      </c>
      <c r="J1035">
        <v>212.95752498957901</v>
      </c>
      <c r="K1035">
        <v>157.742531813732</v>
      </c>
      <c r="L1035">
        <v>104.770851626335</v>
      </c>
      <c r="M1035">
        <v>0</v>
      </c>
      <c r="N1035" t="b">
        <v>0</v>
      </c>
    </row>
    <row r="1036" spans="1:14" x14ac:dyDescent="0.35">
      <c r="A1036" t="s">
        <v>468</v>
      </c>
      <c r="B1036" t="b">
        <v>0</v>
      </c>
      <c r="C1036" t="b">
        <v>1</v>
      </c>
      <c r="D1036">
        <v>1</v>
      </c>
      <c r="E1036">
        <v>1</v>
      </c>
      <c r="F1036" t="s">
        <v>97</v>
      </c>
      <c r="G1036">
        <v>-3.6030526052533901E-2</v>
      </c>
      <c r="H1036">
        <v>-3.6030526052533901E-2</v>
      </c>
      <c r="I1036">
        <v>-3.6030526052533901E-2</v>
      </c>
      <c r="J1036">
        <v>205.284553337359</v>
      </c>
      <c r="K1036">
        <v>152.058985411625</v>
      </c>
      <c r="L1036">
        <v>100.99590272726699</v>
      </c>
      <c r="M1036">
        <v>0</v>
      </c>
      <c r="N1036" t="b">
        <v>0</v>
      </c>
    </row>
    <row r="1037" spans="1:14" x14ac:dyDescent="0.35">
      <c r="A1037" t="s">
        <v>469</v>
      </c>
      <c r="B1037" t="b">
        <v>0</v>
      </c>
      <c r="C1037" t="b">
        <v>0</v>
      </c>
      <c r="D1037">
        <v>0</v>
      </c>
      <c r="E1037">
        <v>-1</v>
      </c>
      <c r="F1037" t="s">
        <v>97</v>
      </c>
      <c r="G1037">
        <v>5.3637584714275599E-2</v>
      </c>
      <c r="H1037">
        <v>0</v>
      </c>
      <c r="I1037">
        <v>-5.3637584714275599E-2</v>
      </c>
      <c r="J1037">
        <v>216.29552095752399</v>
      </c>
      <c r="K1037">
        <v>152.058985411625</v>
      </c>
      <c r="L1037">
        <v>95.578726438938403</v>
      </c>
      <c r="M1037">
        <v>1</v>
      </c>
      <c r="N1037" t="b">
        <v>1</v>
      </c>
    </row>
    <row r="1038" spans="1:14" x14ac:dyDescent="0.35">
      <c r="A1038" t="s">
        <v>470</v>
      </c>
      <c r="B1038" t="b">
        <v>1</v>
      </c>
      <c r="C1038" t="b">
        <v>0</v>
      </c>
      <c r="D1038">
        <v>0</v>
      </c>
      <c r="E1038">
        <v>-1</v>
      </c>
      <c r="F1038" t="s">
        <v>97</v>
      </c>
      <c r="G1038">
        <v>-9.0347051387837302E-2</v>
      </c>
      <c r="H1038">
        <v>0</v>
      </c>
      <c r="I1038">
        <v>9.0347051387837302E-2</v>
      </c>
      <c r="J1038">
        <v>196.75385841061501</v>
      </c>
      <c r="K1038">
        <v>152.058985411625</v>
      </c>
      <c r="L1038">
        <v>104.213982548101</v>
      </c>
      <c r="M1038">
        <v>0</v>
      </c>
      <c r="N1038" t="b">
        <v>0</v>
      </c>
    </row>
    <row r="1039" spans="1:14" x14ac:dyDescent="0.35">
      <c r="A1039" t="s">
        <v>471</v>
      </c>
      <c r="B1039" t="b">
        <v>0</v>
      </c>
      <c r="C1039" t="b">
        <v>1</v>
      </c>
      <c r="D1039">
        <v>1</v>
      </c>
      <c r="E1039">
        <v>1</v>
      </c>
      <c r="F1039" t="s">
        <v>97</v>
      </c>
      <c r="G1039">
        <v>-3.7396815155908902E-3</v>
      </c>
      <c r="H1039">
        <v>-3.7396815155908902E-3</v>
      </c>
      <c r="I1039">
        <v>-3.7396815155908902E-3</v>
      </c>
      <c r="J1039">
        <v>196.01806164319601</v>
      </c>
      <c r="K1039">
        <v>151.490333234601</v>
      </c>
      <c r="L1039">
        <v>103.8242554439</v>
      </c>
      <c r="M1039">
        <v>0</v>
      </c>
      <c r="N1039" t="b">
        <v>0</v>
      </c>
    </row>
    <row r="1040" spans="1:14" x14ac:dyDescent="0.35">
      <c r="A1040" t="s">
        <v>472</v>
      </c>
      <c r="B1040" t="b">
        <v>0</v>
      </c>
      <c r="C1040" t="b">
        <v>0</v>
      </c>
      <c r="D1040">
        <v>0</v>
      </c>
      <c r="E1040">
        <v>-1</v>
      </c>
      <c r="F1040" t="s">
        <v>97</v>
      </c>
      <c r="G1040">
        <v>-7.4978294802936093E-2</v>
      </c>
      <c r="H1040">
        <v>0</v>
      </c>
      <c r="I1040">
        <v>7.4978294802936093E-2</v>
      </c>
      <c r="J1040">
        <v>181.320961630612</v>
      </c>
      <c r="K1040">
        <v>151.490333234601</v>
      </c>
      <c r="L1040">
        <v>111.608821076268</v>
      </c>
      <c r="M1040">
        <v>1</v>
      </c>
      <c r="N1040" t="b">
        <v>0</v>
      </c>
    </row>
    <row r="1041" spans="1:14" x14ac:dyDescent="0.35">
      <c r="A1041" t="s">
        <v>473</v>
      </c>
      <c r="B1041" t="b">
        <v>0</v>
      </c>
      <c r="C1041" t="b">
        <v>0</v>
      </c>
      <c r="D1041">
        <v>0</v>
      </c>
      <c r="E1041">
        <v>-1</v>
      </c>
      <c r="F1041" t="s">
        <v>97</v>
      </c>
      <c r="G1041">
        <v>8.065784600584E-2</v>
      </c>
      <c r="H1041">
        <v>0</v>
      </c>
      <c r="I1041">
        <v>-8.065784600584E-2</v>
      </c>
      <c r="J1041">
        <v>195.945919831445</v>
      </c>
      <c r="K1041">
        <v>151.490333234601</v>
      </c>
      <c r="L1041">
        <v>102.60669397300499</v>
      </c>
      <c r="M1041">
        <v>1</v>
      </c>
      <c r="N1041" t="b">
        <v>1</v>
      </c>
    </row>
    <row r="1042" spans="1:14" x14ac:dyDescent="0.35">
      <c r="A1042" t="s">
        <v>474</v>
      </c>
      <c r="B1042" t="b">
        <v>1</v>
      </c>
      <c r="C1042" t="b">
        <v>0</v>
      </c>
      <c r="D1042">
        <v>0</v>
      </c>
      <c r="E1042">
        <v>-1</v>
      </c>
      <c r="F1042" t="s">
        <v>97</v>
      </c>
      <c r="G1042">
        <v>-3.7953134510042098E-2</v>
      </c>
      <c r="H1042">
        <v>0</v>
      </c>
      <c r="I1042">
        <v>3.7953134510042098E-2</v>
      </c>
      <c r="J1042">
        <v>188.50915797938799</v>
      </c>
      <c r="K1042">
        <v>151.490333234601</v>
      </c>
      <c r="L1042">
        <v>106.500939630993</v>
      </c>
      <c r="M1042">
        <v>0</v>
      </c>
      <c r="N1042" t="b">
        <v>0</v>
      </c>
    </row>
    <row r="1043" spans="1:14" x14ac:dyDescent="0.35">
      <c r="A1043" t="s">
        <v>475</v>
      </c>
      <c r="B1043" t="b">
        <v>0</v>
      </c>
      <c r="C1043" t="b">
        <v>0</v>
      </c>
      <c r="D1043">
        <v>0</v>
      </c>
      <c r="E1043">
        <v>-1</v>
      </c>
      <c r="F1043" t="s">
        <v>97</v>
      </c>
      <c r="G1043">
        <v>-9.5284813985973799E-2</v>
      </c>
      <c r="H1043">
        <v>0</v>
      </c>
      <c r="I1043">
        <v>9.5284813985973799E-2</v>
      </c>
      <c r="J1043">
        <v>170.54709792667001</v>
      </c>
      <c r="K1043">
        <v>151.490333234601</v>
      </c>
      <c r="L1043">
        <v>116.64886185306401</v>
      </c>
      <c r="M1043">
        <v>1</v>
      </c>
      <c r="N1043" t="b">
        <v>0</v>
      </c>
    </row>
    <row r="1044" spans="1:14" x14ac:dyDescent="0.35">
      <c r="A1044" t="s">
        <v>476</v>
      </c>
      <c r="B1044" t="b">
        <v>0</v>
      </c>
      <c r="C1044" t="b">
        <v>0</v>
      </c>
      <c r="D1044">
        <v>0</v>
      </c>
      <c r="E1044">
        <v>-1</v>
      </c>
      <c r="F1044" t="s">
        <v>97</v>
      </c>
      <c r="G1044">
        <v>5.3462745190924803E-2</v>
      </c>
      <c r="H1044">
        <v>0</v>
      </c>
      <c r="I1044">
        <v>-5.3462745190924803E-2</v>
      </c>
      <c r="J1044">
        <v>179.665013966175</v>
      </c>
      <c r="K1044">
        <v>151.490333234601</v>
      </c>
      <c r="L1044">
        <v>110.41249347500199</v>
      </c>
      <c r="M1044">
        <v>1</v>
      </c>
      <c r="N1044" t="b">
        <v>1</v>
      </c>
    </row>
    <row r="1045" spans="1:14" x14ac:dyDescent="0.35">
      <c r="A1045" t="s">
        <v>477</v>
      </c>
      <c r="B1045" t="b">
        <v>1</v>
      </c>
      <c r="C1045" t="b">
        <v>0</v>
      </c>
      <c r="D1045">
        <v>0</v>
      </c>
      <c r="E1045">
        <v>-1</v>
      </c>
      <c r="F1045" t="s">
        <v>97</v>
      </c>
      <c r="G1045">
        <v>6.0231009010987602E-2</v>
      </c>
      <c r="H1045">
        <v>0</v>
      </c>
      <c r="I1045">
        <v>-6.0231009010987602E-2</v>
      </c>
      <c r="J1045">
        <v>190.486419041331</v>
      </c>
      <c r="K1045">
        <v>151.490333234601</v>
      </c>
      <c r="L1045">
        <v>103.76223758558299</v>
      </c>
      <c r="M1045">
        <v>0</v>
      </c>
      <c r="N1045" t="b">
        <v>1</v>
      </c>
    </row>
    <row r="1046" spans="1:14" x14ac:dyDescent="0.35">
      <c r="A1046" t="s">
        <v>478</v>
      </c>
      <c r="B1046" t="b">
        <v>1</v>
      </c>
      <c r="C1046" t="b">
        <v>0</v>
      </c>
      <c r="D1046">
        <v>0</v>
      </c>
      <c r="E1046">
        <v>-1</v>
      </c>
      <c r="F1046" t="s">
        <v>97</v>
      </c>
      <c r="G1046">
        <v>-5.6934284039824402E-2</v>
      </c>
      <c r="H1046">
        <v>0</v>
      </c>
      <c r="I1046">
        <v>5.6934284039824402E-2</v>
      </c>
      <c r="J1046">
        <v>179.64121115390299</v>
      </c>
      <c r="K1046">
        <v>151.490333234601</v>
      </c>
      <c r="L1046">
        <v>109.669866292889</v>
      </c>
      <c r="M1046">
        <v>0</v>
      </c>
      <c r="N1046" t="b">
        <v>0</v>
      </c>
    </row>
    <row r="1047" spans="1:14" x14ac:dyDescent="0.35">
      <c r="A1047" t="s">
        <v>479</v>
      </c>
      <c r="B1047" t="b">
        <v>0</v>
      </c>
      <c r="C1047" t="b">
        <v>1</v>
      </c>
      <c r="D1047">
        <v>1</v>
      </c>
      <c r="E1047">
        <v>1</v>
      </c>
      <c r="F1047" t="s">
        <v>97</v>
      </c>
      <c r="G1047">
        <v>6.7381018491136702E-2</v>
      </c>
      <c r="H1047">
        <v>6.7381018491136702E-2</v>
      </c>
      <c r="I1047">
        <v>6.7381018491136702E-2</v>
      </c>
      <c r="J1047">
        <v>191.74561892443401</v>
      </c>
      <c r="K1047">
        <v>161.69790617951099</v>
      </c>
      <c r="L1047">
        <v>117.05953358149</v>
      </c>
      <c r="M1047">
        <v>0</v>
      </c>
      <c r="N1047" t="b">
        <v>1</v>
      </c>
    </row>
    <row r="1048" spans="1:14" x14ac:dyDescent="0.35">
      <c r="A1048" t="s">
        <v>480</v>
      </c>
      <c r="B1048" t="b">
        <v>1</v>
      </c>
      <c r="C1048" t="b">
        <v>1</v>
      </c>
      <c r="D1048">
        <v>1</v>
      </c>
      <c r="E1048">
        <v>1</v>
      </c>
      <c r="F1048" t="s">
        <v>97</v>
      </c>
      <c r="G1048">
        <v>-3.5394295710733797E-2</v>
      </c>
      <c r="H1048">
        <v>-3.5394295710733797E-2</v>
      </c>
      <c r="I1048">
        <v>-3.5394295710733797E-2</v>
      </c>
      <c r="J1048">
        <v>184.95891778698501</v>
      </c>
      <c r="K1048">
        <v>155.97472267238601</v>
      </c>
      <c r="L1048">
        <v>112.916293834146</v>
      </c>
      <c r="M1048">
        <v>1</v>
      </c>
      <c r="N1048" t="b">
        <v>0</v>
      </c>
    </row>
    <row r="1049" spans="1:14" x14ac:dyDescent="0.35">
      <c r="A1049" t="s">
        <v>481</v>
      </c>
      <c r="B1049" t="b">
        <v>0</v>
      </c>
      <c r="C1049" t="b">
        <v>1</v>
      </c>
      <c r="D1049">
        <v>1</v>
      </c>
      <c r="E1049">
        <v>1</v>
      </c>
      <c r="F1049" t="s">
        <v>97</v>
      </c>
      <c r="G1049">
        <v>4.1071278187415398E-2</v>
      </c>
      <c r="H1049">
        <v>4.1071278187415398E-2</v>
      </c>
      <c r="I1049">
        <v>4.1071278187415398E-2</v>
      </c>
      <c r="J1049">
        <v>192.555416952657</v>
      </c>
      <c r="K1049">
        <v>162.38080389746901</v>
      </c>
      <c r="L1049">
        <v>117.55391035010101</v>
      </c>
      <c r="M1049">
        <v>0</v>
      </c>
      <c r="N1049" t="b">
        <v>1</v>
      </c>
    </row>
    <row r="1050" spans="1:14" x14ac:dyDescent="0.35">
      <c r="A1050" t="s">
        <v>482</v>
      </c>
      <c r="B1050" t="b">
        <v>1</v>
      </c>
      <c r="C1050" t="b">
        <v>0</v>
      </c>
      <c r="D1050">
        <v>0</v>
      </c>
      <c r="E1050">
        <v>-1</v>
      </c>
      <c r="F1050" t="s">
        <v>97</v>
      </c>
      <c r="G1050">
        <v>1.2118182508447E-2</v>
      </c>
      <c r="H1050">
        <v>0</v>
      </c>
      <c r="I1050">
        <v>-1.2118182508447E-2</v>
      </c>
      <c r="J1050">
        <v>194.88883863827999</v>
      </c>
      <c r="K1050">
        <v>162.38080389746901</v>
      </c>
      <c r="L1050">
        <v>116.129370609896</v>
      </c>
      <c r="M1050">
        <v>0</v>
      </c>
      <c r="N1050" t="b">
        <v>1</v>
      </c>
    </row>
    <row r="1051" spans="1:14" x14ac:dyDescent="0.35">
      <c r="A1051" t="s">
        <v>483</v>
      </c>
      <c r="B1051" t="b">
        <v>1</v>
      </c>
      <c r="C1051" t="b">
        <v>1</v>
      </c>
      <c r="D1051">
        <v>1</v>
      </c>
      <c r="E1051">
        <v>1</v>
      </c>
      <c r="F1051" t="s">
        <v>97</v>
      </c>
      <c r="G1051">
        <v>5.6316753027014698E-3</v>
      </c>
      <c r="H1051">
        <v>5.6316753027014698E-3</v>
      </c>
      <c r="I1051">
        <v>5.6316753027014698E-3</v>
      </c>
      <c r="J1051">
        <v>195.986389297611</v>
      </c>
      <c r="K1051">
        <v>163.295279860411</v>
      </c>
      <c r="L1051">
        <v>116.78337351827901</v>
      </c>
      <c r="M1051">
        <v>1</v>
      </c>
      <c r="N1051" t="b">
        <v>1</v>
      </c>
    </row>
    <row r="1052" spans="1:14" x14ac:dyDescent="0.35">
      <c r="A1052" t="s">
        <v>484</v>
      </c>
      <c r="B1052" t="b">
        <v>1</v>
      </c>
      <c r="C1052" t="b">
        <v>1</v>
      </c>
      <c r="D1052">
        <v>1</v>
      </c>
      <c r="E1052">
        <v>1</v>
      </c>
      <c r="F1052" t="s">
        <v>97</v>
      </c>
      <c r="G1052">
        <v>5.4778339453937397E-2</v>
      </c>
      <c r="H1052">
        <v>5.4778339453937397E-2</v>
      </c>
      <c r="I1052">
        <v>5.4778339453937397E-2</v>
      </c>
      <c r="J1052">
        <v>206.72219825890701</v>
      </c>
      <c r="K1052">
        <v>172.24032413183099</v>
      </c>
      <c r="L1052">
        <v>123.18057279543901</v>
      </c>
      <c r="M1052">
        <v>1</v>
      </c>
      <c r="N1052" t="b">
        <v>1</v>
      </c>
    </row>
    <row r="1053" spans="1:14" x14ac:dyDescent="0.35">
      <c r="A1053" t="s">
        <v>485</v>
      </c>
      <c r="B1053" t="b">
        <v>1</v>
      </c>
      <c r="C1053" t="b">
        <v>1</v>
      </c>
      <c r="D1053">
        <v>1</v>
      </c>
      <c r="E1053">
        <v>1</v>
      </c>
      <c r="F1053" t="s">
        <v>97</v>
      </c>
      <c r="G1053">
        <v>3.1546481855753497E-2</v>
      </c>
      <c r="H1053">
        <v>3.1546481855753497E-2</v>
      </c>
      <c r="I1053">
        <v>3.1546481855753497E-2</v>
      </c>
      <c r="J1053">
        <v>213.24355633546301</v>
      </c>
      <c r="K1053">
        <v>177.67390039188399</v>
      </c>
      <c r="L1053">
        <v>127.066486500111</v>
      </c>
      <c r="M1053">
        <v>1</v>
      </c>
      <c r="N1053" t="b">
        <v>1</v>
      </c>
    </row>
    <row r="1054" spans="1:14" x14ac:dyDescent="0.35">
      <c r="A1054" t="s">
        <v>486</v>
      </c>
      <c r="B1054" t="b">
        <v>1</v>
      </c>
      <c r="C1054" t="b">
        <v>1</v>
      </c>
      <c r="D1054">
        <v>1</v>
      </c>
      <c r="E1054">
        <v>1</v>
      </c>
      <c r="F1054" t="s">
        <v>97</v>
      </c>
      <c r="G1054">
        <v>-1.34288777523104E-2</v>
      </c>
      <c r="H1054">
        <v>-1.34288777523104E-2</v>
      </c>
      <c r="I1054">
        <v>-1.34288777523104E-2</v>
      </c>
      <c r="J1054">
        <v>210.37993468596699</v>
      </c>
      <c r="K1054">
        <v>175.28793930374599</v>
      </c>
      <c r="L1054">
        <v>125.360126186486</v>
      </c>
      <c r="M1054">
        <v>1</v>
      </c>
      <c r="N1054" t="b">
        <v>0</v>
      </c>
    </row>
    <row r="1055" spans="1:14" x14ac:dyDescent="0.35">
      <c r="A1055" t="s">
        <v>487</v>
      </c>
      <c r="B1055" t="b">
        <v>0</v>
      </c>
      <c r="C1055" t="b">
        <v>1</v>
      </c>
      <c r="D1055">
        <v>1</v>
      </c>
      <c r="E1055">
        <v>1</v>
      </c>
      <c r="F1055" t="s">
        <v>97</v>
      </c>
      <c r="G1055">
        <v>-4.92078857580261E-2</v>
      </c>
      <c r="H1055">
        <v>-4.92078857580261E-2</v>
      </c>
      <c r="I1055">
        <v>-4.92078857580261E-2</v>
      </c>
      <c r="J1055">
        <v>200.027582894159</v>
      </c>
      <c r="K1055">
        <v>166.66239041172699</v>
      </c>
      <c r="L1055">
        <v>119.19141941848901</v>
      </c>
      <c r="M1055">
        <v>0</v>
      </c>
      <c r="N1055" t="b">
        <v>0</v>
      </c>
    </row>
    <row r="1056" spans="1:14" x14ac:dyDescent="0.35">
      <c r="A1056" t="s">
        <v>488</v>
      </c>
      <c r="B1056" t="b">
        <v>0</v>
      </c>
      <c r="C1056" t="b">
        <v>1</v>
      </c>
      <c r="D1056">
        <v>1</v>
      </c>
      <c r="E1056">
        <v>1</v>
      </c>
      <c r="F1056" t="s">
        <v>97</v>
      </c>
      <c r="G1056">
        <v>-2.1319412718879001E-2</v>
      </c>
      <c r="H1056">
        <v>-2.1319412718879001E-2</v>
      </c>
      <c r="I1056">
        <v>-2.1319412718879001E-2</v>
      </c>
      <c r="J1056">
        <v>195.76311229927799</v>
      </c>
      <c r="K1056">
        <v>163.109246125825</v>
      </c>
      <c r="L1056">
        <v>116.650328355358</v>
      </c>
      <c r="M1056">
        <v>0</v>
      </c>
      <c r="N1056" t="b">
        <v>0</v>
      </c>
    </row>
    <row r="1057" spans="1:14" x14ac:dyDescent="0.35">
      <c r="A1057" t="s">
        <v>489</v>
      </c>
      <c r="B1057" t="b">
        <v>0</v>
      </c>
      <c r="C1057" t="b">
        <v>0</v>
      </c>
      <c r="D1057">
        <v>0</v>
      </c>
      <c r="E1057">
        <v>-1</v>
      </c>
      <c r="F1057" t="s">
        <v>97</v>
      </c>
      <c r="G1057">
        <v>7.9827766060352301E-2</v>
      </c>
      <c r="H1057">
        <v>0</v>
      </c>
      <c r="I1057">
        <v>-7.9827766060352301E-2</v>
      </c>
      <c r="J1057">
        <v>211.39044423115101</v>
      </c>
      <c r="K1057">
        <v>163.109246125825</v>
      </c>
      <c r="L1057">
        <v>107.338393232543</v>
      </c>
      <c r="M1057">
        <v>1</v>
      </c>
      <c r="N1057" t="b">
        <v>1</v>
      </c>
    </row>
    <row r="1058" spans="1:14" x14ac:dyDescent="0.35">
      <c r="A1058" t="s">
        <v>490</v>
      </c>
      <c r="B1058" t="b">
        <v>1</v>
      </c>
      <c r="C1058" t="b">
        <v>0</v>
      </c>
      <c r="D1058">
        <v>0</v>
      </c>
      <c r="E1058">
        <v>-1</v>
      </c>
      <c r="F1058" t="s">
        <v>97</v>
      </c>
      <c r="G1058">
        <v>4.21301628868158E-2</v>
      </c>
      <c r="H1058">
        <v>0</v>
      </c>
      <c r="I1058">
        <v>-4.21301628868158E-2</v>
      </c>
      <c r="J1058">
        <v>220.29635807932601</v>
      </c>
      <c r="K1058">
        <v>163.109246125825</v>
      </c>
      <c r="L1058">
        <v>102.816209241647</v>
      </c>
      <c r="M1058">
        <v>0</v>
      </c>
      <c r="N1058" t="b">
        <v>1</v>
      </c>
    </row>
    <row r="1059" spans="1:14" x14ac:dyDescent="0.35">
      <c r="A1059" t="s">
        <v>396</v>
      </c>
      <c r="B1059" t="b">
        <v>0</v>
      </c>
      <c r="C1059" t="b">
        <v>0</v>
      </c>
      <c r="D1059">
        <v>0</v>
      </c>
      <c r="E1059">
        <v>-1</v>
      </c>
      <c r="F1059" t="s">
        <v>109</v>
      </c>
      <c r="G1059">
        <v>-3.8836138161342203E-2</v>
      </c>
      <c r="H1059">
        <v>0</v>
      </c>
      <c r="I1059">
        <v>3.8836138161342203E-2</v>
      </c>
      <c r="J1059">
        <v>96.1163861838657</v>
      </c>
      <c r="K1059">
        <v>100</v>
      </c>
      <c r="L1059">
        <v>103.883613816134</v>
      </c>
      <c r="M1059">
        <v>1</v>
      </c>
      <c r="N1059" t="b">
        <v>0</v>
      </c>
    </row>
    <row r="1060" spans="1:14" x14ac:dyDescent="0.35">
      <c r="A1060" t="s">
        <v>397</v>
      </c>
      <c r="B1060" t="b">
        <v>0</v>
      </c>
      <c r="C1060" t="b">
        <v>0</v>
      </c>
      <c r="D1060">
        <v>0</v>
      </c>
      <c r="E1060">
        <v>-1</v>
      </c>
      <c r="F1060" t="s">
        <v>109</v>
      </c>
      <c r="G1060">
        <v>4.8432397395445897E-3</v>
      </c>
      <c r="H1060">
        <v>0</v>
      </c>
      <c r="I1060">
        <v>-4.8432397395445897E-3</v>
      </c>
      <c r="J1060">
        <v>96.581900885052804</v>
      </c>
      <c r="K1060">
        <v>100</v>
      </c>
      <c r="L1060">
        <v>103.380480569412</v>
      </c>
      <c r="M1060">
        <v>1</v>
      </c>
      <c r="N1060" t="b">
        <v>1</v>
      </c>
    </row>
    <row r="1061" spans="1:14" x14ac:dyDescent="0.35">
      <c r="A1061" t="s">
        <v>398</v>
      </c>
      <c r="B1061" t="b">
        <v>1</v>
      </c>
      <c r="C1061" t="b">
        <v>1</v>
      </c>
      <c r="D1061">
        <v>1</v>
      </c>
      <c r="E1061">
        <v>1</v>
      </c>
      <c r="F1061" t="s">
        <v>109</v>
      </c>
      <c r="G1061">
        <v>4.9341225819706701E-2</v>
      </c>
      <c r="H1061">
        <v>4.9341225819706701E-2</v>
      </c>
      <c r="I1061">
        <v>4.9341225819706701E-2</v>
      </c>
      <c r="J1061">
        <v>101.347370266718</v>
      </c>
      <c r="K1061">
        <v>104.93412258197</v>
      </c>
      <c r="L1061">
        <v>108.481400206537</v>
      </c>
      <c r="M1061">
        <v>1</v>
      </c>
      <c r="N1061" t="b">
        <v>1</v>
      </c>
    </row>
    <row r="1062" spans="1:14" x14ac:dyDescent="0.35">
      <c r="A1062" t="s">
        <v>354</v>
      </c>
      <c r="B1062" t="b">
        <v>1</v>
      </c>
      <c r="C1062" t="b">
        <v>0</v>
      </c>
      <c r="D1062">
        <v>0</v>
      </c>
      <c r="E1062">
        <v>-1</v>
      </c>
      <c r="F1062" t="s">
        <v>109</v>
      </c>
      <c r="G1062">
        <v>-4.96978259562486E-3</v>
      </c>
      <c r="H1062">
        <v>0</v>
      </c>
      <c r="I1062">
        <v>4.96978259562486E-3</v>
      </c>
      <c r="J1062">
        <v>100.843695869854</v>
      </c>
      <c r="K1062">
        <v>104.93412258197</v>
      </c>
      <c r="L1062">
        <v>109.020529181233</v>
      </c>
      <c r="M1062">
        <v>0</v>
      </c>
      <c r="N1062" t="b">
        <v>0</v>
      </c>
    </row>
    <row r="1063" spans="1:14" x14ac:dyDescent="0.35">
      <c r="A1063" t="s">
        <v>399</v>
      </c>
      <c r="B1063" t="b">
        <v>0</v>
      </c>
      <c r="C1063" t="b">
        <v>1</v>
      </c>
      <c r="D1063">
        <v>1</v>
      </c>
      <c r="E1063">
        <v>1</v>
      </c>
      <c r="F1063" t="s">
        <v>109</v>
      </c>
      <c r="G1063">
        <v>7.8035552551758399E-3</v>
      </c>
      <c r="H1063">
        <v>7.8035552551758399E-3</v>
      </c>
      <c r="I1063">
        <v>7.8035552551758399E-3</v>
      </c>
      <c r="J1063">
        <v>101.63063522271101</v>
      </c>
      <c r="K1063">
        <v>105.752981805692</v>
      </c>
      <c r="L1063">
        <v>109.871276904647</v>
      </c>
      <c r="M1063">
        <v>0</v>
      </c>
      <c r="N1063" t="b">
        <v>1</v>
      </c>
    </row>
    <row r="1064" spans="1:14" x14ac:dyDescent="0.35">
      <c r="A1064" t="s">
        <v>400</v>
      </c>
      <c r="B1064" t="b">
        <v>1</v>
      </c>
      <c r="C1064" t="b">
        <v>0</v>
      </c>
      <c r="D1064">
        <v>0</v>
      </c>
      <c r="E1064">
        <v>-1</v>
      </c>
      <c r="F1064" t="s">
        <v>109</v>
      </c>
      <c r="G1064">
        <v>-1.50438775314243E-3</v>
      </c>
      <c r="H1064">
        <v>0</v>
      </c>
      <c r="I1064">
        <v>1.50438775314243E-3</v>
      </c>
      <c r="J1064">
        <v>101.477743339738</v>
      </c>
      <c r="K1064">
        <v>105.752981805692</v>
      </c>
      <c r="L1064">
        <v>110.036565908044</v>
      </c>
      <c r="M1064">
        <v>0</v>
      </c>
      <c r="N1064" t="b">
        <v>0</v>
      </c>
    </row>
    <row r="1065" spans="1:14" x14ac:dyDescent="0.35">
      <c r="A1065" t="s">
        <v>401</v>
      </c>
      <c r="B1065" t="b">
        <v>0</v>
      </c>
      <c r="C1065" t="b">
        <v>1</v>
      </c>
      <c r="D1065">
        <v>1</v>
      </c>
      <c r="E1065">
        <v>1</v>
      </c>
      <c r="F1065" t="s">
        <v>109</v>
      </c>
      <c r="G1065">
        <v>3.5590772407739502E-2</v>
      </c>
      <c r="H1065">
        <v>3.5590772407739502E-2</v>
      </c>
      <c r="I1065">
        <v>3.5590772407739502E-2</v>
      </c>
      <c r="J1065">
        <v>105.089414607394</v>
      </c>
      <c r="K1065">
        <v>109.51681211257799</v>
      </c>
      <c r="L1065">
        <v>113.952852281807</v>
      </c>
      <c r="M1065">
        <v>0</v>
      </c>
      <c r="N1065" t="b">
        <v>1</v>
      </c>
    </row>
    <row r="1066" spans="1:14" x14ac:dyDescent="0.35">
      <c r="A1066" t="s">
        <v>402</v>
      </c>
      <c r="B1066" t="b">
        <v>1</v>
      </c>
      <c r="C1066" t="b">
        <v>1</v>
      </c>
      <c r="D1066">
        <v>1</v>
      </c>
      <c r="E1066">
        <v>1</v>
      </c>
      <c r="F1066" t="s">
        <v>109</v>
      </c>
      <c r="G1066">
        <v>2.6563658720284399E-3</v>
      </c>
      <c r="H1066">
        <v>2.6563658720284399E-3</v>
      </c>
      <c r="I1066">
        <v>2.6563658720284399E-3</v>
      </c>
      <c r="J1066">
        <v>105.368570541868</v>
      </c>
      <c r="K1066">
        <v>109.807728834687</v>
      </c>
      <c r="L1066">
        <v>114.255552749628</v>
      </c>
      <c r="M1066">
        <v>1</v>
      </c>
      <c r="N1066" t="b">
        <v>1</v>
      </c>
    </row>
    <row r="1067" spans="1:14" x14ac:dyDescent="0.35">
      <c r="A1067" t="s">
        <v>403</v>
      </c>
      <c r="B1067" t="b">
        <v>1</v>
      </c>
      <c r="C1067" t="b">
        <v>1</v>
      </c>
      <c r="D1067">
        <v>1</v>
      </c>
      <c r="E1067">
        <v>1</v>
      </c>
      <c r="F1067" t="s">
        <v>109</v>
      </c>
      <c r="G1067">
        <v>6.62761349586404E-3</v>
      </c>
      <c r="H1067">
        <v>6.62761349586404E-3</v>
      </c>
      <c r="I1067">
        <v>6.62761349586404E-3</v>
      </c>
      <c r="J1067">
        <v>106.066912702031</v>
      </c>
      <c r="K1067">
        <v>110.535492020262</v>
      </c>
      <c r="L1067">
        <v>115.012794393009</v>
      </c>
      <c r="M1067">
        <v>1</v>
      </c>
      <c r="N1067" t="b">
        <v>1</v>
      </c>
    </row>
    <row r="1068" spans="1:14" x14ac:dyDescent="0.35">
      <c r="A1068" t="s">
        <v>404</v>
      </c>
      <c r="B1068" t="b">
        <v>1</v>
      </c>
      <c r="C1068" t="b">
        <v>1</v>
      </c>
      <c r="D1068">
        <v>1</v>
      </c>
      <c r="E1068">
        <v>1</v>
      </c>
      <c r="F1068" t="s">
        <v>109</v>
      </c>
      <c r="G1068">
        <v>-1.65826088797573E-2</v>
      </c>
      <c r="H1068">
        <v>-1.65826088797573E-2</v>
      </c>
      <c r="I1068">
        <v>-1.65826088797573E-2</v>
      </c>
      <c r="J1068">
        <v>104.30804657361</v>
      </c>
      <c r="K1068">
        <v>108.702525188759</v>
      </c>
      <c r="L1068">
        <v>113.105582207422</v>
      </c>
      <c r="M1068">
        <v>1</v>
      </c>
      <c r="N1068" t="b">
        <v>0</v>
      </c>
    </row>
    <row r="1069" spans="1:14" x14ac:dyDescent="0.35">
      <c r="A1069" t="s">
        <v>405</v>
      </c>
      <c r="B1069" t="b">
        <v>0</v>
      </c>
      <c r="C1069" t="b">
        <v>1</v>
      </c>
      <c r="D1069">
        <v>1</v>
      </c>
      <c r="E1069">
        <v>1</v>
      </c>
      <c r="F1069" t="s">
        <v>109</v>
      </c>
      <c r="G1069">
        <v>5.2083194280411603E-2</v>
      </c>
      <c r="H1069">
        <v>5.2083194280411603E-2</v>
      </c>
      <c r="I1069">
        <v>5.2083194280411603E-2</v>
      </c>
      <c r="J1069">
        <v>109.740742828314</v>
      </c>
      <c r="K1069">
        <v>114.36409992693601</v>
      </c>
      <c r="L1069">
        <v>118.99648221973</v>
      </c>
      <c r="M1069">
        <v>0</v>
      </c>
      <c r="N1069" t="b">
        <v>1</v>
      </c>
    </row>
    <row r="1070" spans="1:14" x14ac:dyDescent="0.35">
      <c r="A1070" t="s">
        <v>406</v>
      </c>
      <c r="B1070" t="b">
        <v>1</v>
      </c>
      <c r="C1070" t="b">
        <v>1</v>
      </c>
      <c r="D1070">
        <v>1</v>
      </c>
      <c r="E1070">
        <v>1</v>
      </c>
      <c r="F1070" t="s">
        <v>109</v>
      </c>
      <c r="G1070">
        <v>2.6098105057592799E-2</v>
      </c>
      <c r="H1070">
        <v>2.6098105057592799E-2</v>
      </c>
      <c r="I1070">
        <v>2.6098105057592799E-2</v>
      </c>
      <c r="J1070">
        <v>112.604768263745</v>
      </c>
      <c r="K1070">
        <v>117.348786221647</v>
      </c>
      <c r="L1070">
        <v>122.10206491418499</v>
      </c>
      <c r="M1070">
        <v>1</v>
      </c>
      <c r="N1070" t="b">
        <v>1</v>
      </c>
    </row>
    <row r="1071" spans="1:14" x14ac:dyDescent="0.35">
      <c r="A1071" t="s">
        <v>407</v>
      </c>
      <c r="B1071" t="b">
        <v>1</v>
      </c>
      <c r="C1071" t="b">
        <v>1</v>
      </c>
      <c r="D1071">
        <v>1</v>
      </c>
      <c r="E1071">
        <v>1</v>
      </c>
      <c r="F1071" t="s">
        <v>109</v>
      </c>
      <c r="G1071">
        <v>1.57346192971052E-2</v>
      </c>
      <c r="H1071">
        <v>1.57346192971052E-2</v>
      </c>
      <c r="I1071">
        <v>1.57346192971052E-2</v>
      </c>
      <c r="J1071">
        <v>114.376561423414</v>
      </c>
      <c r="K1071">
        <v>119.195224697822</v>
      </c>
      <c r="L1071">
        <v>124.023294421</v>
      </c>
      <c r="M1071">
        <v>1</v>
      </c>
      <c r="N1071" t="b">
        <v>1</v>
      </c>
    </row>
    <row r="1072" spans="1:14" x14ac:dyDescent="0.35">
      <c r="A1072" t="s">
        <v>408</v>
      </c>
      <c r="B1072" t="b">
        <v>1</v>
      </c>
      <c r="C1072" t="b">
        <v>1</v>
      </c>
      <c r="D1072">
        <v>1</v>
      </c>
      <c r="E1072">
        <v>1</v>
      </c>
      <c r="F1072" t="s">
        <v>109</v>
      </c>
      <c r="G1072">
        <v>3.7667084044711897E-2</v>
      </c>
      <c r="H1072">
        <v>3.7667084044711897E-2</v>
      </c>
      <c r="I1072">
        <v>3.7667084044711897E-2</v>
      </c>
      <c r="J1072">
        <v>118.684792975295</v>
      </c>
      <c r="K1072">
        <v>123.684961244243</v>
      </c>
      <c r="L1072">
        <v>128.69489027545799</v>
      </c>
      <c r="M1072">
        <v>1</v>
      </c>
      <c r="N1072" t="b">
        <v>1</v>
      </c>
    </row>
    <row r="1073" spans="1:14" x14ac:dyDescent="0.35">
      <c r="A1073" t="s">
        <v>409</v>
      </c>
      <c r="B1073" t="b">
        <v>1</v>
      </c>
      <c r="C1073" t="b">
        <v>1</v>
      </c>
      <c r="D1073">
        <v>1</v>
      </c>
      <c r="E1073">
        <v>1</v>
      </c>
      <c r="F1073" t="s">
        <v>109</v>
      </c>
      <c r="G1073">
        <v>-1.21036795443071E-2</v>
      </c>
      <c r="H1073">
        <v>-1.21036795443071E-2</v>
      </c>
      <c r="I1073">
        <v>-1.21036795443071E-2</v>
      </c>
      <c r="J1073">
        <v>117.24827027434</v>
      </c>
      <c r="K1073">
        <v>122.18791810889201</v>
      </c>
      <c r="L1073">
        <v>127.137208564574</v>
      </c>
      <c r="M1073">
        <v>1</v>
      </c>
      <c r="N1073" t="b">
        <v>0</v>
      </c>
    </row>
    <row r="1074" spans="1:14" x14ac:dyDescent="0.35">
      <c r="A1074" t="s">
        <v>410</v>
      </c>
      <c r="B1074" t="b">
        <v>0</v>
      </c>
      <c r="C1074" t="b">
        <v>1</v>
      </c>
      <c r="D1074">
        <v>1</v>
      </c>
      <c r="E1074">
        <v>1</v>
      </c>
      <c r="F1074" t="s">
        <v>109</v>
      </c>
      <c r="G1074">
        <v>1.0665290356432299E-2</v>
      </c>
      <c r="H1074">
        <v>1.0665290356432299E-2</v>
      </c>
      <c r="I1074">
        <v>1.0665290356432299E-2</v>
      </c>
      <c r="J1074">
        <v>118.49875712060501</v>
      </c>
      <c r="K1074">
        <v>123.491087733572</v>
      </c>
      <c r="L1074">
        <v>128.49316380902101</v>
      </c>
      <c r="M1074">
        <v>0</v>
      </c>
      <c r="N1074" t="b">
        <v>1</v>
      </c>
    </row>
    <row r="1075" spans="1:14" x14ac:dyDescent="0.35">
      <c r="A1075" t="s">
        <v>411</v>
      </c>
      <c r="B1075" t="b">
        <v>1</v>
      </c>
      <c r="C1075" t="b">
        <v>1</v>
      </c>
      <c r="D1075">
        <v>1</v>
      </c>
      <c r="E1075">
        <v>1</v>
      </c>
      <c r="F1075" t="s">
        <v>109</v>
      </c>
      <c r="G1075">
        <v>8.6351584324371108E-3</v>
      </c>
      <c r="H1075">
        <v>8.6351584324371108E-3</v>
      </c>
      <c r="I1075">
        <v>8.6351584324371108E-3</v>
      </c>
      <c r="J1075">
        <v>119.52201266238799</v>
      </c>
      <c r="K1075">
        <v>124.55745284114499</v>
      </c>
      <c r="L1075">
        <v>129.602722635997</v>
      </c>
      <c r="M1075">
        <v>1</v>
      </c>
      <c r="N1075" t="b">
        <v>1</v>
      </c>
    </row>
    <row r="1076" spans="1:14" x14ac:dyDescent="0.35">
      <c r="A1076" t="s">
        <v>412</v>
      </c>
      <c r="B1076" t="b">
        <v>1</v>
      </c>
      <c r="C1076" t="b">
        <v>0</v>
      </c>
      <c r="D1076">
        <v>0</v>
      </c>
      <c r="E1076">
        <v>-1</v>
      </c>
      <c r="F1076" t="s">
        <v>109</v>
      </c>
      <c r="G1076">
        <v>2.6950630064246301E-3</v>
      </c>
      <c r="H1076">
        <v>0</v>
      </c>
      <c r="I1076">
        <v>-2.6950630064246301E-3</v>
      </c>
      <c r="J1076">
        <v>119.84413201716799</v>
      </c>
      <c r="K1076">
        <v>124.55745284114499</v>
      </c>
      <c r="L1076">
        <v>129.25343513268899</v>
      </c>
      <c r="M1076">
        <v>0</v>
      </c>
      <c r="N1076" t="b">
        <v>1</v>
      </c>
    </row>
    <row r="1077" spans="1:14" x14ac:dyDescent="0.35">
      <c r="A1077" t="s">
        <v>413</v>
      </c>
      <c r="B1077" t="b">
        <v>1</v>
      </c>
      <c r="C1077" t="b">
        <v>1</v>
      </c>
      <c r="D1077">
        <v>1</v>
      </c>
      <c r="E1077">
        <v>1</v>
      </c>
      <c r="F1077" t="s">
        <v>109</v>
      </c>
      <c r="G1077">
        <v>1.7020675278246598E-2</v>
      </c>
      <c r="H1077">
        <v>1.7020675278246598E-2</v>
      </c>
      <c r="I1077">
        <v>1.7020675278246598E-2</v>
      </c>
      <c r="J1077">
        <v>121.88396007223599</v>
      </c>
      <c r="K1077">
        <v>126.67750479944</v>
      </c>
      <c r="L1077">
        <v>131.45341588068101</v>
      </c>
      <c r="M1077">
        <v>1</v>
      </c>
      <c r="N1077" t="b">
        <v>1</v>
      </c>
    </row>
    <row r="1078" spans="1:14" x14ac:dyDescent="0.35">
      <c r="A1078" t="s">
        <v>414</v>
      </c>
      <c r="B1078" t="b">
        <v>1</v>
      </c>
      <c r="C1078" t="b">
        <v>1</v>
      </c>
      <c r="D1078">
        <v>1</v>
      </c>
      <c r="E1078">
        <v>1</v>
      </c>
      <c r="F1078" t="s">
        <v>109</v>
      </c>
      <c r="G1078">
        <v>-1.89162725715341E-3</v>
      </c>
      <c r="H1078">
        <v>-1.89162725715341E-3</v>
      </c>
      <c r="I1078">
        <v>-1.89162725715341E-3</v>
      </c>
      <c r="J1078">
        <v>121.653401051153</v>
      </c>
      <c r="K1078">
        <v>126.43787817849299</v>
      </c>
      <c r="L1078">
        <v>131.20475501615499</v>
      </c>
      <c r="M1078">
        <v>1</v>
      </c>
      <c r="N1078" t="b">
        <v>0</v>
      </c>
    </row>
    <row r="1079" spans="1:14" x14ac:dyDescent="0.35">
      <c r="A1079" t="s">
        <v>415</v>
      </c>
      <c r="B1079" t="b">
        <v>0</v>
      </c>
      <c r="C1079" t="b">
        <v>1</v>
      </c>
      <c r="D1079">
        <v>1</v>
      </c>
      <c r="E1079">
        <v>1</v>
      </c>
      <c r="F1079" t="s">
        <v>109</v>
      </c>
      <c r="G1079">
        <v>1.79215826757557E-2</v>
      </c>
      <c r="H1079">
        <v>1.79215826757557E-2</v>
      </c>
      <c r="I1079">
        <v>1.79215826757557E-2</v>
      </c>
      <c r="J1079">
        <v>123.83362253587801</v>
      </c>
      <c r="K1079">
        <v>128.70384506561601</v>
      </c>
      <c r="L1079">
        <v>133.55615188062899</v>
      </c>
      <c r="M1079">
        <v>0</v>
      </c>
      <c r="N1079" t="b">
        <v>1</v>
      </c>
    </row>
    <row r="1080" spans="1:14" x14ac:dyDescent="0.35">
      <c r="A1080" t="s">
        <v>416</v>
      </c>
      <c r="B1080" t="b">
        <v>1</v>
      </c>
      <c r="C1080" t="b">
        <v>0</v>
      </c>
      <c r="D1080">
        <v>0</v>
      </c>
      <c r="E1080">
        <v>-1</v>
      </c>
      <c r="F1080" t="s">
        <v>109</v>
      </c>
      <c r="G1080">
        <v>2.1586548399631499E-2</v>
      </c>
      <c r="H1080">
        <v>0</v>
      </c>
      <c r="I1080">
        <v>-2.1586548399631499E-2</v>
      </c>
      <c r="J1080">
        <v>126.50676302225099</v>
      </c>
      <c r="K1080">
        <v>128.70384506561601</v>
      </c>
      <c r="L1080">
        <v>130.67313554398899</v>
      </c>
      <c r="M1080">
        <v>0</v>
      </c>
      <c r="N1080" t="b">
        <v>1</v>
      </c>
    </row>
    <row r="1081" spans="1:14" x14ac:dyDescent="0.35">
      <c r="A1081" t="s">
        <v>417</v>
      </c>
      <c r="B1081" t="b">
        <v>1</v>
      </c>
      <c r="C1081" t="b">
        <v>0</v>
      </c>
      <c r="D1081">
        <v>0</v>
      </c>
      <c r="E1081">
        <v>-1</v>
      </c>
      <c r="F1081" t="s">
        <v>109</v>
      </c>
      <c r="G1081">
        <v>2.8798550969491198E-2</v>
      </c>
      <c r="H1081">
        <v>0</v>
      </c>
      <c r="I1081">
        <v>-2.8798550969491198E-2</v>
      </c>
      <c r="J1081">
        <v>130.14997448513199</v>
      </c>
      <c r="K1081">
        <v>128.70384506561601</v>
      </c>
      <c r="L1081">
        <v>126.90993858968299</v>
      </c>
      <c r="M1081">
        <v>0</v>
      </c>
      <c r="N1081" t="b">
        <v>1</v>
      </c>
    </row>
    <row r="1082" spans="1:14" x14ac:dyDescent="0.35">
      <c r="A1082" t="s">
        <v>418</v>
      </c>
      <c r="B1082" t="b">
        <v>1</v>
      </c>
      <c r="C1082" t="b">
        <v>1</v>
      </c>
      <c r="D1082">
        <v>1</v>
      </c>
      <c r="E1082">
        <v>1</v>
      </c>
      <c r="F1082" t="s">
        <v>109</v>
      </c>
      <c r="G1082">
        <v>1.38079288525192E-2</v>
      </c>
      <c r="H1082">
        <v>1.38079288525192E-2</v>
      </c>
      <c r="I1082">
        <v>1.38079288525192E-2</v>
      </c>
      <c r="J1082">
        <v>131.94707607298</v>
      </c>
      <c r="K1082">
        <v>130.48097860132799</v>
      </c>
      <c r="L1082">
        <v>128.66230199240701</v>
      </c>
      <c r="M1082">
        <v>1</v>
      </c>
      <c r="N1082" t="b">
        <v>1</v>
      </c>
    </row>
    <row r="1083" spans="1:14" x14ac:dyDescent="0.35">
      <c r="A1083" t="s">
        <v>419</v>
      </c>
      <c r="B1083" t="b">
        <v>1</v>
      </c>
      <c r="C1083" t="b">
        <v>0</v>
      </c>
      <c r="D1083">
        <v>0</v>
      </c>
      <c r="E1083">
        <v>-1</v>
      </c>
      <c r="F1083" t="s">
        <v>109</v>
      </c>
      <c r="G1083">
        <v>4.1377180091041597E-2</v>
      </c>
      <c r="H1083">
        <v>0</v>
      </c>
      <c r="I1083">
        <v>-4.1377180091041597E-2</v>
      </c>
      <c r="J1083">
        <v>137.406674002138</v>
      </c>
      <c r="K1083">
        <v>130.48097860132799</v>
      </c>
      <c r="L1083">
        <v>123.33861875193899</v>
      </c>
      <c r="M1083">
        <v>0</v>
      </c>
      <c r="N1083" t="b">
        <v>1</v>
      </c>
    </row>
    <row r="1084" spans="1:14" x14ac:dyDescent="0.35">
      <c r="A1084" t="s">
        <v>420</v>
      </c>
      <c r="B1084" t="b">
        <v>1</v>
      </c>
      <c r="C1084" t="b">
        <v>1</v>
      </c>
      <c r="D1084">
        <v>1</v>
      </c>
      <c r="E1084">
        <v>1</v>
      </c>
      <c r="F1084" t="s">
        <v>109</v>
      </c>
      <c r="G1084">
        <v>-3.6093319212049099E-2</v>
      </c>
      <c r="H1084">
        <v>-3.6093319212049099E-2</v>
      </c>
      <c r="I1084">
        <v>-3.6093319212049099E-2</v>
      </c>
      <c r="J1084">
        <v>132.44721105551301</v>
      </c>
      <c r="K1084">
        <v>125.771486989569</v>
      </c>
      <c r="L1084">
        <v>118.88691861415199</v>
      </c>
      <c r="M1084">
        <v>1</v>
      </c>
      <c r="N1084" t="b">
        <v>0</v>
      </c>
    </row>
    <row r="1085" spans="1:14" x14ac:dyDescent="0.35">
      <c r="A1085" t="s">
        <v>421</v>
      </c>
      <c r="B1085" t="b">
        <v>0</v>
      </c>
      <c r="C1085" t="b">
        <v>0</v>
      </c>
      <c r="D1085">
        <v>0</v>
      </c>
      <c r="E1085">
        <v>-1</v>
      </c>
      <c r="F1085" t="s">
        <v>109</v>
      </c>
      <c r="G1085">
        <v>-1.0066317777294101E-2</v>
      </c>
      <c r="H1085">
        <v>0</v>
      </c>
      <c r="I1085">
        <v>1.0066317777294101E-2</v>
      </c>
      <c r="J1085">
        <v>131.113955340312</v>
      </c>
      <c r="K1085">
        <v>125.771486989569</v>
      </c>
      <c r="L1085">
        <v>120.083672116485</v>
      </c>
      <c r="M1085">
        <v>1</v>
      </c>
      <c r="N1085" t="b">
        <v>0</v>
      </c>
    </row>
    <row r="1086" spans="1:14" x14ac:dyDescent="0.35">
      <c r="A1086" t="s">
        <v>422</v>
      </c>
      <c r="B1086" t="b">
        <v>0</v>
      </c>
      <c r="C1086" t="b">
        <v>0</v>
      </c>
      <c r="D1086">
        <v>0</v>
      </c>
      <c r="E1086">
        <v>-1</v>
      </c>
      <c r="F1086" t="s">
        <v>109</v>
      </c>
      <c r="G1086">
        <v>2.91389918968121E-2</v>
      </c>
      <c r="H1086">
        <v>0</v>
      </c>
      <c r="I1086">
        <v>-2.91389918968121E-2</v>
      </c>
      <c r="J1086">
        <v>134.934483822532</v>
      </c>
      <c r="K1086">
        <v>125.771486989569</v>
      </c>
      <c r="L1086">
        <v>116.584554967743</v>
      </c>
      <c r="M1086">
        <v>1</v>
      </c>
      <c r="N1086" t="b">
        <v>1</v>
      </c>
    </row>
    <row r="1087" spans="1:14" x14ac:dyDescent="0.35">
      <c r="A1087" t="s">
        <v>423</v>
      </c>
      <c r="B1087" t="b">
        <v>1</v>
      </c>
      <c r="C1087" t="b">
        <v>1</v>
      </c>
      <c r="D1087">
        <v>1</v>
      </c>
      <c r="E1087">
        <v>1</v>
      </c>
      <c r="F1087" t="s">
        <v>109</v>
      </c>
      <c r="G1087">
        <v>2.3771367159385701E-2</v>
      </c>
      <c r="H1087">
        <v>2.3771367159385701E-2</v>
      </c>
      <c r="I1087">
        <v>2.3771367159385701E-2</v>
      </c>
      <c r="J1087">
        <v>138.14206097994</v>
      </c>
      <c r="K1087">
        <v>128.76124718497999</v>
      </c>
      <c r="L1087">
        <v>119.355929228995</v>
      </c>
      <c r="M1087">
        <v>1</v>
      </c>
      <c r="N1087" t="b">
        <v>1</v>
      </c>
    </row>
    <row r="1088" spans="1:14" x14ac:dyDescent="0.35">
      <c r="A1088" t="s">
        <v>424</v>
      </c>
      <c r="B1088" t="b">
        <v>1</v>
      </c>
      <c r="C1088" t="b">
        <v>0</v>
      </c>
      <c r="D1088">
        <v>0</v>
      </c>
      <c r="E1088">
        <v>-1</v>
      </c>
      <c r="F1088" t="s">
        <v>109</v>
      </c>
      <c r="G1088">
        <v>-5.3256188049465303E-3</v>
      </c>
      <c r="H1088">
        <v>0</v>
      </c>
      <c r="I1088">
        <v>5.3256188049465303E-3</v>
      </c>
      <c r="J1088">
        <v>137.40636902223099</v>
      </c>
      <c r="K1088">
        <v>128.76124718497999</v>
      </c>
      <c r="L1088">
        <v>119.991573410179</v>
      </c>
      <c r="M1088">
        <v>0</v>
      </c>
      <c r="N1088" t="b">
        <v>0</v>
      </c>
    </row>
    <row r="1089" spans="1:14" x14ac:dyDescent="0.35">
      <c r="A1089" t="s">
        <v>425</v>
      </c>
      <c r="B1089" t="b">
        <v>0</v>
      </c>
      <c r="C1089" t="b">
        <v>1</v>
      </c>
      <c r="D1089">
        <v>1</v>
      </c>
      <c r="E1089">
        <v>1</v>
      </c>
      <c r="F1089" t="s">
        <v>109</v>
      </c>
      <c r="G1089">
        <v>3.09763515655299E-2</v>
      </c>
      <c r="H1089">
        <v>3.09763515655299E-2</v>
      </c>
      <c r="I1089">
        <v>3.09763515655299E-2</v>
      </c>
      <c r="J1089">
        <v>141.66271701640699</v>
      </c>
      <c r="K1089">
        <v>132.74980084579801</v>
      </c>
      <c r="L1089">
        <v>123.708474573034</v>
      </c>
      <c r="M1089">
        <v>0</v>
      </c>
      <c r="N1089" t="b">
        <v>1</v>
      </c>
    </row>
    <row r="1090" spans="1:14" x14ac:dyDescent="0.35">
      <c r="A1090" t="s">
        <v>426</v>
      </c>
      <c r="B1090" t="b">
        <v>1</v>
      </c>
      <c r="C1090" t="b">
        <v>0</v>
      </c>
      <c r="D1090">
        <v>0</v>
      </c>
      <c r="E1090">
        <v>-1</v>
      </c>
      <c r="F1090" t="s">
        <v>109</v>
      </c>
      <c r="G1090">
        <v>3.5519116975143802E-2</v>
      </c>
      <c r="H1090">
        <v>0</v>
      </c>
      <c r="I1090">
        <v>-3.5519116975143802E-2</v>
      </c>
      <c r="J1090">
        <v>146.69445163312901</v>
      </c>
      <c r="K1090">
        <v>132.74980084579801</v>
      </c>
      <c r="L1090">
        <v>119.31445879385799</v>
      </c>
      <c r="M1090">
        <v>0</v>
      </c>
      <c r="N1090" t="b">
        <v>1</v>
      </c>
    </row>
    <row r="1091" spans="1:14" x14ac:dyDescent="0.35">
      <c r="A1091" t="s">
        <v>427</v>
      </c>
      <c r="B1091" t="b">
        <v>1</v>
      </c>
      <c r="C1091" t="b">
        <v>0</v>
      </c>
      <c r="D1091">
        <v>0</v>
      </c>
      <c r="E1091">
        <v>-1</v>
      </c>
      <c r="F1091" t="s">
        <v>109</v>
      </c>
      <c r="G1091">
        <v>5.81142098863129E-3</v>
      </c>
      <c r="H1091">
        <v>0</v>
      </c>
      <c r="I1091">
        <v>-5.81142098863129E-3</v>
      </c>
      <c r="J1091">
        <v>147.54695484826601</v>
      </c>
      <c r="K1091">
        <v>132.74980084579801</v>
      </c>
      <c r="L1091">
        <v>118.621072243776</v>
      </c>
      <c r="M1091">
        <v>0</v>
      </c>
      <c r="N1091" t="b">
        <v>1</v>
      </c>
    </row>
    <row r="1092" spans="1:14" x14ac:dyDescent="0.35">
      <c r="A1092" t="s">
        <v>428</v>
      </c>
      <c r="B1092" t="b">
        <v>1</v>
      </c>
      <c r="C1092" t="b">
        <v>0</v>
      </c>
      <c r="D1092">
        <v>0</v>
      </c>
      <c r="E1092">
        <v>-1</v>
      </c>
      <c r="F1092" t="s">
        <v>109</v>
      </c>
      <c r="G1092">
        <v>-7.3705794286974199E-2</v>
      </c>
      <c r="H1092">
        <v>0</v>
      </c>
      <c r="I1092">
        <v>7.3705794286974199E-2</v>
      </c>
      <c r="J1092">
        <v>136.67188934654999</v>
      </c>
      <c r="K1092">
        <v>132.74980084579801</v>
      </c>
      <c r="L1092">
        <v>127.364132592676</v>
      </c>
      <c r="M1092">
        <v>0</v>
      </c>
      <c r="N1092" t="b">
        <v>0</v>
      </c>
    </row>
    <row r="1093" spans="1:14" x14ac:dyDescent="0.35">
      <c r="A1093" t="s">
        <v>429</v>
      </c>
      <c r="B1093" t="b">
        <v>0</v>
      </c>
      <c r="C1093" t="b">
        <v>1</v>
      </c>
      <c r="D1093">
        <v>1</v>
      </c>
      <c r="E1093">
        <v>1</v>
      </c>
      <c r="F1093" t="s">
        <v>109</v>
      </c>
      <c r="G1093">
        <v>7.79796074777516E-3</v>
      </c>
      <c r="H1093">
        <v>7.79796074777516E-3</v>
      </c>
      <c r="I1093">
        <v>7.79796074777516E-3</v>
      </c>
      <c r="J1093">
        <v>137.73765137499899</v>
      </c>
      <c r="K1093">
        <v>133.78497858206899</v>
      </c>
      <c r="L1093">
        <v>128.35731309930799</v>
      </c>
      <c r="M1093">
        <v>0</v>
      </c>
      <c r="N1093" t="b">
        <v>1</v>
      </c>
    </row>
    <row r="1094" spans="1:14" x14ac:dyDescent="0.35">
      <c r="A1094" t="s">
        <v>430</v>
      </c>
      <c r="B1094" t="b">
        <v>1</v>
      </c>
      <c r="C1094" t="b">
        <v>0</v>
      </c>
      <c r="D1094">
        <v>0</v>
      </c>
      <c r="E1094">
        <v>-1</v>
      </c>
      <c r="F1094" t="s">
        <v>109</v>
      </c>
      <c r="G1094">
        <v>-0.10082606142289</v>
      </c>
      <c r="H1094">
        <v>0</v>
      </c>
      <c r="I1094">
        <v>0.10082606142289</v>
      </c>
      <c r="J1094">
        <v>123.85010647721801</v>
      </c>
      <c r="K1094">
        <v>133.78497858206899</v>
      </c>
      <c r="L1094">
        <v>141.299075433936</v>
      </c>
      <c r="M1094">
        <v>0</v>
      </c>
      <c r="N1094" t="b">
        <v>0</v>
      </c>
    </row>
    <row r="1095" spans="1:14" x14ac:dyDescent="0.35">
      <c r="A1095" t="s">
        <v>431</v>
      </c>
      <c r="B1095" t="b">
        <v>0</v>
      </c>
      <c r="C1095" t="b">
        <v>1</v>
      </c>
      <c r="D1095">
        <v>1</v>
      </c>
      <c r="E1095">
        <v>1</v>
      </c>
      <c r="F1095" t="s">
        <v>109</v>
      </c>
      <c r="G1095">
        <v>8.4902630210826002E-2</v>
      </c>
      <c r="H1095">
        <v>8.4902630210826002E-2</v>
      </c>
      <c r="I1095">
        <v>8.4902630210826002E-2</v>
      </c>
      <c r="J1095">
        <v>134.36530626902501</v>
      </c>
      <c r="K1095">
        <v>145.14367514638599</v>
      </c>
      <c r="L1095">
        <v>153.29573858463499</v>
      </c>
      <c r="M1095">
        <v>0</v>
      </c>
      <c r="N1095" t="b">
        <v>1</v>
      </c>
    </row>
    <row r="1096" spans="1:14" x14ac:dyDescent="0.35">
      <c r="A1096" t="s">
        <v>432</v>
      </c>
      <c r="B1096" t="b">
        <v>1</v>
      </c>
      <c r="C1096" t="b">
        <v>0</v>
      </c>
      <c r="D1096">
        <v>0</v>
      </c>
      <c r="E1096">
        <v>-1</v>
      </c>
      <c r="F1096" t="s">
        <v>109</v>
      </c>
      <c r="G1096">
        <v>3.3386018082878798E-2</v>
      </c>
      <c r="H1096">
        <v>0</v>
      </c>
      <c r="I1096">
        <v>-3.3386018082878798E-2</v>
      </c>
      <c r="J1096">
        <v>138.85122881383401</v>
      </c>
      <c r="K1096">
        <v>145.14367514638599</v>
      </c>
      <c r="L1096">
        <v>148.17780428422</v>
      </c>
      <c r="M1096">
        <v>0</v>
      </c>
      <c r="N1096" t="b">
        <v>1</v>
      </c>
    </row>
    <row r="1097" spans="1:14" x14ac:dyDescent="0.35">
      <c r="A1097" t="s">
        <v>433</v>
      </c>
      <c r="B1097" t="b">
        <v>1</v>
      </c>
      <c r="C1097" t="b">
        <v>1</v>
      </c>
      <c r="D1097">
        <v>1</v>
      </c>
      <c r="E1097">
        <v>1</v>
      </c>
      <c r="F1097" t="s">
        <v>109</v>
      </c>
      <c r="G1097">
        <v>1.08880186408564E-2</v>
      </c>
      <c r="H1097">
        <v>1.08880186408564E-2</v>
      </c>
      <c r="I1097">
        <v>1.08880186408564E-2</v>
      </c>
      <c r="J1097">
        <v>140.36304358146501</v>
      </c>
      <c r="K1097">
        <v>146.72400218698201</v>
      </c>
      <c r="L1097">
        <v>149.791166979428</v>
      </c>
      <c r="M1097">
        <v>1</v>
      </c>
      <c r="N1097" t="b">
        <v>1</v>
      </c>
    </row>
    <row r="1098" spans="1:14" x14ac:dyDescent="0.35">
      <c r="A1098" t="s">
        <v>434</v>
      </c>
      <c r="B1098" t="b">
        <v>1</v>
      </c>
      <c r="C1098" t="b">
        <v>1</v>
      </c>
      <c r="D1098">
        <v>1</v>
      </c>
      <c r="E1098">
        <v>1</v>
      </c>
      <c r="F1098" t="s">
        <v>109</v>
      </c>
      <c r="G1098">
        <v>2.8554575252098102E-2</v>
      </c>
      <c r="H1098">
        <v>2.8554575252098102E-2</v>
      </c>
      <c r="I1098">
        <v>2.8554575252098102E-2</v>
      </c>
      <c r="J1098">
        <v>144.371050672026</v>
      </c>
      <c r="K1098">
        <v>150.91364374871901</v>
      </c>
      <c r="L1098">
        <v>154.068390129042</v>
      </c>
      <c r="M1098">
        <v>1</v>
      </c>
      <c r="N1098" t="b">
        <v>1</v>
      </c>
    </row>
    <row r="1099" spans="1:14" x14ac:dyDescent="0.35">
      <c r="A1099" t="s">
        <v>435</v>
      </c>
      <c r="B1099" t="b">
        <v>1</v>
      </c>
      <c r="C1099" t="b">
        <v>1</v>
      </c>
      <c r="D1099">
        <v>1</v>
      </c>
      <c r="E1099">
        <v>1</v>
      </c>
      <c r="F1099" t="s">
        <v>109</v>
      </c>
      <c r="G1099">
        <v>-5.6202753302472201E-2</v>
      </c>
      <c r="H1099">
        <v>-5.6202753302472201E-2</v>
      </c>
      <c r="I1099">
        <v>-5.6202753302472201E-2</v>
      </c>
      <c r="J1099">
        <v>136.257000127087</v>
      </c>
      <c r="K1099">
        <v>142.431881459133</v>
      </c>
      <c r="L1099">
        <v>145.40932240691001</v>
      </c>
      <c r="M1099">
        <v>1</v>
      </c>
      <c r="N1099" t="b">
        <v>0</v>
      </c>
    </row>
    <row r="1100" spans="1:14" x14ac:dyDescent="0.35">
      <c r="A1100" t="s">
        <v>436</v>
      </c>
      <c r="B1100" t="b">
        <v>0</v>
      </c>
      <c r="C1100" t="b">
        <v>1</v>
      </c>
      <c r="D1100">
        <v>1</v>
      </c>
      <c r="E1100">
        <v>1</v>
      </c>
      <c r="F1100" t="s">
        <v>109</v>
      </c>
      <c r="G1100">
        <v>7.4649213147052196E-2</v>
      </c>
      <c r="H1100">
        <v>7.4649213147052196E-2</v>
      </c>
      <c r="I1100">
        <v>7.4649213147052196E-2</v>
      </c>
      <c r="J1100">
        <v>146.428477972352</v>
      </c>
      <c r="K1100">
        <v>153.06430933711101</v>
      </c>
      <c r="L1100">
        <v>156.264013908832</v>
      </c>
      <c r="M1100">
        <v>0</v>
      </c>
      <c r="N1100" t="b">
        <v>1</v>
      </c>
    </row>
    <row r="1101" spans="1:14" x14ac:dyDescent="0.35">
      <c r="A1101" t="s">
        <v>437</v>
      </c>
      <c r="B1101" t="b">
        <v>1</v>
      </c>
      <c r="C1101" t="b">
        <v>1</v>
      </c>
      <c r="D1101">
        <v>1</v>
      </c>
      <c r="E1101">
        <v>1</v>
      </c>
      <c r="F1101" t="s">
        <v>109</v>
      </c>
      <c r="G1101">
        <v>7.1820481992170802E-3</v>
      </c>
      <c r="H1101">
        <v>7.1820481992170802E-3</v>
      </c>
      <c r="I1101">
        <v>7.1820481992170802E-3</v>
      </c>
      <c r="J1101">
        <v>147.480134358887</v>
      </c>
      <c r="K1101">
        <v>154.16362458435</v>
      </c>
      <c r="L1101">
        <v>157.386309588529</v>
      </c>
      <c r="M1101">
        <v>1</v>
      </c>
      <c r="N1101" t="b">
        <v>1</v>
      </c>
    </row>
    <row r="1102" spans="1:14" x14ac:dyDescent="0.35">
      <c r="A1102" t="s">
        <v>438</v>
      </c>
      <c r="B1102" t="b">
        <v>1</v>
      </c>
      <c r="C1102" t="b">
        <v>1</v>
      </c>
      <c r="D1102">
        <v>1</v>
      </c>
      <c r="E1102">
        <v>1</v>
      </c>
      <c r="F1102" t="s">
        <v>109</v>
      </c>
      <c r="G1102">
        <v>-9.5021684107693405E-3</v>
      </c>
      <c r="H1102">
        <v>-9.5021684107693405E-3</v>
      </c>
      <c r="I1102">
        <v>-9.5021684107693405E-3</v>
      </c>
      <c r="J1102">
        <v>146.07875328496601</v>
      </c>
      <c r="K1102">
        <v>152.69873586073501</v>
      </c>
      <c r="L1102">
        <v>155.89079836926899</v>
      </c>
      <c r="M1102">
        <v>1</v>
      </c>
      <c r="N1102" t="b">
        <v>0</v>
      </c>
    </row>
    <row r="1103" spans="1:14" x14ac:dyDescent="0.35">
      <c r="A1103" t="s">
        <v>439</v>
      </c>
      <c r="B1103" t="b">
        <v>0</v>
      </c>
      <c r="C1103" t="b">
        <v>1</v>
      </c>
      <c r="D1103">
        <v>1</v>
      </c>
      <c r="E1103">
        <v>1</v>
      </c>
      <c r="F1103" t="s">
        <v>109</v>
      </c>
      <c r="G1103">
        <v>2.42269159113652E-2</v>
      </c>
      <c r="H1103">
        <v>2.42269159113652E-2</v>
      </c>
      <c r="I1103">
        <v>2.42269159113652E-2</v>
      </c>
      <c r="J1103">
        <v>149.61779095723799</v>
      </c>
      <c r="K1103">
        <v>156.398155294205</v>
      </c>
      <c r="L1103">
        <v>159.66755163271699</v>
      </c>
      <c r="M1103">
        <v>0</v>
      </c>
      <c r="N1103" t="b">
        <v>1</v>
      </c>
    </row>
    <row r="1104" spans="1:14" x14ac:dyDescent="0.35">
      <c r="A1104" t="s">
        <v>440</v>
      </c>
      <c r="B1104" t="b">
        <v>1</v>
      </c>
      <c r="C1104" t="b">
        <v>1</v>
      </c>
      <c r="D1104">
        <v>1</v>
      </c>
      <c r="E1104">
        <v>1</v>
      </c>
      <c r="F1104" t="s">
        <v>109</v>
      </c>
      <c r="G1104">
        <v>3.48837997843503E-2</v>
      </c>
      <c r="H1104">
        <v>3.48837997843503E-2</v>
      </c>
      <c r="I1104">
        <v>3.48837997843503E-2</v>
      </c>
      <c r="J1104">
        <v>154.83702802116699</v>
      </c>
      <c r="K1104">
        <v>161.85391723013001</v>
      </c>
      <c r="L1104">
        <v>165.23736253593</v>
      </c>
      <c r="M1104">
        <v>1</v>
      </c>
      <c r="N1104" t="b">
        <v>1</v>
      </c>
    </row>
    <row r="1105" spans="1:14" x14ac:dyDescent="0.35">
      <c r="A1105" t="s">
        <v>441</v>
      </c>
      <c r="B1105" t="b">
        <v>1</v>
      </c>
      <c r="C1105" t="b">
        <v>0</v>
      </c>
      <c r="D1105">
        <v>0</v>
      </c>
      <c r="E1105">
        <v>-1</v>
      </c>
      <c r="F1105" t="s">
        <v>109</v>
      </c>
      <c r="G1105">
        <v>2.7530585176303898E-2</v>
      </c>
      <c r="H1105">
        <v>0</v>
      </c>
      <c r="I1105">
        <v>-2.7530585176303898E-2</v>
      </c>
      <c r="J1105">
        <v>159.09978200955001</v>
      </c>
      <c r="K1105">
        <v>161.85391723013001</v>
      </c>
      <c r="L1105">
        <v>160.68828125232699</v>
      </c>
      <c r="M1105">
        <v>0</v>
      </c>
      <c r="N1105" t="b">
        <v>1</v>
      </c>
    </row>
    <row r="1106" spans="1:14" x14ac:dyDescent="0.35">
      <c r="A1106" t="s">
        <v>442</v>
      </c>
      <c r="B1106" t="b">
        <v>1</v>
      </c>
      <c r="C1106" t="b">
        <v>1</v>
      </c>
      <c r="D1106">
        <v>1</v>
      </c>
      <c r="E1106">
        <v>1</v>
      </c>
      <c r="F1106" t="s">
        <v>109</v>
      </c>
      <c r="G1106">
        <v>3.7946696746621503E-2</v>
      </c>
      <c r="H1106">
        <v>3.7946696746621503E-2</v>
      </c>
      <c r="I1106">
        <v>3.7946696746621503E-2</v>
      </c>
      <c r="J1106">
        <v>165.13709318991999</v>
      </c>
      <c r="K1106">
        <v>167.995738744514</v>
      </c>
      <c r="L1106">
        <v>166.78587073174401</v>
      </c>
      <c r="M1106">
        <v>1</v>
      </c>
      <c r="N1106" t="b">
        <v>1</v>
      </c>
    </row>
    <row r="1107" spans="1:14" x14ac:dyDescent="0.35">
      <c r="A1107" t="s">
        <v>443</v>
      </c>
      <c r="B1107" t="b">
        <v>1</v>
      </c>
      <c r="C1107" t="b">
        <v>1</v>
      </c>
      <c r="D1107">
        <v>1</v>
      </c>
      <c r="E1107">
        <v>1</v>
      </c>
      <c r="F1107" t="s">
        <v>109</v>
      </c>
      <c r="G1107">
        <v>-7.3412662186740302E-3</v>
      </c>
      <c r="H1107">
        <v>-7.3412662186740302E-3</v>
      </c>
      <c r="I1107">
        <v>-7.3412662186740302E-3</v>
      </c>
      <c r="J1107">
        <v>163.92477782623499</v>
      </c>
      <c r="K1107">
        <v>166.76243730278799</v>
      </c>
      <c r="L1107">
        <v>165.56145125318901</v>
      </c>
      <c r="M1107">
        <v>1</v>
      </c>
      <c r="N1107" t="b">
        <v>0</v>
      </c>
    </row>
    <row r="1108" spans="1:14" x14ac:dyDescent="0.35">
      <c r="A1108" t="s">
        <v>444</v>
      </c>
      <c r="B1108" t="b">
        <v>0</v>
      </c>
      <c r="C1108" t="b">
        <v>1</v>
      </c>
      <c r="D1108">
        <v>1</v>
      </c>
      <c r="E1108">
        <v>1</v>
      </c>
      <c r="F1108" t="s">
        <v>109</v>
      </c>
      <c r="G1108">
        <v>-8.7070583248402403E-2</v>
      </c>
      <c r="H1108">
        <v>-8.7070583248402403E-2</v>
      </c>
      <c r="I1108">
        <v>-8.7070583248402403E-2</v>
      </c>
      <c r="J1108">
        <v>149.65175181204</v>
      </c>
      <c r="K1108">
        <v>152.242334622909</v>
      </c>
      <c r="L1108">
        <v>151.14591912912201</v>
      </c>
      <c r="M1108">
        <v>0</v>
      </c>
      <c r="N1108" t="b">
        <v>0</v>
      </c>
    </row>
    <row r="1109" spans="1:14" x14ac:dyDescent="0.35">
      <c r="A1109" t="s">
        <v>445</v>
      </c>
      <c r="B1109" t="b">
        <v>0</v>
      </c>
      <c r="C1109" t="b">
        <v>0</v>
      </c>
      <c r="D1109">
        <v>0</v>
      </c>
      <c r="E1109">
        <v>-1</v>
      </c>
      <c r="F1109" t="s">
        <v>109</v>
      </c>
      <c r="G1109">
        <v>-0.1625371273822</v>
      </c>
      <c r="H1109">
        <v>0</v>
      </c>
      <c r="I1109">
        <v>0.1625371273822</v>
      </c>
      <c r="J1109">
        <v>125.327785964797</v>
      </c>
      <c r="K1109">
        <v>152.242334622909</v>
      </c>
      <c r="L1109">
        <v>175.71274263991199</v>
      </c>
      <c r="M1109">
        <v>1</v>
      </c>
      <c r="N1109" t="b">
        <v>0</v>
      </c>
    </row>
    <row r="1110" spans="1:14" x14ac:dyDescent="0.35">
      <c r="A1110" t="s">
        <v>446</v>
      </c>
      <c r="B1110" t="b">
        <v>0</v>
      </c>
      <c r="C1110" t="b">
        <v>0</v>
      </c>
      <c r="D1110">
        <v>0</v>
      </c>
      <c r="E1110">
        <v>-1</v>
      </c>
      <c r="F1110" t="s">
        <v>109</v>
      </c>
      <c r="G1110">
        <v>0.179868427266799</v>
      </c>
      <c r="H1110">
        <v>0</v>
      </c>
      <c r="I1110">
        <v>-0.179868427266799</v>
      </c>
      <c r="J1110">
        <v>147.870297719115</v>
      </c>
      <c r="K1110">
        <v>152.242334622909</v>
      </c>
      <c r="L1110">
        <v>144.107567970535</v>
      </c>
      <c r="M1110">
        <v>1</v>
      </c>
      <c r="N1110" t="b">
        <v>1</v>
      </c>
    </row>
    <row r="1111" spans="1:14" x14ac:dyDescent="0.35">
      <c r="A1111" t="s">
        <v>447</v>
      </c>
      <c r="B1111" t="b">
        <v>1</v>
      </c>
      <c r="C1111" t="b">
        <v>1</v>
      </c>
      <c r="D1111">
        <v>1</v>
      </c>
      <c r="E1111">
        <v>1</v>
      </c>
      <c r="F1111" t="s">
        <v>109</v>
      </c>
      <c r="G1111">
        <v>7.5880497515483605E-2</v>
      </c>
      <c r="H1111">
        <v>7.5880497515483605E-2</v>
      </c>
      <c r="I1111">
        <v>7.5880497515483605E-2</v>
      </c>
      <c r="J1111">
        <v>159.090769477804</v>
      </c>
      <c r="K1111">
        <v>163.79455871701401</v>
      </c>
      <c r="L1111">
        <v>155.042521923886</v>
      </c>
      <c r="M1111">
        <v>1</v>
      </c>
      <c r="N1111" t="b">
        <v>1</v>
      </c>
    </row>
    <row r="1112" spans="1:14" x14ac:dyDescent="0.35">
      <c r="A1112" t="s">
        <v>448</v>
      </c>
      <c r="B1112" t="b">
        <v>1</v>
      </c>
      <c r="C1112" t="b">
        <v>1</v>
      </c>
      <c r="D1112">
        <v>1</v>
      </c>
      <c r="E1112">
        <v>1</v>
      </c>
      <c r="F1112" t="s">
        <v>109</v>
      </c>
      <c r="G1112">
        <v>1.4427393183144401E-2</v>
      </c>
      <c r="H1112">
        <v>1.4427393183144401E-2</v>
      </c>
      <c r="I1112">
        <v>1.4427393183144401E-2</v>
      </c>
      <c r="J1112">
        <v>161.38603456086901</v>
      </c>
      <c r="K1112">
        <v>166.157687216884</v>
      </c>
      <c r="L1112">
        <v>157.27938134778799</v>
      </c>
      <c r="M1112">
        <v>1</v>
      </c>
      <c r="N1112" t="b">
        <v>1</v>
      </c>
    </row>
    <row r="1113" spans="1:14" x14ac:dyDescent="0.35">
      <c r="A1113" t="s">
        <v>449</v>
      </c>
      <c r="B1113" t="b">
        <v>1</v>
      </c>
      <c r="C1113" t="b">
        <v>1</v>
      </c>
      <c r="D1113">
        <v>1</v>
      </c>
      <c r="E1113">
        <v>1</v>
      </c>
      <c r="F1113" t="s">
        <v>109</v>
      </c>
      <c r="G1113">
        <v>5.1246539841647003E-2</v>
      </c>
      <c r="H1113">
        <v>5.1246539841647003E-2</v>
      </c>
      <c r="I1113">
        <v>5.1246539841647003E-2</v>
      </c>
      <c r="J1113">
        <v>169.65651041087801</v>
      </c>
      <c r="K1113">
        <v>174.67269375484</v>
      </c>
      <c r="L1113">
        <v>165.33940543029701</v>
      </c>
      <c r="M1113">
        <v>1</v>
      </c>
      <c r="N1113" t="b">
        <v>1</v>
      </c>
    </row>
    <row r="1114" spans="1:14" x14ac:dyDescent="0.35">
      <c r="A1114" t="s">
        <v>450</v>
      </c>
      <c r="B1114" t="b">
        <v>1</v>
      </c>
      <c r="C1114" t="b">
        <v>0</v>
      </c>
      <c r="D1114">
        <v>0</v>
      </c>
      <c r="E1114">
        <v>-1</v>
      </c>
      <c r="F1114" t="s">
        <v>109</v>
      </c>
      <c r="G1114">
        <v>6.2920714740249906E-2</v>
      </c>
      <c r="H1114">
        <v>0</v>
      </c>
      <c r="I1114">
        <v>-6.2920714740249906E-2</v>
      </c>
      <c r="J1114">
        <v>180.33141930626701</v>
      </c>
      <c r="K1114">
        <v>174.67269375484</v>
      </c>
      <c r="L1114">
        <v>154.93613186589499</v>
      </c>
      <c r="M1114">
        <v>0</v>
      </c>
      <c r="N1114" t="b">
        <v>1</v>
      </c>
    </row>
    <row r="1115" spans="1:14" x14ac:dyDescent="0.35">
      <c r="A1115" t="s">
        <v>451</v>
      </c>
      <c r="B1115" t="b">
        <v>1</v>
      </c>
      <c r="C1115" t="b">
        <v>1</v>
      </c>
      <c r="D1115">
        <v>1</v>
      </c>
      <c r="E1115">
        <v>1</v>
      </c>
      <c r="F1115" t="s">
        <v>109</v>
      </c>
      <c r="G1115">
        <v>-4.6308724179736402E-2</v>
      </c>
      <c r="H1115">
        <v>-4.6308724179736402E-2</v>
      </c>
      <c r="I1115">
        <v>-4.6308724179736402E-2</v>
      </c>
      <c r="J1115">
        <v>171.98050134867299</v>
      </c>
      <c r="K1115">
        <v>166.583824158016</v>
      </c>
      <c r="L1115">
        <v>147.76123726984201</v>
      </c>
      <c r="M1115">
        <v>1</v>
      </c>
      <c r="N1115" t="b">
        <v>0</v>
      </c>
    </row>
    <row r="1116" spans="1:14" x14ac:dyDescent="0.35">
      <c r="A1116" t="s">
        <v>452</v>
      </c>
      <c r="B1116" t="b">
        <v>0</v>
      </c>
      <c r="C1116" t="b">
        <v>0</v>
      </c>
      <c r="D1116">
        <v>0</v>
      </c>
      <c r="E1116">
        <v>-1</v>
      </c>
      <c r="F1116" t="s">
        <v>109</v>
      </c>
      <c r="G1116">
        <v>-3.0563330062992101E-2</v>
      </c>
      <c r="H1116">
        <v>0</v>
      </c>
      <c r="I1116">
        <v>3.0563330062992101E-2</v>
      </c>
      <c r="J1116">
        <v>166.72420452155399</v>
      </c>
      <c r="K1116">
        <v>166.583824158016</v>
      </c>
      <c r="L1116">
        <v>152.27731273503599</v>
      </c>
      <c r="M1116">
        <v>1</v>
      </c>
      <c r="N1116" t="b">
        <v>0</v>
      </c>
    </row>
    <row r="1117" spans="1:14" x14ac:dyDescent="0.35">
      <c r="A1117" t="s">
        <v>453</v>
      </c>
      <c r="B1117" t="b">
        <v>0</v>
      </c>
      <c r="C1117" t="b">
        <v>0</v>
      </c>
      <c r="D1117">
        <v>0</v>
      </c>
      <c r="E1117">
        <v>-1</v>
      </c>
      <c r="F1117" t="s">
        <v>109</v>
      </c>
      <c r="G1117">
        <v>9.5827239763446703E-2</v>
      </c>
      <c r="H1117">
        <v>0</v>
      </c>
      <c r="I1117">
        <v>-9.5827239763446703E-2</v>
      </c>
      <c r="J1117">
        <v>182.70092484261099</v>
      </c>
      <c r="K1117">
        <v>166.583824158016</v>
      </c>
      <c r="L1117">
        <v>137.68499817704199</v>
      </c>
      <c r="M1117">
        <v>1</v>
      </c>
      <c r="N1117" t="b">
        <v>1</v>
      </c>
    </row>
    <row r="1118" spans="1:14" x14ac:dyDescent="0.35">
      <c r="A1118" t="s">
        <v>454</v>
      </c>
      <c r="B1118" t="b">
        <v>1</v>
      </c>
      <c r="C1118" t="b">
        <v>0</v>
      </c>
      <c r="D1118">
        <v>0</v>
      </c>
      <c r="E1118">
        <v>-1</v>
      </c>
      <c r="F1118" t="s">
        <v>109</v>
      </c>
      <c r="G1118">
        <v>2.5872570108814202E-2</v>
      </c>
      <c r="H1118">
        <v>0</v>
      </c>
      <c r="I1118">
        <v>-2.5872570108814202E-2</v>
      </c>
      <c r="J1118">
        <v>187.42786732954701</v>
      </c>
      <c r="K1118">
        <v>166.583824158016</v>
      </c>
      <c r="L1118">
        <v>134.12273340877499</v>
      </c>
      <c r="M1118">
        <v>0</v>
      </c>
      <c r="N1118" t="b">
        <v>1</v>
      </c>
    </row>
    <row r="1119" spans="1:14" x14ac:dyDescent="0.35">
      <c r="A1119" t="s">
        <v>455</v>
      </c>
      <c r="B1119" t="b">
        <v>1</v>
      </c>
      <c r="C1119" t="b">
        <v>1</v>
      </c>
      <c r="D1119">
        <v>1</v>
      </c>
      <c r="E1119">
        <v>1</v>
      </c>
      <c r="F1119" t="s">
        <v>109</v>
      </c>
      <c r="G1119">
        <v>4.3818122638219397E-3</v>
      </c>
      <c r="H1119">
        <v>4.3818122638219397E-3</v>
      </c>
      <c r="I1119">
        <v>4.3818122638219397E-3</v>
      </c>
      <c r="J1119">
        <v>188.24914105719401</v>
      </c>
      <c r="K1119">
        <v>167.31376320166601</v>
      </c>
      <c r="L1119">
        <v>134.71043404688299</v>
      </c>
      <c r="M1119">
        <v>1</v>
      </c>
      <c r="N1119" t="b">
        <v>1</v>
      </c>
    </row>
    <row r="1120" spans="1:14" x14ac:dyDescent="0.35">
      <c r="A1120" t="s">
        <v>456</v>
      </c>
      <c r="B1120" t="b">
        <v>1</v>
      </c>
      <c r="C1120" t="b">
        <v>1</v>
      </c>
      <c r="D1120">
        <v>1</v>
      </c>
      <c r="E1120">
        <v>1</v>
      </c>
      <c r="F1120" t="s">
        <v>109</v>
      </c>
      <c r="G1120">
        <v>1.13019704541141E-2</v>
      </c>
      <c r="H1120">
        <v>1.13019704541141E-2</v>
      </c>
      <c r="I1120">
        <v>1.13019704541141E-2</v>
      </c>
      <c r="J1120">
        <v>190.37672728743499</v>
      </c>
      <c r="K1120">
        <v>169.20473840993699</v>
      </c>
      <c r="L1120">
        <v>136.23292739234199</v>
      </c>
      <c r="M1120">
        <v>1</v>
      </c>
      <c r="N1120" t="b">
        <v>1</v>
      </c>
    </row>
    <row r="1121" spans="1:14" x14ac:dyDescent="0.35">
      <c r="A1121" t="s">
        <v>457</v>
      </c>
      <c r="B1121" t="b">
        <v>1</v>
      </c>
      <c r="C1121" t="b">
        <v>1</v>
      </c>
      <c r="D1121">
        <v>1</v>
      </c>
      <c r="E1121">
        <v>1</v>
      </c>
      <c r="F1121" t="s">
        <v>109</v>
      </c>
      <c r="G1121">
        <v>2.1530065311419402E-2</v>
      </c>
      <c r="H1121">
        <v>2.1530065311419402E-2</v>
      </c>
      <c r="I1121">
        <v>2.1530065311419402E-2</v>
      </c>
      <c r="J1121">
        <v>194.47555065970701</v>
      </c>
      <c r="K1121">
        <v>172.847727478905</v>
      </c>
      <c r="L1121">
        <v>139.166031216665</v>
      </c>
      <c r="M1121">
        <v>1</v>
      </c>
      <c r="N1121" t="b">
        <v>1</v>
      </c>
    </row>
    <row r="1122" spans="1:14" x14ac:dyDescent="0.35">
      <c r="A1122" t="s">
        <v>458</v>
      </c>
      <c r="B1122" t="b">
        <v>1</v>
      </c>
      <c r="C1122" t="b">
        <v>1</v>
      </c>
      <c r="D1122">
        <v>1</v>
      </c>
      <c r="E1122">
        <v>1</v>
      </c>
      <c r="F1122" t="s">
        <v>109</v>
      </c>
      <c r="G1122">
        <v>4.1631178312539298E-2</v>
      </c>
      <c r="H1122">
        <v>4.1631178312539298E-2</v>
      </c>
      <c r="I1122">
        <v>4.1631178312539298E-2</v>
      </c>
      <c r="J1122">
        <v>202.57179698665101</v>
      </c>
      <c r="K1122">
        <v>180.04358204249701</v>
      </c>
      <c r="L1122">
        <v>144.959677077294</v>
      </c>
      <c r="M1122">
        <v>1</v>
      </c>
      <c r="N1122" t="b">
        <v>1</v>
      </c>
    </row>
    <row r="1123" spans="1:14" x14ac:dyDescent="0.35">
      <c r="A1123" t="s">
        <v>459</v>
      </c>
      <c r="B1123" t="b">
        <v>1</v>
      </c>
      <c r="C1123" t="b">
        <v>1</v>
      </c>
      <c r="D1123">
        <v>1</v>
      </c>
      <c r="E1123">
        <v>1</v>
      </c>
      <c r="F1123" t="s">
        <v>109</v>
      </c>
      <c r="G1123">
        <v>4.4759984703215397E-3</v>
      </c>
      <c r="H1123">
        <v>4.4759984703215397E-3</v>
      </c>
      <c r="I1123">
        <v>4.4759984703215397E-3</v>
      </c>
      <c r="J1123">
        <v>203.478508040093</v>
      </c>
      <c r="K1123">
        <v>180.84945684031001</v>
      </c>
      <c r="L1123">
        <v>145.60851637015</v>
      </c>
      <c r="M1123">
        <v>1</v>
      </c>
      <c r="N1123" t="b">
        <v>1</v>
      </c>
    </row>
    <row r="1124" spans="1:14" x14ac:dyDescent="0.35">
      <c r="A1124" t="s">
        <v>460</v>
      </c>
      <c r="B1124" t="b">
        <v>1</v>
      </c>
      <c r="C1124" t="b">
        <v>1</v>
      </c>
      <c r="D1124">
        <v>1</v>
      </c>
      <c r="E1124">
        <v>1</v>
      </c>
      <c r="F1124" t="s">
        <v>109</v>
      </c>
      <c r="G1124">
        <v>2.3348763536775199E-2</v>
      </c>
      <c r="H1124">
        <v>2.3348763536775199E-2</v>
      </c>
      <c r="I1124">
        <v>2.3348763536775199E-2</v>
      </c>
      <c r="J1124">
        <v>208.229479609137</v>
      </c>
      <c r="K1124">
        <v>185.07206804382901</v>
      </c>
      <c r="L1124">
        <v>149.00829518781799</v>
      </c>
      <c r="M1124">
        <v>1</v>
      </c>
      <c r="N1124" t="b">
        <v>1</v>
      </c>
    </row>
    <row r="1125" spans="1:14" x14ac:dyDescent="0.35">
      <c r="A1125" t="s">
        <v>461</v>
      </c>
      <c r="B1125" t="b">
        <v>1</v>
      </c>
      <c r="C1125" t="b">
        <v>1</v>
      </c>
      <c r="D1125">
        <v>1</v>
      </c>
      <c r="E1125">
        <v>1</v>
      </c>
      <c r="F1125" t="s">
        <v>109</v>
      </c>
      <c r="G1125">
        <v>1.8771058784512601E-2</v>
      </c>
      <c r="H1125">
        <v>1.8771058784512601E-2</v>
      </c>
      <c r="I1125">
        <v>1.8771058784512601E-2</v>
      </c>
      <c r="J1125">
        <v>212.13816741154901</v>
      </c>
      <c r="K1125">
        <v>188.54606671245099</v>
      </c>
      <c r="L1125">
        <v>151.805338656168</v>
      </c>
      <c r="M1125">
        <v>1</v>
      </c>
      <c r="N1125" t="b">
        <v>1</v>
      </c>
    </row>
    <row r="1126" spans="1:14" x14ac:dyDescent="0.35">
      <c r="A1126" t="s">
        <v>462</v>
      </c>
      <c r="B1126" t="b">
        <v>1</v>
      </c>
      <c r="C1126" t="b">
        <v>1</v>
      </c>
      <c r="D1126">
        <v>1</v>
      </c>
      <c r="E1126">
        <v>1</v>
      </c>
      <c r="F1126" t="s">
        <v>109</v>
      </c>
      <c r="G1126">
        <v>3.18756502214214E-2</v>
      </c>
      <c r="H1126">
        <v>3.18756502214214E-2</v>
      </c>
      <c r="I1126">
        <v>3.18756502214214E-2</v>
      </c>
      <c r="J1126">
        <v>218.90020943457299</v>
      </c>
      <c r="K1126">
        <v>194.556095185602</v>
      </c>
      <c r="L1126">
        <v>156.64423253291699</v>
      </c>
      <c r="M1126">
        <v>1</v>
      </c>
      <c r="N1126" t="b">
        <v>1</v>
      </c>
    </row>
    <row r="1127" spans="1:14" x14ac:dyDescent="0.35">
      <c r="A1127" t="s">
        <v>463</v>
      </c>
      <c r="B1127" t="b">
        <v>1</v>
      </c>
      <c r="C1127" t="b">
        <v>1</v>
      </c>
      <c r="D1127">
        <v>1</v>
      </c>
      <c r="E1127">
        <v>1</v>
      </c>
      <c r="F1127" t="s">
        <v>109</v>
      </c>
      <c r="G1127">
        <v>-4.7078604957893601E-2</v>
      </c>
      <c r="H1127">
        <v>-4.7078604957893601E-2</v>
      </c>
      <c r="I1127">
        <v>-4.7078604957893601E-2</v>
      </c>
      <c r="J1127">
        <v>208.594692949403</v>
      </c>
      <c r="K1127">
        <v>185.39666563820799</v>
      </c>
      <c r="L1127">
        <v>149.26964059056701</v>
      </c>
      <c r="M1127">
        <v>1</v>
      </c>
      <c r="N1127" t="b">
        <v>0</v>
      </c>
    </row>
    <row r="1128" spans="1:14" x14ac:dyDescent="0.35">
      <c r="A1128" t="s">
        <v>464</v>
      </c>
      <c r="B1128" t="b">
        <v>0</v>
      </c>
      <c r="C1128" t="b">
        <v>1</v>
      </c>
      <c r="D1128">
        <v>1</v>
      </c>
      <c r="E1128">
        <v>1</v>
      </c>
      <c r="F1128" t="s">
        <v>109</v>
      </c>
      <c r="G1128">
        <v>5.7176605589831501E-2</v>
      </c>
      <c r="H1128">
        <v>5.7176605589831501E-2</v>
      </c>
      <c r="I1128">
        <v>5.7176605589831501E-2</v>
      </c>
      <c r="J1128">
        <v>220.52142943630301</v>
      </c>
      <c r="K1128">
        <v>195.997017667074</v>
      </c>
      <c r="L1128">
        <v>157.80437195715001</v>
      </c>
      <c r="M1128">
        <v>0</v>
      </c>
      <c r="N1128" t="b">
        <v>1</v>
      </c>
    </row>
    <row r="1129" spans="1:14" x14ac:dyDescent="0.35">
      <c r="A1129" t="s">
        <v>465</v>
      </c>
      <c r="B1129" t="b">
        <v>1</v>
      </c>
      <c r="C1129" t="b">
        <v>1</v>
      </c>
      <c r="D1129">
        <v>1</v>
      </c>
      <c r="E1129">
        <v>1</v>
      </c>
      <c r="F1129" t="s">
        <v>109</v>
      </c>
      <c r="G1129">
        <v>-9.2387336922221605E-3</v>
      </c>
      <c r="H1129">
        <v>-9.2387336922221605E-3</v>
      </c>
      <c r="I1129">
        <v>-9.2387336922221605E-3</v>
      </c>
      <c r="J1129">
        <v>218.48409067631201</v>
      </c>
      <c r="K1129">
        <v>194.18625341637801</v>
      </c>
      <c r="L1129">
        <v>156.34645938916901</v>
      </c>
      <c r="M1129">
        <v>1</v>
      </c>
      <c r="N1129" t="b">
        <v>0</v>
      </c>
    </row>
    <row r="1130" spans="1:14" x14ac:dyDescent="0.35">
      <c r="A1130" t="s">
        <v>466</v>
      </c>
      <c r="B1130" t="b">
        <v>0</v>
      </c>
      <c r="C1130" t="b">
        <v>1</v>
      </c>
      <c r="D1130">
        <v>1</v>
      </c>
      <c r="E1130">
        <v>1</v>
      </c>
      <c r="F1130" t="s">
        <v>109</v>
      </c>
      <c r="G1130">
        <v>5.7349244558045E-2</v>
      </c>
      <c r="H1130">
        <v>5.7349244558045E-2</v>
      </c>
      <c r="I1130">
        <v>5.7349244558045E-2</v>
      </c>
      <c r="J1130">
        <v>231.01398822454999</v>
      </c>
      <c r="K1130">
        <v>205.32268835336501</v>
      </c>
      <c r="L1130">
        <v>165.31281072446299</v>
      </c>
      <c r="M1130">
        <v>0</v>
      </c>
      <c r="N1130" t="b">
        <v>1</v>
      </c>
    </row>
    <row r="1131" spans="1:14" x14ac:dyDescent="0.35">
      <c r="A1131" t="s">
        <v>467</v>
      </c>
      <c r="B1131" t="b">
        <v>1</v>
      </c>
      <c r="C1131" t="b">
        <v>0</v>
      </c>
      <c r="D1131">
        <v>0</v>
      </c>
      <c r="E1131">
        <v>-1</v>
      </c>
      <c r="F1131" t="s">
        <v>109</v>
      </c>
      <c r="G1131">
        <v>-5.8373429561944801E-2</v>
      </c>
      <c r="H1131">
        <v>0</v>
      </c>
      <c r="I1131">
        <v>5.8373429561944801E-2</v>
      </c>
      <c r="J1131">
        <v>217.528909455101</v>
      </c>
      <c r="K1131">
        <v>205.32268835336501</v>
      </c>
      <c r="L1131">
        <v>174.96268643697499</v>
      </c>
      <c r="M1131">
        <v>0</v>
      </c>
      <c r="N1131" t="b">
        <v>0</v>
      </c>
    </row>
    <row r="1132" spans="1:14" x14ac:dyDescent="0.35">
      <c r="A1132" t="s">
        <v>468</v>
      </c>
      <c r="B1132" t="b">
        <v>0</v>
      </c>
      <c r="C1132" t="b">
        <v>1</v>
      </c>
      <c r="D1132">
        <v>1</v>
      </c>
      <c r="E1132">
        <v>1</v>
      </c>
      <c r="F1132" t="s">
        <v>109</v>
      </c>
      <c r="G1132">
        <v>-3.6953697823237999E-2</v>
      </c>
      <c r="H1132">
        <v>-3.6953697823237999E-2</v>
      </c>
      <c r="I1132">
        <v>-3.6953697823237999E-2</v>
      </c>
      <c r="J1132">
        <v>209.490411867278</v>
      </c>
      <c r="K1132">
        <v>197.735255771699</v>
      </c>
      <c r="L1132">
        <v>168.49716819204099</v>
      </c>
      <c r="M1132">
        <v>0</v>
      </c>
      <c r="N1132" t="b">
        <v>0</v>
      </c>
    </row>
    <row r="1133" spans="1:14" x14ac:dyDescent="0.35">
      <c r="A1133" t="s">
        <v>469</v>
      </c>
      <c r="B1133" t="b">
        <v>0</v>
      </c>
      <c r="C1133" t="b">
        <v>0</v>
      </c>
      <c r="D1133">
        <v>0</v>
      </c>
      <c r="E1133">
        <v>-1</v>
      </c>
      <c r="F1133" t="s">
        <v>109</v>
      </c>
      <c r="G1133">
        <v>5.4189190368498501E-2</v>
      </c>
      <c r="H1133">
        <v>0</v>
      </c>
      <c r="I1133">
        <v>-5.4189190368498501E-2</v>
      </c>
      <c r="J1133">
        <v>220.84252767632901</v>
      </c>
      <c r="K1133">
        <v>197.735255771699</v>
      </c>
      <c r="L1133">
        <v>159.366443068329</v>
      </c>
      <c r="M1133">
        <v>1</v>
      </c>
      <c r="N1133" t="b">
        <v>1</v>
      </c>
    </row>
    <row r="1134" spans="1:14" x14ac:dyDescent="0.35">
      <c r="A1134" t="s">
        <v>470</v>
      </c>
      <c r="B1134" t="b">
        <v>1</v>
      </c>
      <c r="C1134" t="b">
        <v>0</v>
      </c>
      <c r="D1134">
        <v>0</v>
      </c>
      <c r="E1134">
        <v>-1</v>
      </c>
      <c r="F1134" t="s">
        <v>109</v>
      </c>
      <c r="G1134">
        <v>-9.0653052015837399E-2</v>
      </c>
      <c r="H1134">
        <v>0</v>
      </c>
      <c r="I1134">
        <v>9.0653052015837399E-2</v>
      </c>
      <c r="J1134">
        <v>200.822478527578</v>
      </c>
      <c r="K1134">
        <v>197.735255771699</v>
      </c>
      <c r="L1134">
        <v>173.813497521382</v>
      </c>
      <c r="M1134">
        <v>0</v>
      </c>
      <c r="N1134" t="b">
        <v>0</v>
      </c>
    </row>
    <row r="1135" spans="1:14" x14ac:dyDescent="0.35">
      <c r="A1135" t="s">
        <v>471</v>
      </c>
      <c r="B1135" t="b">
        <v>0</v>
      </c>
      <c r="C1135" t="b">
        <v>1</v>
      </c>
      <c r="D1135">
        <v>1</v>
      </c>
      <c r="E1135">
        <v>1</v>
      </c>
      <c r="F1135" t="s">
        <v>109</v>
      </c>
      <c r="G1135">
        <v>-3.6914464590865801E-3</v>
      </c>
      <c r="H1135">
        <v>-3.6914464590865801E-3</v>
      </c>
      <c r="I1135">
        <v>-3.6914464590865801E-3</v>
      </c>
      <c r="J1135">
        <v>200.08115310031201</v>
      </c>
      <c r="K1135">
        <v>197.005326661944</v>
      </c>
      <c r="L1135">
        <v>173.17187430141499</v>
      </c>
      <c r="M1135">
        <v>0</v>
      </c>
      <c r="N1135" t="b">
        <v>0</v>
      </c>
    </row>
    <row r="1136" spans="1:14" x14ac:dyDescent="0.35">
      <c r="A1136" t="s">
        <v>472</v>
      </c>
      <c r="B1136" t="b">
        <v>0</v>
      </c>
      <c r="C1136" t="b">
        <v>0</v>
      </c>
      <c r="D1136">
        <v>0</v>
      </c>
      <c r="E1136">
        <v>-1</v>
      </c>
      <c r="F1136" t="s">
        <v>109</v>
      </c>
      <c r="G1136">
        <v>-7.5934215093116E-2</v>
      </c>
      <c r="H1136">
        <v>0</v>
      </c>
      <c r="I1136">
        <v>7.5934215093116E-2</v>
      </c>
      <c r="J1136">
        <v>184.88814778471499</v>
      </c>
      <c r="K1136">
        <v>197.005326661944</v>
      </c>
      <c r="L1136">
        <v>186.32154465269701</v>
      </c>
      <c r="M1136">
        <v>1</v>
      </c>
      <c r="N1136" t="b">
        <v>0</v>
      </c>
    </row>
    <row r="1137" spans="1:14" x14ac:dyDescent="0.35">
      <c r="A1137" t="s">
        <v>473</v>
      </c>
      <c r="B1137" t="b">
        <v>0</v>
      </c>
      <c r="C1137" t="b">
        <v>0</v>
      </c>
      <c r="D1137">
        <v>0</v>
      </c>
      <c r="E1137">
        <v>-1</v>
      </c>
      <c r="F1137" t="s">
        <v>109</v>
      </c>
      <c r="G1137">
        <v>8.1026779831814902E-2</v>
      </c>
      <c r="H1137">
        <v>0</v>
      </c>
      <c r="I1137">
        <v>-8.1026779831814902E-2</v>
      </c>
      <c r="J1137">
        <v>199.86903902877901</v>
      </c>
      <c r="K1137">
        <v>197.005326661944</v>
      </c>
      <c r="L1137">
        <v>171.22450987619899</v>
      </c>
      <c r="M1137">
        <v>1</v>
      </c>
      <c r="N1137" t="b">
        <v>1</v>
      </c>
    </row>
    <row r="1138" spans="1:14" x14ac:dyDescent="0.35">
      <c r="A1138" t="s">
        <v>474</v>
      </c>
      <c r="B1138" t="b">
        <v>1</v>
      </c>
      <c r="C1138" t="b">
        <v>0</v>
      </c>
      <c r="D1138">
        <v>0</v>
      </c>
      <c r="E1138">
        <v>-1</v>
      </c>
      <c r="F1138" t="s">
        <v>109</v>
      </c>
      <c r="G1138">
        <v>-3.8087201289071199E-2</v>
      </c>
      <c r="H1138">
        <v>0</v>
      </c>
      <c r="I1138">
        <v>3.8087201289071199E-2</v>
      </c>
      <c r="J1138">
        <v>192.25658670783599</v>
      </c>
      <c r="K1138">
        <v>197.005326661944</v>
      </c>
      <c r="L1138">
        <v>177.74597224947601</v>
      </c>
      <c r="M1138">
        <v>0</v>
      </c>
      <c r="N1138" t="b">
        <v>0</v>
      </c>
    </row>
    <row r="1139" spans="1:14" x14ac:dyDescent="0.35">
      <c r="A1139" t="s">
        <v>475</v>
      </c>
      <c r="B1139" t="b">
        <v>0</v>
      </c>
      <c r="C1139" t="b">
        <v>0</v>
      </c>
      <c r="D1139">
        <v>0</v>
      </c>
      <c r="E1139">
        <v>-1</v>
      </c>
      <c r="F1139" t="s">
        <v>109</v>
      </c>
      <c r="G1139">
        <v>-9.5285308561072604E-2</v>
      </c>
      <c r="H1139">
        <v>0</v>
      </c>
      <c r="I1139">
        <v>9.5285308561072604E-2</v>
      </c>
      <c r="J1139">
        <v>173.93735852048101</v>
      </c>
      <c r="K1139">
        <v>197.005326661944</v>
      </c>
      <c r="L1139">
        <v>194.682552060755</v>
      </c>
      <c r="M1139">
        <v>1</v>
      </c>
      <c r="N1139" t="b">
        <v>0</v>
      </c>
    </row>
    <row r="1140" spans="1:14" x14ac:dyDescent="0.35">
      <c r="A1140" t="s">
        <v>476</v>
      </c>
      <c r="B1140" t="b">
        <v>0</v>
      </c>
      <c r="C1140" t="b">
        <v>0</v>
      </c>
      <c r="D1140">
        <v>0</v>
      </c>
      <c r="E1140">
        <v>-1</v>
      </c>
      <c r="F1140" t="s">
        <v>109</v>
      </c>
      <c r="G1140">
        <v>5.4317433842686599E-2</v>
      </c>
      <c r="H1140">
        <v>0</v>
      </c>
      <c r="I1140">
        <v>-5.4317433842686599E-2</v>
      </c>
      <c r="J1140">
        <v>183.38518948468899</v>
      </c>
      <c r="K1140">
        <v>197.005326661944</v>
      </c>
      <c r="L1140">
        <v>184.10789541886999</v>
      </c>
      <c r="M1140">
        <v>1</v>
      </c>
      <c r="N1140" t="b">
        <v>1</v>
      </c>
    </row>
    <row r="1141" spans="1:14" x14ac:dyDescent="0.35">
      <c r="A1141" t="s">
        <v>477</v>
      </c>
      <c r="B1141" t="b">
        <v>1</v>
      </c>
      <c r="C1141" t="b">
        <v>0</v>
      </c>
      <c r="D1141">
        <v>0</v>
      </c>
      <c r="E1141">
        <v>-1</v>
      </c>
      <c r="F1141" t="s">
        <v>109</v>
      </c>
      <c r="G1141">
        <v>5.92658451693912E-2</v>
      </c>
      <c r="H1141">
        <v>0</v>
      </c>
      <c r="I1141">
        <v>-5.92658451693912E-2</v>
      </c>
      <c r="J1141">
        <v>194.25366773104901</v>
      </c>
      <c r="K1141">
        <v>197.005326661944</v>
      </c>
      <c r="L1141">
        <v>173.19658539451299</v>
      </c>
      <c r="M1141">
        <v>0</v>
      </c>
      <c r="N1141" t="b">
        <v>1</v>
      </c>
    </row>
    <row r="1142" spans="1:14" x14ac:dyDescent="0.35">
      <c r="A1142" t="s">
        <v>478</v>
      </c>
      <c r="B1142" t="b">
        <v>1</v>
      </c>
      <c r="C1142" t="b">
        <v>0</v>
      </c>
      <c r="D1142">
        <v>0</v>
      </c>
      <c r="E1142">
        <v>-1</v>
      </c>
      <c r="F1142" t="s">
        <v>109</v>
      </c>
      <c r="G1142">
        <v>-5.64516909121641E-2</v>
      </c>
      <c r="H1142">
        <v>0</v>
      </c>
      <c r="I1142">
        <v>5.64516909121641E-2</v>
      </c>
      <c r="J1142">
        <v>183.28771972174101</v>
      </c>
      <c r="K1142">
        <v>197.005326661944</v>
      </c>
      <c r="L1142">
        <v>182.97382550024599</v>
      </c>
      <c r="M1142">
        <v>0</v>
      </c>
      <c r="N1142" t="b">
        <v>0</v>
      </c>
    </row>
    <row r="1143" spans="1:14" x14ac:dyDescent="0.35">
      <c r="A1143" t="s">
        <v>479</v>
      </c>
      <c r="B1143" t="b">
        <v>0</v>
      </c>
      <c r="C1143" t="b">
        <v>1</v>
      </c>
      <c r="D1143">
        <v>1</v>
      </c>
      <c r="E1143">
        <v>1</v>
      </c>
      <c r="F1143" t="s">
        <v>109</v>
      </c>
      <c r="G1143">
        <v>6.7440909992052697E-2</v>
      </c>
      <c r="H1143">
        <v>6.7440909992052697E-2</v>
      </c>
      <c r="I1143">
        <v>6.7440909992052697E-2</v>
      </c>
      <c r="J1143">
        <v>195.64881033014399</v>
      </c>
      <c r="K1143">
        <v>210.29154516530801</v>
      </c>
      <c r="L1143">
        <v>195.31374679671001</v>
      </c>
      <c r="M1143">
        <v>0</v>
      </c>
      <c r="N1143" t="b">
        <v>1</v>
      </c>
    </row>
    <row r="1144" spans="1:14" x14ac:dyDescent="0.35">
      <c r="A1144" t="s">
        <v>480</v>
      </c>
      <c r="B1144" t="b">
        <v>1</v>
      </c>
      <c r="C1144" t="b">
        <v>1</v>
      </c>
      <c r="D1144">
        <v>1</v>
      </c>
      <c r="E1144">
        <v>1</v>
      </c>
      <c r="F1144" t="s">
        <v>109</v>
      </c>
      <c r="G1144">
        <v>-3.5396510152386401E-2</v>
      </c>
      <c r="H1144">
        <v>-3.5396510152386401E-2</v>
      </c>
      <c r="I1144">
        <v>-3.5396510152386401E-2</v>
      </c>
      <c r="J1144">
        <v>188.72352522899001</v>
      </c>
      <c r="K1144">
        <v>202.847958351903</v>
      </c>
      <c r="L1144">
        <v>188.40032177531899</v>
      </c>
      <c r="M1144">
        <v>1</v>
      </c>
      <c r="N1144" t="b">
        <v>0</v>
      </c>
    </row>
    <row r="1145" spans="1:14" x14ac:dyDescent="0.35">
      <c r="A1145" t="s">
        <v>481</v>
      </c>
      <c r="B1145" t="b">
        <v>0</v>
      </c>
      <c r="C1145" t="b">
        <v>1</v>
      </c>
      <c r="D1145">
        <v>1</v>
      </c>
      <c r="E1145">
        <v>1</v>
      </c>
      <c r="F1145" t="s">
        <v>109</v>
      </c>
      <c r="G1145">
        <v>4.14078273979889E-2</v>
      </c>
      <c r="H1145">
        <v>4.14078273979889E-2</v>
      </c>
      <c r="I1145">
        <v>4.14078273979889E-2</v>
      </c>
      <c r="J1145">
        <v>196.53815638761299</v>
      </c>
      <c r="K1145">
        <v>211.24745159937299</v>
      </c>
      <c r="L1145">
        <v>196.201569781117</v>
      </c>
      <c r="M1145">
        <v>0</v>
      </c>
      <c r="N1145" t="b">
        <v>1</v>
      </c>
    </row>
    <row r="1146" spans="1:14" x14ac:dyDescent="0.35">
      <c r="A1146" t="s">
        <v>482</v>
      </c>
      <c r="B1146" t="b">
        <v>1</v>
      </c>
      <c r="C1146" t="b">
        <v>0</v>
      </c>
      <c r="D1146">
        <v>0</v>
      </c>
      <c r="E1146">
        <v>-1</v>
      </c>
      <c r="F1146" t="s">
        <v>109</v>
      </c>
      <c r="G1146">
        <v>1.1794006893332799E-2</v>
      </c>
      <c r="H1146">
        <v>0</v>
      </c>
      <c r="I1146">
        <v>-1.1794006893332799E-2</v>
      </c>
      <c r="J1146">
        <v>198.85612875885101</v>
      </c>
      <c r="K1146">
        <v>211.24745159937299</v>
      </c>
      <c r="L1146">
        <v>193.887567114636</v>
      </c>
      <c r="M1146">
        <v>0</v>
      </c>
      <c r="N1146" t="b">
        <v>1</v>
      </c>
    </row>
    <row r="1147" spans="1:14" x14ac:dyDescent="0.35">
      <c r="A1147" t="s">
        <v>483</v>
      </c>
      <c r="B1147" t="b">
        <v>1</v>
      </c>
      <c r="C1147" t="b">
        <v>1</v>
      </c>
      <c r="D1147">
        <v>1</v>
      </c>
      <c r="E1147">
        <v>1</v>
      </c>
      <c r="F1147" t="s">
        <v>109</v>
      </c>
      <c r="G1147">
        <v>5.5248588240810401E-3</v>
      </c>
      <c r="H1147">
        <v>5.5248588240810401E-3</v>
      </c>
      <c r="I1147">
        <v>5.5248588240810401E-3</v>
      </c>
      <c r="J1147">
        <v>199.954780796547</v>
      </c>
      <c r="K1147">
        <v>212.41456394640599</v>
      </c>
      <c r="L1147">
        <v>194.958768550689</v>
      </c>
      <c r="M1147">
        <v>1</v>
      </c>
      <c r="N1147" t="b">
        <v>1</v>
      </c>
    </row>
    <row r="1148" spans="1:14" x14ac:dyDescent="0.35">
      <c r="A1148" t="s">
        <v>484</v>
      </c>
      <c r="B1148" t="b">
        <v>1</v>
      </c>
      <c r="C1148" t="b">
        <v>1</v>
      </c>
      <c r="D1148">
        <v>1</v>
      </c>
      <c r="E1148">
        <v>1</v>
      </c>
      <c r="F1148" t="s">
        <v>109</v>
      </c>
      <c r="G1148">
        <v>5.5157323951084698E-2</v>
      </c>
      <c r="H1148">
        <v>5.5157323951084698E-2</v>
      </c>
      <c r="I1148">
        <v>5.5157323951084698E-2</v>
      </c>
      <c r="J1148">
        <v>210.98375141650999</v>
      </c>
      <c r="K1148">
        <v>224.130782861927</v>
      </c>
      <c r="L1148">
        <v>205.71217250474399</v>
      </c>
      <c r="M1148">
        <v>1</v>
      </c>
      <c r="N1148" t="b">
        <v>1</v>
      </c>
    </row>
    <row r="1149" spans="1:14" x14ac:dyDescent="0.35">
      <c r="A1149" t="s">
        <v>485</v>
      </c>
      <c r="B1149" t="b">
        <v>1</v>
      </c>
      <c r="C1149" t="b">
        <v>1</v>
      </c>
      <c r="D1149">
        <v>1</v>
      </c>
      <c r="E1149">
        <v>1</v>
      </c>
      <c r="F1149" t="s">
        <v>109</v>
      </c>
      <c r="G1149">
        <v>3.0645480892973899E-2</v>
      </c>
      <c r="H1149">
        <v>3.0645480892973899E-2</v>
      </c>
      <c r="I1149">
        <v>3.0645480892973899E-2</v>
      </c>
      <c r="J1149">
        <v>217.44944993927299</v>
      </c>
      <c r="K1149">
        <v>230.999378485649</v>
      </c>
      <c r="L1149">
        <v>212.01632095669001</v>
      </c>
      <c r="M1149">
        <v>1</v>
      </c>
      <c r="N1149" t="b">
        <v>1</v>
      </c>
    </row>
    <row r="1150" spans="1:14" x14ac:dyDescent="0.35">
      <c r="A1150" t="s">
        <v>486</v>
      </c>
      <c r="B1150" t="b">
        <v>1</v>
      </c>
      <c r="C1150" t="b">
        <v>1</v>
      </c>
      <c r="D1150">
        <v>1</v>
      </c>
      <c r="E1150">
        <v>1</v>
      </c>
      <c r="F1150" t="s">
        <v>109</v>
      </c>
      <c r="G1150">
        <v>-1.34102055847732E-2</v>
      </c>
      <c r="H1150">
        <v>-1.34102055847732E-2</v>
      </c>
      <c r="I1150">
        <v>-1.34102055847732E-2</v>
      </c>
      <c r="J1150">
        <v>214.53340811129101</v>
      </c>
      <c r="K1150">
        <v>227.90162933020201</v>
      </c>
      <c r="L1150">
        <v>209.17313850533401</v>
      </c>
      <c r="M1150">
        <v>1</v>
      </c>
      <c r="N1150" t="b">
        <v>0</v>
      </c>
    </row>
    <row r="1151" spans="1:14" x14ac:dyDescent="0.35">
      <c r="A1151" t="s">
        <v>487</v>
      </c>
      <c r="B1151" t="b">
        <v>0</v>
      </c>
      <c r="C1151" t="b">
        <v>1</v>
      </c>
      <c r="D1151">
        <v>1</v>
      </c>
      <c r="E1151">
        <v>1</v>
      </c>
      <c r="F1151" t="s">
        <v>109</v>
      </c>
      <c r="G1151">
        <v>-4.9529042744349397E-2</v>
      </c>
      <c r="H1151">
        <v>-4.9529042744349397E-2</v>
      </c>
      <c r="I1151">
        <v>-4.9529042744349397E-2</v>
      </c>
      <c r="J1151">
        <v>203.90777377085601</v>
      </c>
      <c r="K1151">
        <v>216.613879789599</v>
      </c>
      <c r="L1151">
        <v>198.81299318733301</v>
      </c>
      <c r="M1151">
        <v>0</v>
      </c>
      <c r="N1151" t="b">
        <v>0</v>
      </c>
    </row>
    <row r="1152" spans="1:14" x14ac:dyDescent="0.35">
      <c r="A1152" t="s">
        <v>488</v>
      </c>
      <c r="B1152" t="b">
        <v>0</v>
      </c>
      <c r="C1152" t="b">
        <v>1</v>
      </c>
      <c r="D1152">
        <v>1</v>
      </c>
      <c r="E1152">
        <v>1</v>
      </c>
      <c r="F1152" t="s">
        <v>109</v>
      </c>
      <c r="G1152">
        <v>-2.08997595980666E-2</v>
      </c>
      <c r="H1152">
        <v>-2.08997595980666E-2</v>
      </c>
      <c r="I1152">
        <v>-2.08997595980666E-2</v>
      </c>
      <c r="J1152">
        <v>199.646150318868</v>
      </c>
      <c r="K1152">
        <v>212.086701776392</v>
      </c>
      <c r="L1152">
        <v>194.65784942474599</v>
      </c>
      <c r="M1152">
        <v>0</v>
      </c>
      <c r="N1152" t="b">
        <v>0</v>
      </c>
    </row>
    <row r="1153" spans="1:14" x14ac:dyDescent="0.35">
      <c r="A1153" t="s">
        <v>489</v>
      </c>
      <c r="B1153" t="b">
        <v>0</v>
      </c>
      <c r="C1153" t="b">
        <v>0</v>
      </c>
      <c r="D1153">
        <v>0</v>
      </c>
      <c r="E1153">
        <v>-1</v>
      </c>
      <c r="F1153" t="s">
        <v>109</v>
      </c>
      <c r="G1153">
        <v>7.9646010200554895E-2</v>
      </c>
      <c r="H1153">
        <v>0</v>
      </c>
      <c r="I1153">
        <v>-7.9646010200554895E-2</v>
      </c>
      <c r="J1153">
        <v>215.547169643666</v>
      </c>
      <c r="K1153">
        <v>212.086701776392</v>
      </c>
      <c r="L1153">
        <v>179.15412836384499</v>
      </c>
      <c r="M1153">
        <v>1</v>
      </c>
      <c r="N1153" t="b">
        <v>1</v>
      </c>
    </row>
    <row r="1154" spans="1:14" x14ac:dyDescent="0.35">
      <c r="A1154" t="s">
        <v>490</v>
      </c>
      <c r="B1154" t="b">
        <v>1</v>
      </c>
      <c r="C1154" t="b">
        <v>0</v>
      </c>
      <c r="D1154">
        <v>0</v>
      </c>
      <c r="E1154">
        <v>-1</v>
      </c>
      <c r="F1154" t="s">
        <v>109</v>
      </c>
      <c r="G1154">
        <v>4.2310148959306002E-2</v>
      </c>
      <c r="H1154">
        <v>0</v>
      </c>
      <c r="I1154">
        <v>-4.2310148959306002E-2</v>
      </c>
      <c r="J1154">
        <v>224.66700249904699</v>
      </c>
      <c r="K1154">
        <v>212.086701776392</v>
      </c>
      <c r="L1154">
        <v>171.57409050609601</v>
      </c>
      <c r="M1154">
        <v>0</v>
      </c>
      <c r="N1154" t="b">
        <v>1</v>
      </c>
    </row>
    <row r="1155" spans="1:14" x14ac:dyDescent="0.35">
      <c r="A1155" t="s">
        <v>396</v>
      </c>
      <c r="B1155" t="b">
        <v>0</v>
      </c>
      <c r="C1155" t="b">
        <v>0</v>
      </c>
      <c r="D1155">
        <v>0</v>
      </c>
      <c r="E1155">
        <v>-1</v>
      </c>
      <c r="F1155" t="s">
        <v>107</v>
      </c>
      <c r="G1155">
        <v>-3.2290987655222897E-2</v>
      </c>
      <c r="H1155">
        <v>0</v>
      </c>
      <c r="I1155">
        <v>3.2290987655222897E-2</v>
      </c>
      <c r="J1155">
        <v>96.770901234477705</v>
      </c>
      <c r="K1155">
        <v>100</v>
      </c>
      <c r="L1155">
        <v>103.229098765522</v>
      </c>
      <c r="M1155">
        <v>1</v>
      </c>
      <c r="N1155" t="b">
        <v>0</v>
      </c>
    </row>
    <row r="1156" spans="1:14" x14ac:dyDescent="0.35">
      <c r="A1156" t="s">
        <v>397</v>
      </c>
      <c r="B1156" t="b">
        <v>0</v>
      </c>
      <c r="C1156" t="b">
        <v>0</v>
      </c>
      <c r="D1156">
        <v>0</v>
      </c>
      <c r="E1156">
        <v>-1</v>
      </c>
      <c r="F1156" t="s">
        <v>107</v>
      </c>
      <c r="G1156" s="129">
        <v>-9.8719435640836004E-3</v>
      </c>
      <c r="H1156" s="129">
        <v>0</v>
      </c>
      <c r="I1156" s="129">
        <v>9.8719435640836004E-3</v>
      </c>
      <c r="J1156">
        <v>95.815584358845399</v>
      </c>
      <c r="K1156">
        <v>100</v>
      </c>
      <c r="L1156">
        <v>104.248170602706</v>
      </c>
      <c r="M1156">
        <v>1</v>
      </c>
      <c r="N1156" t="b">
        <v>0</v>
      </c>
    </row>
    <row r="1157" spans="1:14" x14ac:dyDescent="0.35">
      <c r="A1157" t="s">
        <v>398</v>
      </c>
      <c r="B1157" t="b">
        <v>0</v>
      </c>
      <c r="C1157" t="b">
        <v>1</v>
      </c>
      <c r="D1157">
        <v>1</v>
      </c>
      <c r="E1157">
        <v>1</v>
      </c>
      <c r="F1157" t="s">
        <v>107</v>
      </c>
      <c r="G1157">
        <v>4.3226210232266402E-2</v>
      </c>
      <c r="H1157">
        <v>4.3226210232266402E-2</v>
      </c>
      <c r="I1157">
        <v>4.3226210232266402E-2</v>
      </c>
      <c r="J1157">
        <v>99.957328951868305</v>
      </c>
      <c r="K1157">
        <v>104.32262102322601</v>
      </c>
      <c r="L1157">
        <v>108.75442394150799</v>
      </c>
      <c r="M1157">
        <v>0</v>
      </c>
      <c r="N1157" t="b">
        <v>1</v>
      </c>
    </row>
    <row r="1158" spans="1:14" x14ac:dyDescent="0.35">
      <c r="A1158" t="s">
        <v>354</v>
      </c>
      <c r="B1158" t="b">
        <v>1</v>
      </c>
      <c r="C1158" t="b">
        <v>0</v>
      </c>
      <c r="D1158">
        <v>0</v>
      </c>
      <c r="E1158">
        <v>-1</v>
      </c>
      <c r="F1158" t="s">
        <v>107</v>
      </c>
      <c r="G1158">
        <v>-2.3196039020704901E-2</v>
      </c>
      <c r="H1158">
        <v>0</v>
      </c>
      <c r="I1158">
        <v>2.3196039020704901E-2</v>
      </c>
      <c r="J1158">
        <v>97.638714849095294</v>
      </c>
      <c r="K1158">
        <v>104.32262102322601</v>
      </c>
      <c r="L1158">
        <v>111.27709580293001</v>
      </c>
      <c r="M1158">
        <v>0</v>
      </c>
      <c r="N1158" t="b">
        <v>0</v>
      </c>
    </row>
    <row r="1159" spans="1:14" x14ac:dyDescent="0.35">
      <c r="A1159" t="s">
        <v>399</v>
      </c>
      <c r="B1159" t="b">
        <v>0</v>
      </c>
      <c r="C1159" t="b">
        <v>0</v>
      </c>
      <c r="D1159">
        <v>0</v>
      </c>
      <c r="E1159">
        <v>-1</v>
      </c>
      <c r="F1159" t="s">
        <v>107</v>
      </c>
      <c r="G1159">
        <v>1.7217239587399201E-2</v>
      </c>
      <c r="H1159">
        <v>0</v>
      </c>
      <c r="I1159">
        <v>-1.7217239587399201E-2</v>
      </c>
      <c r="J1159">
        <v>99.3197839956579</v>
      </c>
      <c r="K1159">
        <v>104.32262102322601</v>
      </c>
      <c r="L1159">
        <v>109.36121138390099</v>
      </c>
      <c r="M1159">
        <v>1</v>
      </c>
      <c r="N1159" t="b">
        <v>1</v>
      </c>
    </row>
    <row r="1160" spans="1:14" x14ac:dyDescent="0.35">
      <c r="A1160" t="s">
        <v>400</v>
      </c>
      <c r="B1160" t="b">
        <v>1</v>
      </c>
      <c r="C1160" t="b">
        <v>0</v>
      </c>
      <c r="D1160">
        <v>0</v>
      </c>
      <c r="E1160">
        <v>-1</v>
      </c>
      <c r="F1160" t="s">
        <v>107</v>
      </c>
      <c r="G1160">
        <v>-3.7260065785436002E-3</v>
      </c>
      <c r="H1160">
        <v>0</v>
      </c>
      <c r="I1160">
        <v>3.7260065785436002E-3</v>
      </c>
      <c r="J1160">
        <v>98.949717827110604</v>
      </c>
      <c r="K1160">
        <v>104.32262102322601</v>
      </c>
      <c r="L1160">
        <v>109.768691976954</v>
      </c>
      <c r="M1160">
        <v>0</v>
      </c>
      <c r="N1160" t="b">
        <v>0</v>
      </c>
    </row>
    <row r="1161" spans="1:14" x14ac:dyDescent="0.35">
      <c r="A1161" t="s">
        <v>401</v>
      </c>
      <c r="B1161" t="b">
        <v>0</v>
      </c>
      <c r="C1161" t="b">
        <v>1</v>
      </c>
      <c r="D1161">
        <v>1</v>
      </c>
      <c r="E1161">
        <v>1</v>
      </c>
      <c r="F1161" t="s">
        <v>107</v>
      </c>
      <c r="G1161">
        <v>4.1958655881319099E-2</v>
      </c>
      <c r="H1161">
        <v>4.1958655881319099E-2</v>
      </c>
      <c r="I1161">
        <v>4.1958655881319099E-2</v>
      </c>
      <c r="J1161">
        <v>103.101514986971</v>
      </c>
      <c r="K1161">
        <v>108.699857979377</v>
      </c>
      <c r="L1161">
        <v>114.37443875015801</v>
      </c>
      <c r="M1161">
        <v>0</v>
      </c>
      <c r="N1161" t="b">
        <v>1</v>
      </c>
    </row>
    <row r="1162" spans="1:14" x14ac:dyDescent="0.35">
      <c r="A1162" t="s">
        <v>402</v>
      </c>
      <c r="B1162" t="b">
        <v>1</v>
      </c>
      <c r="C1162" t="b">
        <v>1</v>
      </c>
      <c r="D1162">
        <v>1</v>
      </c>
      <c r="E1162">
        <v>1</v>
      </c>
      <c r="F1162" t="s">
        <v>107</v>
      </c>
      <c r="G1162">
        <v>-3.7857766472603098E-3</v>
      </c>
      <c r="H1162">
        <v>-3.7857766472603098E-3</v>
      </c>
      <c r="I1162">
        <v>-3.7857766472603098E-3</v>
      </c>
      <c r="J1162">
        <v>102.71119567923699</v>
      </c>
      <c r="K1162">
        <v>108.28834459547799</v>
      </c>
      <c r="L1162">
        <v>113.94144267089401</v>
      </c>
      <c r="M1162">
        <v>1</v>
      </c>
      <c r="N1162" t="b">
        <v>0</v>
      </c>
    </row>
    <row r="1163" spans="1:14" x14ac:dyDescent="0.35">
      <c r="A1163" t="s">
        <v>403</v>
      </c>
      <c r="B1163" t="b">
        <v>0</v>
      </c>
      <c r="C1163" t="b">
        <v>1</v>
      </c>
      <c r="D1163">
        <v>1</v>
      </c>
      <c r="E1163">
        <v>1</v>
      </c>
      <c r="F1163" t="s">
        <v>107</v>
      </c>
      <c r="G1163">
        <v>2.4429815341924198E-3</v>
      </c>
      <c r="H1163">
        <v>2.4429815341924198E-3</v>
      </c>
      <c r="I1163">
        <v>2.4429815341924198E-3</v>
      </c>
      <c r="J1163">
        <v>102.96211723363599</v>
      </c>
      <c r="K1163">
        <v>108.552891021693</v>
      </c>
      <c r="L1163">
        <v>114.219799511318</v>
      </c>
      <c r="M1163">
        <v>0</v>
      </c>
      <c r="N1163" t="b">
        <v>1</v>
      </c>
    </row>
    <row r="1164" spans="1:14" x14ac:dyDescent="0.35">
      <c r="A1164" t="s">
        <v>404</v>
      </c>
      <c r="B1164" t="b">
        <v>1</v>
      </c>
      <c r="C1164" t="b">
        <v>1</v>
      </c>
      <c r="D1164">
        <v>1</v>
      </c>
      <c r="E1164">
        <v>1</v>
      </c>
      <c r="F1164" t="s">
        <v>107</v>
      </c>
      <c r="G1164">
        <v>-1.9144685062438601E-2</v>
      </c>
      <c r="H1164">
        <v>-1.9144685062438601E-2</v>
      </c>
      <c r="I1164">
        <v>-1.9144685062438601E-2</v>
      </c>
      <c r="J1164">
        <v>100.990939925836</v>
      </c>
      <c r="K1164">
        <v>106.474680110466</v>
      </c>
      <c r="L1164">
        <v>112.033097421779</v>
      </c>
      <c r="M1164">
        <v>1</v>
      </c>
      <c r="N1164" t="b">
        <v>0</v>
      </c>
    </row>
    <row r="1165" spans="1:14" x14ac:dyDescent="0.35">
      <c r="A1165" t="s">
        <v>405</v>
      </c>
      <c r="B1165" t="b">
        <v>0</v>
      </c>
      <c r="C1165" t="b">
        <v>1</v>
      </c>
      <c r="D1165">
        <v>1</v>
      </c>
      <c r="E1165">
        <v>1</v>
      </c>
      <c r="F1165" t="s">
        <v>107</v>
      </c>
      <c r="G1165">
        <v>2.1649470887145899E-2</v>
      </c>
      <c r="H1165">
        <v>2.1649470887145899E-2</v>
      </c>
      <c r="I1165">
        <v>2.1649470887145899E-2</v>
      </c>
      <c r="J1165">
        <v>103.177340339626</v>
      </c>
      <c r="K1165">
        <v>108.779800597735</v>
      </c>
      <c r="L1165">
        <v>114.458554702809</v>
      </c>
      <c r="M1165">
        <v>0</v>
      </c>
      <c r="N1165" t="b">
        <v>1</v>
      </c>
    </row>
    <row r="1166" spans="1:14" x14ac:dyDescent="0.35">
      <c r="A1166" t="s">
        <v>406</v>
      </c>
      <c r="B1166" t="b">
        <v>1</v>
      </c>
      <c r="C1166" t="b">
        <v>0</v>
      </c>
      <c r="D1166">
        <v>0</v>
      </c>
      <c r="E1166">
        <v>-1</v>
      </c>
      <c r="F1166" t="s">
        <v>107</v>
      </c>
      <c r="G1166">
        <v>2.5833130215980799E-2</v>
      </c>
      <c r="H1166">
        <v>0</v>
      </c>
      <c r="I1166">
        <v>-2.5833130215980799E-2</v>
      </c>
      <c r="J1166">
        <v>105.842734007958</v>
      </c>
      <c r="K1166">
        <v>108.779800597735</v>
      </c>
      <c r="L1166">
        <v>111.50173195483799</v>
      </c>
      <c r="M1166">
        <v>0</v>
      </c>
      <c r="N1166" t="b">
        <v>1</v>
      </c>
    </row>
    <row r="1167" spans="1:14" x14ac:dyDescent="0.35">
      <c r="A1167" t="s">
        <v>407</v>
      </c>
      <c r="B1167" t="b">
        <v>1</v>
      </c>
      <c r="C1167" t="b">
        <v>0</v>
      </c>
      <c r="D1167">
        <v>0</v>
      </c>
      <c r="E1167">
        <v>-1</v>
      </c>
      <c r="F1167" t="s">
        <v>107</v>
      </c>
      <c r="G1167">
        <v>2.2163402506584801E-2</v>
      </c>
      <c r="H1167">
        <v>0</v>
      </c>
      <c r="I1167">
        <v>-2.2163402506584801E-2</v>
      </c>
      <c r="J1167">
        <v>108.18856912417399</v>
      </c>
      <c r="K1167">
        <v>108.779800597735</v>
      </c>
      <c r="L1167">
        <v>109.030474189342</v>
      </c>
      <c r="M1167">
        <v>0</v>
      </c>
      <c r="N1167" t="b">
        <v>1</v>
      </c>
    </row>
    <row r="1168" spans="1:14" x14ac:dyDescent="0.35">
      <c r="A1168" t="s">
        <v>408</v>
      </c>
      <c r="B1168" t="b">
        <v>1</v>
      </c>
      <c r="C1168" t="b">
        <v>1</v>
      </c>
      <c r="D1168">
        <v>1</v>
      </c>
      <c r="E1168">
        <v>1</v>
      </c>
      <c r="F1168" t="s">
        <v>107</v>
      </c>
      <c r="G1168">
        <v>3.7824340094136197E-2</v>
      </c>
      <c r="H1168">
        <v>3.7824340094136197E-2</v>
      </c>
      <c r="I1168">
        <v>3.7824340094136197E-2</v>
      </c>
      <c r="J1168">
        <v>112.28073035702501</v>
      </c>
      <c r="K1168">
        <v>112.894324770916</v>
      </c>
      <c r="L1168">
        <v>113.154479925704</v>
      </c>
      <c r="M1168">
        <v>1</v>
      </c>
      <c r="N1168" t="b">
        <v>1</v>
      </c>
    </row>
    <row r="1169" spans="1:14" x14ac:dyDescent="0.35">
      <c r="A1169" t="s">
        <v>409</v>
      </c>
      <c r="B1169" t="b">
        <v>1</v>
      </c>
      <c r="C1169" t="b">
        <v>1</v>
      </c>
      <c r="D1169">
        <v>1</v>
      </c>
      <c r="E1169">
        <v>1</v>
      </c>
      <c r="F1169" t="s">
        <v>107</v>
      </c>
      <c r="G1169">
        <v>-3.0190526227169502E-4</v>
      </c>
      <c r="H1169">
        <v>-3.0190526227169502E-4</v>
      </c>
      <c r="I1169">
        <v>-3.0190526227169502E-4</v>
      </c>
      <c r="J1169">
        <v>112.246832213678</v>
      </c>
      <c r="K1169">
        <v>112.86024138018701</v>
      </c>
      <c r="L1169">
        <v>113.120317992765</v>
      </c>
      <c r="M1169">
        <v>1</v>
      </c>
      <c r="N1169" t="b">
        <v>0</v>
      </c>
    </row>
    <row r="1170" spans="1:14" x14ac:dyDescent="0.35">
      <c r="A1170" t="s">
        <v>410</v>
      </c>
      <c r="B1170" t="b">
        <v>0</v>
      </c>
      <c r="C1170" t="b">
        <v>1</v>
      </c>
      <c r="D1170">
        <v>1</v>
      </c>
      <c r="E1170">
        <v>1</v>
      </c>
      <c r="F1170" t="s">
        <v>107</v>
      </c>
      <c r="G1170">
        <v>1.97943517713032E-2</v>
      </c>
      <c r="H1170">
        <v>1.97943517713032E-2</v>
      </c>
      <c r="I1170">
        <v>1.97943517713032E-2</v>
      </c>
      <c r="J1170">
        <v>114.46868549573</v>
      </c>
      <c r="K1170">
        <v>115.094236699061</v>
      </c>
      <c r="L1170">
        <v>115.359461359596</v>
      </c>
      <c r="M1170">
        <v>0</v>
      </c>
      <c r="N1170" t="b">
        <v>1</v>
      </c>
    </row>
    <row r="1171" spans="1:14" x14ac:dyDescent="0.35">
      <c r="A1171" t="s">
        <v>411</v>
      </c>
      <c r="B1171" t="b">
        <v>1</v>
      </c>
      <c r="C1171" t="b">
        <v>1</v>
      </c>
      <c r="D1171">
        <v>1</v>
      </c>
      <c r="E1171">
        <v>1</v>
      </c>
      <c r="F1171" t="s">
        <v>107</v>
      </c>
      <c r="G1171">
        <v>2.5870123811155998E-2</v>
      </c>
      <c r="H1171">
        <v>2.5870123811155998E-2</v>
      </c>
      <c r="I1171">
        <v>2.5870123811155998E-2</v>
      </c>
      <c r="J1171">
        <v>117.430004562005</v>
      </c>
      <c r="K1171">
        <v>118.071738852416</v>
      </c>
      <c r="L1171">
        <v>118.343824907757</v>
      </c>
      <c r="M1171">
        <v>1</v>
      </c>
      <c r="N1171" t="b">
        <v>1</v>
      </c>
    </row>
    <row r="1172" spans="1:14" x14ac:dyDescent="0.35">
      <c r="A1172" t="s">
        <v>412</v>
      </c>
      <c r="B1172" t="b">
        <v>1</v>
      </c>
      <c r="C1172" t="b">
        <v>0</v>
      </c>
      <c r="D1172">
        <v>0</v>
      </c>
      <c r="E1172">
        <v>-1</v>
      </c>
      <c r="F1172" t="s">
        <v>107</v>
      </c>
      <c r="G1172">
        <v>-1.0758560036448501E-2</v>
      </c>
      <c r="H1172">
        <v>0</v>
      </c>
      <c r="I1172">
        <v>1.0758560036448501E-2</v>
      </c>
      <c r="J1172">
        <v>116.166626807844</v>
      </c>
      <c r="K1172">
        <v>118.071738852416</v>
      </c>
      <c r="L1172">
        <v>119.61703405297</v>
      </c>
      <c r="M1172">
        <v>0</v>
      </c>
      <c r="N1172" t="b">
        <v>0</v>
      </c>
    </row>
    <row r="1173" spans="1:14" x14ac:dyDescent="0.35">
      <c r="A1173" t="s">
        <v>413</v>
      </c>
      <c r="B1173" t="b">
        <v>0</v>
      </c>
      <c r="C1173" t="b">
        <v>1</v>
      </c>
      <c r="D1173">
        <v>1</v>
      </c>
      <c r="E1173">
        <v>1</v>
      </c>
      <c r="F1173" t="s">
        <v>107</v>
      </c>
      <c r="G1173">
        <v>2.5439541012273598E-2</v>
      </c>
      <c r="H1173">
        <v>2.5439541012273598E-2</v>
      </c>
      <c r="I1173">
        <v>2.5439541012273598E-2</v>
      </c>
      <c r="J1173">
        <v>119.12185247478</v>
      </c>
      <c r="K1173">
        <v>121.075429695343</v>
      </c>
      <c r="L1173">
        <v>122.660036496527</v>
      </c>
      <c r="M1173">
        <v>0</v>
      </c>
      <c r="N1173" t="b">
        <v>1</v>
      </c>
    </row>
    <row r="1174" spans="1:14" x14ac:dyDescent="0.35">
      <c r="A1174" t="s">
        <v>414</v>
      </c>
      <c r="B1174" t="b">
        <v>1</v>
      </c>
      <c r="C1174" t="b">
        <v>0</v>
      </c>
      <c r="D1174">
        <v>0</v>
      </c>
      <c r="E1174">
        <v>-1</v>
      </c>
      <c r="F1174" t="s">
        <v>107</v>
      </c>
      <c r="G1174">
        <v>1.15917720639731E-2</v>
      </c>
      <c r="H1174">
        <v>0</v>
      </c>
      <c r="I1174">
        <v>-1.15917720639731E-2</v>
      </c>
      <c r="J1174">
        <v>120.502685836506</v>
      </c>
      <c r="K1174">
        <v>121.075429695343</v>
      </c>
      <c r="L1174">
        <v>121.238189312101</v>
      </c>
      <c r="M1174">
        <v>0</v>
      </c>
      <c r="N1174" t="b">
        <v>1</v>
      </c>
    </row>
    <row r="1175" spans="1:14" x14ac:dyDescent="0.35">
      <c r="A1175" t="s">
        <v>415</v>
      </c>
      <c r="B1175" t="b">
        <v>1</v>
      </c>
      <c r="C1175" t="b">
        <v>0</v>
      </c>
      <c r="D1175">
        <v>0</v>
      </c>
      <c r="E1175">
        <v>-1</v>
      </c>
      <c r="F1175" t="s">
        <v>107</v>
      </c>
      <c r="G1175">
        <v>9.9845640650213507E-3</v>
      </c>
      <c r="H1175">
        <v>0</v>
      </c>
      <c r="I1175">
        <v>-9.9845640650213507E-3</v>
      </c>
      <c r="J1175">
        <v>121.705852623247</v>
      </c>
      <c r="K1175">
        <v>121.075429695343</v>
      </c>
      <c r="L1175">
        <v>120.027678843787</v>
      </c>
      <c r="M1175">
        <v>0</v>
      </c>
      <c r="N1175" t="b">
        <v>1</v>
      </c>
    </row>
    <row r="1176" spans="1:14" x14ac:dyDescent="0.35">
      <c r="A1176" t="s">
        <v>416</v>
      </c>
      <c r="B1176" t="b">
        <v>1</v>
      </c>
      <c r="C1176" t="b">
        <v>0</v>
      </c>
      <c r="D1176">
        <v>0</v>
      </c>
      <c r="E1176">
        <v>-1</v>
      </c>
      <c r="F1176" t="s">
        <v>107</v>
      </c>
      <c r="G1176">
        <v>3.0668746691019801E-2</v>
      </c>
      <c r="H1176">
        <v>0</v>
      </c>
      <c r="I1176">
        <v>-3.0668746691019801E-2</v>
      </c>
      <c r="J1176">
        <v>125.438418588164</v>
      </c>
      <c r="K1176">
        <v>121.075429695343</v>
      </c>
      <c r="L1176">
        <v>116.346580365416</v>
      </c>
      <c r="M1176">
        <v>0</v>
      </c>
      <c r="N1176" t="b">
        <v>1</v>
      </c>
    </row>
    <row r="1177" spans="1:14" x14ac:dyDescent="0.35">
      <c r="A1177" t="s">
        <v>417</v>
      </c>
      <c r="B1177" t="b">
        <v>1</v>
      </c>
      <c r="C1177" t="b">
        <v>1</v>
      </c>
      <c r="D1177">
        <v>1</v>
      </c>
      <c r="E1177">
        <v>1</v>
      </c>
      <c r="F1177" t="s">
        <v>107</v>
      </c>
      <c r="G1177">
        <v>2.74827913165482E-2</v>
      </c>
      <c r="H1177">
        <v>2.74827913165482E-2</v>
      </c>
      <c r="I1177">
        <v>2.74827913165482E-2</v>
      </c>
      <c r="J1177">
        <v>128.88581646930101</v>
      </c>
      <c r="K1177">
        <v>124.40292046322099</v>
      </c>
      <c r="L1177">
        <v>119.544109153992</v>
      </c>
      <c r="M1177">
        <v>1</v>
      </c>
      <c r="N1177" t="b">
        <v>1</v>
      </c>
    </row>
    <row r="1178" spans="1:14" x14ac:dyDescent="0.35">
      <c r="A1178" t="s">
        <v>418</v>
      </c>
      <c r="B1178" t="b">
        <v>1</v>
      </c>
      <c r="C1178" t="b">
        <v>1</v>
      </c>
      <c r="D1178">
        <v>1</v>
      </c>
      <c r="E1178">
        <v>1</v>
      </c>
      <c r="F1178" t="s">
        <v>107</v>
      </c>
      <c r="G1178">
        <v>9.9518884534499606E-3</v>
      </c>
      <c r="H1178">
        <v>9.9518884534499606E-3</v>
      </c>
      <c r="I1178">
        <v>9.9518884534499606E-3</v>
      </c>
      <c r="J1178">
        <v>130.168473738035</v>
      </c>
      <c r="K1178">
        <v>125.640964450955</v>
      </c>
      <c r="L1178">
        <v>120.73379879356</v>
      </c>
      <c r="M1178">
        <v>1</v>
      </c>
      <c r="N1178" t="b">
        <v>1</v>
      </c>
    </row>
    <row r="1179" spans="1:14" x14ac:dyDescent="0.35">
      <c r="A1179" t="s">
        <v>419</v>
      </c>
      <c r="B1179" t="b">
        <v>1</v>
      </c>
      <c r="C1179" t="b">
        <v>0</v>
      </c>
      <c r="D1179">
        <v>0</v>
      </c>
      <c r="E1179">
        <v>-1</v>
      </c>
      <c r="F1179" t="s">
        <v>107</v>
      </c>
      <c r="G1179">
        <v>6.2800616379925497E-2</v>
      </c>
      <c r="H1179">
        <v>0</v>
      </c>
      <c r="I1179">
        <v>-6.2800616379925497E-2</v>
      </c>
      <c r="J1179">
        <v>138.343134122018</v>
      </c>
      <c r="K1179">
        <v>125.640964450955</v>
      </c>
      <c r="L1179">
        <v>113.151641811434</v>
      </c>
      <c r="M1179">
        <v>0</v>
      </c>
      <c r="N1179" t="b">
        <v>1</v>
      </c>
    </row>
    <row r="1180" spans="1:14" x14ac:dyDescent="0.35">
      <c r="A1180" t="s">
        <v>420</v>
      </c>
      <c r="B1180" t="b">
        <v>1</v>
      </c>
      <c r="C1180" t="b">
        <v>1</v>
      </c>
      <c r="D1180">
        <v>1</v>
      </c>
      <c r="E1180">
        <v>1</v>
      </c>
      <c r="F1180" t="s">
        <v>107</v>
      </c>
      <c r="G1180">
        <v>-1.73146767107543E-2</v>
      </c>
      <c r="H1180">
        <v>-1.73146767107543E-2</v>
      </c>
      <c r="I1180">
        <v>-1.73146767107543E-2</v>
      </c>
      <c r="J1180">
        <v>135.94776747954299</v>
      </c>
      <c r="K1180">
        <v>123.465531769859</v>
      </c>
      <c r="L1180">
        <v>111.192457714178</v>
      </c>
      <c r="M1180">
        <v>1</v>
      </c>
      <c r="N1180" t="b">
        <v>0</v>
      </c>
    </row>
    <row r="1181" spans="1:14" x14ac:dyDescent="0.35">
      <c r="A1181" t="s">
        <v>421</v>
      </c>
      <c r="B1181" t="b">
        <v>0</v>
      </c>
      <c r="C1181" t="b">
        <v>1</v>
      </c>
      <c r="D1181">
        <v>1</v>
      </c>
      <c r="E1181">
        <v>1</v>
      </c>
      <c r="F1181" t="s">
        <v>107</v>
      </c>
      <c r="G1181" s="129">
        <v>-1.42169103225984E-2</v>
      </c>
      <c r="H1181">
        <v>-1.42169103225984E-2</v>
      </c>
      <c r="I1181" s="129">
        <v>-1.42169103225984E-2</v>
      </c>
      <c r="J1181">
        <v>134.01501026072799</v>
      </c>
      <c r="K1181">
        <v>121.710233376755</v>
      </c>
      <c r="L1181">
        <v>109.61164451430599</v>
      </c>
      <c r="M1181">
        <v>0</v>
      </c>
      <c r="N1181" t="b">
        <v>0</v>
      </c>
    </row>
    <row r="1182" spans="1:14" x14ac:dyDescent="0.35">
      <c r="A1182" t="s">
        <v>422</v>
      </c>
      <c r="B1182" t="b">
        <v>0</v>
      </c>
      <c r="C1182" t="b">
        <v>1</v>
      </c>
      <c r="D1182">
        <v>1</v>
      </c>
      <c r="E1182">
        <v>1</v>
      </c>
      <c r="F1182" t="s">
        <v>107</v>
      </c>
      <c r="G1182">
        <v>2.7217383930887701E-2</v>
      </c>
      <c r="H1182">
        <v>2.7217383930887701E-2</v>
      </c>
      <c r="I1182">
        <v>2.7217383930887701E-2</v>
      </c>
      <c r="J1182">
        <v>137.662548247497</v>
      </c>
      <c r="K1182">
        <v>125.02286752688801</v>
      </c>
      <c r="L1182">
        <v>112.594986726348</v>
      </c>
      <c r="M1182">
        <v>0</v>
      </c>
      <c r="N1182" t="b">
        <v>1</v>
      </c>
    </row>
    <row r="1183" spans="1:14" x14ac:dyDescent="0.35">
      <c r="A1183" t="s">
        <v>423</v>
      </c>
      <c r="B1183" t="b">
        <v>1</v>
      </c>
      <c r="C1183" t="b">
        <v>1</v>
      </c>
      <c r="D1183">
        <v>1</v>
      </c>
      <c r="E1183">
        <v>1</v>
      </c>
      <c r="F1183" t="s">
        <v>107</v>
      </c>
      <c r="G1183">
        <v>3.6675465353189503E-2</v>
      </c>
      <c r="H1183">
        <v>3.6675465353189503E-2</v>
      </c>
      <c r="I1183">
        <v>3.6675465353189503E-2</v>
      </c>
      <c r="J1183">
        <v>142.71138626617901</v>
      </c>
      <c r="K1183">
        <v>129.608139373227</v>
      </c>
      <c r="L1183">
        <v>116.724460260973</v>
      </c>
      <c r="M1183">
        <v>1</v>
      </c>
      <c r="N1183" t="b">
        <v>1</v>
      </c>
    </row>
    <row r="1184" spans="1:14" x14ac:dyDescent="0.35">
      <c r="A1184" t="s">
        <v>424</v>
      </c>
      <c r="B1184" t="b">
        <v>1</v>
      </c>
      <c r="C1184" t="b">
        <v>1</v>
      </c>
      <c r="D1184">
        <v>1</v>
      </c>
      <c r="E1184">
        <v>1</v>
      </c>
      <c r="F1184" t="s">
        <v>107</v>
      </c>
      <c r="G1184">
        <v>-7.4428543098262702E-3</v>
      </c>
      <c r="H1184">
        <v>-7.4428543098262702E-3</v>
      </c>
      <c r="I1184">
        <v>-7.4428543098262702E-3</v>
      </c>
      <c r="J1184">
        <v>141.64920620984699</v>
      </c>
      <c r="K1184">
        <v>128.643484874504</v>
      </c>
      <c r="L1184">
        <v>115.855697108858</v>
      </c>
      <c r="M1184">
        <v>1</v>
      </c>
      <c r="N1184" t="b">
        <v>0</v>
      </c>
    </row>
    <row r="1185" spans="1:14" x14ac:dyDescent="0.35">
      <c r="A1185" t="s">
        <v>425</v>
      </c>
      <c r="B1185" t="b">
        <v>0</v>
      </c>
      <c r="C1185" t="b">
        <v>1</v>
      </c>
      <c r="D1185">
        <v>1</v>
      </c>
      <c r="E1185">
        <v>1</v>
      </c>
      <c r="F1185" t="s">
        <v>107</v>
      </c>
      <c r="G1185">
        <v>2.8587652031047499E-2</v>
      </c>
      <c r="H1185">
        <v>2.8587652031047499E-2</v>
      </c>
      <c r="I1185">
        <v>2.8587652031047499E-2</v>
      </c>
      <c r="J1185">
        <v>145.69862442744801</v>
      </c>
      <c r="K1185">
        <v>132.321100056158</v>
      </c>
      <c r="L1185">
        <v>119.16773946361999</v>
      </c>
      <c r="M1185">
        <v>0</v>
      </c>
      <c r="N1185" t="b">
        <v>1</v>
      </c>
    </row>
    <row r="1186" spans="1:14" x14ac:dyDescent="0.35">
      <c r="A1186" t="s">
        <v>426</v>
      </c>
      <c r="B1186" t="b">
        <v>1</v>
      </c>
      <c r="C1186" t="b">
        <v>1</v>
      </c>
      <c r="D1186">
        <v>1</v>
      </c>
      <c r="E1186">
        <v>1</v>
      </c>
      <c r="F1186" t="s">
        <v>107</v>
      </c>
      <c r="G1186">
        <v>4.4980807420423603E-2</v>
      </c>
      <c r="H1186">
        <v>4.4980807420423603E-2</v>
      </c>
      <c r="I1186">
        <v>4.4980807420423603E-2</v>
      </c>
      <c r="J1186">
        <v>152.25226619424001</v>
      </c>
      <c r="K1186">
        <v>138.27300997544299</v>
      </c>
      <c r="L1186">
        <v>124.528000603161</v>
      </c>
      <c r="M1186">
        <v>1</v>
      </c>
      <c r="N1186" t="b">
        <v>1</v>
      </c>
    </row>
    <row r="1187" spans="1:14" x14ac:dyDescent="0.35">
      <c r="A1187" t="s">
        <v>427</v>
      </c>
      <c r="B1187" t="b">
        <v>1</v>
      </c>
      <c r="C1187" t="b">
        <v>1</v>
      </c>
      <c r="D1187">
        <v>1</v>
      </c>
      <c r="E1187">
        <v>1</v>
      </c>
      <c r="F1187" t="s">
        <v>107</v>
      </c>
      <c r="G1187">
        <v>8.3494294252204303E-3</v>
      </c>
      <c r="H1187">
        <v>8.3494294252204303E-3</v>
      </c>
      <c r="I1187">
        <v>8.3494294252204303E-3</v>
      </c>
      <c r="J1187">
        <v>153.523485745659</v>
      </c>
      <c r="K1187">
        <v>139.427510713646</v>
      </c>
      <c r="L1187">
        <v>125.56773835566101</v>
      </c>
      <c r="M1187">
        <v>1</v>
      </c>
      <c r="N1187" t="b">
        <v>1</v>
      </c>
    </row>
    <row r="1188" spans="1:14" x14ac:dyDescent="0.35">
      <c r="A1188" t="s">
        <v>428</v>
      </c>
      <c r="B1188" t="b">
        <v>1</v>
      </c>
      <c r="C1188" t="b">
        <v>1</v>
      </c>
      <c r="D1188">
        <v>1</v>
      </c>
      <c r="E1188">
        <v>1</v>
      </c>
      <c r="F1188" t="s">
        <v>107</v>
      </c>
      <c r="G1188">
        <v>-8.4180441240183507E-2</v>
      </c>
      <c r="H1188">
        <v>-8.4180441240183507E-2</v>
      </c>
      <c r="I1188">
        <v>-8.4180441240183507E-2</v>
      </c>
      <c r="J1188">
        <v>140.599810974858</v>
      </c>
      <c r="K1188">
        <v>127.69044134075</v>
      </c>
      <c r="L1188">
        <v>114.997390735349</v>
      </c>
      <c r="M1188">
        <v>1</v>
      </c>
      <c r="N1188" t="b">
        <v>0</v>
      </c>
    </row>
    <row r="1189" spans="1:14" x14ac:dyDescent="0.35">
      <c r="A1189" t="s">
        <v>429</v>
      </c>
      <c r="B1189" t="b">
        <v>0</v>
      </c>
      <c r="C1189" t="b">
        <v>1</v>
      </c>
      <c r="D1189">
        <v>1</v>
      </c>
      <c r="E1189">
        <v>1</v>
      </c>
      <c r="F1189" t="s">
        <v>107</v>
      </c>
      <c r="G1189">
        <v>2.8114189559578198E-3</v>
      </c>
      <c r="H1189">
        <v>2.8114189559578198E-3</v>
      </c>
      <c r="I1189">
        <v>2.8114189559578198E-3</v>
      </c>
      <c r="J1189">
        <v>140.99509594863699</v>
      </c>
      <c r="K1189">
        <v>128.04943266802999</v>
      </c>
      <c r="L1189">
        <v>115.320696579548</v>
      </c>
      <c r="M1189">
        <v>0</v>
      </c>
      <c r="N1189" t="b">
        <v>1</v>
      </c>
    </row>
    <row r="1190" spans="1:14" x14ac:dyDescent="0.35">
      <c r="A1190" t="s">
        <v>430</v>
      </c>
      <c r="B1190" t="b">
        <v>1</v>
      </c>
      <c r="C1190" t="b">
        <v>0</v>
      </c>
      <c r="D1190">
        <v>0</v>
      </c>
      <c r="E1190">
        <v>-1</v>
      </c>
      <c r="F1190" t="s">
        <v>107</v>
      </c>
      <c r="G1190">
        <v>-9.8285508255141193E-2</v>
      </c>
      <c r="H1190">
        <v>0</v>
      </c>
      <c r="I1190">
        <v>9.8285508255141193E-2</v>
      </c>
      <c r="J1190">
        <v>127.137321281843</v>
      </c>
      <c r="K1190">
        <v>128.04943266802999</v>
      </c>
      <c r="L1190">
        <v>126.655049855206</v>
      </c>
      <c r="M1190">
        <v>0</v>
      </c>
      <c r="N1190" t="b">
        <v>0</v>
      </c>
    </row>
    <row r="1191" spans="1:14" x14ac:dyDescent="0.35">
      <c r="A1191" t="s">
        <v>431</v>
      </c>
      <c r="B1191" t="b">
        <v>0</v>
      </c>
      <c r="C1191" t="b">
        <v>1</v>
      </c>
      <c r="D1191">
        <v>1</v>
      </c>
      <c r="E1191">
        <v>1</v>
      </c>
      <c r="F1191" t="s">
        <v>107</v>
      </c>
      <c r="G1191">
        <v>7.7112633797287999E-2</v>
      </c>
      <c r="H1191">
        <v>7.7112633797287999E-2</v>
      </c>
      <c r="I1191">
        <v>7.7112633797287999E-2</v>
      </c>
      <c r="J1191">
        <v>136.941214979817</v>
      </c>
      <c r="K1191">
        <v>137.923661677311</v>
      </c>
      <c r="L1191">
        <v>136.42175433326801</v>
      </c>
      <c r="M1191">
        <v>0</v>
      </c>
      <c r="N1191" t="b">
        <v>1</v>
      </c>
    </row>
    <row r="1192" spans="1:14" x14ac:dyDescent="0.35">
      <c r="A1192" t="s">
        <v>432</v>
      </c>
      <c r="B1192" t="b">
        <v>1</v>
      </c>
      <c r="C1192" t="b">
        <v>0</v>
      </c>
      <c r="D1192">
        <v>0</v>
      </c>
      <c r="E1192">
        <v>-1</v>
      </c>
      <c r="F1192" t="s">
        <v>107</v>
      </c>
      <c r="G1192">
        <v>4.0664740097969797E-2</v>
      </c>
      <c r="H1192">
        <v>0</v>
      </c>
      <c r="I1192">
        <v>-4.0664740097969797E-2</v>
      </c>
      <c r="J1192">
        <v>142.50989389567201</v>
      </c>
      <c r="K1192">
        <v>137.923661677311</v>
      </c>
      <c r="L1192">
        <v>130.874199149596</v>
      </c>
      <c r="M1192">
        <v>0</v>
      </c>
      <c r="N1192" t="b">
        <v>1</v>
      </c>
    </row>
    <row r="1193" spans="1:14" x14ac:dyDescent="0.35">
      <c r="A1193" t="s">
        <v>433</v>
      </c>
      <c r="B1193" t="b">
        <v>1</v>
      </c>
      <c r="C1193" t="b">
        <v>1</v>
      </c>
      <c r="D1193">
        <v>1</v>
      </c>
      <c r="E1193">
        <v>1</v>
      </c>
      <c r="F1193" t="s">
        <v>107</v>
      </c>
      <c r="G1193">
        <v>1.8922151550421599E-2</v>
      </c>
      <c r="H1193">
        <v>1.8922151550421599E-2</v>
      </c>
      <c r="I1193">
        <v>1.8922151550421599E-2</v>
      </c>
      <c r="J1193">
        <v>145.20648770540001</v>
      </c>
      <c r="K1193">
        <v>140.53347410595799</v>
      </c>
      <c r="L1193">
        <v>133.350620579945</v>
      </c>
      <c r="M1193">
        <v>1</v>
      </c>
      <c r="N1193" t="b">
        <v>1</v>
      </c>
    </row>
    <row r="1194" spans="1:14" x14ac:dyDescent="0.35">
      <c r="A1194" t="s">
        <v>434</v>
      </c>
      <c r="B1194" t="b">
        <v>1</v>
      </c>
      <c r="C1194" t="b">
        <v>1</v>
      </c>
      <c r="D1194">
        <v>1</v>
      </c>
      <c r="E1194">
        <v>1</v>
      </c>
      <c r="F1194" t="s">
        <v>107</v>
      </c>
      <c r="G1194">
        <v>2.9544871337522101E-2</v>
      </c>
      <c r="H1194">
        <v>2.9544871337522101E-2</v>
      </c>
      <c r="I1194">
        <v>2.9544871337522101E-2</v>
      </c>
      <c r="J1194">
        <v>149.49659470203</v>
      </c>
      <c r="K1194">
        <v>144.68551751703399</v>
      </c>
      <c r="L1194">
        <v>137.29044750775799</v>
      </c>
      <c r="M1194">
        <v>1</v>
      </c>
      <c r="N1194" t="b">
        <v>1</v>
      </c>
    </row>
    <row r="1195" spans="1:14" x14ac:dyDescent="0.35">
      <c r="A1195" t="s">
        <v>435</v>
      </c>
      <c r="B1195" t="b">
        <v>1</v>
      </c>
      <c r="C1195" t="b">
        <v>1</v>
      </c>
      <c r="D1195">
        <v>1</v>
      </c>
      <c r="E1195">
        <v>1</v>
      </c>
      <c r="F1195" t="s">
        <v>107</v>
      </c>
      <c r="G1195">
        <v>-4.3092475090073801E-2</v>
      </c>
      <c r="H1195">
        <v>-4.3092475090073801E-2</v>
      </c>
      <c r="I1195">
        <v>-4.3092475090073801E-2</v>
      </c>
      <c r="J1195">
        <v>143.05441641878201</v>
      </c>
      <c r="K1195">
        <v>138.450660457536</v>
      </c>
      <c r="L1195">
        <v>131.374262318425</v>
      </c>
      <c r="M1195">
        <v>1</v>
      </c>
      <c r="N1195" t="b">
        <v>0</v>
      </c>
    </row>
    <row r="1196" spans="1:14" x14ac:dyDescent="0.35">
      <c r="A1196" t="s">
        <v>436</v>
      </c>
      <c r="B1196" t="b">
        <v>0</v>
      </c>
      <c r="C1196" t="b">
        <v>1</v>
      </c>
      <c r="D1196">
        <v>1</v>
      </c>
      <c r="E1196">
        <v>1</v>
      </c>
      <c r="F1196" t="s">
        <v>107</v>
      </c>
      <c r="G1196">
        <v>7.3350940813746393E-2</v>
      </c>
      <c r="H1196">
        <v>7.3350940813746393E-2</v>
      </c>
      <c r="I1196">
        <v>7.3350940813746393E-2</v>
      </c>
      <c r="J1196">
        <v>153.547592450661</v>
      </c>
      <c r="K1196">
        <v>148.60614665838099</v>
      </c>
      <c r="L1196">
        <v>141.01068805819401</v>
      </c>
      <c r="M1196">
        <v>0</v>
      </c>
      <c r="N1196" t="b">
        <v>1</v>
      </c>
    </row>
    <row r="1197" spans="1:14" x14ac:dyDescent="0.35">
      <c r="A1197" t="s">
        <v>437</v>
      </c>
      <c r="B1197" t="b">
        <v>1</v>
      </c>
      <c r="C1197" t="b">
        <v>1</v>
      </c>
      <c r="D1197">
        <v>1</v>
      </c>
      <c r="E1197">
        <v>1</v>
      </c>
      <c r="F1197" t="s">
        <v>107</v>
      </c>
      <c r="G1197">
        <v>2.5594172763174698E-3</v>
      </c>
      <c r="H1197">
        <v>2.5594172763174698E-3</v>
      </c>
      <c r="I1197">
        <v>2.5594172763174698E-3</v>
      </c>
      <c r="J1197">
        <v>153.940584811516</v>
      </c>
      <c r="K1197">
        <v>148.98649179750601</v>
      </c>
      <c r="L1197">
        <v>141.37159324935499</v>
      </c>
      <c r="M1197">
        <v>1</v>
      </c>
      <c r="N1197" t="b">
        <v>1</v>
      </c>
    </row>
    <row r="1198" spans="1:14" x14ac:dyDescent="0.35">
      <c r="A1198" t="s">
        <v>438</v>
      </c>
      <c r="B1198" t="b">
        <v>1</v>
      </c>
      <c r="C1198" t="b">
        <v>1</v>
      </c>
      <c r="D1198">
        <v>1</v>
      </c>
      <c r="E1198">
        <v>1</v>
      </c>
      <c r="F1198" t="s">
        <v>107</v>
      </c>
      <c r="G1198">
        <v>-2.5638061809749499E-3</v>
      </c>
      <c r="H1198">
        <v>-2.5638061809749499E-3</v>
      </c>
      <c r="I1198">
        <v>-2.5638061809749499E-3</v>
      </c>
      <c r="J1198">
        <v>153.545910988673</v>
      </c>
      <c r="K1198">
        <v>148.604519308953</v>
      </c>
      <c r="L1198">
        <v>141.00914388476801</v>
      </c>
      <c r="M1198">
        <v>1</v>
      </c>
      <c r="N1198" t="b">
        <v>0</v>
      </c>
    </row>
    <row r="1199" spans="1:14" x14ac:dyDescent="0.35">
      <c r="A1199" t="s">
        <v>439</v>
      </c>
      <c r="B1199" t="b">
        <v>0</v>
      </c>
      <c r="C1199" t="b">
        <v>1</v>
      </c>
      <c r="D1199">
        <v>1</v>
      </c>
      <c r="E1199">
        <v>1</v>
      </c>
      <c r="F1199" t="s">
        <v>107</v>
      </c>
      <c r="G1199">
        <v>1.03795663739001E-2</v>
      </c>
      <c r="H1199">
        <v>1.03795663739001E-2</v>
      </c>
      <c r="I1199">
        <v>1.03795663739001E-2</v>
      </c>
      <c r="J1199">
        <v>155.13965096322099</v>
      </c>
      <c r="K1199">
        <v>150.146969780582</v>
      </c>
      <c r="L1199">
        <v>142.47275765304701</v>
      </c>
      <c r="M1199">
        <v>0</v>
      </c>
      <c r="N1199" t="b">
        <v>1</v>
      </c>
    </row>
    <row r="1200" spans="1:14" x14ac:dyDescent="0.35">
      <c r="A1200" t="s">
        <v>440</v>
      </c>
      <c r="B1200" t="b">
        <v>1</v>
      </c>
      <c r="C1200" t="b">
        <v>1</v>
      </c>
      <c r="D1200">
        <v>1</v>
      </c>
      <c r="E1200">
        <v>1</v>
      </c>
      <c r="F1200" t="s">
        <v>107</v>
      </c>
      <c r="G1200">
        <v>2.96641147128422E-2</v>
      </c>
      <c r="H1200">
        <v>2.96641147128422E-2</v>
      </c>
      <c r="I1200">
        <v>2.96641147128422E-2</v>
      </c>
      <c r="J1200">
        <v>159.741731365905</v>
      </c>
      <c r="K1200">
        <v>154.60094671593899</v>
      </c>
      <c r="L1200">
        <v>146.69908587952199</v>
      </c>
      <c r="M1200">
        <v>1</v>
      </c>
      <c r="N1200" t="b">
        <v>1</v>
      </c>
    </row>
    <row r="1201" spans="1:14" x14ac:dyDescent="0.35">
      <c r="A1201" t="s">
        <v>441</v>
      </c>
      <c r="B1201" t="b">
        <v>1</v>
      </c>
      <c r="C1201" t="b">
        <v>1</v>
      </c>
      <c r="D1201">
        <v>1</v>
      </c>
      <c r="E1201">
        <v>1</v>
      </c>
      <c r="F1201" t="s">
        <v>107</v>
      </c>
      <c r="G1201">
        <v>2.86505199192006E-2</v>
      </c>
      <c r="H1201">
        <v>2.86505199192006E-2</v>
      </c>
      <c r="I1201">
        <v>2.86505199192006E-2</v>
      </c>
      <c r="J1201">
        <v>164.31841502233101</v>
      </c>
      <c r="K1201">
        <v>159.03034421935101</v>
      </c>
      <c r="L1201">
        <v>150.90209096164199</v>
      </c>
      <c r="M1201">
        <v>1</v>
      </c>
      <c r="N1201" t="b">
        <v>1</v>
      </c>
    </row>
    <row r="1202" spans="1:14" x14ac:dyDescent="0.35">
      <c r="A1202" t="s">
        <v>442</v>
      </c>
      <c r="B1202" t="b">
        <v>1</v>
      </c>
      <c r="C1202" t="b">
        <v>1</v>
      </c>
      <c r="D1202">
        <v>1</v>
      </c>
      <c r="E1202">
        <v>1</v>
      </c>
      <c r="F1202" t="s">
        <v>107</v>
      </c>
      <c r="G1202">
        <v>3.8269108145595199E-2</v>
      </c>
      <c r="H1202">
        <v>3.8269108145595199E-2</v>
      </c>
      <c r="I1202">
        <v>3.8269108145595199E-2</v>
      </c>
      <c r="J1202">
        <v>170.606734217134</v>
      </c>
      <c r="K1202">
        <v>165.11629366071301</v>
      </c>
      <c r="L1202">
        <v>156.67697940004899</v>
      </c>
      <c r="M1202">
        <v>1</v>
      </c>
      <c r="N1202" t="b">
        <v>1</v>
      </c>
    </row>
    <row r="1203" spans="1:14" x14ac:dyDescent="0.35">
      <c r="A1203" t="s">
        <v>443</v>
      </c>
      <c r="B1203" t="b">
        <v>1</v>
      </c>
      <c r="C1203" t="b">
        <v>1</v>
      </c>
      <c r="D1203">
        <v>1</v>
      </c>
      <c r="E1203">
        <v>1</v>
      </c>
      <c r="F1203" t="s">
        <v>107</v>
      </c>
      <c r="G1203">
        <v>9.1764118687740395E-3</v>
      </c>
      <c r="H1203">
        <v>9.1764118687740395E-3</v>
      </c>
      <c r="I1203">
        <v>9.1764118687740395E-3</v>
      </c>
      <c r="J1203">
        <v>172.17229187789599</v>
      </c>
      <c r="K1203">
        <v>166.63146877758899</v>
      </c>
      <c r="L1203">
        <v>158.11471189337999</v>
      </c>
      <c r="M1203">
        <v>1</v>
      </c>
      <c r="N1203" t="b">
        <v>1</v>
      </c>
    </row>
    <row r="1204" spans="1:14" x14ac:dyDescent="0.35">
      <c r="A1204" t="s">
        <v>444</v>
      </c>
      <c r="B1204" t="b">
        <v>1</v>
      </c>
      <c r="C1204" t="b">
        <v>1</v>
      </c>
      <c r="D1204">
        <v>1</v>
      </c>
      <c r="E1204">
        <v>1</v>
      </c>
      <c r="F1204" t="s">
        <v>107</v>
      </c>
      <c r="G1204">
        <v>-7.9584805537100706E-2</v>
      </c>
      <c r="H1204">
        <v>-7.9584805537100706E-2</v>
      </c>
      <c r="I1204">
        <v>-7.9584805537100706E-2</v>
      </c>
      <c r="J1204">
        <v>158.469993509917</v>
      </c>
      <c r="K1204">
        <v>153.37013573856299</v>
      </c>
      <c r="L1204">
        <v>145.53118329479</v>
      </c>
      <c r="M1204">
        <v>1</v>
      </c>
      <c r="N1204" t="b">
        <v>0</v>
      </c>
    </row>
    <row r="1205" spans="1:14" x14ac:dyDescent="0.35">
      <c r="A1205" t="s">
        <v>445</v>
      </c>
      <c r="B1205" t="b">
        <v>0</v>
      </c>
      <c r="C1205" t="b">
        <v>0</v>
      </c>
      <c r="D1205">
        <v>0</v>
      </c>
      <c r="E1205">
        <v>-1</v>
      </c>
      <c r="F1205" t="s">
        <v>107</v>
      </c>
      <c r="G1205">
        <v>-0.14049500504391699</v>
      </c>
      <c r="H1205">
        <v>0</v>
      </c>
      <c r="I1205">
        <v>0.14049500504391699</v>
      </c>
      <c r="J1205">
        <v>136.20575097243201</v>
      </c>
      <c r="K1205">
        <v>153.37013573856299</v>
      </c>
      <c r="L1205">
        <v>165.97758762583899</v>
      </c>
      <c r="M1205">
        <v>1</v>
      </c>
      <c r="N1205" t="b">
        <v>0</v>
      </c>
    </row>
    <row r="1206" spans="1:14" x14ac:dyDescent="0.35">
      <c r="A1206" t="s">
        <v>446</v>
      </c>
      <c r="B1206" t="b">
        <v>0</v>
      </c>
      <c r="C1206" t="b">
        <v>0</v>
      </c>
      <c r="D1206">
        <v>0</v>
      </c>
      <c r="E1206">
        <v>-1</v>
      </c>
      <c r="F1206" t="s">
        <v>107</v>
      </c>
      <c r="G1206">
        <v>0.19555018133365501</v>
      </c>
      <c r="H1206">
        <v>0</v>
      </c>
      <c r="I1206">
        <v>-0.19555018133365501</v>
      </c>
      <c r="J1206">
        <v>162.840810273778</v>
      </c>
      <c r="K1206">
        <v>153.37013573856299</v>
      </c>
      <c r="L1206">
        <v>133.52064026828299</v>
      </c>
      <c r="M1206">
        <v>1</v>
      </c>
      <c r="N1206" t="b">
        <v>1</v>
      </c>
    </row>
    <row r="1207" spans="1:14" x14ac:dyDescent="0.35">
      <c r="A1207" t="s">
        <v>447</v>
      </c>
      <c r="B1207" t="b">
        <v>1</v>
      </c>
      <c r="C1207" t="b">
        <v>1</v>
      </c>
      <c r="D1207">
        <v>1</v>
      </c>
      <c r="E1207">
        <v>1</v>
      </c>
      <c r="F1207" t="s">
        <v>107</v>
      </c>
      <c r="G1207">
        <v>8.7229765975809795E-2</v>
      </c>
      <c r="H1207">
        <v>8.7229765975809795E-2</v>
      </c>
      <c r="I1207">
        <v>8.7229765975809795E-2</v>
      </c>
      <c r="J1207">
        <v>177.04537604526999</v>
      </c>
      <c r="K1207">
        <v>166.748576786716</v>
      </c>
      <c r="L1207">
        <v>145.167614471826</v>
      </c>
      <c r="M1207">
        <v>1</v>
      </c>
      <c r="N1207" t="b">
        <v>1</v>
      </c>
    </row>
    <row r="1208" spans="1:14" x14ac:dyDescent="0.35">
      <c r="A1208" t="s">
        <v>448</v>
      </c>
      <c r="B1208" t="b">
        <v>1</v>
      </c>
      <c r="C1208" t="b">
        <v>1</v>
      </c>
      <c r="D1208">
        <v>1</v>
      </c>
      <c r="E1208">
        <v>1</v>
      </c>
      <c r="F1208" t="s">
        <v>107</v>
      </c>
      <c r="G1208">
        <v>3.5754390415176002E-2</v>
      </c>
      <c r="H1208">
        <v>3.5754390415176002E-2</v>
      </c>
      <c r="I1208">
        <v>3.5754390415176002E-2</v>
      </c>
      <c r="J1208">
        <v>183.37552554159501</v>
      </c>
      <c r="K1208">
        <v>172.710570502324</v>
      </c>
      <c r="L1208">
        <v>150.35799403529199</v>
      </c>
      <c r="M1208">
        <v>1</v>
      </c>
      <c r="N1208" t="b">
        <v>1</v>
      </c>
    </row>
    <row r="1209" spans="1:14" x14ac:dyDescent="0.35">
      <c r="A1209" t="s">
        <v>449</v>
      </c>
      <c r="B1209" t="b">
        <v>1</v>
      </c>
      <c r="C1209" t="b">
        <v>1</v>
      </c>
      <c r="D1209">
        <v>1</v>
      </c>
      <c r="E1209">
        <v>1</v>
      </c>
      <c r="F1209" t="s">
        <v>107</v>
      </c>
      <c r="G1209">
        <v>6.01851896153184E-2</v>
      </c>
      <c r="H1209">
        <v>6.01851896153184E-2</v>
      </c>
      <c r="I1209">
        <v>6.01851896153184E-2</v>
      </c>
      <c r="J1209">
        <v>194.412016317124</v>
      </c>
      <c r="K1209">
        <v>183.10518893657601</v>
      </c>
      <c r="L1209">
        <v>159.407318416485</v>
      </c>
      <c r="M1209">
        <v>1</v>
      </c>
      <c r="N1209" t="b">
        <v>1</v>
      </c>
    </row>
    <row r="1210" spans="1:14" x14ac:dyDescent="0.35">
      <c r="A1210" t="s">
        <v>450</v>
      </c>
      <c r="B1210" t="b">
        <v>1</v>
      </c>
      <c r="C1210" t="b">
        <v>1</v>
      </c>
      <c r="D1210">
        <v>1</v>
      </c>
      <c r="E1210">
        <v>1</v>
      </c>
      <c r="F1210" t="s">
        <v>107</v>
      </c>
      <c r="G1210">
        <v>8.3590770118434604E-2</v>
      </c>
      <c r="H1210">
        <v>8.3590770118434604E-2</v>
      </c>
      <c r="I1210">
        <v>8.3590770118434604E-2</v>
      </c>
      <c r="J1210">
        <v>210.663066481351</v>
      </c>
      <c r="K1210">
        <v>198.41109269246601</v>
      </c>
      <c r="L1210">
        <v>172.73229892543301</v>
      </c>
      <c r="M1210">
        <v>1</v>
      </c>
      <c r="N1210" t="b">
        <v>1</v>
      </c>
    </row>
    <row r="1211" spans="1:14" x14ac:dyDescent="0.35">
      <c r="A1211" t="s">
        <v>451</v>
      </c>
      <c r="B1211" t="b">
        <v>1</v>
      </c>
      <c r="C1211" t="b">
        <v>1</v>
      </c>
      <c r="D1211">
        <v>1</v>
      </c>
      <c r="E1211">
        <v>1</v>
      </c>
      <c r="F1211" t="s">
        <v>107</v>
      </c>
      <c r="G1211">
        <v>-5.9234664678466699E-2</v>
      </c>
      <c r="H1211">
        <v>-5.9234664678466699E-2</v>
      </c>
      <c r="I1211">
        <v>-5.9234664678466699E-2</v>
      </c>
      <c r="J1211">
        <v>198.18451037819</v>
      </c>
      <c r="K1211">
        <v>186.65827814833901</v>
      </c>
      <c r="L1211">
        <v>162.50055911944401</v>
      </c>
      <c r="M1211">
        <v>1</v>
      </c>
      <c r="N1211" t="b">
        <v>0</v>
      </c>
    </row>
    <row r="1212" spans="1:14" x14ac:dyDescent="0.35">
      <c r="A1212" t="s">
        <v>452</v>
      </c>
      <c r="B1212" t="b">
        <v>0</v>
      </c>
      <c r="C1212" t="b">
        <v>1</v>
      </c>
      <c r="D1212">
        <v>1</v>
      </c>
      <c r="E1212">
        <v>1</v>
      </c>
      <c r="F1212" t="s">
        <v>107</v>
      </c>
      <c r="G1212">
        <v>-3.9153543710187297E-2</v>
      </c>
      <c r="H1212">
        <v>-3.9153543710187297E-2</v>
      </c>
      <c r="I1212">
        <v>-3.9153543710187297E-2</v>
      </c>
      <c r="J1212">
        <v>190.42488448841601</v>
      </c>
      <c r="K1212">
        <v>179.34994509598999</v>
      </c>
      <c r="L1212">
        <v>156.13808637503101</v>
      </c>
      <c r="M1212">
        <v>0</v>
      </c>
      <c r="N1212" t="b">
        <v>0</v>
      </c>
    </row>
    <row r="1213" spans="1:14" x14ac:dyDescent="0.35">
      <c r="A1213" t="s">
        <v>453</v>
      </c>
      <c r="B1213" t="b">
        <v>0</v>
      </c>
      <c r="C1213" t="b">
        <v>1</v>
      </c>
      <c r="D1213">
        <v>1</v>
      </c>
      <c r="E1213">
        <v>1</v>
      </c>
      <c r="F1213" t="s">
        <v>107</v>
      </c>
      <c r="G1213">
        <v>8.9533887640483201E-2</v>
      </c>
      <c r="H1213">
        <v>8.9533887640483201E-2</v>
      </c>
      <c r="I1213">
        <v>8.9533887640483201E-2</v>
      </c>
      <c r="J1213">
        <v>207.47436470015299</v>
      </c>
      <c r="K1213">
        <v>195.40784292854099</v>
      </c>
      <c r="L1213">
        <v>170.11773625693399</v>
      </c>
      <c r="M1213">
        <v>0</v>
      </c>
      <c r="N1213" t="b">
        <v>1</v>
      </c>
    </row>
    <row r="1214" spans="1:14" x14ac:dyDescent="0.35">
      <c r="A1214" t="s">
        <v>454</v>
      </c>
      <c r="B1214" t="b">
        <v>1</v>
      </c>
      <c r="C1214" t="b">
        <v>0</v>
      </c>
      <c r="D1214">
        <v>0</v>
      </c>
      <c r="E1214">
        <v>-1</v>
      </c>
      <c r="F1214" t="s">
        <v>107</v>
      </c>
      <c r="G1214">
        <v>2.7104856235967902E-2</v>
      </c>
      <c r="H1214">
        <v>0</v>
      </c>
      <c r="I1214">
        <v>-2.7104856235967902E-2</v>
      </c>
      <c r="J1214">
        <v>213.09792752800001</v>
      </c>
      <c r="K1214">
        <v>195.40784292854099</v>
      </c>
      <c r="L1214">
        <v>165.506719472501</v>
      </c>
      <c r="M1214">
        <v>0</v>
      </c>
      <c r="N1214" t="b">
        <v>1</v>
      </c>
    </row>
    <row r="1215" spans="1:14" x14ac:dyDescent="0.35">
      <c r="A1215" t="s">
        <v>455</v>
      </c>
      <c r="B1215" t="b">
        <v>1</v>
      </c>
      <c r="C1215" t="b">
        <v>1</v>
      </c>
      <c r="D1215">
        <v>1</v>
      </c>
      <c r="E1215">
        <v>1</v>
      </c>
      <c r="F1215" t="s">
        <v>107</v>
      </c>
      <c r="G1215">
        <v>9.9081539670271505E-3</v>
      </c>
      <c r="H1215">
        <v>9.9081539670271505E-3</v>
      </c>
      <c r="I1215">
        <v>9.9081539670271505E-3</v>
      </c>
      <c r="J1215">
        <v>215.20933460400201</v>
      </c>
      <c r="K1215">
        <v>197.34397392264199</v>
      </c>
      <c r="L1215">
        <v>167.146585531612</v>
      </c>
      <c r="M1215">
        <v>1</v>
      </c>
      <c r="N1215" t="b">
        <v>1</v>
      </c>
    </row>
    <row r="1216" spans="1:14" x14ac:dyDescent="0.35">
      <c r="A1216" t="s">
        <v>456</v>
      </c>
      <c r="B1216" t="b">
        <v>1</v>
      </c>
      <c r="C1216" t="b">
        <v>1</v>
      </c>
      <c r="D1216">
        <v>1</v>
      </c>
      <c r="E1216">
        <v>1</v>
      </c>
      <c r="F1216" t="s">
        <v>107</v>
      </c>
      <c r="G1216">
        <v>-2.1692808614179899E-2</v>
      </c>
      <c r="H1216">
        <v>-2.1692808614179899E-2</v>
      </c>
      <c r="I1216">
        <v>-2.1692808614179899E-2</v>
      </c>
      <c r="J1216">
        <v>210.540839696452</v>
      </c>
      <c r="K1216">
        <v>193.06302886517599</v>
      </c>
      <c r="L1216">
        <v>163.52070664116101</v>
      </c>
      <c r="M1216">
        <v>1</v>
      </c>
      <c r="N1216" t="b">
        <v>0</v>
      </c>
    </row>
    <row r="1217" spans="1:14" x14ac:dyDescent="0.35">
      <c r="A1217" t="s">
        <v>457</v>
      </c>
      <c r="B1217" t="b">
        <v>0</v>
      </c>
      <c r="C1217" t="b">
        <v>1</v>
      </c>
      <c r="D1217">
        <v>1</v>
      </c>
      <c r="E1217">
        <v>1</v>
      </c>
      <c r="F1217" t="s">
        <v>107</v>
      </c>
      <c r="G1217">
        <v>1.1993544806430099E-3</v>
      </c>
      <c r="H1217">
        <v>1.1993544806430099E-3</v>
      </c>
      <c r="I1217">
        <v>1.1993544806430099E-3</v>
      </c>
      <c r="J1217">
        <v>210.79335279590001</v>
      </c>
      <c r="K1217">
        <v>193.29457987389199</v>
      </c>
      <c r="L1217">
        <v>163.71682593334901</v>
      </c>
      <c r="M1217">
        <v>0</v>
      </c>
      <c r="N1217" t="b">
        <v>1</v>
      </c>
    </row>
    <row r="1218" spans="1:14" x14ac:dyDescent="0.35">
      <c r="A1218" t="s">
        <v>458</v>
      </c>
      <c r="B1218" t="b">
        <v>1</v>
      </c>
      <c r="C1218" t="b">
        <v>1</v>
      </c>
      <c r="D1218">
        <v>1</v>
      </c>
      <c r="E1218">
        <v>1</v>
      </c>
      <c r="F1218" t="s">
        <v>107</v>
      </c>
      <c r="G1218">
        <v>5.2218026184145297E-2</v>
      </c>
      <c r="H1218">
        <v>5.2218026184145297E-2</v>
      </c>
      <c r="I1218">
        <v>5.2218026184145297E-2</v>
      </c>
      <c r="J1218">
        <v>221.80056561164</v>
      </c>
      <c r="K1218">
        <v>203.388041307001</v>
      </c>
      <c r="L1218">
        <v>172.26579543672199</v>
      </c>
      <c r="M1218">
        <v>1</v>
      </c>
      <c r="N1218" t="b">
        <v>1</v>
      </c>
    </row>
    <row r="1219" spans="1:14" x14ac:dyDescent="0.35">
      <c r="A1219" t="s">
        <v>459</v>
      </c>
      <c r="B1219" t="b">
        <v>1</v>
      </c>
      <c r="C1219" t="b">
        <v>1</v>
      </c>
      <c r="D1219">
        <v>1</v>
      </c>
      <c r="E1219">
        <v>1</v>
      </c>
      <c r="F1219" t="s">
        <v>107</v>
      </c>
      <c r="G1219">
        <v>-6.6522745374700803E-3</v>
      </c>
      <c r="H1219">
        <v>-6.6522745374700803E-3</v>
      </c>
      <c r="I1219">
        <v>-6.6522745374700803E-3</v>
      </c>
      <c r="J1219">
        <v>220.325087356626</v>
      </c>
      <c r="K1219">
        <v>202.035048218588</v>
      </c>
      <c r="L1219">
        <v>171.11983607206099</v>
      </c>
      <c r="M1219">
        <v>1</v>
      </c>
      <c r="N1219" t="b">
        <v>0</v>
      </c>
    </row>
    <row r="1220" spans="1:14" x14ac:dyDescent="0.35">
      <c r="A1220" t="s">
        <v>460</v>
      </c>
      <c r="B1220" t="b">
        <v>0</v>
      </c>
      <c r="C1220" t="b">
        <v>1</v>
      </c>
      <c r="D1220">
        <v>1</v>
      </c>
      <c r="E1220">
        <v>1</v>
      </c>
      <c r="F1220" t="s">
        <v>107</v>
      </c>
      <c r="G1220">
        <v>6.0876959044140401E-2</v>
      </c>
      <c r="H1220">
        <v>6.0876959044140401E-2</v>
      </c>
      <c r="I1220">
        <v>6.0876959044140401E-2</v>
      </c>
      <c r="J1220">
        <v>233.73780867603199</v>
      </c>
      <c r="K1220">
        <v>214.33432757447201</v>
      </c>
      <c r="L1220">
        <v>181.53709132425999</v>
      </c>
      <c r="M1220">
        <v>0</v>
      </c>
      <c r="N1220" t="b">
        <v>1</v>
      </c>
    </row>
    <row r="1221" spans="1:14" x14ac:dyDescent="0.35">
      <c r="A1221" t="s">
        <v>461</v>
      </c>
      <c r="B1221" t="b">
        <v>1</v>
      </c>
      <c r="C1221" t="b">
        <v>1</v>
      </c>
      <c r="D1221">
        <v>1</v>
      </c>
      <c r="E1221">
        <v>1</v>
      </c>
      <c r="F1221" t="s">
        <v>107</v>
      </c>
      <c r="G1221">
        <v>3.3844729903904101E-2</v>
      </c>
      <c r="H1221">
        <v>3.3844729903904101E-2</v>
      </c>
      <c r="I1221">
        <v>3.3844729903904101E-2</v>
      </c>
      <c r="J1221">
        <v>241.64860167900201</v>
      </c>
      <c r="K1221">
        <v>221.58841500036499</v>
      </c>
      <c r="L1221">
        <v>187.68116514766999</v>
      </c>
      <c r="M1221">
        <v>1</v>
      </c>
      <c r="N1221" t="b">
        <v>1</v>
      </c>
    </row>
    <row r="1222" spans="1:14" x14ac:dyDescent="0.35">
      <c r="A1222" t="s">
        <v>462</v>
      </c>
      <c r="B1222" t="b">
        <v>1</v>
      </c>
      <c r="C1222" t="b">
        <v>1</v>
      </c>
      <c r="D1222">
        <v>1</v>
      </c>
      <c r="E1222">
        <v>1</v>
      </c>
      <c r="F1222" t="s">
        <v>107</v>
      </c>
      <c r="G1222">
        <v>4.2572768761323897E-2</v>
      </c>
      <c r="H1222">
        <v>4.2572768761323897E-2</v>
      </c>
      <c r="I1222">
        <v>4.2572768761323897E-2</v>
      </c>
      <c r="J1222">
        <v>251.93625171977999</v>
      </c>
      <c r="K1222">
        <v>231.02204735236401</v>
      </c>
      <c r="L1222">
        <v>195.67127199235799</v>
      </c>
      <c r="M1222">
        <v>1</v>
      </c>
      <c r="N1222" t="b">
        <v>1</v>
      </c>
    </row>
    <row r="1223" spans="1:14" x14ac:dyDescent="0.35">
      <c r="A1223" t="s">
        <v>463</v>
      </c>
      <c r="B1223" t="b">
        <v>1</v>
      </c>
      <c r="C1223" t="b">
        <v>1</v>
      </c>
      <c r="D1223">
        <v>1</v>
      </c>
      <c r="E1223">
        <v>1</v>
      </c>
      <c r="F1223" t="s">
        <v>107</v>
      </c>
      <c r="G1223">
        <v>-6.0364941847549099E-2</v>
      </c>
      <c r="H1223">
        <v>-6.0364941847549099E-2</v>
      </c>
      <c r="I1223">
        <v>-6.0364941847549099E-2</v>
      </c>
      <c r="J1223">
        <v>236.72813453542599</v>
      </c>
      <c r="K1223">
        <v>217.07641489843701</v>
      </c>
      <c r="L1223">
        <v>183.85958703730299</v>
      </c>
      <c r="M1223">
        <v>1</v>
      </c>
      <c r="N1223" t="b">
        <v>0</v>
      </c>
    </row>
    <row r="1224" spans="1:14" x14ac:dyDescent="0.35">
      <c r="A1224" t="s">
        <v>464</v>
      </c>
      <c r="B1224" t="b">
        <v>0</v>
      </c>
      <c r="C1224" t="b">
        <v>1</v>
      </c>
      <c r="D1224">
        <v>1</v>
      </c>
      <c r="E1224">
        <v>1</v>
      </c>
      <c r="F1224" t="s">
        <v>107</v>
      </c>
      <c r="G1224">
        <v>7.9610386316171594E-2</v>
      </c>
      <c r="H1224">
        <v>7.9610386316171594E-2</v>
      </c>
      <c r="I1224">
        <v>7.9610386316171594E-2</v>
      </c>
      <c r="J1224">
        <v>255.574152777698</v>
      </c>
      <c r="K1224">
        <v>234.357952148631</v>
      </c>
      <c r="L1224">
        <v>198.49671978927501</v>
      </c>
      <c r="M1224">
        <v>0</v>
      </c>
      <c r="N1224" t="b">
        <v>1</v>
      </c>
    </row>
    <row r="1225" spans="1:14" x14ac:dyDescent="0.35">
      <c r="A1225" t="s">
        <v>465</v>
      </c>
      <c r="B1225" t="b">
        <v>1</v>
      </c>
      <c r="C1225" t="b">
        <v>1</v>
      </c>
      <c r="D1225">
        <v>1</v>
      </c>
      <c r="E1225">
        <v>1</v>
      </c>
      <c r="F1225" t="s">
        <v>107</v>
      </c>
      <c r="G1225">
        <v>1.5618144123887401E-2</v>
      </c>
      <c r="H1225">
        <v>1.5618144123887401E-2</v>
      </c>
      <c r="I1225">
        <v>1.5618144123887401E-2</v>
      </c>
      <c r="J1225">
        <v>259.56574673012</v>
      </c>
      <c r="K1225">
        <v>238.01818842186699</v>
      </c>
      <c r="L1225">
        <v>201.59687016706201</v>
      </c>
      <c r="M1225">
        <v>1</v>
      </c>
      <c r="N1225" t="b">
        <v>1</v>
      </c>
    </row>
    <row r="1226" spans="1:14" x14ac:dyDescent="0.35">
      <c r="A1226" t="s">
        <v>466</v>
      </c>
      <c r="B1226" t="b">
        <v>1</v>
      </c>
      <c r="C1226" t="b">
        <v>1</v>
      </c>
      <c r="D1226">
        <v>1</v>
      </c>
      <c r="E1226">
        <v>1</v>
      </c>
      <c r="F1226" t="s">
        <v>107</v>
      </c>
      <c r="G1226">
        <v>3.97733714091685E-2</v>
      </c>
      <c r="H1226">
        <v>3.97733714091685E-2</v>
      </c>
      <c r="I1226">
        <v>3.97733714091685E-2</v>
      </c>
      <c r="J1226">
        <v>269.88955157991597</v>
      </c>
      <c r="K1226">
        <v>247.48497423210799</v>
      </c>
      <c r="L1226">
        <v>209.61505735914301</v>
      </c>
      <c r="M1226">
        <v>1</v>
      </c>
      <c r="N1226" t="b">
        <v>1</v>
      </c>
    </row>
    <row r="1227" spans="1:14" x14ac:dyDescent="0.35">
      <c r="A1227" t="s">
        <v>467</v>
      </c>
      <c r="B1227" t="b">
        <v>1</v>
      </c>
      <c r="C1227" t="b">
        <v>1</v>
      </c>
      <c r="D1227">
        <v>1</v>
      </c>
      <c r="E1227">
        <v>1</v>
      </c>
      <c r="F1227" t="s">
        <v>107</v>
      </c>
      <c r="G1227">
        <v>-9.1332298730386202E-2</v>
      </c>
      <c r="H1227">
        <v>-9.1332298730386202E-2</v>
      </c>
      <c r="I1227">
        <v>-9.1332298730386202E-2</v>
      </c>
      <c r="J1227">
        <v>245.23991843080901</v>
      </c>
      <c r="K1227">
        <v>224.881602634259</v>
      </c>
      <c r="L1227">
        <v>190.470432322031</v>
      </c>
      <c r="M1227">
        <v>1</v>
      </c>
      <c r="N1227" t="b">
        <v>0</v>
      </c>
    </row>
    <row r="1228" spans="1:14" x14ac:dyDescent="0.35">
      <c r="A1228" t="s">
        <v>468</v>
      </c>
      <c r="B1228" t="b">
        <v>0</v>
      </c>
      <c r="C1228" t="b">
        <v>1</v>
      </c>
      <c r="D1228">
        <v>1</v>
      </c>
      <c r="E1228">
        <v>1</v>
      </c>
      <c r="F1228" t="s">
        <v>107</v>
      </c>
      <c r="G1228">
        <v>-5.10097902150125E-2</v>
      </c>
      <c r="H1228">
        <v>-5.10097902150125E-2</v>
      </c>
      <c r="I1228">
        <v>-5.10097902150125E-2</v>
      </c>
      <c r="J1228">
        <v>232.73028163930601</v>
      </c>
      <c r="K1228">
        <v>213.41043926066899</v>
      </c>
      <c r="L1228">
        <v>180.75457552712101</v>
      </c>
      <c r="M1228">
        <v>0</v>
      </c>
      <c r="N1228" t="b">
        <v>0</v>
      </c>
    </row>
    <row r="1229" spans="1:14" x14ac:dyDescent="0.35">
      <c r="A1229" t="s">
        <v>469</v>
      </c>
      <c r="B1229" t="b">
        <v>0</v>
      </c>
      <c r="C1229" t="b">
        <v>0</v>
      </c>
      <c r="D1229">
        <v>0</v>
      </c>
      <c r="E1229">
        <v>-1</v>
      </c>
      <c r="F1229" t="s">
        <v>107</v>
      </c>
      <c r="G1229">
        <v>6.1750213482237401E-2</v>
      </c>
      <c r="H1229">
        <v>0</v>
      </c>
      <c r="I1229">
        <v>-6.1750213482237401E-2</v>
      </c>
      <c r="J1229">
        <v>247.10142621431501</v>
      </c>
      <c r="K1229">
        <v>213.41043926066899</v>
      </c>
      <c r="L1229">
        <v>169.59294190042999</v>
      </c>
      <c r="M1229">
        <v>1</v>
      </c>
      <c r="N1229" t="b">
        <v>1</v>
      </c>
    </row>
    <row r="1230" spans="1:14" x14ac:dyDescent="0.35">
      <c r="A1230" t="s">
        <v>470</v>
      </c>
      <c r="B1230" t="b">
        <v>1</v>
      </c>
      <c r="C1230" t="b">
        <v>0</v>
      </c>
      <c r="D1230">
        <v>0</v>
      </c>
      <c r="E1230">
        <v>-1</v>
      </c>
      <c r="F1230" t="s">
        <v>107</v>
      </c>
      <c r="G1230">
        <v>-0.126792476602063</v>
      </c>
      <c r="H1230">
        <v>0</v>
      </c>
      <c r="I1230">
        <v>0.126792476602063</v>
      </c>
      <c r="J1230">
        <v>215.77082441269999</v>
      </c>
      <c r="K1230">
        <v>213.41043926066899</v>
      </c>
      <c r="L1230">
        <v>191.096051018216</v>
      </c>
      <c r="M1230">
        <v>0</v>
      </c>
      <c r="N1230" t="b">
        <v>0</v>
      </c>
    </row>
    <row r="1231" spans="1:14" x14ac:dyDescent="0.35">
      <c r="A1231" t="s">
        <v>471</v>
      </c>
      <c r="B1231" t="b">
        <v>0</v>
      </c>
      <c r="C1231" t="b">
        <v>0</v>
      </c>
      <c r="D1231">
        <v>0</v>
      </c>
      <c r="E1231">
        <v>-1</v>
      </c>
      <c r="F1231" t="s">
        <v>107</v>
      </c>
      <c r="G1231">
        <v>-2.5435228964777901E-2</v>
      </c>
      <c r="H1231">
        <v>0</v>
      </c>
      <c r="I1231">
        <v>2.5435228964777901E-2</v>
      </c>
      <c r="J1231">
        <v>210.28264408984401</v>
      </c>
      <c r="K1231">
        <v>213.41043926066899</v>
      </c>
      <c r="L1231">
        <v>195.95662283012899</v>
      </c>
      <c r="M1231">
        <v>1</v>
      </c>
      <c r="N1231" t="b">
        <v>0</v>
      </c>
    </row>
    <row r="1232" spans="1:14" x14ac:dyDescent="0.35">
      <c r="A1232" t="s">
        <v>472</v>
      </c>
      <c r="B1232" t="b">
        <v>0</v>
      </c>
      <c r="C1232" t="b">
        <v>0</v>
      </c>
      <c r="D1232">
        <v>0</v>
      </c>
      <c r="E1232">
        <v>-1</v>
      </c>
      <c r="F1232" t="s">
        <v>107</v>
      </c>
      <c r="G1232">
        <v>-7.5245988217951504E-2</v>
      </c>
      <c r="H1232">
        <v>0</v>
      </c>
      <c r="I1232">
        <v>7.5245988217951504E-2</v>
      </c>
      <c r="J1232">
        <v>194.45971873022</v>
      </c>
      <c r="K1232">
        <v>213.41043926066899</v>
      </c>
      <c r="L1232">
        <v>210.701572562834</v>
      </c>
      <c r="M1232">
        <v>1</v>
      </c>
      <c r="N1232" t="b">
        <v>0</v>
      </c>
    </row>
    <row r="1233" spans="1:14" x14ac:dyDescent="0.35">
      <c r="A1233" t="s">
        <v>473</v>
      </c>
      <c r="B1233" t="b">
        <v>0</v>
      </c>
      <c r="C1233" t="b">
        <v>0</v>
      </c>
      <c r="D1233">
        <v>0</v>
      </c>
      <c r="E1233">
        <v>-1</v>
      </c>
      <c r="F1233" t="s">
        <v>107</v>
      </c>
      <c r="G1233">
        <v>0.11965811209367801</v>
      </c>
      <c r="H1233">
        <v>0</v>
      </c>
      <c r="I1233">
        <v>-0.11965811209367801</v>
      </c>
      <c r="J1233">
        <v>217.728401551746</v>
      </c>
      <c r="K1233">
        <v>213.41043926066899</v>
      </c>
      <c r="L1233">
        <v>185.48942017479601</v>
      </c>
      <c r="M1233">
        <v>1</v>
      </c>
      <c r="N1233" t="b">
        <v>1</v>
      </c>
    </row>
    <row r="1234" spans="1:14" x14ac:dyDescent="0.35">
      <c r="A1234" t="s">
        <v>474</v>
      </c>
      <c r="B1234" t="b">
        <v>1</v>
      </c>
      <c r="C1234" t="b">
        <v>0</v>
      </c>
      <c r="D1234">
        <v>0</v>
      </c>
      <c r="E1234">
        <v>-1</v>
      </c>
      <c r="F1234" t="s">
        <v>107</v>
      </c>
      <c r="G1234">
        <v>-5.0059612014121603E-2</v>
      </c>
      <c r="H1234">
        <v>0</v>
      </c>
      <c r="I1234">
        <v>5.0059612014121603E-2</v>
      </c>
      <c r="J1234">
        <v>206.82900224561001</v>
      </c>
      <c r="K1234">
        <v>213.41043926066899</v>
      </c>
      <c r="L1234">
        <v>194.77494858147099</v>
      </c>
      <c r="M1234">
        <v>0</v>
      </c>
      <c r="N1234" t="b">
        <v>0</v>
      </c>
    </row>
    <row r="1235" spans="1:14" x14ac:dyDescent="0.35">
      <c r="A1235" t="s">
        <v>475</v>
      </c>
      <c r="B1235" t="b">
        <v>0</v>
      </c>
      <c r="C1235" t="b">
        <v>0</v>
      </c>
      <c r="D1235">
        <v>0</v>
      </c>
      <c r="E1235">
        <v>-1</v>
      </c>
      <c r="F1235" t="s">
        <v>107</v>
      </c>
      <c r="G1235">
        <v>-0.102016982661589</v>
      </c>
      <c r="H1235">
        <v>0</v>
      </c>
      <c r="I1235">
        <v>0.102016982661589</v>
      </c>
      <c r="J1235">
        <v>185.72893150960601</v>
      </c>
      <c r="K1235">
        <v>213.41043926066899</v>
      </c>
      <c r="L1235">
        <v>214.645301133819</v>
      </c>
      <c r="M1235">
        <v>1</v>
      </c>
      <c r="N1235" t="b">
        <v>0</v>
      </c>
    </row>
    <row r="1236" spans="1:14" x14ac:dyDescent="0.35">
      <c r="A1236" t="s">
        <v>476</v>
      </c>
      <c r="B1236" t="b">
        <v>0</v>
      </c>
      <c r="C1236" t="b">
        <v>0</v>
      </c>
      <c r="D1236">
        <v>0</v>
      </c>
      <c r="E1236">
        <v>-1</v>
      </c>
      <c r="F1236" t="s">
        <v>107</v>
      </c>
      <c r="G1236">
        <v>2.0861746813229401E-2</v>
      </c>
      <c r="H1236">
        <v>0</v>
      </c>
      <c r="I1236">
        <v>-2.0861746813229401E-2</v>
      </c>
      <c r="J1236">
        <v>189.60356145465099</v>
      </c>
      <c r="K1236">
        <v>213.41043926066899</v>
      </c>
      <c r="L1236">
        <v>210.16742520691599</v>
      </c>
      <c r="M1236">
        <v>1</v>
      </c>
      <c r="N1236" t="b">
        <v>1</v>
      </c>
    </row>
    <row r="1237" spans="1:14" x14ac:dyDescent="0.35">
      <c r="A1237" t="s">
        <v>477</v>
      </c>
      <c r="B1237" t="b">
        <v>1</v>
      </c>
      <c r="C1237" t="b">
        <v>0</v>
      </c>
      <c r="D1237">
        <v>0</v>
      </c>
      <c r="E1237">
        <v>-1</v>
      </c>
      <c r="F1237" t="s">
        <v>107</v>
      </c>
      <c r="G1237">
        <v>6.1389894551549799E-2</v>
      </c>
      <c r="H1237">
        <v>0</v>
      </c>
      <c r="I1237">
        <v>-6.1389894551549799E-2</v>
      </c>
      <c r="J1237">
        <v>201.24330409895001</v>
      </c>
      <c r="K1237">
        <v>213.41043926066899</v>
      </c>
      <c r="L1237">
        <v>197.26526913529199</v>
      </c>
      <c r="M1237">
        <v>0</v>
      </c>
      <c r="N1237" t="b">
        <v>1</v>
      </c>
    </row>
    <row r="1238" spans="1:14" x14ac:dyDescent="0.35">
      <c r="A1238" t="s">
        <v>478</v>
      </c>
      <c r="B1238" t="b">
        <v>1</v>
      </c>
      <c r="C1238" t="b">
        <v>0</v>
      </c>
      <c r="D1238">
        <v>0</v>
      </c>
      <c r="E1238">
        <v>-1</v>
      </c>
      <c r="F1238" t="s">
        <v>107</v>
      </c>
      <c r="G1238">
        <v>-7.7384883350510997E-2</v>
      </c>
      <c r="H1238">
        <v>0</v>
      </c>
      <c r="I1238">
        <v>7.7384883350510997E-2</v>
      </c>
      <c r="J1238">
        <v>185.670114486182</v>
      </c>
      <c r="K1238">
        <v>213.41043926066899</v>
      </c>
      <c r="L1238">
        <v>212.530618976434</v>
      </c>
      <c r="M1238">
        <v>0</v>
      </c>
      <c r="N1238" t="b">
        <v>0</v>
      </c>
    </row>
    <row r="1239" spans="1:14" x14ac:dyDescent="0.35">
      <c r="A1239" t="s">
        <v>479</v>
      </c>
      <c r="B1239" t="b">
        <v>0</v>
      </c>
      <c r="C1239" t="b">
        <v>1</v>
      </c>
      <c r="D1239">
        <v>1</v>
      </c>
      <c r="E1239">
        <v>1</v>
      </c>
      <c r="F1239" t="s">
        <v>107</v>
      </c>
      <c r="G1239">
        <v>6.8917290809007797E-2</v>
      </c>
      <c r="H1239">
        <v>6.8917290809007797E-2</v>
      </c>
      <c r="I1239">
        <v>6.8917290809007797E-2</v>
      </c>
      <c r="J1239">
        <v>198.46599576076801</v>
      </c>
      <c r="K1239">
        <v>228.118108564875</v>
      </c>
      <c r="L1239">
        <v>227.177653450252</v>
      </c>
      <c r="M1239">
        <v>0</v>
      </c>
      <c r="N1239" t="b">
        <v>1</v>
      </c>
    </row>
    <row r="1240" spans="1:14" x14ac:dyDescent="0.35">
      <c r="A1240" t="s">
        <v>480</v>
      </c>
      <c r="B1240" t="b">
        <v>1</v>
      </c>
      <c r="C1240" t="b">
        <v>1</v>
      </c>
      <c r="D1240">
        <v>1</v>
      </c>
      <c r="E1240">
        <v>1</v>
      </c>
      <c r="F1240" t="s">
        <v>107</v>
      </c>
      <c r="G1240">
        <v>-3.04878118417184E-2</v>
      </c>
      <c r="H1240">
        <v>-3.04878118417184E-2</v>
      </c>
      <c r="I1240">
        <v>-3.04878118417184E-2</v>
      </c>
      <c r="J1240">
        <v>192.41520182503399</v>
      </c>
      <c r="K1240">
        <v>221.16328659326001</v>
      </c>
      <c r="L1240">
        <v>220.25150389721699</v>
      </c>
      <c r="M1240">
        <v>1</v>
      </c>
      <c r="N1240" t="b">
        <v>0</v>
      </c>
    </row>
    <row r="1241" spans="1:14" x14ac:dyDescent="0.35">
      <c r="A1241" t="s">
        <v>481</v>
      </c>
      <c r="B1241" t="b">
        <v>0</v>
      </c>
      <c r="C1241" t="b">
        <v>0</v>
      </c>
      <c r="D1241">
        <v>0</v>
      </c>
      <c r="E1241">
        <v>-1</v>
      </c>
      <c r="F1241" t="s">
        <v>107</v>
      </c>
      <c r="G1241">
        <v>6.23063488506903E-2</v>
      </c>
      <c r="H1241">
        <v>0</v>
      </c>
      <c r="I1241">
        <v>-6.23063488506903E-2</v>
      </c>
      <c r="J1241">
        <v>204.403890514121</v>
      </c>
      <c r="K1241">
        <v>221.16328659326001</v>
      </c>
      <c r="L1241">
        <v>206.52843686050801</v>
      </c>
      <c r="M1241">
        <v>1</v>
      </c>
      <c r="N1241" t="b">
        <v>1</v>
      </c>
    </row>
    <row r="1242" spans="1:14" x14ac:dyDescent="0.35">
      <c r="A1242" t="s">
        <v>482</v>
      </c>
      <c r="B1242" t="b">
        <v>1</v>
      </c>
      <c r="C1242" t="b">
        <v>0</v>
      </c>
      <c r="D1242">
        <v>0</v>
      </c>
      <c r="E1242">
        <v>-1</v>
      </c>
      <c r="F1242" t="s">
        <v>107</v>
      </c>
      <c r="G1242">
        <v>7.5363908304104596E-3</v>
      </c>
      <c r="H1242">
        <v>0</v>
      </c>
      <c r="I1242">
        <v>-7.5363908304104596E-3</v>
      </c>
      <c r="J1242">
        <v>205.94435812029201</v>
      </c>
      <c r="K1242">
        <v>221.16328659326001</v>
      </c>
      <c r="L1242">
        <v>204.97195784273299</v>
      </c>
      <c r="M1242">
        <v>0</v>
      </c>
      <c r="N1242" t="b">
        <v>1</v>
      </c>
    </row>
    <row r="1243" spans="1:14" x14ac:dyDescent="0.35">
      <c r="A1243" t="s">
        <v>483</v>
      </c>
      <c r="B1243" t="b">
        <v>1</v>
      </c>
      <c r="C1243" t="b">
        <v>1</v>
      </c>
      <c r="D1243">
        <v>1</v>
      </c>
      <c r="E1243">
        <v>1</v>
      </c>
      <c r="F1243" t="s">
        <v>107</v>
      </c>
      <c r="G1243">
        <v>2.50978420710323E-2</v>
      </c>
      <c r="H1243">
        <v>2.50978420710323E-2</v>
      </c>
      <c r="I1243">
        <v>2.50978420710323E-2</v>
      </c>
      <c r="J1243">
        <v>211.113117095815</v>
      </c>
      <c r="K1243">
        <v>226.71400783208799</v>
      </c>
      <c r="L1243">
        <v>210.116311669661</v>
      </c>
      <c r="M1243">
        <v>1</v>
      </c>
      <c r="N1243" t="b">
        <v>1</v>
      </c>
    </row>
    <row r="1244" spans="1:14" x14ac:dyDescent="0.35">
      <c r="A1244" t="s">
        <v>484</v>
      </c>
      <c r="B1244" t="b">
        <v>1</v>
      </c>
      <c r="C1244" t="b">
        <v>1</v>
      </c>
      <c r="D1244">
        <v>1</v>
      </c>
      <c r="E1244">
        <v>1</v>
      </c>
      <c r="F1244" t="s">
        <v>107</v>
      </c>
      <c r="G1244">
        <v>5.1514552163278701E-2</v>
      </c>
      <c r="H1244">
        <v>5.1514552163278701E-2</v>
      </c>
      <c r="I1244">
        <v>5.1514552163278701E-2</v>
      </c>
      <c r="J1244">
        <v>221.98851477880001</v>
      </c>
      <c r="K1244">
        <v>238.39307841470099</v>
      </c>
      <c r="L1244">
        <v>220.940359367523</v>
      </c>
      <c r="M1244">
        <v>1</v>
      </c>
      <c r="N1244" t="b">
        <v>1</v>
      </c>
    </row>
    <row r="1245" spans="1:14" x14ac:dyDescent="0.35">
      <c r="A1245" t="s">
        <v>485</v>
      </c>
      <c r="B1245" t="b">
        <v>1</v>
      </c>
      <c r="C1245" t="b">
        <v>1</v>
      </c>
      <c r="D1245">
        <v>1</v>
      </c>
      <c r="E1245">
        <v>1</v>
      </c>
      <c r="F1245" t="s">
        <v>107</v>
      </c>
      <c r="G1245">
        <v>3.0139266747452001E-2</v>
      </c>
      <c r="H1245">
        <v>3.0139266747452001E-2</v>
      </c>
      <c r="I1245">
        <v>3.0139266747452001E-2</v>
      </c>
      <c r="J1245">
        <v>228.67908584058799</v>
      </c>
      <c r="K1245">
        <v>245.57807099578699</v>
      </c>
      <c r="L1245">
        <v>227.599339793779</v>
      </c>
      <c r="M1245">
        <v>1</v>
      </c>
      <c r="N1245" t="b">
        <v>1</v>
      </c>
    </row>
    <row r="1246" spans="1:14" x14ac:dyDescent="0.35">
      <c r="A1246" t="s">
        <v>486</v>
      </c>
      <c r="B1246" t="b">
        <v>1</v>
      </c>
      <c r="C1246" t="b">
        <v>1</v>
      </c>
      <c r="D1246">
        <v>1</v>
      </c>
      <c r="E1246">
        <v>1</v>
      </c>
      <c r="F1246" t="s">
        <v>107</v>
      </c>
      <c r="G1246">
        <v>-2.8716776823776101E-3</v>
      </c>
      <c r="H1246">
        <v>-2.8716776823776101E-3</v>
      </c>
      <c r="I1246">
        <v>-2.8716776823776101E-3</v>
      </c>
      <c r="J1246">
        <v>228.02239321335401</v>
      </c>
      <c r="K1246">
        <v>244.872849930028</v>
      </c>
      <c r="L1246">
        <v>226.94574784916901</v>
      </c>
      <c r="M1246">
        <v>1</v>
      </c>
      <c r="N1246" t="b">
        <v>0</v>
      </c>
    </row>
    <row r="1247" spans="1:14" x14ac:dyDescent="0.35">
      <c r="A1247" t="s">
        <v>487</v>
      </c>
      <c r="B1247" t="b">
        <v>0</v>
      </c>
      <c r="C1247" t="b">
        <v>0</v>
      </c>
      <c r="D1247">
        <v>0</v>
      </c>
      <c r="E1247">
        <v>-1</v>
      </c>
      <c r="F1247" t="s">
        <v>107</v>
      </c>
      <c r="G1247">
        <v>-4.9811931377649499E-2</v>
      </c>
      <c r="H1247">
        <v>0</v>
      </c>
      <c r="I1247">
        <v>4.9811931377649499E-2</v>
      </c>
      <c r="J1247">
        <v>216.664157410043</v>
      </c>
      <c r="K1247">
        <v>244.872849930028</v>
      </c>
      <c r="L1247">
        <v>238.25035386748101</v>
      </c>
      <c r="M1247">
        <v>1</v>
      </c>
      <c r="N1247" t="b">
        <v>0</v>
      </c>
    </row>
    <row r="1248" spans="1:14" x14ac:dyDescent="0.35">
      <c r="A1248" t="s">
        <v>488</v>
      </c>
      <c r="B1248" t="b">
        <v>0</v>
      </c>
      <c r="C1248" t="b">
        <v>1</v>
      </c>
      <c r="D1248">
        <v>1</v>
      </c>
      <c r="E1248">
        <v>1</v>
      </c>
      <c r="F1248" t="s">
        <v>107</v>
      </c>
      <c r="G1248">
        <v>-2.8878478887943499E-2</v>
      </c>
      <c r="H1248">
        <v>-2.8878478887943499E-2</v>
      </c>
      <c r="I1248">
        <v>-2.8878478887943499E-2</v>
      </c>
      <c r="J1248">
        <v>210.407226114503</v>
      </c>
      <c r="K1248">
        <v>237.801294503093</v>
      </c>
      <c r="L1248">
        <v>231.370046053274</v>
      </c>
      <c r="M1248">
        <v>0</v>
      </c>
      <c r="N1248" t="b">
        <v>0</v>
      </c>
    </row>
    <row r="1249" spans="1:14" x14ac:dyDescent="0.35">
      <c r="A1249" t="s">
        <v>489</v>
      </c>
      <c r="B1249" t="b">
        <v>0</v>
      </c>
      <c r="C1249" t="b">
        <v>0</v>
      </c>
      <c r="D1249">
        <v>0</v>
      </c>
      <c r="E1249">
        <v>-1</v>
      </c>
      <c r="F1249" t="s">
        <v>107</v>
      </c>
      <c r="G1249">
        <v>7.4124718843279994E-2</v>
      </c>
      <c r="H1249">
        <v>0</v>
      </c>
      <c r="I1249">
        <v>-7.4124718843279994E-2</v>
      </c>
      <c r="J1249">
        <v>226.00360259283499</v>
      </c>
      <c r="K1249">
        <v>237.801294503093</v>
      </c>
      <c r="L1249">
        <v>214.21980644081901</v>
      </c>
      <c r="M1249">
        <v>1</v>
      </c>
      <c r="N1249" t="b">
        <v>1</v>
      </c>
    </row>
    <row r="1250" spans="1:14" x14ac:dyDescent="0.35">
      <c r="A1250" t="s">
        <v>490</v>
      </c>
      <c r="B1250" t="b">
        <v>1</v>
      </c>
      <c r="C1250" t="b">
        <v>0</v>
      </c>
      <c r="D1250">
        <v>0</v>
      </c>
      <c r="E1250">
        <v>-1</v>
      </c>
      <c r="F1250" t="s">
        <v>107</v>
      </c>
      <c r="G1250">
        <v>3.7836523021710797E-2</v>
      </c>
      <c r="H1250">
        <v>0</v>
      </c>
      <c r="I1250">
        <v>-3.7836523021710797E-2</v>
      </c>
      <c r="J1250">
        <v>234.554793105328</v>
      </c>
      <c r="K1250">
        <v>237.801294503093</v>
      </c>
      <c r="L1250">
        <v>206.114473802714</v>
      </c>
      <c r="M1250">
        <v>0</v>
      </c>
      <c r="N1250" t="b">
        <v>1</v>
      </c>
    </row>
    <row r="1251" spans="1:14" x14ac:dyDescent="0.35">
      <c r="A1251" t="s">
        <v>396</v>
      </c>
      <c r="B1251" t="b">
        <v>0</v>
      </c>
      <c r="C1251" t="b">
        <v>0</v>
      </c>
      <c r="D1251">
        <v>0</v>
      </c>
      <c r="E1251">
        <v>-1</v>
      </c>
      <c r="F1251" t="s">
        <v>117</v>
      </c>
      <c r="G1251">
        <v>-6.1903089720404703E-2</v>
      </c>
      <c r="H1251">
        <v>0</v>
      </c>
      <c r="I1251">
        <v>6.1903089720404703E-2</v>
      </c>
      <c r="J1251">
        <v>93.809691027959502</v>
      </c>
      <c r="K1251">
        <v>100</v>
      </c>
      <c r="L1251">
        <v>106.19030897204</v>
      </c>
      <c r="M1251">
        <v>1</v>
      </c>
      <c r="N1251" t="b">
        <v>0</v>
      </c>
    </row>
    <row r="1252" spans="1:14" x14ac:dyDescent="0.35">
      <c r="A1252" t="s">
        <v>397</v>
      </c>
      <c r="B1252" t="b">
        <v>0</v>
      </c>
      <c r="C1252" t="b">
        <v>0</v>
      </c>
      <c r="D1252">
        <v>0</v>
      </c>
      <c r="E1252">
        <v>-1</v>
      </c>
      <c r="F1252" t="s">
        <v>117</v>
      </c>
      <c r="G1252">
        <v>-0.10610475279553901</v>
      </c>
      <c r="H1252">
        <v>0</v>
      </c>
      <c r="I1252">
        <v>0.10610475279553901</v>
      </c>
      <c r="J1252">
        <v>83.856036951611898</v>
      </c>
      <c r="K1252">
        <v>100</v>
      </c>
      <c r="L1252">
        <v>117.4576054548</v>
      </c>
      <c r="M1252">
        <v>1</v>
      </c>
      <c r="N1252" t="b">
        <v>0</v>
      </c>
    </row>
    <row r="1253" spans="1:14" x14ac:dyDescent="0.35">
      <c r="A1253" t="s">
        <v>398</v>
      </c>
      <c r="B1253" t="b">
        <v>0</v>
      </c>
      <c r="C1253" t="b">
        <v>0</v>
      </c>
      <c r="D1253">
        <v>0</v>
      </c>
      <c r="E1253">
        <v>-1</v>
      </c>
      <c r="F1253" t="s">
        <v>117</v>
      </c>
      <c r="G1253">
        <v>0.20771956312629999</v>
      </c>
      <c r="H1253">
        <v>0</v>
      </c>
      <c r="I1253">
        <v>-0.20771956312629999</v>
      </c>
      <c r="J1253">
        <v>101.274576312703</v>
      </c>
      <c r="K1253">
        <v>100</v>
      </c>
      <c r="L1253">
        <v>93.059362963868097</v>
      </c>
      <c r="M1253">
        <v>1</v>
      </c>
      <c r="N1253" t="b">
        <v>1</v>
      </c>
    </row>
    <row r="1254" spans="1:14" x14ac:dyDescent="0.35">
      <c r="A1254" t="s">
        <v>354</v>
      </c>
      <c r="B1254" t="b">
        <v>1</v>
      </c>
      <c r="C1254" t="b">
        <v>0</v>
      </c>
      <c r="D1254">
        <v>0</v>
      </c>
      <c r="E1254">
        <v>-1</v>
      </c>
      <c r="F1254" t="s">
        <v>117</v>
      </c>
      <c r="G1254">
        <v>0.19732012638476301</v>
      </c>
      <c r="H1254">
        <v>0</v>
      </c>
      <c r="I1254">
        <v>-0.19732012638476301</v>
      </c>
      <c r="J1254">
        <v>121.258088510289</v>
      </c>
      <c r="K1254">
        <v>100</v>
      </c>
      <c r="L1254">
        <v>74.696877702552101</v>
      </c>
      <c r="M1254">
        <v>0</v>
      </c>
      <c r="N1254" t="b">
        <v>1</v>
      </c>
    </row>
    <row r="1255" spans="1:14" x14ac:dyDescent="0.35">
      <c r="A1255" t="s">
        <v>399</v>
      </c>
      <c r="B1255" t="b">
        <v>1</v>
      </c>
      <c r="C1255" t="b">
        <v>0</v>
      </c>
      <c r="D1255">
        <v>0</v>
      </c>
      <c r="E1255">
        <v>-1</v>
      </c>
      <c r="F1255" t="s">
        <v>117</v>
      </c>
      <c r="G1255">
        <v>1.40975578856572E-3</v>
      </c>
      <c r="H1255">
        <v>0</v>
      </c>
      <c r="I1255">
        <v>-1.40975578856572E-3</v>
      </c>
      <c r="J1255">
        <v>121.429032802477</v>
      </c>
      <c r="K1255">
        <v>100</v>
      </c>
      <c r="L1255">
        <v>74.591573346823196</v>
      </c>
      <c r="M1255">
        <v>0</v>
      </c>
      <c r="N1255" t="b">
        <v>1</v>
      </c>
    </row>
    <row r="1256" spans="1:14" x14ac:dyDescent="0.35">
      <c r="A1256" t="s">
        <v>400</v>
      </c>
      <c r="B1256" t="b">
        <v>1</v>
      </c>
      <c r="C1256" t="b">
        <v>1</v>
      </c>
      <c r="D1256">
        <v>1</v>
      </c>
      <c r="E1256">
        <v>1</v>
      </c>
      <c r="F1256" t="s">
        <v>117</v>
      </c>
      <c r="G1256">
        <v>-2.85552894697291E-2</v>
      </c>
      <c r="H1256">
        <v>-2.85552894697291E-2</v>
      </c>
      <c r="I1256">
        <v>-2.85552894697291E-2</v>
      </c>
      <c r="J1256">
        <v>117.96159162077301</v>
      </c>
      <c r="K1256">
        <v>97.144471053027004</v>
      </c>
      <c r="L1256">
        <v>72.461589377902101</v>
      </c>
      <c r="M1256">
        <v>1</v>
      </c>
      <c r="N1256" t="b">
        <v>0</v>
      </c>
    </row>
    <row r="1257" spans="1:14" x14ac:dyDescent="0.35">
      <c r="A1257" t="s">
        <v>401</v>
      </c>
      <c r="B1257" t="b">
        <v>0</v>
      </c>
      <c r="C1257" t="b">
        <v>1</v>
      </c>
      <c r="D1257">
        <v>1</v>
      </c>
      <c r="E1257">
        <v>1</v>
      </c>
      <c r="F1257" t="s">
        <v>117</v>
      </c>
      <c r="G1257">
        <v>-3.2486372831873299E-2</v>
      </c>
      <c r="H1257">
        <v>-3.2486372831873299E-2</v>
      </c>
      <c r="I1257">
        <v>-3.2486372831873299E-2</v>
      </c>
      <c r="J1257">
        <v>114.129447375539</v>
      </c>
      <c r="K1257">
        <v>93.988599547843293</v>
      </c>
      <c r="L1257">
        <v>70.107575169381406</v>
      </c>
      <c r="M1257">
        <v>0</v>
      </c>
      <c r="N1257" t="b">
        <v>0</v>
      </c>
    </row>
    <row r="1258" spans="1:14" x14ac:dyDescent="0.35">
      <c r="A1258" t="s">
        <v>402</v>
      </c>
      <c r="B1258" t="b">
        <v>0</v>
      </c>
      <c r="C1258" t="b">
        <v>1</v>
      </c>
      <c r="D1258">
        <v>1</v>
      </c>
      <c r="E1258">
        <v>1</v>
      </c>
      <c r="F1258" t="s">
        <v>117</v>
      </c>
      <c r="G1258">
        <v>0.123016006160884</v>
      </c>
      <c r="H1258">
        <v>0.123016006160884</v>
      </c>
      <c r="I1258">
        <v>0.123016006160884</v>
      </c>
      <c r="J1258">
        <v>128.169196177027</v>
      </c>
      <c r="K1258">
        <v>105.550701688873</v>
      </c>
      <c r="L1258">
        <v>78.731929068342694</v>
      </c>
      <c r="M1258">
        <v>0</v>
      </c>
      <c r="N1258" t="b">
        <v>1</v>
      </c>
    </row>
    <row r="1259" spans="1:14" x14ac:dyDescent="0.35">
      <c r="A1259" t="s">
        <v>403</v>
      </c>
      <c r="B1259" t="b">
        <v>1</v>
      </c>
      <c r="C1259" t="b">
        <v>1</v>
      </c>
      <c r="D1259">
        <v>1</v>
      </c>
      <c r="E1259">
        <v>1</v>
      </c>
      <c r="F1259" t="s">
        <v>117</v>
      </c>
      <c r="G1259">
        <v>5.1447095689320897E-2</v>
      </c>
      <c r="H1259">
        <v>5.1447095689320897E-2</v>
      </c>
      <c r="I1259">
        <v>5.1447095689320897E-2</v>
      </c>
      <c r="J1259">
        <v>134.76312907716999</v>
      </c>
      <c r="K1259">
        <v>110.980978738736</v>
      </c>
      <c r="L1259">
        <v>82.782458156926594</v>
      </c>
      <c r="M1259">
        <v>1</v>
      </c>
      <c r="N1259" t="b">
        <v>1</v>
      </c>
    </row>
    <row r="1260" spans="1:14" x14ac:dyDescent="0.35">
      <c r="A1260" t="s">
        <v>404</v>
      </c>
      <c r="B1260" t="b">
        <v>1</v>
      </c>
      <c r="C1260" t="b">
        <v>1</v>
      </c>
      <c r="D1260">
        <v>1</v>
      </c>
      <c r="E1260">
        <v>1</v>
      </c>
      <c r="F1260" t="s">
        <v>117</v>
      </c>
      <c r="G1260">
        <v>-8.2771197696712998E-2</v>
      </c>
      <c r="H1260">
        <v>-8.2771197696712998E-2</v>
      </c>
      <c r="I1260">
        <v>-8.2771197696712998E-2</v>
      </c>
      <c r="J1260">
        <v>123.60862347809601</v>
      </c>
      <c r="K1260">
        <v>101.79495020697701</v>
      </c>
      <c r="L1260">
        <v>75.930454946999703</v>
      </c>
      <c r="M1260">
        <v>1</v>
      </c>
      <c r="N1260" t="b">
        <v>0</v>
      </c>
    </row>
    <row r="1261" spans="1:14" x14ac:dyDescent="0.35">
      <c r="A1261" t="s">
        <v>405</v>
      </c>
      <c r="B1261" t="b">
        <v>0</v>
      </c>
      <c r="C1261" t="b">
        <v>1</v>
      </c>
      <c r="D1261">
        <v>1</v>
      </c>
      <c r="E1261">
        <v>1</v>
      </c>
      <c r="F1261" t="s">
        <v>117</v>
      </c>
      <c r="G1261">
        <v>0.18279236045379901</v>
      </c>
      <c r="H1261">
        <v>0.18279236045379901</v>
      </c>
      <c r="I1261">
        <v>0.18279236045379901</v>
      </c>
      <c r="J1261">
        <v>146.203335536102</v>
      </c>
      <c r="K1261">
        <v>120.402289437587</v>
      </c>
      <c r="L1261">
        <v>89.809962037092703</v>
      </c>
      <c r="M1261">
        <v>0</v>
      </c>
      <c r="N1261" t="b">
        <v>1</v>
      </c>
    </row>
    <row r="1262" spans="1:14" x14ac:dyDescent="0.35">
      <c r="A1262" t="s">
        <v>406</v>
      </c>
      <c r="B1262" t="b">
        <v>1</v>
      </c>
      <c r="C1262" t="b">
        <v>1</v>
      </c>
      <c r="D1262">
        <v>1</v>
      </c>
      <c r="E1262">
        <v>1</v>
      </c>
      <c r="F1262" t="s">
        <v>117</v>
      </c>
      <c r="G1262">
        <v>-1.3217008451645799E-2</v>
      </c>
      <c r="H1262">
        <v>-1.3217008451645799E-2</v>
      </c>
      <c r="I1262">
        <v>-1.3217008451645799E-2</v>
      </c>
      <c r="J1262">
        <v>144.27096481466299</v>
      </c>
      <c r="K1262">
        <v>118.810931360493</v>
      </c>
      <c r="L1262">
        <v>88.622943009806505</v>
      </c>
      <c r="M1262">
        <v>1</v>
      </c>
      <c r="N1262" t="b">
        <v>0</v>
      </c>
    </row>
    <row r="1263" spans="1:14" x14ac:dyDescent="0.35">
      <c r="A1263" t="s">
        <v>407</v>
      </c>
      <c r="B1263" t="b">
        <v>0</v>
      </c>
      <c r="C1263" t="b">
        <v>1</v>
      </c>
      <c r="D1263">
        <v>1</v>
      </c>
      <c r="E1263">
        <v>1</v>
      </c>
      <c r="F1263" t="s">
        <v>117</v>
      </c>
      <c r="G1263">
        <v>-4.5941283495167497E-2</v>
      </c>
      <c r="H1263">
        <v>-4.5941283495167497E-2</v>
      </c>
      <c r="I1263">
        <v>-4.5941283495167497E-2</v>
      </c>
      <c r="J1263">
        <v>137.64297151999099</v>
      </c>
      <c r="K1263">
        <v>113.352604680536</v>
      </c>
      <c r="L1263">
        <v>84.551491260816903</v>
      </c>
      <c r="M1263">
        <v>0</v>
      </c>
      <c r="N1263" t="b">
        <v>0</v>
      </c>
    </row>
    <row r="1264" spans="1:14" x14ac:dyDescent="0.35">
      <c r="A1264" t="s">
        <v>408</v>
      </c>
      <c r="B1264" t="b">
        <v>0</v>
      </c>
      <c r="C1264" t="b">
        <v>1</v>
      </c>
      <c r="D1264">
        <v>1</v>
      </c>
      <c r="E1264">
        <v>1</v>
      </c>
      <c r="F1264" t="s">
        <v>117</v>
      </c>
      <c r="G1264">
        <v>-4.82655972406155E-2</v>
      </c>
      <c r="H1264">
        <v>-4.82655972406155E-2</v>
      </c>
      <c r="I1264">
        <v>-4.82655972406155E-2</v>
      </c>
      <c r="J1264">
        <v>130.99955129360501</v>
      </c>
      <c r="K1264">
        <v>107.88157351685</v>
      </c>
      <c r="L1264">
        <v>80.470563037528905</v>
      </c>
      <c r="M1264">
        <v>0</v>
      </c>
      <c r="N1264" t="b">
        <v>0</v>
      </c>
    </row>
    <row r="1265" spans="1:14" x14ac:dyDescent="0.35">
      <c r="A1265" t="s">
        <v>409</v>
      </c>
      <c r="B1265" t="b">
        <v>0</v>
      </c>
      <c r="C1265" t="b">
        <v>0</v>
      </c>
      <c r="D1265">
        <v>0</v>
      </c>
      <c r="E1265">
        <v>-1</v>
      </c>
      <c r="F1265" t="s">
        <v>117</v>
      </c>
      <c r="G1265">
        <v>-3.5332872279072197E-2</v>
      </c>
      <c r="H1265">
        <v>0</v>
      </c>
      <c r="I1265">
        <v>3.5332872279072197E-2</v>
      </c>
      <c r="J1265">
        <v>126.37096087913299</v>
      </c>
      <c r="K1265">
        <v>107.88157351685</v>
      </c>
      <c r="L1265">
        <v>83.313819163558904</v>
      </c>
      <c r="M1265">
        <v>1</v>
      </c>
      <c r="N1265" t="b">
        <v>0</v>
      </c>
    </row>
    <row r="1266" spans="1:14" x14ac:dyDescent="0.35">
      <c r="A1266" t="s">
        <v>410</v>
      </c>
      <c r="B1266" t="b">
        <v>0</v>
      </c>
      <c r="C1266" t="b">
        <v>0</v>
      </c>
      <c r="D1266">
        <v>0</v>
      </c>
      <c r="E1266">
        <v>-1</v>
      </c>
      <c r="F1266" t="s">
        <v>117</v>
      </c>
      <c r="G1266">
        <v>-6.2751553472402799E-2</v>
      </c>
      <c r="H1266">
        <v>0</v>
      </c>
      <c r="I1266">
        <v>6.2751553472402799E-2</v>
      </c>
      <c r="J1266">
        <v>118.440986770167</v>
      </c>
      <c r="K1266">
        <v>107.88157351685</v>
      </c>
      <c r="L1266">
        <v>88.541890741791093</v>
      </c>
      <c r="M1266">
        <v>1</v>
      </c>
      <c r="N1266" t="b">
        <v>0</v>
      </c>
    </row>
    <row r="1267" spans="1:14" x14ac:dyDescent="0.35">
      <c r="A1267" t="s">
        <v>411</v>
      </c>
      <c r="B1267" t="b">
        <v>0</v>
      </c>
      <c r="C1267" t="b">
        <v>1</v>
      </c>
      <c r="D1267">
        <v>1</v>
      </c>
      <c r="E1267">
        <v>1</v>
      </c>
      <c r="F1267" t="s">
        <v>117</v>
      </c>
      <c r="G1267">
        <v>-6.64944513399707E-2</v>
      </c>
      <c r="H1267">
        <v>-6.64944513399707E-2</v>
      </c>
      <c r="I1267">
        <v>-6.64944513399707E-2</v>
      </c>
      <c r="J1267">
        <v>110.56531833872</v>
      </c>
      <c r="K1267">
        <v>100.708047476155</v>
      </c>
      <c r="L1267">
        <v>82.654346296311999</v>
      </c>
      <c r="M1267">
        <v>0</v>
      </c>
      <c r="N1267" t="b">
        <v>0</v>
      </c>
    </row>
    <row r="1268" spans="1:14" x14ac:dyDescent="0.35">
      <c r="A1268" t="s">
        <v>412</v>
      </c>
      <c r="B1268" t="b">
        <v>0</v>
      </c>
      <c r="C1268" t="b">
        <v>0</v>
      </c>
      <c r="D1268">
        <v>0</v>
      </c>
      <c r="E1268">
        <v>-1</v>
      </c>
      <c r="F1268" t="s">
        <v>117</v>
      </c>
      <c r="G1268">
        <v>-3.0736589878161701E-2</v>
      </c>
      <c r="H1268">
        <v>0</v>
      </c>
      <c r="I1268">
        <v>3.0736589878161701E-2</v>
      </c>
      <c r="J1268">
        <v>107.166917494194</v>
      </c>
      <c r="K1268">
        <v>100.708047476155</v>
      </c>
      <c r="L1268">
        <v>85.194859040069304</v>
      </c>
      <c r="M1268">
        <v>1</v>
      </c>
      <c r="N1268" t="b">
        <v>0</v>
      </c>
    </row>
    <row r="1269" spans="1:14" x14ac:dyDescent="0.35">
      <c r="A1269" t="s">
        <v>413</v>
      </c>
      <c r="B1269" t="b">
        <v>0</v>
      </c>
      <c r="C1269" t="b">
        <v>0</v>
      </c>
      <c r="D1269">
        <v>0</v>
      </c>
      <c r="E1269">
        <v>-1</v>
      </c>
      <c r="F1269" t="s">
        <v>117</v>
      </c>
      <c r="G1269">
        <v>-2.7600489643785299E-3</v>
      </c>
      <c r="H1269">
        <v>0</v>
      </c>
      <c r="I1269">
        <v>2.7600489643785299E-3</v>
      </c>
      <c r="J1269">
        <v>106.871131554549</v>
      </c>
      <c r="K1269">
        <v>100.708047476155</v>
      </c>
      <c r="L1269">
        <v>85.430001022533304</v>
      </c>
      <c r="M1269">
        <v>1</v>
      </c>
      <c r="N1269" t="b">
        <v>0</v>
      </c>
    </row>
    <row r="1270" spans="1:14" x14ac:dyDescent="0.35">
      <c r="A1270" t="s">
        <v>414</v>
      </c>
      <c r="B1270" t="b">
        <v>0</v>
      </c>
      <c r="C1270" t="b">
        <v>0</v>
      </c>
      <c r="D1270">
        <v>0</v>
      </c>
      <c r="E1270">
        <v>-1</v>
      </c>
      <c r="F1270" t="s">
        <v>117</v>
      </c>
      <c r="G1270">
        <v>-6.5675567992211997E-2</v>
      </c>
      <c r="H1270">
        <v>0</v>
      </c>
      <c r="I1270">
        <v>6.5675567992211997E-2</v>
      </c>
      <c r="J1270">
        <v>99.852309287733704</v>
      </c>
      <c r="K1270">
        <v>100.708047476155</v>
      </c>
      <c r="L1270">
        <v>91.040664863263402</v>
      </c>
      <c r="M1270">
        <v>1</v>
      </c>
      <c r="N1270" t="b">
        <v>0</v>
      </c>
    </row>
    <row r="1271" spans="1:14" x14ac:dyDescent="0.35">
      <c r="A1271" t="s">
        <v>415</v>
      </c>
      <c r="B1271" t="b">
        <v>0</v>
      </c>
      <c r="C1271" t="b">
        <v>0</v>
      </c>
      <c r="D1271">
        <v>0</v>
      </c>
      <c r="E1271">
        <v>-1</v>
      </c>
      <c r="F1271" t="s">
        <v>117</v>
      </c>
      <c r="G1271">
        <v>0.116176600047227</v>
      </c>
      <c r="H1271">
        <v>0</v>
      </c>
      <c r="I1271">
        <v>-0.116176600047227</v>
      </c>
      <c r="J1271">
        <v>111.452811087646</v>
      </c>
      <c r="K1271">
        <v>100.708047476155</v>
      </c>
      <c r="L1271">
        <v>80.463869953410395</v>
      </c>
      <c r="M1271">
        <v>1</v>
      </c>
      <c r="N1271" t="b">
        <v>1</v>
      </c>
    </row>
    <row r="1272" spans="1:14" x14ac:dyDescent="0.35">
      <c r="A1272" t="s">
        <v>416</v>
      </c>
      <c r="B1272" t="b">
        <v>1</v>
      </c>
      <c r="C1272" t="b">
        <v>0</v>
      </c>
      <c r="D1272">
        <v>0</v>
      </c>
      <c r="E1272">
        <v>-1</v>
      </c>
      <c r="F1272" t="s">
        <v>117</v>
      </c>
      <c r="G1272">
        <v>-2.9167515682049201E-4</v>
      </c>
      <c r="H1272">
        <v>0</v>
      </c>
      <c r="I1272">
        <v>2.9167515682049201E-4</v>
      </c>
      <c r="J1272">
        <v>111.420303071494</v>
      </c>
      <c r="K1272">
        <v>100.708047476155</v>
      </c>
      <c r="L1272">
        <v>80.487339265297393</v>
      </c>
      <c r="M1272">
        <v>0</v>
      </c>
      <c r="N1272" t="b">
        <v>0</v>
      </c>
    </row>
    <row r="1273" spans="1:14" x14ac:dyDescent="0.35">
      <c r="A1273" t="s">
        <v>417</v>
      </c>
      <c r="B1273" t="b">
        <v>0</v>
      </c>
      <c r="C1273" t="b">
        <v>0</v>
      </c>
      <c r="D1273">
        <v>0</v>
      </c>
      <c r="E1273">
        <v>-1</v>
      </c>
      <c r="F1273" t="s">
        <v>117</v>
      </c>
      <c r="G1273">
        <v>1.1898262653398901E-2</v>
      </c>
      <c r="H1273">
        <v>0</v>
      </c>
      <c r="I1273">
        <v>-1.1898262653398901E-2</v>
      </c>
      <c r="J1273">
        <v>112.74601110236</v>
      </c>
      <c r="K1273">
        <v>100.708047476155</v>
      </c>
      <c r="L1273">
        <v>79.529679762445696</v>
      </c>
      <c r="M1273">
        <v>1</v>
      </c>
      <c r="N1273" t="b">
        <v>1</v>
      </c>
    </row>
    <row r="1274" spans="1:14" x14ac:dyDescent="0.35">
      <c r="A1274" t="s">
        <v>418</v>
      </c>
      <c r="B1274" t="b">
        <v>1</v>
      </c>
      <c r="C1274" t="b">
        <v>0</v>
      </c>
      <c r="D1274">
        <v>0</v>
      </c>
      <c r="E1274">
        <v>-1</v>
      </c>
      <c r="F1274" t="s">
        <v>117</v>
      </c>
      <c r="G1274">
        <v>2.2515113692682401E-2</v>
      </c>
      <c r="H1274">
        <v>0</v>
      </c>
      <c r="I1274">
        <v>-2.2515113692682401E-2</v>
      </c>
      <c r="J1274">
        <v>115.284500360726</v>
      </c>
      <c r="K1274">
        <v>100.708047476155</v>
      </c>
      <c r="L1274">
        <v>77.739059980651604</v>
      </c>
      <c r="M1274">
        <v>0</v>
      </c>
      <c r="N1274" t="b">
        <v>1</v>
      </c>
    </row>
    <row r="1275" spans="1:14" x14ac:dyDescent="0.35">
      <c r="A1275" t="s">
        <v>419</v>
      </c>
      <c r="B1275" t="b">
        <v>1</v>
      </c>
      <c r="C1275" t="b">
        <v>0</v>
      </c>
      <c r="D1275">
        <v>0</v>
      </c>
      <c r="E1275">
        <v>-1</v>
      </c>
      <c r="F1275" t="s">
        <v>117</v>
      </c>
      <c r="G1275">
        <v>-3.4275578709341503E-2</v>
      </c>
      <c r="H1275">
        <v>0</v>
      </c>
      <c r="I1275">
        <v>3.4275578709341503E-2</v>
      </c>
      <c r="J1275">
        <v>111.333057394645</v>
      </c>
      <c r="K1275">
        <v>100.708047476155</v>
      </c>
      <c r="L1275">
        <v>80.403611249808606</v>
      </c>
      <c r="M1275">
        <v>0</v>
      </c>
      <c r="N1275" t="b">
        <v>0</v>
      </c>
    </row>
    <row r="1276" spans="1:14" x14ac:dyDescent="0.35">
      <c r="A1276" t="s">
        <v>420</v>
      </c>
      <c r="B1276" t="b">
        <v>0</v>
      </c>
      <c r="C1276" t="b">
        <v>0</v>
      </c>
      <c r="D1276">
        <v>0</v>
      </c>
      <c r="E1276">
        <v>-1</v>
      </c>
      <c r="F1276" t="s">
        <v>117</v>
      </c>
      <c r="G1276">
        <v>-0.108654431082745</v>
      </c>
      <c r="H1276">
        <v>0</v>
      </c>
      <c r="I1276">
        <v>0.108654431082745</v>
      </c>
      <c r="J1276">
        <v>99.236227382727606</v>
      </c>
      <c r="K1276">
        <v>100.708047476155</v>
      </c>
      <c r="L1276">
        <v>89.1398198871548</v>
      </c>
      <c r="M1276">
        <v>1</v>
      </c>
      <c r="N1276" t="b">
        <v>0</v>
      </c>
    </row>
    <row r="1277" spans="1:14" x14ac:dyDescent="0.35">
      <c r="A1277" t="s">
        <v>421</v>
      </c>
      <c r="B1277" t="b">
        <v>0</v>
      </c>
      <c r="C1277" t="b">
        <v>0</v>
      </c>
      <c r="D1277">
        <v>0</v>
      </c>
      <c r="E1277">
        <v>-1</v>
      </c>
      <c r="F1277" t="s">
        <v>117</v>
      </c>
      <c r="G1277">
        <v>5.6507359223618402E-2</v>
      </c>
      <c r="H1277">
        <v>0</v>
      </c>
      <c r="I1277">
        <v>-5.6507359223618402E-2</v>
      </c>
      <c r="J1277">
        <v>104.84380453144</v>
      </c>
      <c r="K1277">
        <v>100.708047476155</v>
      </c>
      <c r="L1277">
        <v>84.102764063662704</v>
      </c>
      <c r="M1277">
        <v>1</v>
      </c>
      <c r="N1277" t="b">
        <v>1</v>
      </c>
    </row>
    <row r="1278" spans="1:14" x14ac:dyDescent="0.35">
      <c r="A1278" t="s">
        <v>422</v>
      </c>
      <c r="B1278" t="b">
        <v>1</v>
      </c>
      <c r="C1278" t="b">
        <v>1</v>
      </c>
      <c r="D1278">
        <v>1</v>
      </c>
      <c r="E1278">
        <v>1</v>
      </c>
      <c r="F1278" t="s">
        <v>117</v>
      </c>
      <c r="G1278">
        <v>0.15721446317042601</v>
      </c>
      <c r="H1278">
        <v>0.15721446317042601</v>
      </c>
      <c r="I1278">
        <v>0.15721446317042601</v>
      </c>
      <c r="J1278">
        <v>121.326766977595</v>
      </c>
      <c r="K1278">
        <v>116.54080909706001</v>
      </c>
      <c r="L1278">
        <v>97.324934967080495</v>
      </c>
      <c r="M1278">
        <v>1</v>
      </c>
      <c r="N1278" t="b">
        <v>1</v>
      </c>
    </row>
    <row r="1279" spans="1:14" x14ac:dyDescent="0.35">
      <c r="A1279" t="s">
        <v>423</v>
      </c>
      <c r="B1279" t="b">
        <v>1</v>
      </c>
      <c r="C1279" t="b">
        <v>1</v>
      </c>
      <c r="D1279">
        <v>1</v>
      </c>
      <c r="E1279">
        <v>1</v>
      </c>
      <c r="F1279" t="s">
        <v>117</v>
      </c>
      <c r="G1279">
        <v>7.7805986472984298E-2</v>
      </c>
      <c r="H1279">
        <v>7.7805986472984298E-2</v>
      </c>
      <c r="I1279">
        <v>7.7805986472984298E-2</v>
      </c>
      <c r="J1279">
        <v>130.76671576786501</v>
      </c>
      <c r="K1279">
        <v>125.608381713217</v>
      </c>
      <c r="L1279">
        <v>104.897397540613</v>
      </c>
      <c r="M1279">
        <v>1</v>
      </c>
      <c r="N1279" t="b">
        <v>1</v>
      </c>
    </row>
    <row r="1280" spans="1:14" x14ac:dyDescent="0.35">
      <c r="A1280" t="s">
        <v>424</v>
      </c>
      <c r="B1280" t="b">
        <v>1</v>
      </c>
      <c r="C1280" t="b">
        <v>1</v>
      </c>
      <c r="D1280">
        <v>1</v>
      </c>
      <c r="E1280">
        <v>1</v>
      </c>
      <c r="F1280" t="s">
        <v>117</v>
      </c>
      <c r="G1280">
        <v>2.3331903632371798E-2</v>
      </c>
      <c r="H1280">
        <v>2.3331903632371798E-2</v>
      </c>
      <c r="I1280">
        <v>2.3331903632371798E-2</v>
      </c>
      <c r="J1280">
        <v>133.81775217848201</v>
      </c>
      <c r="K1280">
        <v>128.53906437076799</v>
      </c>
      <c r="L1280">
        <v>107.344853511317</v>
      </c>
      <c r="M1280">
        <v>1</v>
      </c>
      <c r="N1280" t="b">
        <v>1</v>
      </c>
    </row>
    <row r="1281" spans="1:14" x14ac:dyDescent="0.35">
      <c r="A1281" t="s">
        <v>425</v>
      </c>
      <c r="B1281" t="b">
        <v>1</v>
      </c>
      <c r="C1281" t="b">
        <v>0</v>
      </c>
      <c r="D1281">
        <v>0</v>
      </c>
      <c r="E1281">
        <v>-1</v>
      </c>
      <c r="F1281" t="s">
        <v>117</v>
      </c>
      <c r="G1281">
        <v>1.8465786986397101E-2</v>
      </c>
      <c r="H1281">
        <v>0</v>
      </c>
      <c r="I1281">
        <v>-1.8465786986397101E-2</v>
      </c>
      <c r="J1281">
        <v>136.28880228520899</v>
      </c>
      <c r="K1281">
        <v>128.53906437076799</v>
      </c>
      <c r="L1281">
        <v>105.36264631229101</v>
      </c>
      <c r="M1281">
        <v>0</v>
      </c>
      <c r="N1281" t="b">
        <v>1</v>
      </c>
    </row>
    <row r="1282" spans="1:14" x14ac:dyDescent="0.35">
      <c r="A1282" t="s">
        <v>426</v>
      </c>
      <c r="B1282" t="b">
        <v>1</v>
      </c>
      <c r="C1282" t="b">
        <v>1</v>
      </c>
      <c r="D1282">
        <v>1</v>
      </c>
      <c r="E1282">
        <v>1</v>
      </c>
      <c r="F1282" t="s">
        <v>117</v>
      </c>
      <c r="G1282">
        <v>0</v>
      </c>
      <c r="H1282">
        <v>0</v>
      </c>
      <c r="I1282">
        <v>0</v>
      </c>
      <c r="J1282">
        <v>136.28880228520899</v>
      </c>
      <c r="K1282">
        <v>128.53906437076799</v>
      </c>
      <c r="L1282">
        <v>105.36264631229101</v>
      </c>
      <c r="M1282">
        <v>1</v>
      </c>
      <c r="N1282" t="b">
        <v>0</v>
      </c>
    </row>
    <row r="1283" spans="1:14" x14ac:dyDescent="0.35">
      <c r="A1283" t="s">
        <v>427</v>
      </c>
      <c r="B1283" t="b">
        <v>0</v>
      </c>
      <c r="C1283" t="b">
        <v>1</v>
      </c>
      <c r="D1283">
        <v>1</v>
      </c>
      <c r="E1283">
        <v>1</v>
      </c>
      <c r="F1283" t="s">
        <v>117</v>
      </c>
      <c r="G1283">
        <v>3.5661401245515999E-2</v>
      </c>
      <c r="H1283">
        <v>3.5661401245515999E-2</v>
      </c>
      <c r="I1283">
        <v>3.5661401245515999E-2</v>
      </c>
      <c r="J1283">
        <v>141.14905194877201</v>
      </c>
      <c r="K1283">
        <v>133.12294752101701</v>
      </c>
      <c r="L1283">
        <v>109.120025918723</v>
      </c>
      <c r="M1283">
        <v>0</v>
      </c>
      <c r="N1283" t="b">
        <v>1</v>
      </c>
    </row>
    <row r="1284" spans="1:14" x14ac:dyDescent="0.35">
      <c r="A1284" t="s">
        <v>428</v>
      </c>
      <c r="B1284" t="b">
        <v>1</v>
      </c>
      <c r="C1284" t="b">
        <v>0</v>
      </c>
      <c r="D1284">
        <v>0</v>
      </c>
      <c r="E1284">
        <v>-1</v>
      </c>
      <c r="F1284" t="s">
        <v>117</v>
      </c>
      <c r="G1284">
        <v>-0.17535434502804001</v>
      </c>
      <c r="H1284">
        <v>0</v>
      </c>
      <c r="I1284">
        <v>0.17535434502804001</v>
      </c>
      <c r="J1284">
        <v>116.397952392966</v>
      </c>
      <c r="K1284">
        <v>133.12294752101701</v>
      </c>
      <c r="L1284">
        <v>128.25469659314399</v>
      </c>
      <c r="M1284">
        <v>0</v>
      </c>
      <c r="N1284" t="b">
        <v>0</v>
      </c>
    </row>
    <row r="1285" spans="1:14" x14ac:dyDescent="0.35">
      <c r="A1285" t="s">
        <v>429</v>
      </c>
      <c r="B1285" t="b">
        <v>0</v>
      </c>
      <c r="C1285" t="b">
        <v>1</v>
      </c>
      <c r="D1285">
        <v>1</v>
      </c>
      <c r="E1285">
        <v>1</v>
      </c>
      <c r="F1285" t="s">
        <v>117</v>
      </c>
      <c r="G1285">
        <v>-0.107939089415137</v>
      </c>
      <c r="H1285">
        <v>-0.107939089415137</v>
      </c>
      <c r="I1285">
        <v>-0.107939089415137</v>
      </c>
      <c r="J1285">
        <v>103.834063401883</v>
      </c>
      <c r="K1285">
        <v>118.753777785339</v>
      </c>
      <c r="L1285">
        <v>114.41100142966501</v>
      </c>
      <c r="M1285">
        <v>0</v>
      </c>
      <c r="N1285" t="b">
        <v>0</v>
      </c>
    </row>
    <row r="1286" spans="1:14" x14ac:dyDescent="0.35">
      <c r="A1286" t="s">
        <v>430</v>
      </c>
      <c r="B1286" t="b">
        <v>0</v>
      </c>
      <c r="C1286" t="b">
        <v>0</v>
      </c>
      <c r="D1286">
        <v>0</v>
      </c>
      <c r="E1286">
        <v>-1</v>
      </c>
      <c r="F1286" t="s">
        <v>117</v>
      </c>
      <c r="G1286">
        <v>-0.214719040777377</v>
      </c>
      <c r="H1286">
        <v>0</v>
      </c>
      <c r="I1286">
        <v>0.214719040777377</v>
      </c>
      <c r="J1286">
        <v>81.538912908213703</v>
      </c>
      <c r="K1286">
        <v>118.753777785339</v>
      </c>
      <c r="L1286">
        <v>138.97722191102201</v>
      </c>
      <c r="M1286">
        <v>1</v>
      </c>
      <c r="N1286" t="b">
        <v>0</v>
      </c>
    </row>
    <row r="1287" spans="1:14" x14ac:dyDescent="0.35">
      <c r="A1287" t="s">
        <v>431</v>
      </c>
      <c r="B1287" t="b">
        <v>0</v>
      </c>
      <c r="C1287" t="b">
        <v>0</v>
      </c>
      <c r="D1287">
        <v>0</v>
      </c>
      <c r="E1287">
        <v>-1</v>
      </c>
      <c r="F1287" t="s">
        <v>117</v>
      </c>
      <c r="G1287">
        <v>0.119090971108887</v>
      </c>
      <c r="H1287">
        <v>0</v>
      </c>
      <c r="I1287">
        <v>-0.119090971108887</v>
      </c>
      <c r="J1287">
        <v>91.249461229615903</v>
      </c>
      <c r="K1287">
        <v>118.753777785339</v>
      </c>
      <c r="L1287">
        <v>122.426289591623</v>
      </c>
      <c r="M1287">
        <v>1</v>
      </c>
      <c r="N1287" t="b">
        <v>1</v>
      </c>
    </row>
    <row r="1288" spans="1:14" x14ac:dyDescent="0.35">
      <c r="A1288" t="s">
        <v>432</v>
      </c>
      <c r="B1288" t="b">
        <v>1</v>
      </c>
      <c r="C1288" t="b">
        <v>0</v>
      </c>
      <c r="D1288">
        <v>0</v>
      </c>
      <c r="E1288">
        <v>-1</v>
      </c>
      <c r="F1288" t="s">
        <v>117</v>
      </c>
      <c r="G1288">
        <v>-2.99674502052782E-2</v>
      </c>
      <c r="H1288">
        <v>0</v>
      </c>
      <c r="I1288">
        <v>2.99674502052782E-2</v>
      </c>
      <c r="J1288">
        <v>88.514947543958897</v>
      </c>
      <c r="K1288">
        <v>118.753777785339</v>
      </c>
      <c r="L1288">
        <v>126.095093328777</v>
      </c>
      <c r="M1288">
        <v>0</v>
      </c>
      <c r="N1288" t="b">
        <v>0</v>
      </c>
    </row>
    <row r="1289" spans="1:14" x14ac:dyDescent="0.35">
      <c r="A1289" t="s">
        <v>433</v>
      </c>
      <c r="B1289" t="b">
        <v>0</v>
      </c>
      <c r="C1289" t="b">
        <v>1</v>
      </c>
      <c r="D1289">
        <v>1</v>
      </c>
      <c r="E1289">
        <v>1</v>
      </c>
      <c r="F1289" t="s">
        <v>117</v>
      </c>
      <c r="G1289">
        <v>1.3309185293961001E-2</v>
      </c>
      <c r="H1289">
        <v>1.3309185293961001E-2</v>
      </c>
      <c r="I1289">
        <v>1.3309185293961001E-2</v>
      </c>
      <c r="J1289">
        <v>89.693009382106695</v>
      </c>
      <c r="K1289">
        <v>120.334293818242</v>
      </c>
      <c r="L1289">
        <v>127.773316290549</v>
      </c>
      <c r="M1289">
        <v>0</v>
      </c>
      <c r="N1289" t="b">
        <v>1</v>
      </c>
    </row>
    <row r="1290" spans="1:14" x14ac:dyDescent="0.35">
      <c r="A1290" t="s">
        <v>434</v>
      </c>
      <c r="B1290" t="b">
        <v>1</v>
      </c>
      <c r="C1290" t="b">
        <v>0</v>
      </c>
      <c r="D1290">
        <v>0</v>
      </c>
      <c r="E1290">
        <v>-1</v>
      </c>
      <c r="F1290" t="s">
        <v>117</v>
      </c>
      <c r="G1290">
        <v>-7.0578176962018402E-3</v>
      </c>
      <c r="H1290">
        <v>0</v>
      </c>
      <c r="I1290">
        <v>7.0578176962018402E-3</v>
      </c>
      <c r="J1290">
        <v>89.059972473264096</v>
      </c>
      <c r="K1290">
        <v>120.334293818242</v>
      </c>
      <c r="L1290">
        <v>128.675117063367</v>
      </c>
      <c r="M1290">
        <v>0</v>
      </c>
      <c r="N1290" t="b">
        <v>0</v>
      </c>
    </row>
    <row r="1291" spans="1:14" x14ac:dyDescent="0.35">
      <c r="A1291" t="s">
        <v>435</v>
      </c>
      <c r="B1291" t="b">
        <v>0</v>
      </c>
      <c r="C1291" t="b">
        <v>1</v>
      </c>
      <c r="D1291">
        <v>1</v>
      </c>
      <c r="E1291">
        <v>1</v>
      </c>
      <c r="F1291" t="s">
        <v>117</v>
      </c>
      <c r="G1291">
        <v>-0.14490809403552701</v>
      </c>
      <c r="H1291">
        <v>-0.14490809403552701</v>
      </c>
      <c r="I1291">
        <v>-0.14490809403552701</v>
      </c>
      <c r="J1291">
        <v>76.1544616073068</v>
      </c>
      <c r="K1291">
        <v>102.89688065393</v>
      </c>
      <c r="L1291">
        <v>110.029051099916</v>
      </c>
      <c r="M1291">
        <v>0</v>
      </c>
      <c r="N1291" t="b">
        <v>0</v>
      </c>
    </row>
    <row r="1292" spans="1:14" x14ac:dyDescent="0.35">
      <c r="A1292" t="s">
        <v>436</v>
      </c>
      <c r="B1292" t="b">
        <v>0</v>
      </c>
      <c r="C1292" t="b">
        <v>0</v>
      </c>
      <c r="D1292">
        <v>0</v>
      </c>
      <c r="E1292">
        <v>-1</v>
      </c>
      <c r="F1292" t="s">
        <v>117</v>
      </c>
      <c r="G1292">
        <v>5.78007943243634E-2</v>
      </c>
      <c r="H1292">
        <v>0</v>
      </c>
      <c r="I1292">
        <v>-5.78007943243634E-2</v>
      </c>
      <c r="J1292">
        <v>80.556249979553399</v>
      </c>
      <c r="K1292">
        <v>102.89688065393</v>
      </c>
      <c r="L1292">
        <v>103.66928454758499</v>
      </c>
      <c r="M1292">
        <v>1</v>
      </c>
      <c r="N1292" t="b">
        <v>1</v>
      </c>
    </row>
    <row r="1293" spans="1:14" x14ac:dyDescent="0.35">
      <c r="A1293" t="s">
        <v>437</v>
      </c>
      <c r="B1293" t="b">
        <v>1</v>
      </c>
      <c r="C1293" t="b">
        <v>0</v>
      </c>
      <c r="D1293">
        <v>0</v>
      </c>
      <c r="E1293">
        <v>-1</v>
      </c>
      <c r="F1293" t="s">
        <v>117</v>
      </c>
      <c r="G1293">
        <v>-7.9779536099592901E-2</v>
      </c>
      <c r="H1293">
        <v>0</v>
      </c>
      <c r="I1293">
        <v>7.9779536099592901E-2</v>
      </c>
      <c r="J1293">
        <v>74.129509726261801</v>
      </c>
      <c r="K1293">
        <v>102.89688065393</v>
      </c>
      <c r="L1293">
        <v>111.939971976568</v>
      </c>
      <c r="M1293">
        <v>0</v>
      </c>
      <c r="N1293" t="b">
        <v>0</v>
      </c>
    </row>
    <row r="1294" spans="1:14" x14ac:dyDescent="0.35">
      <c r="A1294" t="s">
        <v>438</v>
      </c>
      <c r="B1294" t="b">
        <v>0</v>
      </c>
      <c r="C1294" t="b">
        <v>1</v>
      </c>
      <c r="D1294">
        <v>1</v>
      </c>
      <c r="E1294">
        <v>1</v>
      </c>
      <c r="F1294" t="s">
        <v>117</v>
      </c>
      <c r="G1294">
        <v>-8.0954149458438707E-2</v>
      </c>
      <c r="H1294">
        <v>-8.0954149458438707E-2</v>
      </c>
      <c r="I1294">
        <v>-8.0954149458438707E-2</v>
      </c>
      <c r="J1294">
        <v>68.128418316601199</v>
      </c>
      <c r="K1294">
        <v>94.566951198664597</v>
      </c>
      <c r="L1294">
        <v>102.877966754803</v>
      </c>
      <c r="M1294">
        <v>0</v>
      </c>
      <c r="N1294" t="b">
        <v>0</v>
      </c>
    </row>
    <row r="1295" spans="1:14" x14ac:dyDescent="0.35">
      <c r="A1295" t="s">
        <v>439</v>
      </c>
      <c r="B1295" t="b">
        <v>0</v>
      </c>
      <c r="C1295" t="b">
        <v>0</v>
      </c>
      <c r="D1295">
        <v>0</v>
      </c>
      <c r="E1295">
        <v>-1</v>
      </c>
      <c r="F1295" t="s">
        <v>117</v>
      </c>
      <c r="G1295">
        <v>6.0422620626272301E-2</v>
      </c>
      <c r="H1295">
        <v>0</v>
      </c>
      <c r="I1295">
        <v>-6.0422620626272301E-2</v>
      </c>
      <c r="J1295">
        <v>72.244915890413196</v>
      </c>
      <c r="K1295">
        <v>94.566951198664597</v>
      </c>
      <c r="L1295">
        <v>96.6618103987757</v>
      </c>
      <c r="M1295">
        <v>1</v>
      </c>
      <c r="N1295" t="b">
        <v>1</v>
      </c>
    </row>
    <row r="1296" spans="1:14" x14ac:dyDescent="0.35">
      <c r="A1296" t="s">
        <v>440</v>
      </c>
      <c r="B1296" t="b">
        <v>1</v>
      </c>
      <c r="C1296" t="b">
        <v>1</v>
      </c>
      <c r="D1296">
        <v>1</v>
      </c>
      <c r="E1296">
        <v>1</v>
      </c>
      <c r="F1296" t="s">
        <v>117</v>
      </c>
      <c r="G1296">
        <v>-1.9953680640099301E-2</v>
      </c>
      <c r="H1296">
        <v>-1.9953680640099301E-2</v>
      </c>
      <c r="I1296">
        <v>-1.9953680640099301E-2</v>
      </c>
      <c r="J1296">
        <v>70.803363910865002</v>
      </c>
      <c r="K1296">
        <v>92.679992455338606</v>
      </c>
      <c r="L1296">
        <v>94.733051503984697</v>
      </c>
      <c r="M1296">
        <v>1</v>
      </c>
      <c r="N1296" t="b">
        <v>0</v>
      </c>
    </row>
    <row r="1297" spans="1:14" x14ac:dyDescent="0.35">
      <c r="A1297" t="s">
        <v>441</v>
      </c>
      <c r="B1297" t="b">
        <v>0</v>
      </c>
      <c r="C1297" t="b">
        <v>0</v>
      </c>
      <c r="D1297">
        <v>0</v>
      </c>
      <c r="E1297">
        <v>-1</v>
      </c>
      <c r="F1297" t="s">
        <v>117</v>
      </c>
      <c r="G1297">
        <v>-6.8192308694954296E-2</v>
      </c>
      <c r="H1297">
        <v>0</v>
      </c>
      <c r="I1297">
        <v>6.8192308694954296E-2</v>
      </c>
      <c r="J1297">
        <v>65.975119062414095</v>
      </c>
      <c r="K1297">
        <v>92.679992455338606</v>
      </c>
      <c r="L1297">
        <v>101.193116995759</v>
      </c>
      <c r="M1297">
        <v>1</v>
      </c>
      <c r="N1297" t="b">
        <v>0</v>
      </c>
    </row>
    <row r="1298" spans="1:14" x14ac:dyDescent="0.35">
      <c r="A1298" t="s">
        <v>442</v>
      </c>
      <c r="B1298" t="b">
        <v>0</v>
      </c>
      <c r="C1298" t="b">
        <v>0</v>
      </c>
      <c r="D1298">
        <v>0</v>
      </c>
      <c r="E1298">
        <v>-1</v>
      </c>
      <c r="F1298" t="s">
        <v>117</v>
      </c>
      <c r="G1298">
        <v>0.16846935270871699</v>
      </c>
      <c r="H1298">
        <v>0</v>
      </c>
      <c r="I1298">
        <v>-0.16846935270871699</v>
      </c>
      <c r="J1298">
        <v>77.089904665739596</v>
      </c>
      <c r="K1298">
        <v>92.679992455338606</v>
      </c>
      <c r="L1298">
        <v>84.145178076906305</v>
      </c>
      <c r="M1298">
        <v>1</v>
      </c>
      <c r="N1298" t="b">
        <v>1</v>
      </c>
    </row>
    <row r="1299" spans="1:14" x14ac:dyDescent="0.35">
      <c r="A1299" t="s">
        <v>443</v>
      </c>
      <c r="B1299" t="b">
        <v>1</v>
      </c>
      <c r="C1299" t="b">
        <v>0</v>
      </c>
      <c r="D1299">
        <v>0</v>
      </c>
      <c r="E1299">
        <v>-1</v>
      </c>
      <c r="F1299" t="s">
        <v>117</v>
      </c>
      <c r="G1299">
        <v>-0.19019449290261101</v>
      </c>
      <c r="H1299">
        <v>0</v>
      </c>
      <c r="I1299">
        <v>0.19019449290261101</v>
      </c>
      <c r="J1299">
        <v>62.4278293399286</v>
      </c>
      <c r="K1299">
        <v>92.679992455338606</v>
      </c>
      <c r="L1299">
        <v>100.149127551443</v>
      </c>
      <c r="M1299">
        <v>0</v>
      </c>
      <c r="N1299" t="b">
        <v>0</v>
      </c>
    </row>
    <row r="1300" spans="1:14" x14ac:dyDescent="0.35">
      <c r="A1300" t="s">
        <v>444</v>
      </c>
      <c r="B1300" t="b">
        <v>0</v>
      </c>
      <c r="C1300" t="b">
        <v>0</v>
      </c>
      <c r="D1300">
        <v>0</v>
      </c>
      <c r="E1300">
        <v>-1</v>
      </c>
      <c r="F1300" t="s">
        <v>117</v>
      </c>
      <c r="G1300">
        <v>-0.183218149433795</v>
      </c>
      <c r="H1300">
        <v>0</v>
      </c>
      <c r="I1300">
        <v>0.183218149433795</v>
      </c>
      <c r="J1300">
        <v>50.989917975098102</v>
      </c>
      <c r="K1300">
        <v>92.679992455338606</v>
      </c>
      <c r="L1300">
        <v>118.498265368828</v>
      </c>
      <c r="M1300">
        <v>1</v>
      </c>
      <c r="N1300" t="b">
        <v>0</v>
      </c>
    </row>
    <row r="1301" spans="1:14" x14ac:dyDescent="0.35">
      <c r="A1301" t="s">
        <v>445</v>
      </c>
      <c r="B1301" t="b">
        <v>0</v>
      </c>
      <c r="C1301" t="b">
        <v>0</v>
      </c>
      <c r="D1301">
        <v>0</v>
      </c>
      <c r="E1301">
        <v>-1</v>
      </c>
      <c r="F1301" t="s">
        <v>117</v>
      </c>
      <c r="G1301">
        <v>-0.45863271998479999</v>
      </c>
      <c r="H1301">
        <v>0</v>
      </c>
      <c r="I1301">
        <v>0.45863271998479999</v>
      </c>
      <c r="J1301">
        <v>27.604273202376898</v>
      </c>
      <c r="K1301">
        <v>92.679992455338606</v>
      </c>
      <c r="L1301">
        <v>172.84544712841401</v>
      </c>
      <c r="M1301">
        <v>1</v>
      </c>
      <c r="N1301" t="b">
        <v>0</v>
      </c>
    </row>
    <row r="1302" spans="1:14" x14ac:dyDescent="0.35">
      <c r="A1302" t="s">
        <v>446</v>
      </c>
      <c r="B1302" t="b">
        <v>0</v>
      </c>
      <c r="C1302" t="b">
        <v>0</v>
      </c>
      <c r="D1302">
        <v>0</v>
      </c>
      <c r="E1302">
        <v>-1</v>
      </c>
      <c r="F1302" t="s">
        <v>117</v>
      </c>
      <c r="G1302">
        <v>0.75128866550453199</v>
      </c>
      <c r="H1302">
        <v>0</v>
      </c>
      <c r="I1302">
        <v>-0.75128866550453199</v>
      </c>
      <c r="J1302">
        <v>48.3430507788133</v>
      </c>
      <c r="K1302">
        <v>92.679992455338606</v>
      </c>
      <c r="L1302">
        <v>42.988621816773701</v>
      </c>
      <c r="M1302">
        <v>1</v>
      </c>
      <c r="N1302" t="b">
        <v>1</v>
      </c>
    </row>
    <row r="1303" spans="1:14" x14ac:dyDescent="0.35">
      <c r="A1303" t="s">
        <v>447</v>
      </c>
      <c r="B1303" t="b">
        <v>1</v>
      </c>
      <c r="C1303" t="b">
        <v>0</v>
      </c>
      <c r="D1303">
        <v>0</v>
      </c>
      <c r="E1303">
        <v>-1</v>
      </c>
      <c r="F1303" t="s">
        <v>117</v>
      </c>
      <c r="G1303">
        <v>3.7392291496841999E-2</v>
      </c>
      <c r="H1303">
        <v>0</v>
      </c>
      <c r="I1303">
        <v>-3.7392291496841999E-2</v>
      </c>
      <c r="J1303">
        <v>50.150708225381301</v>
      </c>
      <c r="K1303">
        <v>92.679992455338606</v>
      </c>
      <c r="L1303">
        <v>41.381178738753398</v>
      </c>
      <c r="M1303">
        <v>0</v>
      </c>
      <c r="N1303" t="b">
        <v>1</v>
      </c>
    </row>
    <row r="1304" spans="1:14" x14ac:dyDescent="0.35">
      <c r="A1304" t="s">
        <v>448</v>
      </c>
      <c r="B1304" t="b">
        <v>1</v>
      </c>
      <c r="C1304" t="b">
        <v>0</v>
      </c>
      <c r="D1304">
        <v>0</v>
      </c>
      <c r="E1304">
        <v>-1</v>
      </c>
      <c r="F1304" t="s">
        <v>117</v>
      </c>
      <c r="G1304">
        <v>-1.7213049608003E-2</v>
      </c>
      <c r="H1304">
        <v>0</v>
      </c>
      <c r="I1304">
        <v>1.7213049608003E-2</v>
      </c>
      <c r="J1304">
        <v>49.287461596821302</v>
      </c>
      <c r="K1304">
        <v>92.679992455338606</v>
      </c>
      <c r="L1304">
        <v>42.093475021221202</v>
      </c>
      <c r="M1304">
        <v>0</v>
      </c>
      <c r="N1304" t="b">
        <v>0</v>
      </c>
    </row>
    <row r="1305" spans="1:14" x14ac:dyDescent="0.35">
      <c r="A1305" t="s">
        <v>449</v>
      </c>
      <c r="B1305" t="b">
        <v>0</v>
      </c>
      <c r="C1305" t="b">
        <v>1</v>
      </c>
      <c r="D1305">
        <v>1</v>
      </c>
      <c r="E1305">
        <v>1</v>
      </c>
      <c r="F1305" t="s">
        <v>117</v>
      </c>
      <c r="G1305">
        <v>1.4015202221158801E-2</v>
      </c>
      <c r="H1305">
        <v>1.4015202221158801E-2</v>
      </c>
      <c r="I1305">
        <v>1.4015202221158801E-2</v>
      </c>
      <c r="J1305">
        <v>49.978235338068401</v>
      </c>
      <c r="K1305">
        <v>93.978921291455606</v>
      </c>
      <c r="L1305">
        <v>42.683423585834902</v>
      </c>
      <c r="M1305">
        <v>0</v>
      </c>
      <c r="N1305" t="b">
        <v>1</v>
      </c>
    </row>
    <row r="1306" spans="1:14" x14ac:dyDescent="0.35">
      <c r="A1306" t="s">
        <v>450</v>
      </c>
      <c r="B1306" t="b">
        <v>1</v>
      </c>
      <c r="C1306" t="b">
        <v>0</v>
      </c>
      <c r="D1306">
        <v>0</v>
      </c>
      <c r="E1306">
        <v>-1</v>
      </c>
      <c r="F1306" t="s">
        <v>117</v>
      </c>
      <c r="G1306">
        <v>-9.2413794424394107E-3</v>
      </c>
      <c r="H1306">
        <v>0</v>
      </c>
      <c r="I1306">
        <v>9.2413794424394107E-3</v>
      </c>
      <c r="J1306">
        <v>49.5163675014457</v>
      </c>
      <c r="K1306">
        <v>93.978921291455606</v>
      </c>
      <c r="L1306">
        <v>43.077877299093998</v>
      </c>
      <c r="M1306">
        <v>0</v>
      </c>
      <c r="N1306" t="b">
        <v>0</v>
      </c>
    </row>
    <row r="1307" spans="1:14" x14ac:dyDescent="0.35">
      <c r="A1307" t="s">
        <v>451</v>
      </c>
      <c r="B1307" t="b">
        <v>0</v>
      </c>
      <c r="C1307" t="b">
        <v>0</v>
      </c>
      <c r="D1307">
        <v>0</v>
      </c>
      <c r="E1307">
        <v>-1</v>
      </c>
      <c r="F1307" t="s">
        <v>117</v>
      </c>
      <c r="G1307">
        <v>-0.17302378210355901</v>
      </c>
      <c r="H1307">
        <v>0</v>
      </c>
      <c r="I1307">
        <v>0.17302378210355901</v>
      </c>
      <c r="J1307">
        <v>40.9488583203158</v>
      </c>
      <c r="K1307">
        <v>93.978921291455606</v>
      </c>
      <c r="L1307">
        <v>50.531374554376299</v>
      </c>
      <c r="M1307">
        <v>1</v>
      </c>
      <c r="N1307" t="b">
        <v>0</v>
      </c>
    </row>
    <row r="1308" spans="1:14" x14ac:dyDescent="0.35">
      <c r="A1308" t="s">
        <v>452</v>
      </c>
      <c r="B1308" t="b">
        <v>0</v>
      </c>
      <c r="C1308" t="b">
        <v>0</v>
      </c>
      <c r="D1308">
        <v>0</v>
      </c>
      <c r="E1308">
        <v>-1</v>
      </c>
      <c r="F1308" t="s">
        <v>117</v>
      </c>
      <c r="G1308">
        <v>-2.21293677215228E-3</v>
      </c>
      <c r="H1308">
        <v>0</v>
      </c>
      <c r="I1308">
        <v>2.21293677215228E-3</v>
      </c>
      <c r="J1308">
        <v>40.858241085961097</v>
      </c>
      <c r="K1308">
        <v>93.978921291455606</v>
      </c>
      <c r="L1308">
        <v>50.643197291275101</v>
      </c>
      <c r="M1308">
        <v>1</v>
      </c>
      <c r="N1308" t="b">
        <v>0</v>
      </c>
    </row>
    <row r="1309" spans="1:14" x14ac:dyDescent="0.35">
      <c r="A1309" t="s">
        <v>453</v>
      </c>
      <c r="B1309" t="b">
        <v>0</v>
      </c>
      <c r="C1309" t="b">
        <v>0</v>
      </c>
      <c r="D1309">
        <v>0</v>
      </c>
      <c r="E1309">
        <v>-1</v>
      </c>
      <c r="F1309" t="s">
        <v>117</v>
      </c>
      <c r="G1309">
        <v>0.28256227751063301</v>
      </c>
      <c r="H1309">
        <v>0</v>
      </c>
      <c r="I1309">
        <v>-0.28256227751063301</v>
      </c>
      <c r="J1309">
        <v>52.403238742288899</v>
      </c>
      <c r="K1309">
        <v>93.978921291455606</v>
      </c>
      <c r="L1309">
        <v>36.333340124232002</v>
      </c>
      <c r="M1309">
        <v>1</v>
      </c>
      <c r="N1309" t="b">
        <v>1</v>
      </c>
    </row>
    <row r="1310" spans="1:14" x14ac:dyDescent="0.35">
      <c r="A1310" t="s">
        <v>454</v>
      </c>
      <c r="B1310" t="b">
        <v>1</v>
      </c>
      <c r="C1310" t="b">
        <v>0</v>
      </c>
      <c r="D1310">
        <v>0</v>
      </c>
      <c r="E1310">
        <v>-1</v>
      </c>
      <c r="F1310" t="s">
        <v>117</v>
      </c>
      <c r="G1310">
        <v>9.2878017908047006E-2</v>
      </c>
      <c r="H1310">
        <v>0</v>
      </c>
      <c r="I1310">
        <v>-9.2878017908047006E-2</v>
      </c>
      <c r="J1310">
        <v>57.270347688634899</v>
      </c>
      <c r="K1310">
        <v>93.978921291455606</v>
      </c>
      <c r="L1310">
        <v>32.958771509514399</v>
      </c>
      <c r="M1310">
        <v>0</v>
      </c>
      <c r="N1310" t="b">
        <v>1</v>
      </c>
    </row>
    <row r="1311" spans="1:14" x14ac:dyDescent="0.35">
      <c r="A1311" t="s">
        <v>455</v>
      </c>
      <c r="B1311" t="b">
        <v>1</v>
      </c>
      <c r="C1311" t="b">
        <v>1</v>
      </c>
      <c r="D1311">
        <v>1</v>
      </c>
      <c r="E1311">
        <v>1</v>
      </c>
      <c r="F1311" t="s">
        <v>117</v>
      </c>
      <c r="G1311">
        <v>8.9615516147450697E-2</v>
      </c>
      <c r="H1311">
        <v>8.9615516147450697E-2</v>
      </c>
      <c r="I1311">
        <v>8.9615516147450697E-2</v>
      </c>
      <c r="J1311">
        <v>62.402659456695801</v>
      </c>
      <c r="K1311">
        <v>102.40089082997</v>
      </c>
      <c r="L1311">
        <v>35.912388829925497</v>
      </c>
      <c r="M1311">
        <v>1</v>
      </c>
      <c r="N1311" t="b">
        <v>1</v>
      </c>
    </row>
    <row r="1312" spans="1:14" x14ac:dyDescent="0.35">
      <c r="A1312" t="s">
        <v>456</v>
      </c>
      <c r="B1312" t="b">
        <v>1</v>
      </c>
      <c r="C1312" t="b">
        <v>1</v>
      </c>
      <c r="D1312">
        <v>1</v>
      </c>
      <c r="E1312">
        <v>1</v>
      </c>
      <c r="F1312" t="s">
        <v>117</v>
      </c>
      <c r="G1312" s="129">
        <v>0.22728668961669601</v>
      </c>
      <c r="H1312" s="129">
        <v>0.22728668961669601</v>
      </c>
      <c r="I1312" s="129">
        <v>0.22728668961669601</v>
      </c>
      <c r="J1312">
        <v>76.585953347886303</v>
      </c>
      <c r="K1312">
        <v>125.675250320514</v>
      </c>
      <c r="L1312">
        <v>44.074796803306903</v>
      </c>
      <c r="M1312">
        <v>1</v>
      </c>
      <c r="N1312" t="b">
        <v>1</v>
      </c>
    </row>
    <row r="1313" spans="1:14" x14ac:dyDescent="0.35">
      <c r="A1313" t="s">
        <v>457</v>
      </c>
      <c r="B1313" t="b">
        <v>1</v>
      </c>
      <c r="C1313" t="b">
        <v>1</v>
      </c>
      <c r="D1313">
        <v>1</v>
      </c>
      <c r="E1313">
        <v>1</v>
      </c>
      <c r="F1313" t="s">
        <v>117</v>
      </c>
      <c r="G1313">
        <v>-1.31418105598291E-2</v>
      </c>
      <c r="H1313">
        <v>-1.31418105598291E-2</v>
      </c>
      <c r="I1313">
        <v>-1.31418105598291E-2</v>
      </c>
      <c r="J1313">
        <v>75.5794752574445</v>
      </c>
      <c r="K1313">
        <v>124.023649988743</v>
      </c>
      <c r="L1313">
        <v>43.495574173254901</v>
      </c>
      <c r="M1313">
        <v>1</v>
      </c>
      <c r="N1313" t="b">
        <v>0</v>
      </c>
    </row>
    <row r="1314" spans="1:14" x14ac:dyDescent="0.35">
      <c r="A1314" t="s">
        <v>458</v>
      </c>
      <c r="B1314" t="b">
        <v>0</v>
      </c>
      <c r="C1314" t="b">
        <v>1</v>
      </c>
      <c r="D1314">
        <v>1</v>
      </c>
      <c r="E1314">
        <v>1</v>
      </c>
      <c r="F1314" t="s">
        <v>117</v>
      </c>
      <c r="G1314">
        <v>-6.26459002424678E-2</v>
      </c>
      <c r="H1314">
        <v>-6.26459002424678E-2</v>
      </c>
      <c r="I1314">
        <v>-6.26459002424678E-2</v>
      </c>
      <c r="J1314">
        <v>70.844730990088493</v>
      </c>
      <c r="K1314">
        <v>116.254076783841</v>
      </c>
      <c r="L1314">
        <v>40.770754772608299</v>
      </c>
      <c r="M1314">
        <v>0</v>
      </c>
      <c r="N1314" t="b">
        <v>0</v>
      </c>
    </row>
    <row r="1315" spans="1:14" x14ac:dyDescent="0.35">
      <c r="A1315" t="s">
        <v>459</v>
      </c>
      <c r="B1315" t="b">
        <v>0</v>
      </c>
      <c r="C1315" t="b">
        <v>0</v>
      </c>
      <c r="D1315">
        <v>0</v>
      </c>
      <c r="E1315">
        <v>-1</v>
      </c>
      <c r="F1315" t="s">
        <v>117</v>
      </c>
      <c r="G1315">
        <v>7.3908962006236006E-2</v>
      </c>
      <c r="H1315">
        <v>0</v>
      </c>
      <c r="I1315">
        <v>-7.3908962006236006E-2</v>
      </c>
      <c r="J1315">
        <v>76.080791521177005</v>
      </c>
      <c r="K1315">
        <v>116.254076783841</v>
      </c>
      <c r="L1315">
        <v>37.757430607153999</v>
      </c>
      <c r="M1315">
        <v>1</v>
      </c>
      <c r="N1315" t="b">
        <v>1</v>
      </c>
    </row>
    <row r="1316" spans="1:14" x14ac:dyDescent="0.35">
      <c r="A1316" t="s">
        <v>460</v>
      </c>
      <c r="B1316" t="b">
        <v>1</v>
      </c>
      <c r="C1316" t="b">
        <v>0</v>
      </c>
      <c r="D1316">
        <v>0</v>
      </c>
      <c r="E1316">
        <v>-1</v>
      </c>
      <c r="F1316" t="s">
        <v>117</v>
      </c>
      <c r="G1316">
        <v>2.35277560642577E-2</v>
      </c>
      <c r="H1316">
        <v>0</v>
      </c>
      <c r="I1316">
        <v>-2.35277560642577E-2</v>
      </c>
      <c r="J1316">
        <v>77.870801825262902</v>
      </c>
      <c r="K1316">
        <v>116.254076783841</v>
      </c>
      <c r="L1316">
        <v>36.869082990215801</v>
      </c>
      <c r="M1316">
        <v>0</v>
      </c>
      <c r="N1316" t="b">
        <v>1</v>
      </c>
    </row>
    <row r="1317" spans="1:14" x14ac:dyDescent="0.35">
      <c r="A1317" t="s">
        <v>461</v>
      </c>
      <c r="B1317" t="b">
        <v>1</v>
      </c>
      <c r="C1317" t="b">
        <v>1</v>
      </c>
      <c r="D1317">
        <v>1</v>
      </c>
      <c r="E1317">
        <v>1</v>
      </c>
      <c r="F1317" t="s">
        <v>117</v>
      </c>
      <c r="G1317">
        <v>-0.163467422850822</v>
      </c>
      <c r="H1317">
        <v>-0.163467422850822</v>
      </c>
      <c r="I1317">
        <v>-0.163467422850822</v>
      </c>
      <c r="J1317">
        <v>65.141462535560095</v>
      </c>
      <c r="K1317">
        <v>97.250322456085598</v>
      </c>
      <c r="L1317">
        <v>30.842189010932099</v>
      </c>
      <c r="M1317">
        <v>1</v>
      </c>
      <c r="N1317" t="b">
        <v>0</v>
      </c>
    </row>
    <row r="1318" spans="1:14" x14ac:dyDescent="0.35">
      <c r="A1318" t="s">
        <v>462</v>
      </c>
      <c r="B1318" t="b">
        <v>0</v>
      </c>
      <c r="C1318" t="b">
        <v>1</v>
      </c>
      <c r="D1318">
        <v>1</v>
      </c>
      <c r="E1318">
        <v>1</v>
      </c>
      <c r="F1318" t="s">
        <v>117</v>
      </c>
      <c r="G1318">
        <v>1.8484214034331502E-2</v>
      </c>
      <c r="H1318">
        <v>1.8484214034331502E-2</v>
      </c>
      <c r="I1318">
        <v>1.8484214034331502E-2</v>
      </c>
      <c r="J1318">
        <v>66.345551271576696</v>
      </c>
      <c r="K1318">
        <v>99.047918231271595</v>
      </c>
      <c r="L1318">
        <v>31.412282633897501</v>
      </c>
      <c r="M1318">
        <v>0</v>
      </c>
      <c r="N1318" t="b">
        <v>1</v>
      </c>
    </row>
    <row r="1319" spans="1:14" x14ac:dyDescent="0.35">
      <c r="A1319" t="s">
        <v>463</v>
      </c>
      <c r="B1319" t="b">
        <v>1</v>
      </c>
      <c r="C1319" t="b">
        <v>0</v>
      </c>
      <c r="D1319">
        <v>0</v>
      </c>
      <c r="E1319">
        <v>-1</v>
      </c>
      <c r="F1319" t="s">
        <v>117</v>
      </c>
      <c r="G1319">
        <v>0.183724492961165</v>
      </c>
      <c r="H1319">
        <v>0</v>
      </c>
      <c r="I1319">
        <v>-0.183724492961165</v>
      </c>
      <c r="J1319">
        <v>78.534854039176196</v>
      </c>
      <c r="K1319">
        <v>99.047918231271595</v>
      </c>
      <c r="L1319">
        <v>25.641076934231801</v>
      </c>
      <c r="M1319">
        <v>0</v>
      </c>
      <c r="N1319" t="b">
        <v>1</v>
      </c>
    </row>
    <row r="1320" spans="1:14" x14ac:dyDescent="0.35">
      <c r="A1320" t="s">
        <v>464</v>
      </c>
      <c r="B1320" t="b">
        <v>1</v>
      </c>
      <c r="C1320" t="b">
        <v>1</v>
      </c>
      <c r="D1320">
        <v>1</v>
      </c>
      <c r="E1320">
        <v>1</v>
      </c>
      <c r="F1320" t="s">
        <v>117</v>
      </c>
      <c r="G1320">
        <v>7.1745257898984699E-2</v>
      </c>
      <c r="H1320">
        <v>7.1745257898984699E-2</v>
      </c>
      <c r="I1320">
        <v>7.1745257898984699E-2</v>
      </c>
      <c r="J1320">
        <v>84.169357396275998</v>
      </c>
      <c r="K1320">
        <v>106.15413666913101</v>
      </c>
      <c r="L1320">
        <v>27.480702611685999</v>
      </c>
      <c r="M1320">
        <v>1</v>
      </c>
      <c r="N1320" t="b">
        <v>1</v>
      </c>
    </row>
    <row r="1321" spans="1:14" x14ac:dyDescent="0.35">
      <c r="A1321" t="s">
        <v>465</v>
      </c>
      <c r="B1321" t="b">
        <v>1</v>
      </c>
      <c r="C1321" t="b">
        <v>1</v>
      </c>
      <c r="D1321">
        <v>1</v>
      </c>
      <c r="E1321">
        <v>1</v>
      </c>
      <c r="F1321" t="s">
        <v>117</v>
      </c>
      <c r="G1321">
        <v>-0.11124287971806</v>
      </c>
      <c r="H1321">
        <v>-0.11124287971806</v>
      </c>
      <c r="I1321">
        <v>-0.11124287971806</v>
      </c>
      <c r="J1321">
        <v>74.806115695495606</v>
      </c>
      <c r="K1321">
        <v>94.345244812073005</v>
      </c>
      <c r="L1321">
        <v>24.423670116486399</v>
      </c>
      <c r="M1321">
        <v>1</v>
      </c>
      <c r="N1321" t="b">
        <v>0</v>
      </c>
    </row>
    <row r="1322" spans="1:14" x14ac:dyDescent="0.35">
      <c r="A1322" t="s">
        <v>466</v>
      </c>
      <c r="B1322" t="b">
        <v>0</v>
      </c>
      <c r="C1322" t="b">
        <v>1</v>
      </c>
      <c r="D1322">
        <v>1</v>
      </c>
      <c r="E1322">
        <v>1</v>
      </c>
      <c r="F1322" t="s">
        <v>117</v>
      </c>
      <c r="G1322">
        <v>3.0390299860236999E-2</v>
      </c>
      <c r="H1322">
        <v>3.0390299860236999E-2</v>
      </c>
      <c r="I1322">
        <v>3.0390299860236999E-2</v>
      </c>
      <c r="J1322">
        <v>77.079495982861303</v>
      </c>
      <c r="K1322">
        <v>97.212425092299398</v>
      </c>
      <c r="L1322">
        <v>25.165912775014</v>
      </c>
      <c r="M1322">
        <v>0</v>
      </c>
      <c r="N1322" t="b">
        <v>1</v>
      </c>
    </row>
    <row r="1323" spans="1:14" x14ac:dyDescent="0.35">
      <c r="A1323" t="s">
        <v>467</v>
      </c>
      <c r="B1323" t="b">
        <v>1</v>
      </c>
      <c r="C1323" t="b">
        <v>1</v>
      </c>
      <c r="D1323">
        <v>1</v>
      </c>
      <c r="E1323">
        <v>1</v>
      </c>
      <c r="F1323" t="s">
        <v>117</v>
      </c>
      <c r="G1323">
        <v>6.1541412501615801E-2</v>
      </c>
      <c r="H1323">
        <v>6.1541412501615801E-2</v>
      </c>
      <c r="I1323">
        <v>6.1541412501615801E-2</v>
      </c>
      <c r="J1323">
        <v>81.823077040559198</v>
      </c>
      <c r="K1323">
        <v>103.19501504518701</v>
      </c>
      <c r="L1323">
        <v>26.714658594080799</v>
      </c>
      <c r="M1323">
        <v>1</v>
      </c>
      <c r="N1323" t="b">
        <v>1</v>
      </c>
    </row>
    <row r="1324" spans="1:14" x14ac:dyDescent="0.35">
      <c r="A1324" t="s">
        <v>468</v>
      </c>
      <c r="B1324" t="b">
        <v>1</v>
      </c>
      <c r="C1324" t="b">
        <v>1</v>
      </c>
      <c r="D1324">
        <v>1</v>
      </c>
      <c r="E1324">
        <v>1</v>
      </c>
      <c r="F1324" t="s">
        <v>117</v>
      </c>
      <c r="G1324">
        <v>5.2295160397472298E-2</v>
      </c>
      <c r="H1324">
        <v>5.2295160397472298E-2</v>
      </c>
      <c r="I1324">
        <v>5.2295160397472298E-2</v>
      </c>
      <c r="J1324">
        <v>86.102027978609996</v>
      </c>
      <c r="K1324">
        <v>108.59161490919401</v>
      </c>
      <c r="L1324">
        <v>28.111705950221999</v>
      </c>
      <c r="M1324">
        <v>1</v>
      </c>
      <c r="N1324" t="b">
        <v>1</v>
      </c>
    </row>
    <row r="1325" spans="1:14" x14ac:dyDescent="0.35">
      <c r="A1325" t="s">
        <v>469</v>
      </c>
      <c r="B1325" t="b">
        <v>1</v>
      </c>
      <c r="C1325" t="b">
        <v>1</v>
      </c>
      <c r="D1325">
        <v>1</v>
      </c>
      <c r="E1325">
        <v>1</v>
      </c>
      <c r="F1325" t="s">
        <v>117</v>
      </c>
      <c r="G1325">
        <v>0.13255892493850699</v>
      </c>
      <c r="H1325">
        <v>0.13255892493850699</v>
      </c>
      <c r="I1325">
        <v>0.13255892493850699</v>
      </c>
      <c r="J1325">
        <v>97.515620242479898</v>
      </c>
      <c r="K1325">
        <v>122.986402638893</v>
      </c>
      <c r="L1325">
        <v>31.838163469170802</v>
      </c>
      <c r="M1325">
        <v>1</v>
      </c>
      <c r="N1325" t="b">
        <v>1</v>
      </c>
    </row>
    <row r="1326" spans="1:14" x14ac:dyDescent="0.35">
      <c r="A1326" t="s">
        <v>470</v>
      </c>
      <c r="B1326" t="b">
        <v>1</v>
      </c>
      <c r="C1326" t="b">
        <v>1</v>
      </c>
      <c r="D1326">
        <v>1</v>
      </c>
      <c r="E1326">
        <v>1</v>
      </c>
      <c r="F1326" t="s">
        <v>117</v>
      </c>
      <c r="G1326">
        <v>-4.8165833454248103E-2</v>
      </c>
      <c r="H1326">
        <v>-4.8165833454248103E-2</v>
      </c>
      <c r="I1326">
        <v>-4.8165833454248103E-2</v>
      </c>
      <c r="J1326">
        <v>92.818699118692905</v>
      </c>
      <c r="K1326">
        <v>117.062660052251</v>
      </c>
      <c r="L1326">
        <v>30.304651790025599</v>
      </c>
      <c r="M1326">
        <v>1</v>
      </c>
      <c r="N1326" t="b">
        <v>0</v>
      </c>
    </row>
    <row r="1327" spans="1:14" x14ac:dyDescent="0.35">
      <c r="A1327" t="s">
        <v>471</v>
      </c>
      <c r="B1327" t="b">
        <v>0</v>
      </c>
      <c r="C1327" t="b">
        <v>1</v>
      </c>
      <c r="D1327">
        <v>1</v>
      </c>
      <c r="E1327">
        <v>1</v>
      </c>
      <c r="F1327" t="s">
        <v>117</v>
      </c>
      <c r="G1327">
        <v>0.171439473811828</v>
      </c>
      <c r="H1327">
        <v>0.171439473811828</v>
      </c>
      <c r="I1327">
        <v>0.171439473811828</v>
      </c>
      <c r="J1327">
        <v>108.73148805549999</v>
      </c>
      <c r="K1327">
        <v>137.131820894622</v>
      </c>
      <c r="L1327">
        <v>35.500065346958301</v>
      </c>
      <c r="M1327">
        <v>0</v>
      </c>
      <c r="N1327" t="b">
        <v>1</v>
      </c>
    </row>
    <row r="1328" spans="1:14" x14ac:dyDescent="0.35">
      <c r="A1328" t="s">
        <v>472</v>
      </c>
      <c r="B1328" t="b">
        <v>1</v>
      </c>
      <c r="C1328" t="b">
        <v>1</v>
      </c>
      <c r="D1328">
        <v>1</v>
      </c>
      <c r="E1328">
        <v>1</v>
      </c>
      <c r="F1328" t="s">
        <v>117</v>
      </c>
      <c r="G1328">
        <v>-0.24729572946115899</v>
      </c>
      <c r="H1328">
        <v>-0.24729572946115899</v>
      </c>
      <c r="I1328">
        <v>-0.24729572946115899</v>
      </c>
      <c r="J1328">
        <v>81.842655401417801</v>
      </c>
      <c r="K1328">
        <v>103.21970721415001</v>
      </c>
      <c r="L1328">
        <v>26.721050791063401</v>
      </c>
      <c r="M1328">
        <v>1</v>
      </c>
      <c r="N1328" t="b">
        <v>0</v>
      </c>
    </row>
    <row r="1329" spans="1:14" x14ac:dyDescent="0.35">
      <c r="A1329" t="s">
        <v>473</v>
      </c>
      <c r="B1329" t="b">
        <v>0</v>
      </c>
      <c r="C1329" t="b">
        <v>0</v>
      </c>
      <c r="D1329">
        <v>0</v>
      </c>
      <c r="E1329">
        <v>-1</v>
      </c>
      <c r="F1329" t="s">
        <v>117</v>
      </c>
      <c r="G1329">
        <v>0.13314594841812899</v>
      </c>
      <c r="H1329">
        <v>0</v>
      </c>
      <c r="I1329">
        <v>-0.13314594841812899</v>
      </c>
      <c r="J1329">
        <v>92.739673375897695</v>
      </c>
      <c r="K1329">
        <v>103.21970721415001</v>
      </c>
      <c r="L1329">
        <v>23.163251140758302</v>
      </c>
      <c r="M1329">
        <v>1</v>
      </c>
      <c r="N1329" t="b">
        <v>1</v>
      </c>
    </row>
    <row r="1330" spans="1:14" x14ac:dyDescent="0.35">
      <c r="A1330" t="s">
        <v>474</v>
      </c>
      <c r="B1330" t="b">
        <v>1</v>
      </c>
      <c r="C1330" t="b">
        <v>0</v>
      </c>
      <c r="D1330">
        <v>0</v>
      </c>
      <c r="E1330">
        <v>-1</v>
      </c>
      <c r="F1330" t="s">
        <v>117</v>
      </c>
      <c r="G1330">
        <v>7.9659967428122994E-2</v>
      </c>
      <c r="H1330">
        <v>0</v>
      </c>
      <c r="I1330">
        <v>-7.9659967428122994E-2</v>
      </c>
      <c r="J1330">
        <v>100.127312736316</v>
      </c>
      <c r="K1330">
        <v>103.21970721415001</v>
      </c>
      <c r="L1330">
        <v>21.318067309356</v>
      </c>
      <c r="M1330">
        <v>0</v>
      </c>
      <c r="N1330" t="b">
        <v>1</v>
      </c>
    </row>
    <row r="1331" spans="1:14" x14ac:dyDescent="0.35">
      <c r="A1331" t="s">
        <v>475</v>
      </c>
      <c r="B1331" t="b">
        <v>1</v>
      </c>
      <c r="C1331" t="b">
        <v>0</v>
      </c>
      <c r="D1331">
        <v>0</v>
      </c>
      <c r="E1331">
        <v>-1</v>
      </c>
      <c r="F1331" t="s">
        <v>117</v>
      </c>
      <c r="G1331">
        <v>-9.58978938125776E-2</v>
      </c>
      <c r="H1331">
        <v>0</v>
      </c>
      <c r="I1331">
        <v>9.58978938125776E-2</v>
      </c>
      <c r="J1331">
        <v>90.525314331790497</v>
      </c>
      <c r="K1331">
        <v>103.21970721415001</v>
      </c>
      <c r="L1331">
        <v>23.362425064478</v>
      </c>
      <c r="M1331">
        <v>0</v>
      </c>
      <c r="N1331" t="b">
        <v>0</v>
      </c>
    </row>
    <row r="1332" spans="1:14" x14ac:dyDescent="0.35">
      <c r="A1332" t="s">
        <v>476</v>
      </c>
      <c r="B1332" t="b">
        <v>0</v>
      </c>
      <c r="C1332" t="b">
        <v>1</v>
      </c>
      <c r="D1332">
        <v>1</v>
      </c>
      <c r="E1332">
        <v>1</v>
      </c>
      <c r="F1332" t="s">
        <v>117</v>
      </c>
      <c r="G1332">
        <v>0.13957519192004</v>
      </c>
      <c r="H1332">
        <v>0.13957519192004</v>
      </c>
      <c r="I1332">
        <v>0.13957519192004</v>
      </c>
      <c r="J1332">
        <v>103.160402453272</v>
      </c>
      <c r="K1332">
        <v>117.62661765849499</v>
      </c>
      <c r="L1332">
        <v>26.623240026570102</v>
      </c>
      <c r="M1332">
        <v>0</v>
      </c>
      <c r="N1332" t="b">
        <v>1</v>
      </c>
    </row>
    <row r="1333" spans="1:14" x14ac:dyDescent="0.35">
      <c r="A1333" t="s">
        <v>477</v>
      </c>
      <c r="B1333" t="b">
        <v>1</v>
      </c>
      <c r="C1333" t="b">
        <v>0</v>
      </c>
      <c r="D1333">
        <v>0</v>
      </c>
      <c r="E1333">
        <v>-1</v>
      </c>
      <c r="F1333" t="s">
        <v>117</v>
      </c>
      <c r="G1333">
        <v>-7.0495813025647199E-3</v>
      </c>
      <c r="H1333">
        <v>0</v>
      </c>
      <c r="I1333">
        <v>7.0495813025647199E-3</v>
      </c>
      <c r="J1333">
        <v>102.43316480897199</v>
      </c>
      <c r="K1333">
        <v>117.62661765849499</v>
      </c>
      <c r="L1333">
        <v>26.810922721675102</v>
      </c>
      <c r="M1333">
        <v>0</v>
      </c>
      <c r="N1333" t="b">
        <v>0</v>
      </c>
    </row>
    <row r="1334" spans="1:14" x14ac:dyDescent="0.35">
      <c r="A1334" t="s">
        <v>478</v>
      </c>
      <c r="B1334" t="b">
        <v>0</v>
      </c>
      <c r="C1334" t="b">
        <v>1</v>
      </c>
      <c r="D1334">
        <v>1</v>
      </c>
      <c r="E1334">
        <v>1</v>
      </c>
      <c r="F1334" t="s">
        <v>117</v>
      </c>
      <c r="G1334">
        <v>-8.2152939391732904E-2</v>
      </c>
      <c r="H1334">
        <v>-8.2152939391732904E-2</v>
      </c>
      <c r="I1334">
        <v>-8.2152939391732904E-2</v>
      </c>
      <c r="J1334">
        <v>94.017979228717493</v>
      </c>
      <c r="K1334">
        <v>107.963245267142</v>
      </c>
      <c r="L1334">
        <v>24.608326612284898</v>
      </c>
      <c r="M1334">
        <v>0</v>
      </c>
      <c r="N1334" t="b">
        <v>0</v>
      </c>
    </row>
    <row r="1335" spans="1:14" x14ac:dyDescent="0.35">
      <c r="A1335" t="s">
        <v>479</v>
      </c>
      <c r="B1335" t="b">
        <v>0</v>
      </c>
      <c r="C1335" t="b">
        <v>0</v>
      </c>
      <c r="D1335">
        <v>0</v>
      </c>
      <c r="E1335">
        <v>-1</v>
      </c>
      <c r="F1335" t="s">
        <v>117</v>
      </c>
      <c r="G1335">
        <v>9.8924221774690096E-2</v>
      </c>
      <c r="H1335">
        <v>0</v>
      </c>
      <c r="I1335">
        <v>-9.8924221774690096E-2</v>
      </c>
      <c r="J1335">
        <v>103.31863465674699</v>
      </c>
      <c r="K1335">
        <v>107.963245267142</v>
      </c>
      <c r="L1335">
        <v>22.173967052987201</v>
      </c>
      <c r="M1335">
        <v>1</v>
      </c>
      <c r="N1335" t="b">
        <v>1</v>
      </c>
    </row>
    <row r="1336" spans="1:14" x14ac:dyDescent="0.35">
      <c r="A1336" t="s">
        <v>480</v>
      </c>
      <c r="B1336" t="b">
        <v>1</v>
      </c>
      <c r="C1336" t="b">
        <v>0</v>
      </c>
      <c r="D1336">
        <v>0</v>
      </c>
      <c r="E1336">
        <v>-1</v>
      </c>
      <c r="F1336" t="s">
        <v>117</v>
      </c>
      <c r="G1336">
        <v>-3.4349847859943397E-2</v>
      </c>
      <c r="H1336">
        <v>0</v>
      </c>
      <c r="I1336">
        <v>3.4349847859943397E-2</v>
      </c>
      <c r="J1336">
        <v>99.769655275191099</v>
      </c>
      <c r="K1336">
        <v>107.963245267142</v>
      </c>
      <c r="L1336">
        <v>22.935639447708699</v>
      </c>
      <c r="M1336">
        <v>0</v>
      </c>
      <c r="N1336" t="b">
        <v>0</v>
      </c>
    </row>
    <row r="1337" spans="1:14" x14ac:dyDescent="0.35">
      <c r="A1337" t="s">
        <v>481</v>
      </c>
      <c r="B1337" t="b">
        <v>0</v>
      </c>
      <c r="C1337" t="b">
        <v>0</v>
      </c>
      <c r="D1337">
        <v>0</v>
      </c>
      <c r="E1337">
        <v>-1</v>
      </c>
      <c r="F1337" t="s">
        <v>117</v>
      </c>
      <c r="G1337">
        <v>-5.4099936847227602E-2</v>
      </c>
      <c r="H1337">
        <v>0</v>
      </c>
      <c r="I1337">
        <v>5.4099936847227602E-2</v>
      </c>
      <c r="J1337">
        <v>94.3721232255335</v>
      </c>
      <c r="K1337">
        <v>107.963245267142</v>
      </c>
      <c r="L1337">
        <v>24.176456093380501</v>
      </c>
      <c r="M1337">
        <v>1</v>
      </c>
      <c r="N1337" t="b">
        <v>0</v>
      </c>
    </row>
    <row r="1338" spans="1:14" x14ac:dyDescent="0.35">
      <c r="A1338" t="s">
        <v>482</v>
      </c>
      <c r="B1338" t="b">
        <v>0</v>
      </c>
      <c r="C1338" t="b">
        <v>0</v>
      </c>
      <c r="D1338">
        <v>0</v>
      </c>
      <c r="E1338">
        <v>-1</v>
      </c>
      <c r="F1338" t="s">
        <v>117</v>
      </c>
      <c r="G1338">
        <v>-5.0567626396409097E-2</v>
      </c>
      <c r="H1338">
        <v>0</v>
      </c>
      <c r="I1338">
        <v>5.0567626396409097E-2</v>
      </c>
      <c r="J1338">
        <v>89.599948956028896</v>
      </c>
      <c r="K1338">
        <v>107.963245267142</v>
      </c>
      <c r="L1338">
        <v>25.399002092699799</v>
      </c>
      <c r="M1338">
        <v>1</v>
      </c>
      <c r="N1338" t="b">
        <v>0</v>
      </c>
    </row>
    <row r="1339" spans="1:14" x14ac:dyDescent="0.35">
      <c r="A1339" t="s">
        <v>483</v>
      </c>
      <c r="B1339" t="b">
        <v>0</v>
      </c>
      <c r="C1339" t="b">
        <v>0</v>
      </c>
      <c r="D1339">
        <v>0</v>
      </c>
      <c r="E1339">
        <v>-1</v>
      </c>
      <c r="F1339" t="s">
        <v>117</v>
      </c>
      <c r="G1339">
        <v>-6.4411346231952604E-2</v>
      </c>
      <c r="H1339">
        <v>0</v>
      </c>
      <c r="I1339">
        <v>6.4411346231952604E-2</v>
      </c>
      <c r="J1339">
        <v>83.828695621456802</v>
      </c>
      <c r="K1339">
        <v>107.963245267142</v>
      </c>
      <c r="L1339">
        <v>27.0349860104388</v>
      </c>
      <c r="M1339">
        <v>1</v>
      </c>
      <c r="N1339" t="b">
        <v>0</v>
      </c>
    </row>
    <row r="1340" spans="1:14" x14ac:dyDescent="0.35">
      <c r="A1340" t="s">
        <v>484</v>
      </c>
      <c r="B1340" t="b">
        <v>0</v>
      </c>
      <c r="C1340" t="b">
        <v>0</v>
      </c>
      <c r="D1340">
        <v>0</v>
      </c>
      <c r="E1340">
        <v>-1</v>
      </c>
      <c r="F1340" t="s">
        <v>117</v>
      </c>
      <c r="G1340">
        <v>8.9977255581841803E-2</v>
      </c>
      <c r="H1340">
        <v>0</v>
      </c>
      <c r="I1340">
        <v>-8.9977255581841803E-2</v>
      </c>
      <c r="J1340">
        <v>91.371371592480997</v>
      </c>
      <c r="K1340">
        <v>107.963245267142</v>
      </c>
      <c r="L1340">
        <v>24.602452164525999</v>
      </c>
      <c r="M1340">
        <v>1</v>
      </c>
      <c r="N1340" t="b">
        <v>1</v>
      </c>
    </row>
    <row r="1341" spans="1:14" x14ac:dyDescent="0.35">
      <c r="A1341" t="s">
        <v>485</v>
      </c>
      <c r="B1341" t="b">
        <v>1</v>
      </c>
      <c r="C1341" t="b">
        <v>0</v>
      </c>
      <c r="D1341">
        <v>0</v>
      </c>
      <c r="E1341">
        <v>-1</v>
      </c>
      <c r="F1341" t="s">
        <v>117</v>
      </c>
      <c r="G1341">
        <v>0.108673759615876</v>
      </c>
      <c r="H1341">
        <v>0</v>
      </c>
      <c r="I1341">
        <v>-0.108673759615876</v>
      </c>
      <c r="J1341">
        <v>101.301042064695</v>
      </c>
      <c r="K1341">
        <v>107.963245267142</v>
      </c>
      <c r="L1341">
        <v>21.928811192037202</v>
      </c>
      <c r="M1341">
        <v>0</v>
      </c>
      <c r="N1341" t="b">
        <v>1</v>
      </c>
    </row>
    <row r="1342" spans="1:14" x14ac:dyDescent="0.35">
      <c r="A1342" t="s">
        <v>486</v>
      </c>
      <c r="B1342" t="b">
        <v>1</v>
      </c>
      <c r="C1342" t="b">
        <v>1</v>
      </c>
      <c r="D1342">
        <v>1</v>
      </c>
      <c r="E1342">
        <v>1</v>
      </c>
      <c r="F1342" t="s">
        <v>117</v>
      </c>
      <c r="G1342">
        <v>4.2929259530605203E-2</v>
      </c>
      <c r="H1342">
        <v>4.2929259530605203E-2</v>
      </c>
      <c r="I1342">
        <v>4.2929259530605203E-2</v>
      </c>
      <c r="J1342">
        <v>105.649820790211</v>
      </c>
      <c r="K1342">
        <v>112.598027442982</v>
      </c>
      <c r="L1342">
        <v>22.870198818897801</v>
      </c>
      <c r="M1342">
        <v>1</v>
      </c>
      <c r="N1342" t="b">
        <v>1</v>
      </c>
    </row>
    <row r="1343" spans="1:14" x14ac:dyDescent="0.35">
      <c r="A1343" t="s">
        <v>487</v>
      </c>
      <c r="B1343" t="b">
        <v>1</v>
      </c>
      <c r="C1343" t="b">
        <v>1</v>
      </c>
      <c r="D1343">
        <v>1</v>
      </c>
      <c r="E1343">
        <v>1</v>
      </c>
      <c r="F1343" t="s">
        <v>117</v>
      </c>
      <c r="G1343">
        <v>-2.4126985737183599E-2</v>
      </c>
      <c r="H1343">
        <v>-2.4126985737183599E-2</v>
      </c>
      <c r="I1343">
        <v>-2.4126985737183599E-2</v>
      </c>
      <c r="J1343">
        <v>103.100809070869</v>
      </c>
      <c r="K1343">
        <v>109.88137644083</v>
      </c>
      <c r="L1343">
        <v>22.3184098581877</v>
      </c>
      <c r="M1343">
        <v>1</v>
      </c>
      <c r="N1343" t="b">
        <v>0</v>
      </c>
    </row>
    <row r="1344" spans="1:14" x14ac:dyDescent="0.35">
      <c r="A1344" t="s">
        <v>488</v>
      </c>
      <c r="B1344" t="b">
        <v>0</v>
      </c>
      <c r="C1344" t="b">
        <v>1</v>
      </c>
      <c r="D1344">
        <v>1</v>
      </c>
      <c r="E1344">
        <v>1</v>
      </c>
      <c r="F1344" t="s">
        <v>117</v>
      </c>
      <c r="G1344">
        <v>1.5666634442081401E-2</v>
      </c>
      <c r="H1344">
        <v>1.5666634442081401E-2</v>
      </c>
      <c r="I1344">
        <v>1.5666634442081401E-2</v>
      </c>
      <c r="J1344">
        <v>104.716051757266</v>
      </c>
      <c r="K1344">
        <v>111.60284779752099</v>
      </c>
      <c r="L1344">
        <v>22.6680642267645</v>
      </c>
      <c r="M1344">
        <v>0</v>
      </c>
      <c r="N1344" t="b">
        <v>1</v>
      </c>
    </row>
    <row r="1345" spans="1:14" x14ac:dyDescent="0.35">
      <c r="A1345" t="s">
        <v>489</v>
      </c>
      <c r="B1345" t="b">
        <v>1</v>
      </c>
      <c r="C1345" t="b">
        <v>1</v>
      </c>
      <c r="D1345">
        <v>1</v>
      </c>
      <c r="E1345">
        <v>1</v>
      </c>
      <c r="F1345" t="s">
        <v>117</v>
      </c>
      <c r="G1345">
        <v>-4.7947561613986903E-2</v>
      </c>
      <c r="H1345">
        <v>-4.7947561613986903E-2</v>
      </c>
      <c r="I1345">
        <v>-4.7947561613986903E-2</v>
      </c>
      <c r="J1345">
        <v>99.695172413661098</v>
      </c>
      <c r="K1345">
        <v>106.251763376453</v>
      </c>
      <c r="L1345">
        <v>21.581185820581901</v>
      </c>
      <c r="M1345">
        <v>1</v>
      </c>
      <c r="N1345" t="b">
        <v>0</v>
      </c>
    </row>
    <row r="1346" spans="1:14" x14ac:dyDescent="0.35">
      <c r="A1346" t="s">
        <v>490</v>
      </c>
      <c r="B1346" t="b">
        <v>0</v>
      </c>
      <c r="C1346" t="b">
        <v>1</v>
      </c>
      <c r="D1346">
        <v>1</v>
      </c>
      <c r="E1346">
        <v>1</v>
      </c>
      <c r="F1346" t="s">
        <v>117</v>
      </c>
      <c r="G1346">
        <v>1.7633646462252801E-2</v>
      </c>
      <c r="H1346">
        <v>1.7633646462252801E-2</v>
      </c>
      <c r="I1346">
        <v>1.7633646462252801E-2</v>
      </c>
      <c r="J1346">
        <v>101.45316183799601</v>
      </c>
      <c r="K1346">
        <v>108.125369407824</v>
      </c>
      <c r="L1346">
        <v>21.9617408215782</v>
      </c>
      <c r="M1346">
        <v>0</v>
      </c>
      <c r="N1346" t="b">
        <v>1</v>
      </c>
    </row>
    <row r="1347" spans="1:14" x14ac:dyDescent="0.35">
      <c r="A1347" t="s">
        <v>396</v>
      </c>
      <c r="B1347" t="b">
        <v>0</v>
      </c>
      <c r="C1347" t="b">
        <v>1</v>
      </c>
      <c r="D1347">
        <v>1</v>
      </c>
      <c r="E1347">
        <v>1</v>
      </c>
      <c r="F1347" t="s">
        <v>99</v>
      </c>
      <c r="G1347">
        <v>-0.105597458533226</v>
      </c>
      <c r="H1347">
        <v>-0.105597458533226</v>
      </c>
      <c r="I1347">
        <v>-0.105597458533226</v>
      </c>
      <c r="J1347">
        <v>89.440254146677404</v>
      </c>
      <c r="K1347">
        <v>89.440254146677404</v>
      </c>
      <c r="L1347">
        <v>89.440254146677404</v>
      </c>
      <c r="M1347">
        <v>0</v>
      </c>
      <c r="N1347" t="b">
        <v>0</v>
      </c>
    </row>
    <row r="1348" spans="1:14" x14ac:dyDescent="0.35">
      <c r="A1348" t="s">
        <v>397</v>
      </c>
      <c r="B1348" t="b">
        <v>0</v>
      </c>
      <c r="C1348" t="b">
        <v>1</v>
      </c>
      <c r="D1348">
        <v>1</v>
      </c>
      <c r="E1348">
        <v>1</v>
      </c>
      <c r="F1348" t="s">
        <v>99</v>
      </c>
      <c r="G1348" s="129">
        <v>-3.5750721630920898E-2</v>
      </c>
      <c r="H1348" s="129">
        <v>-3.5750721630920898E-2</v>
      </c>
      <c r="I1348" s="129">
        <v>-3.5750721630920898E-2</v>
      </c>
      <c r="J1348">
        <v>86.242700518080696</v>
      </c>
      <c r="K1348">
        <v>86.242700518080696</v>
      </c>
      <c r="L1348">
        <v>86.242700518080696</v>
      </c>
      <c r="M1348">
        <v>0</v>
      </c>
      <c r="N1348" t="b">
        <v>0</v>
      </c>
    </row>
    <row r="1349" spans="1:14" x14ac:dyDescent="0.35">
      <c r="A1349" t="s">
        <v>398</v>
      </c>
      <c r="B1349" t="b">
        <v>0</v>
      </c>
      <c r="C1349" t="b">
        <v>1</v>
      </c>
      <c r="D1349">
        <v>1</v>
      </c>
      <c r="E1349">
        <v>1</v>
      </c>
      <c r="F1349" t="s">
        <v>99</v>
      </c>
      <c r="G1349">
        <v>3.2363948689340102E-2</v>
      </c>
      <c r="H1349">
        <v>3.2363948689340102E-2</v>
      </c>
      <c r="I1349">
        <v>3.2363948689340102E-2</v>
      </c>
      <c r="J1349">
        <v>89.033854852478001</v>
      </c>
      <c r="K1349">
        <v>89.033854852478001</v>
      </c>
      <c r="L1349">
        <v>89.033854852478001</v>
      </c>
      <c r="M1349">
        <v>0</v>
      </c>
      <c r="N1349" t="b">
        <v>1</v>
      </c>
    </row>
    <row r="1350" spans="1:14" x14ac:dyDescent="0.35">
      <c r="A1350" t="s">
        <v>354</v>
      </c>
      <c r="B1350" t="b">
        <v>1</v>
      </c>
      <c r="C1350" t="b">
        <v>0</v>
      </c>
      <c r="D1350">
        <v>0</v>
      </c>
      <c r="E1350">
        <v>-1</v>
      </c>
      <c r="F1350" t="s">
        <v>99</v>
      </c>
      <c r="G1350">
        <v>6.4632861433948197E-2</v>
      </c>
      <c r="H1350">
        <v>0</v>
      </c>
      <c r="I1350">
        <v>-6.4632861433948197E-2</v>
      </c>
      <c r="J1350">
        <v>94.788367656088397</v>
      </c>
      <c r="K1350">
        <v>89.033854852478001</v>
      </c>
      <c r="L1350">
        <v>83.279342048867505</v>
      </c>
      <c r="M1350">
        <v>0</v>
      </c>
      <c r="N1350" t="b">
        <v>1</v>
      </c>
    </row>
    <row r="1351" spans="1:14" x14ac:dyDescent="0.35">
      <c r="A1351" t="s">
        <v>399</v>
      </c>
      <c r="B1351" t="b">
        <v>1</v>
      </c>
      <c r="C1351" t="b">
        <v>1</v>
      </c>
      <c r="D1351">
        <v>1</v>
      </c>
      <c r="E1351">
        <v>1</v>
      </c>
      <c r="F1351" t="s">
        <v>99</v>
      </c>
      <c r="G1351" s="129">
        <v>2.3882439503977101E-2</v>
      </c>
      <c r="H1351">
        <v>2.3882439503977101E-2</v>
      </c>
      <c r="I1351" s="129">
        <v>2.3882439503977101E-2</v>
      </c>
      <c r="J1351">
        <v>97.052145112315699</v>
      </c>
      <c r="K1351">
        <v>91.160200504798198</v>
      </c>
      <c r="L1351">
        <v>85.268255897280596</v>
      </c>
      <c r="M1351">
        <v>1</v>
      </c>
      <c r="N1351" t="b">
        <v>1</v>
      </c>
    </row>
    <row r="1352" spans="1:14" x14ac:dyDescent="0.35">
      <c r="A1352" t="s">
        <v>400</v>
      </c>
      <c r="B1352" t="b">
        <v>1</v>
      </c>
      <c r="C1352" t="b">
        <v>1</v>
      </c>
      <c r="D1352">
        <v>1</v>
      </c>
      <c r="E1352">
        <v>1</v>
      </c>
      <c r="F1352" t="s">
        <v>99</v>
      </c>
      <c r="G1352">
        <v>-8.63698505101895E-2</v>
      </c>
      <c r="H1352">
        <v>-8.63698505101895E-2</v>
      </c>
      <c r="I1352">
        <v>-8.63698505101895E-2</v>
      </c>
      <c r="J1352">
        <v>88.669765847271805</v>
      </c>
      <c r="K1352">
        <v>83.286707614719802</v>
      </c>
      <c r="L1352">
        <v>77.903649382167899</v>
      </c>
      <c r="M1352">
        <v>1</v>
      </c>
      <c r="N1352" t="b">
        <v>0</v>
      </c>
    </row>
    <row r="1353" spans="1:14" x14ac:dyDescent="0.35">
      <c r="A1353" t="s">
        <v>401</v>
      </c>
      <c r="B1353" t="b">
        <v>0</v>
      </c>
      <c r="C1353" t="b">
        <v>1</v>
      </c>
      <c r="D1353">
        <v>1</v>
      </c>
      <c r="E1353">
        <v>1</v>
      </c>
      <c r="F1353" t="s">
        <v>99</v>
      </c>
      <c r="G1353">
        <v>5.4672013612024402E-2</v>
      </c>
      <c r="H1353">
        <v>5.4672013612024402E-2</v>
      </c>
      <c r="I1353">
        <v>5.4672013612024402E-2</v>
      </c>
      <c r="J1353">
        <v>93.517520492648799</v>
      </c>
      <c r="K1353">
        <v>87.840159627132493</v>
      </c>
      <c r="L1353">
        <v>82.162798761616202</v>
      </c>
      <c r="M1353">
        <v>0</v>
      </c>
      <c r="N1353" t="b">
        <v>1</v>
      </c>
    </row>
    <row r="1354" spans="1:14" x14ac:dyDescent="0.35">
      <c r="A1354" t="s">
        <v>402</v>
      </c>
      <c r="B1354" t="b">
        <v>1</v>
      </c>
      <c r="C1354" t="b">
        <v>1</v>
      </c>
      <c r="D1354">
        <v>1</v>
      </c>
      <c r="E1354">
        <v>1</v>
      </c>
      <c r="F1354" t="s">
        <v>99</v>
      </c>
      <c r="G1354">
        <v>8.3095782488167694E-2</v>
      </c>
      <c r="H1354">
        <v>8.3095782488167694E-2</v>
      </c>
      <c r="I1354">
        <v>8.3095782488167694E-2</v>
      </c>
      <c r="J1354">
        <v>101.288432034338</v>
      </c>
      <c r="K1354">
        <v>95.139306425234594</v>
      </c>
      <c r="L1354">
        <v>88.990180816130504</v>
      </c>
      <c r="M1354">
        <v>1</v>
      </c>
      <c r="N1354" t="b">
        <v>1</v>
      </c>
    </row>
    <row r="1355" spans="1:14" x14ac:dyDescent="0.35">
      <c r="A1355" t="s">
        <v>403</v>
      </c>
      <c r="B1355" t="b">
        <v>1</v>
      </c>
      <c r="C1355" t="b">
        <v>1</v>
      </c>
      <c r="D1355">
        <v>1</v>
      </c>
      <c r="E1355">
        <v>1</v>
      </c>
      <c r="F1355" t="s">
        <v>99</v>
      </c>
      <c r="G1355">
        <v>-1.27118769621968E-2</v>
      </c>
      <c r="H1355">
        <v>-1.27118769621968E-2</v>
      </c>
      <c r="I1355">
        <v>-1.27118769621968E-2</v>
      </c>
      <c r="J1355">
        <v>100.000865948624</v>
      </c>
      <c r="K1355">
        <v>93.929907267688293</v>
      </c>
      <c r="L1355">
        <v>87.858948586752206</v>
      </c>
      <c r="M1355">
        <v>1</v>
      </c>
      <c r="N1355" t="b">
        <v>0</v>
      </c>
    </row>
    <row r="1356" spans="1:14" x14ac:dyDescent="0.35">
      <c r="A1356" t="s">
        <v>404</v>
      </c>
      <c r="B1356" t="b">
        <v>0</v>
      </c>
      <c r="C1356" t="b">
        <v>1</v>
      </c>
      <c r="D1356">
        <v>1</v>
      </c>
      <c r="E1356">
        <v>1</v>
      </c>
      <c r="F1356" t="s">
        <v>99</v>
      </c>
      <c r="G1356">
        <v>4.3334418425008597E-2</v>
      </c>
      <c r="H1356">
        <v>4.3334418425008597E-2</v>
      </c>
      <c r="I1356">
        <v>4.3334418425008597E-2</v>
      </c>
      <c r="J1356">
        <v>104.33434531650499</v>
      </c>
      <c r="K1356">
        <v>98.000305171848595</v>
      </c>
      <c r="L1356">
        <v>91.666265027191798</v>
      </c>
      <c r="M1356">
        <v>0</v>
      </c>
      <c r="N1356" t="b">
        <v>1</v>
      </c>
    </row>
    <row r="1357" spans="1:14" x14ac:dyDescent="0.35">
      <c r="A1357" t="s">
        <v>405</v>
      </c>
      <c r="B1357" t="b">
        <v>1</v>
      </c>
      <c r="C1357" t="b">
        <v>1</v>
      </c>
      <c r="D1357">
        <v>1</v>
      </c>
      <c r="E1357">
        <v>1</v>
      </c>
      <c r="F1357" t="s">
        <v>99</v>
      </c>
      <c r="G1357">
        <v>0.18965001206219601</v>
      </c>
      <c r="H1357">
        <v>0.18965001206219601</v>
      </c>
      <c r="I1357">
        <v>0.18965001206219601</v>
      </c>
      <c r="J1357">
        <v>124.121355164281</v>
      </c>
      <c r="K1357">
        <v>116.58606422978799</v>
      </c>
      <c r="L1357">
        <v>109.050773295295</v>
      </c>
      <c r="M1357">
        <v>1</v>
      </c>
      <c r="N1357" t="b">
        <v>1</v>
      </c>
    </row>
    <row r="1358" spans="1:14" x14ac:dyDescent="0.35">
      <c r="A1358" t="s">
        <v>406</v>
      </c>
      <c r="B1358" t="b">
        <v>1</v>
      </c>
      <c r="C1358" t="b">
        <v>1</v>
      </c>
      <c r="D1358">
        <v>1</v>
      </c>
      <c r="E1358">
        <v>1</v>
      </c>
      <c r="F1358" t="s">
        <v>99</v>
      </c>
      <c r="G1358">
        <v>3.9857432138383102E-2</v>
      </c>
      <c r="H1358">
        <v>3.9857432138383102E-2</v>
      </c>
      <c r="I1358">
        <v>3.9857432138383102E-2</v>
      </c>
      <c r="J1358">
        <v>129.06851365466599</v>
      </c>
      <c r="K1358">
        <v>121.232885373108</v>
      </c>
      <c r="L1358">
        <v>113.39725709155</v>
      </c>
      <c r="M1358">
        <v>1</v>
      </c>
      <c r="N1358" t="b">
        <v>1</v>
      </c>
    </row>
    <row r="1359" spans="1:14" x14ac:dyDescent="0.35">
      <c r="A1359" t="s">
        <v>407</v>
      </c>
      <c r="B1359" t="b">
        <v>1</v>
      </c>
      <c r="C1359" t="b">
        <v>1</v>
      </c>
      <c r="D1359">
        <v>1</v>
      </c>
      <c r="E1359">
        <v>1</v>
      </c>
      <c r="F1359" t="s">
        <v>99</v>
      </c>
      <c r="G1359">
        <v>-5.2666266062455502E-3</v>
      </c>
      <c r="H1359">
        <v>-5.2666266062455502E-3</v>
      </c>
      <c r="I1359">
        <v>-5.2666266062455502E-3</v>
      </c>
      <c r="J1359">
        <v>128.388757986624</v>
      </c>
      <c r="K1359">
        <v>120.59439703344999</v>
      </c>
      <c r="L1359">
        <v>112.800036080277</v>
      </c>
      <c r="M1359">
        <v>1</v>
      </c>
      <c r="N1359" t="b">
        <v>0</v>
      </c>
    </row>
    <row r="1360" spans="1:14" x14ac:dyDescent="0.35">
      <c r="A1360" t="s">
        <v>408</v>
      </c>
      <c r="B1360" t="b">
        <v>0</v>
      </c>
      <c r="C1360" t="b">
        <v>1</v>
      </c>
      <c r="D1360">
        <v>1</v>
      </c>
      <c r="E1360">
        <v>1</v>
      </c>
      <c r="F1360" t="s">
        <v>99</v>
      </c>
      <c r="G1360">
        <v>3.7471518193644401E-2</v>
      </c>
      <c r="H1360">
        <v>3.7471518193644401E-2</v>
      </c>
      <c r="I1360">
        <v>3.7471518193644401E-2</v>
      </c>
      <c r="J1360">
        <v>133.199679667379</v>
      </c>
      <c r="K1360">
        <v>125.113252175941</v>
      </c>
      <c r="L1360">
        <v>117.026824684502</v>
      </c>
      <c r="M1360">
        <v>0</v>
      </c>
      <c r="N1360" t="b">
        <v>1</v>
      </c>
    </row>
    <row r="1361" spans="1:14" x14ac:dyDescent="0.35">
      <c r="A1361" t="s">
        <v>409</v>
      </c>
      <c r="B1361" t="b">
        <v>1</v>
      </c>
      <c r="C1361" t="b">
        <v>1</v>
      </c>
      <c r="D1361">
        <v>1</v>
      </c>
      <c r="E1361">
        <v>1</v>
      </c>
      <c r="F1361" t="s">
        <v>99</v>
      </c>
      <c r="G1361">
        <v>-7.4622737413006804E-2</v>
      </c>
      <c r="H1361">
        <v>-7.4622737413006804E-2</v>
      </c>
      <c r="I1361">
        <v>-7.4622737413006804E-2</v>
      </c>
      <c r="J1361">
        <v>123.259954948063</v>
      </c>
      <c r="K1361">
        <v>115.776958811928</v>
      </c>
      <c r="L1361">
        <v>108.293962675793</v>
      </c>
      <c r="M1361">
        <v>1</v>
      </c>
      <c r="N1361" t="b">
        <v>0</v>
      </c>
    </row>
    <row r="1362" spans="1:14" x14ac:dyDescent="0.35">
      <c r="A1362" t="s">
        <v>410</v>
      </c>
      <c r="B1362" t="b">
        <v>0</v>
      </c>
      <c r="C1362" t="b">
        <v>0</v>
      </c>
      <c r="D1362">
        <v>0</v>
      </c>
      <c r="E1362">
        <v>-1</v>
      </c>
      <c r="F1362" t="s">
        <v>99</v>
      </c>
      <c r="G1362">
        <v>-2.3406167580733899E-3</v>
      </c>
      <c r="H1362">
        <v>0</v>
      </c>
      <c r="I1362">
        <v>2.3406167580733899E-3</v>
      </c>
      <c r="J1362">
        <v>122.971450631913</v>
      </c>
      <c r="K1362">
        <v>115.776958811928</v>
      </c>
      <c r="L1362">
        <v>108.54743733962999</v>
      </c>
      <c r="M1362">
        <v>1</v>
      </c>
      <c r="N1362" t="b">
        <v>0</v>
      </c>
    </row>
    <row r="1363" spans="1:14" x14ac:dyDescent="0.35">
      <c r="A1363" t="s">
        <v>411</v>
      </c>
      <c r="B1363" t="b">
        <v>0</v>
      </c>
      <c r="C1363" t="b">
        <v>0</v>
      </c>
      <c r="D1363">
        <v>0</v>
      </c>
      <c r="E1363">
        <v>-1</v>
      </c>
      <c r="F1363" t="s">
        <v>99</v>
      </c>
      <c r="G1363">
        <v>-4.1928801139073997E-2</v>
      </c>
      <c r="H1363">
        <v>0</v>
      </c>
      <c r="I1363">
        <v>4.1928801139073997E-2</v>
      </c>
      <c r="J1363">
        <v>117.815405132584</v>
      </c>
      <c r="K1363">
        <v>115.776958811928</v>
      </c>
      <c r="L1363">
        <v>113.098701253999</v>
      </c>
      <c r="M1363">
        <v>1</v>
      </c>
      <c r="N1363" t="b">
        <v>0</v>
      </c>
    </row>
    <row r="1364" spans="1:14" x14ac:dyDescent="0.35">
      <c r="A1364" t="s">
        <v>412</v>
      </c>
      <c r="B1364" t="b">
        <v>0</v>
      </c>
      <c r="C1364" t="b">
        <v>0</v>
      </c>
      <c r="D1364">
        <v>0</v>
      </c>
      <c r="E1364">
        <v>-1</v>
      </c>
      <c r="F1364" t="s">
        <v>99</v>
      </c>
      <c r="G1364">
        <v>4.6303401711610799E-2</v>
      </c>
      <c r="H1364">
        <v>0</v>
      </c>
      <c r="I1364">
        <v>-4.6303401711610799E-2</v>
      </c>
      <c r="J1364">
        <v>123.270659164254</v>
      </c>
      <c r="K1364">
        <v>115.776958811928</v>
      </c>
      <c r="L1364">
        <v>107.86184665677401</v>
      </c>
      <c r="M1364">
        <v>1</v>
      </c>
      <c r="N1364" t="b">
        <v>1</v>
      </c>
    </row>
    <row r="1365" spans="1:14" x14ac:dyDescent="0.35">
      <c r="A1365" t="s">
        <v>413</v>
      </c>
      <c r="B1365" t="b">
        <v>1</v>
      </c>
      <c r="C1365" t="b">
        <v>0</v>
      </c>
      <c r="D1365">
        <v>0</v>
      </c>
      <c r="E1365">
        <v>-1</v>
      </c>
      <c r="F1365" t="s">
        <v>99</v>
      </c>
      <c r="G1365">
        <v>-2.4093433460428498E-2</v>
      </c>
      <c r="H1365">
        <v>0</v>
      </c>
      <c r="I1365">
        <v>2.4093433460428498E-2</v>
      </c>
      <c r="J1365">
        <v>120.30064574005701</v>
      </c>
      <c r="K1365">
        <v>115.776958811928</v>
      </c>
      <c r="L1365">
        <v>110.460608882118</v>
      </c>
      <c r="M1365">
        <v>0</v>
      </c>
      <c r="N1365" t="b">
        <v>0</v>
      </c>
    </row>
    <row r="1366" spans="1:14" x14ac:dyDescent="0.35">
      <c r="A1366" t="s">
        <v>414</v>
      </c>
      <c r="B1366" t="b">
        <v>0</v>
      </c>
      <c r="C1366" t="b">
        <v>1</v>
      </c>
      <c r="D1366">
        <v>1</v>
      </c>
      <c r="E1366">
        <v>1</v>
      </c>
      <c r="F1366" t="s">
        <v>99</v>
      </c>
      <c r="G1366">
        <v>-4.5090399526722301E-2</v>
      </c>
      <c r="H1366">
        <v>-4.5090399526722301E-2</v>
      </c>
      <c r="I1366">
        <v>-4.5090399526722301E-2</v>
      </c>
      <c r="J1366">
        <v>114.87624156031499</v>
      </c>
      <c r="K1366">
        <v>110.556529483109</v>
      </c>
      <c r="L1366">
        <v>105.479895895658</v>
      </c>
      <c r="M1366">
        <v>0</v>
      </c>
      <c r="N1366" t="b">
        <v>0</v>
      </c>
    </row>
    <row r="1367" spans="1:14" x14ac:dyDescent="0.35">
      <c r="A1367" t="s">
        <v>415</v>
      </c>
      <c r="B1367" t="b">
        <v>0</v>
      </c>
      <c r="C1367" t="b">
        <v>1</v>
      </c>
      <c r="D1367">
        <v>1</v>
      </c>
      <c r="E1367">
        <v>1</v>
      </c>
      <c r="F1367" t="s">
        <v>99</v>
      </c>
      <c r="G1367">
        <v>7.7562564949680904E-2</v>
      </c>
      <c r="H1367">
        <v>7.7562564949680904E-2</v>
      </c>
      <c r="I1367">
        <v>7.7562564949680904E-2</v>
      </c>
      <c r="J1367">
        <v>123.786337507512</v>
      </c>
      <c r="K1367">
        <v>119.13157748175399</v>
      </c>
      <c r="L1367">
        <v>113.661187171951</v>
      </c>
      <c r="M1367">
        <v>0</v>
      </c>
      <c r="N1367" t="b">
        <v>1</v>
      </c>
    </row>
    <row r="1368" spans="1:14" x14ac:dyDescent="0.35">
      <c r="A1368" t="s">
        <v>416</v>
      </c>
      <c r="B1368" t="b">
        <v>1</v>
      </c>
      <c r="C1368" t="b">
        <v>1</v>
      </c>
      <c r="D1368">
        <v>1</v>
      </c>
      <c r="E1368">
        <v>1</v>
      </c>
      <c r="F1368" t="s">
        <v>99</v>
      </c>
      <c r="G1368">
        <v>6.17708271015238E-3</v>
      </c>
      <c r="H1368">
        <v>6.17708271015238E-3</v>
      </c>
      <c r="I1368">
        <v>6.17708271015238E-3</v>
      </c>
      <c r="J1368">
        <v>124.550975952683</v>
      </c>
      <c r="K1368">
        <v>119.86746308924999</v>
      </c>
      <c r="L1368">
        <v>114.363281726046</v>
      </c>
      <c r="M1368">
        <v>1</v>
      </c>
      <c r="N1368" t="b">
        <v>1</v>
      </c>
    </row>
    <row r="1369" spans="1:14" x14ac:dyDescent="0.35">
      <c r="A1369" t="s">
        <v>417</v>
      </c>
      <c r="B1369" t="b">
        <v>1</v>
      </c>
      <c r="C1369" t="b">
        <v>0</v>
      </c>
      <c r="D1369">
        <v>0</v>
      </c>
      <c r="E1369">
        <v>-1</v>
      </c>
      <c r="F1369" t="s">
        <v>99</v>
      </c>
      <c r="G1369">
        <v>4.2628149886559198E-2</v>
      </c>
      <c r="H1369">
        <v>0</v>
      </c>
      <c r="I1369">
        <v>-4.2628149886559198E-2</v>
      </c>
      <c r="J1369">
        <v>129.86035362411101</v>
      </c>
      <c r="K1369">
        <v>119.86746308924999</v>
      </c>
      <c r="L1369">
        <v>109.488186611109</v>
      </c>
      <c r="M1369">
        <v>0</v>
      </c>
      <c r="N1369" t="b">
        <v>1</v>
      </c>
    </row>
    <row r="1370" spans="1:14" x14ac:dyDescent="0.35">
      <c r="A1370" t="s">
        <v>418</v>
      </c>
      <c r="B1370" t="b">
        <v>1</v>
      </c>
      <c r="C1370" t="b">
        <v>1</v>
      </c>
      <c r="D1370">
        <v>1</v>
      </c>
      <c r="E1370">
        <v>1</v>
      </c>
      <c r="F1370" t="s">
        <v>99</v>
      </c>
      <c r="G1370">
        <v>5.5714990147204204E-4</v>
      </c>
      <c r="H1370">
        <v>5.5714990147204204E-4</v>
      </c>
      <c r="I1370">
        <v>5.5714990147204204E-4</v>
      </c>
      <c r="J1370">
        <v>129.93270530733801</v>
      </c>
      <c r="K1370">
        <v>119.93424723450001</v>
      </c>
      <c r="L1370">
        <v>109.549187943492</v>
      </c>
      <c r="M1370">
        <v>1</v>
      </c>
      <c r="N1370" t="b">
        <v>1</v>
      </c>
    </row>
    <row r="1371" spans="1:14" x14ac:dyDescent="0.35">
      <c r="A1371" t="s">
        <v>419</v>
      </c>
      <c r="B1371" t="b">
        <v>1</v>
      </c>
      <c r="C1371" t="b">
        <v>0</v>
      </c>
      <c r="D1371">
        <v>0</v>
      </c>
      <c r="E1371">
        <v>-1</v>
      </c>
      <c r="F1371" t="s">
        <v>99</v>
      </c>
      <c r="G1371">
        <v>5.7299568167041799E-2</v>
      </c>
      <c r="H1371">
        <v>0</v>
      </c>
      <c r="I1371">
        <v>-5.7299568167041799E-2</v>
      </c>
      <c r="J1371">
        <v>137.37779321222399</v>
      </c>
      <c r="K1371">
        <v>119.93424723450001</v>
      </c>
      <c r="L1371">
        <v>103.27206678128</v>
      </c>
      <c r="M1371">
        <v>0</v>
      </c>
      <c r="N1371" t="b">
        <v>1</v>
      </c>
    </row>
    <row r="1372" spans="1:14" x14ac:dyDescent="0.35">
      <c r="A1372" t="s">
        <v>420</v>
      </c>
      <c r="B1372" t="b">
        <v>1</v>
      </c>
      <c r="C1372" t="b">
        <v>1</v>
      </c>
      <c r="D1372">
        <v>1</v>
      </c>
      <c r="E1372">
        <v>1</v>
      </c>
      <c r="F1372" t="s">
        <v>99</v>
      </c>
      <c r="G1372">
        <v>-3.1047227161436201E-2</v>
      </c>
      <c r="H1372">
        <v>-3.1047227161436201E-2</v>
      </c>
      <c r="I1372">
        <v>-3.1047227161436201E-2</v>
      </c>
      <c r="J1372">
        <v>133.11259365942701</v>
      </c>
      <c r="K1372">
        <v>116.210621416175</v>
      </c>
      <c r="L1372">
        <v>100.06575546449</v>
      </c>
      <c r="M1372">
        <v>1</v>
      </c>
      <c r="N1372" t="b">
        <v>0</v>
      </c>
    </row>
    <row r="1373" spans="1:14" x14ac:dyDescent="0.35">
      <c r="A1373" t="s">
        <v>421</v>
      </c>
      <c r="B1373" t="b">
        <v>0</v>
      </c>
      <c r="C1373" t="b">
        <v>1</v>
      </c>
      <c r="D1373">
        <v>1</v>
      </c>
      <c r="E1373">
        <v>1</v>
      </c>
      <c r="F1373" t="s">
        <v>99</v>
      </c>
      <c r="G1373">
        <v>-2.3358598707596299E-2</v>
      </c>
      <c r="H1373">
        <v>-2.3358598707596299E-2</v>
      </c>
      <c r="I1373">
        <v>-2.3358598707596299E-2</v>
      </c>
      <c r="J1373">
        <v>130.00327000120899</v>
      </c>
      <c r="K1373">
        <v>113.496104144954</v>
      </c>
      <c r="L1373">
        <v>97.728359638223395</v>
      </c>
      <c r="M1373">
        <v>0</v>
      </c>
      <c r="N1373" t="b">
        <v>0</v>
      </c>
    </row>
    <row r="1374" spans="1:14" x14ac:dyDescent="0.35">
      <c r="A1374" t="s">
        <v>422</v>
      </c>
      <c r="B1374" t="b">
        <v>0</v>
      </c>
      <c r="C1374" t="b">
        <v>1</v>
      </c>
      <c r="D1374">
        <v>1</v>
      </c>
      <c r="E1374">
        <v>1</v>
      </c>
      <c r="F1374" t="s">
        <v>99</v>
      </c>
      <c r="G1374">
        <v>2.26010228033681E-2</v>
      </c>
      <c r="H1374">
        <v>2.26010228033681E-2</v>
      </c>
      <c r="I1374">
        <v>2.26010228033681E-2</v>
      </c>
      <c r="J1374">
        <v>132.94147687101901</v>
      </c>
      <c r="K1374">
        <v>116.061232182827</v>
      </c>
      <c r="L1374">
        <v>99.937120522942607</v>
      </c>
      <c r="M1374">
        <v>0</v>
      </c>
      <c r="N1374" t="b">
        <v>1</v>
      </c>
    </row>
    <row r="1375" spans="1:14" x14ac:dyDescent="0.35">
      <c r="A1375" t="s">
        <v>423</v>
      </c>
      <c r="B1375" t="b">
        <v>1</v>
      </c>
      <c r="C1375" t="b">
        <v>0</v>
      </c>
      <c r="D1375">
        <v>0</v>
      </c>
      <c r="E1375">
        <v>-1</v>
      </c>
      <c r="F1375" t="s">
        <v>99</v>
      </c>
      <c r="G1375">
        <v>7.2330482854179303E-3</v>
      </c>
      <c r="H1375">
        <v>0</v>
      </c>
      <c r="I1375">
        <v>-7.2330482854179303E-3</v>
      </c>
      <c r="J1375">
        <v>133.90304899236199</v>
      </c>
      <c r="K1375">
        <v>116.061232182827</v>
      </c>
      <c r="L1375">
        <v>99.214270504694596</v>
      </c>
      <c r="M1375">
        <v>0</v>
      </c>
      <c r="N1375" t="b">
        <v>1</v>
      </c>
    </row>
    <row r="1376" spans="1:14" x14ac:dyDescent="0.35">
      <c r="A1376" t="s">
        <v>424</v>
      </c>
      <c r="B1376" t="b">
        <v>1</v>
      </c>
      <c r="C1376" t="b">
        <v>1</v>
      </c>
      <c r="D1376">
        <v>1</v>
      </c>
      <c r="E1376">
        <v>1</v>
      </c>
      <c r="F1376" t="s">
        <v>99</v>
      </c>
      <c r="G1376">
        <v>-4.1285183743645398E-2</v>
      </c>
      <c r="H1376">
        <v>-4.1285183743645398E-2</v>
      </c>
      <c r="I1376">
        <v>-4.1285183743645398E-2</v>
      </c>
      <c r="J1376">
        <v>128.374837010878</v>
      </c>
      <c r="K1376">
        <v>111.269622886645</v>
      </c>
      <c r="L1376">
        <v>95.118191116916506</v>
      </c>
      <c r="M1376">
        <v>1</v>
      </c>
      <c r="N1376" t="b">
        <v>0</v>
      </c>
    </row>
    <row r="1377" spans="1:14" x14ac:dyDescent="0.35">
      <c r="A1377" t="s">
        <v>425</v>
      </c>
      <c r="B1377" t="b">
        <v>0</v>
      </c>
      <c r="C1377" t="b">
        <v>1</v>
      </c>
      <c r="D1377">
        <v>1</v>
      </c>
      <c r="E1377">
        <v>1</v>
      </c>
      <c r="F1377" t="s">
        <v>99</v>
      </c>
      <c r="G1377">
        <v>1.4705879609411001E-2</v>
      </c>
      <c r="H1377">
        <v>1.4705879609411001E-2</v>
      </c>
      <c r="I1377">
        <v>1.4705879609411001E-2</v>
      </c>
      <c r="J1377">
        <v>130.26270190883801</v>
      </c>
      <c r="K1377">
        <v>112.905940565001</v>
      </c>
      <c r="L1377">
        <v>96.516987784146806</v>
      </c>
      <c r="M1377">
        <v>0</v>
      </c>
      <c r="N1377" t="b">
        <v>1</v>
      </c>
    </row>
    <row r="1378" spans="1:14" x14ac:dyDescent="0.35">
      <c r="A1378" t="s">
        <v>426</v>
      </c>
      <c r="B1378" t="b">
        <v>1</v>
      </c>
      <c r="C1378" t="b">
        <v>1</v>
      </c>
      <c r="D1378">
        <v>1</v>
      </c>
      <c r="E1378">
        <v>1</v>
      </c>
      <c r="F1378" t="s">
        <v>99</v>
      </c>
      <c r="G1378">
        <v>1.7291099997075E-2</v>
      </c>
      <c r="H1378">
        <v>1.7291099997075E-2</v>
      </c>
      <c r="I1378">
        <v>1.7291099997075E-2</v>
      </c>
      <c r="J1378">
        <v>132.51508731343199</v>
      </c>
      <c r="K1378">
        <v>114.858208473574</v>
      </c>
      <c r="L1378">
        <v>98.185872671338998</v>
      </c>
      <c r="M1378">
        <v>1</v>
      </c>
      <c r="N1378" t="b">
        <v>1</v>
      </c>
    </row>
    <row r="1379" spans="1:14" x14ac:dyDescent="0.35">
      <c r="A1379" t="s">
        <v>427</v>
      </c>
      <c r="B1379" t="b">
        <v>1</v>
      </c>
      <c r="C1379" t="b">
        <v>0</v>
      </c>
      <c r="D1379">
        <v>0</v>
      </c>
      <c r="E1379">
        <v>-1</v>
      </c>
      <c r="F1379" t="s">
        <v>99</v>
      </c>
      <c r="G1379">
        <v>-5.8301013990521698E-2</v>
      </c>
      <c r="H1379">
        <v>0</v>
      </c>
      <c r="I1379">
        <v>5.8301013990521698E-2</v>
      </c>
      <c r="J1379">
        <v>124.789323354017</v>
      </c>
      <c r="K1379">
        <v>114.858208473574</v>
      </c>
      <c r="L1379">
        <v>103.910208607622</v>
      </c>
      <c r="M1379">
        <v>0</v>
      </c>
      <c r="N1379" t="b">
        <v>0</v>
      </c>
    </row>
    <row r="1380" spans="1:14" x14ac:dyDescent="0.35">
      <c r="A1380" t="s">
        <v>428</v>
      </c>
      <c r="B1380" t="b">
        <v>0</v>
      </c>
      <c r="C1380" t="b">
        <v>1</v>
      </c>
      <c r="D1380">
        <v>1</v>
      </c>
      <c r="E1380">
        <v>1</v>
      </c>
      <c r="F1380" t="s">
        <v>99</v>
      </c>
      <c r="G1380">
        <v>-7.6293210651818405E-2</v>
      </c>
      <c r="H1380">
        <v>-7.6293210651818405E-2</v>
      </c>
      <c r="I1380">
        <v>-7.6293210651818405E-2</v>
      </c>
      <c r="J1380">
        <v>115.268745220271</v>
      </c>
      <c r="K1380">
        <v>106.095306979409</v>
      </c>
      <c r="L1380">
        <v>95.982565173446503</v>
      </c>
      <c r="M1380">
        <v>0</v>
      </c>
      <c r="N1380" t="b">
        <v>0</v>
      </c>
    </row>
    <row r="1381" spans="1:14" x14ac:dyDescent="0.35">
      <c r="A1381" t="s">
        <v>429</v>
      </c>
      <c r="B1381" t="b">
        <v>0</v>
      </c>
      <c r="C1381" t="b">
        <v>1</v>
      </c>
      <c r="D1381">
        <v>1</v>
      </c>
      <c r="E1381">
        <v>1</v>
      </c>
      <c r="F1381" t="s">
        <v>99</v>
      </c>
      <c r="G1381">
        <v>2.28373590233623E-2</v>
      </c>
      <c r="H1381">
        <v>2.28373590233623E-2</v>
      </c>
      <c r="I1381">
        <v>2.28373590233623E-2</v>
      </c>
      <c r="J1381">
        <v>117.901178939039</v>
      </c>
      <c r="K1381">
        <v>108.518243595592</v>
      </c>
      <c r="L1381">
        <v>98.174553474295806</v>
      </c>
      <c r="M1381">
        <v>0</v>
      </c>
      <c r="N1381" t="b">
        <v>1</v>
      </c>
    </row>
    <row r="1382" spans="1:14" x14ac:dyDescent="0.35">
      <c r="A1382" t="s">
        <v>430</v>
      </c>
      <c r="B1382" t="b">
        <v>1</v>
      </c>
      <c r="C1382" t="b">
        <v>1</v>
      </c>
      <c r="D1382">
        <v>1</v>
      </c>
      <c r="E1382">
        <v>1</v>
      </c>
      <c r="F1382" t="s">
        <v>99</v>
      </c>
      <c r="G1382">
        <v>-0.15121418439263801</v>
      </c>
      <c r="H1382">
        <v>-0.15121418439263801</v>
      </c>
      <c r="I1382">
        <v>-0.15121418439263801</v>
      </c>
      <c r="J1382">
        <v>100.072848326841</v>
      </c>
      <c r="K1382">
        <v>92.1087458985632</v>
      </c>
      <c r="L1382">
        <v>83.329168442568701</v>
      </c>
      <c r="M1382">
        <v>1</v>
      </c>
      <c r="N1382" t="b">
        <v>0</v>
      </c>
    </row>
    <row r="1383" spans="1:14" x14ac:dyDescent="0.35">
      <c r="A1383" t="s">
        <v>431</v>
      </c>
      <c r="B1383" t="b">
        <v>0</v>
      </c>
      <c r="C1383" t="b">
        <v>0</v>
      </c>
      <c r="D1383">
        <v>0</v>
      </c>
      <c r="E1383">
        <v>-1</v>
      </c>
      <c r="F1383" t="s">
        <v>99</v>
      </c>
      <c r="G1383">
        <v>0.124801583602819</v>
      </c>
      <c r="H1383">
        <v>0</v>
      </c>
      <c r="I1383">
        <v>-0.124801583602819</v>
      </c>
      <c r="J1383">
        <v>112.562098273676</v>
      </c>
      <c r="K1383">
        <v>92.1087458985632</v>
      </c>
      <c r="L1383">
        <v>72.929556260629994</v>
      </c>
      <c r="M1383">
        <v>1</v>
      </c>
      <c r="N1383" t="b">
        <v>1</v>
      </c>
    </row>
    <row r="1384" spans="1:14" x14ac:dyDescent="0.35">
      <c r="A1384" t="s">
        <v>432</v>
      </c>
      <c r="B1384" t="b">
        <v>1</v>
      </c>
      <c r="C1384" t="b">
        <v>1</v>
      </c>
      <c r="D1384">
        <v>1</v>
      </c>
      <c r="E1384">
        <v>1</v>
      </c>
      <c r="F1384" t="s">
        <v>99</v>
      </c>
      <c r="G1384">
        <v>5.3293161100090601E-2</v>
      </c>
      <c r="H1384">
        <v>5.3293161100090601E-2</v>
      </c>
      <c r="I1384">
        <v>5.3293161100090601E-2</v>
      </c>
      <c r="J1384">
        <v>118.560888310739</v>
      </c>
      <c r="K1384">
        <v>97.017512132462699</v>
      </c>
      <c r="L1384">
        <v>76.816202851385896</v>
      </c>
      <c r="M1384">
        <v>1</v>
      </c>
      <c r="N1384" t="b">
        <v>1</v>
      </c>
    </row>
    <row r="1385" spans="1:14" x14ac:dyDescent="0.35">
      <c r="A1385" t="s">
        <v>433</v>
      </c>
      <c r="B1385" t="b">
        <v>1</v>
      </c>
      <c r="C1385" t="b">
        <v>0</v>
      </c>
      <c r="D1385">
        <v>0</v>
      </c>
      <c r="E1385">
        <v>-1</v>
      </c>
      <c r="F1385" t="s">
        <v>99</v>
      </c>
      <c r="G1385">
        <v>-7.6766932593201595E-2</v>
      </c>
      <c r="H1385">
        <v>0</v>
      </c>
      <c r="I1385">
        <v>7.6766932593201595E-2</v>
      </c>
      <c r="J1385">
        <v>109.459332589599</v>
      </c>
      <c r="K1385">
        <v>97.017512132462699</v>
      </c>
      <c r="L1385">
        <v>82.713147117744001</v>
      </c>
      <c r="M1385">
        <v>0</v>
      </c>
      <c r="N1385" t="b">
        <v>0</v>
      </c>
    </row>
    <row r="1386" spans="1:14" x14ac:dyDescent="0.35">
      <c r="A1386" t="s">
        <v>434</v>
      </c>
      <c r="B1386" t="b">
        <v>0</v>
      </c>
      <c r="C1386" t="b">
        <v>1</v>
      </c>
      <c r="D1386">
        <v>1</v>
      </c>
      <c r="E1386">
        <v>1</v>
      </c>
      <c r="F1386" t="s">
        <v>99</v>
      </c>
      <c r="G1386">
        <v>5.98786973210816E-2</v>
      </c>
      <c r="H1386">
        <v>5.98786973210816E-2</v>
      </c>
      <c r="I1386">
        <v>5.98786973210816E-2</v>
      </c>
      <c r="J1386">
        <v>116.013614834699</v>
      </c>
      <c r="K1386">
        <v>102.826794376286</v>
      </c>
      <c r="L1386">
        <v>87.665902618481496</v>
      </c>
      <c r="M1386">
        <v>0</v>
      </c>
      <c r="N1386" t="b">
        <v>1</v>
      </c>
    </row>
    <row r="1387" spans="1:14" x14ac:dyDescent="0.35">
      <c r="A1387" t="s">
        <v>435</v>
      </c>
      <c r="B1387" t="b">
        <v>1</v>
      </c>
      <c r="C1387" t="b">
        <v>0</v>
      </c>
      <c r="D1387">
        <v>0</v>
      </c>
      <c r="E1387">
        <v>-1</v>
      </c>
      <c r="F1387" t="s">
        <v>99</v>
      </c>
      <c r="G1387">
        <v>-8.9209988883728802E-2</v>
      </c>
      <c r="H1387">
        <v>0</v>
      </c>
      <c r="I1387">
        <v>8.9209988883728802E-2</v>
      </c>
      <c r="J1387">
        <v>105.66404154493399</v>
      </c>
      <c r="K1387">
        <v>102.826794376286</v>
      </c>
      <c r="L1387">
        <v>95.486576816558298</v>
      </c>
      <c r="M1387">
        <v>0</v>
      </c>
      <c r="N1387" t="b">
        <v>0</v>
      </c>
    </row>
    <row r="1388" spans="1:14" x14ac:dyDescent="0.35">
      <c r="A1388" t="s">
        <v>436</v>
      </c>
      <c r="B1388" t="b">
        <v>0</v>
      </c>
      <c r="C1388" t="b">
        <v>1</v>
      </c>
      <c r="D1388">
        <v>1</v>
      </c>
      <c r="E1388">
        <v>1</v>
      </c>
      <c r="F1388" t="s">
        <v>99</v>
      </c>
      <c r="G1388">
        <v>5.53086925966201E-2</v>
      </c>
      <c r="H1388">
        <v>5.53086925966201E-2</v>
      </c>
      <c r="I1388">
        <v>5.53086925966201E-2</v>
      </c>
      <c r="J1388">
        <v>111.50818153725901</v>
      </c>
      <c r="K1388">
        <v>108.51400993714</v>
      </c>
      <c r="L1388">
        <v>100.767814540808</v>
      </c>
      <c r="M1388">
        <v>0</v>
      </c>
      <c r="N1388" t="b">
        <v>1</v>
      </c>
    </row>
    <row r="1389" spans="1:14" x14ac:dyDescent="0.35">
      <c r="A1389" t="s">
        <v>437</v>
      </c>
      <c r="B1389" t="b">
        <v>1</v>
      </c>
      <c r="C1389" t="b">
        <v>0</v>
      </c>
      <c r="D1389">
        <v>0</v>
      </c>
      <c r="E1389">
        <v>-1</v>
      </c>
      <c r="F1389" t="s">
        <v>99</v>
      </c>
      <c r="G1389">
        <v>2.4485173715686301E-2</v>
      </c>
      <c r="H1389">
        <v>0</v>
      </c>
      <c r="I1389">
        <v>-2.4485173715686301E-2</v>
      </c>
      <c r="J1389">
        <v>114.23847873291901</v>
      </c>
      <c r="K1389">
        <v>108.51400993714</v>
      </c>
      <c r="L1389">
        <v>98.300497096827101</v>
      </c>
      <c r="M1389">
        <v>0</v>
      </c>
      <c r="N1389" t="b">
        <v>1</v>
      </c>
    </row>
    <row r="1390" spans="1:14" x14ac:dyDescent="0.35">
      <c r="A1390" t="s">
        <v>438</v>
      </c>
      <c r="B1390" t="b">
        <v>1</v>
      </c>
      <c r="C1390" t="b">
        <v>1</v>
      </c>
      <c r="D1390">
        <v>1</v>
      </c>
      <c r="E1390">
        <v>1</v>
      </c>
      <c r="F1390" t="s">
        <v>99</v>
      </c>
      <c r="G1390">
        <v>-4.8780455857495103E-2</v>
      </c>
      <c r="H1390">
        <v>-4.8780455857495103E-2</v>
      </c>
      <c r="I1390">
        <v>-4.8780455857495103E-2</v>
      </c>
      <c r="J1390">
        <v>108.66587366386101</v>
      </c>
      <c r="K1390">
        <v>103.220647065482</v>
      </c>
      <c r="L1390">
        <v>93.505354037425406</v>
      </c>
      <c r="M1390">
        <v>1</v>
      </c>
      <c r="N1390" t="b">
        <v>0</v>
      </c>
    </row>
    <row r="1391" spans="1:14" x14ac:dyDescent="0.35">
      <c r="A1391" t="s">
        <v>439</v>
      </c>
      <c r="B1391" t="b">
        <v>0</v>
      </c>
      <c r="C1391" t="b">
        <v>0</v>
      </c>
      <c r="D1391">
        <v>0</v>
      </c>
      <c r="E1391">
        <v>-1</v>
      </c>
      <c r="F1391" t="s">
        <v>99</v>
      </c>
      <c r="G1391">
        <v>8.1760613461516904E-2</v>
      </c>
      <c r="H1391">
        <v>0</v>
      </c>
      <c r="I1391">
        <v>-8.1760613461516904E-2</v>
      </c>
      <c r="J1391">
        <v>117.55046215695</v>
      </c>
      <c r="K1391">
        <v>103.220647065482</v>
      </c>
      <c r="L1391">
        <v>85.860298929389202</v>
      </c>
      <c r="M1391">
        <v>1</v>
      </c>
      <c r="N1391" t="b">
        <v>1</v>
      </c>
    </row>
    <row r="1392" spans="1:14" x14ac:dyDescent="0.35">
      <c r="A1392" t="s">
        <v>440</v>
      </c>
      <c r="B1392" t="b">
        <v>1</v>
      </c>
      <c r="C1392" t="b">
        <v>1</v>
      </c>
      <c r="D1392">
        <v>1</v>
      </c>
      <c r="E1392">
        <v>1</v>
      </c>
      <c r="F1392" t="s">
        <v>99</v>
      </c>
      <c r="G1392" s="129">
        <v>4.6478314522996701E-2</v>
      </c>
      <c r="H1392">
        <v>4.6478314522996701E-2</v>
      </c>
      <c r="I1392" s="129">
        <v>4.6478314522996701E-2</v>
      </c>
      <c r="J1392">
        <v>123.014009509404</v>
      </c>
      <c r="K1392">
        <v>108.01816876505799</v>
      </c>
      <c r="L1392">
        <v>89.850940908067898</v>
      </c>
      <c r="M1392">
        <v>1</v>
      </c>
      <c r="N1392" t="b">
        <v>1</v>
      </c>
    </row>
    <row r="1393" spans="1:14" x14ac:dyDescent="0.35">
      <c r="A1393" t="s">
        <v>441</v>
      </c>
      <c r="B1393" t="b">
        <v>1</v>
      </c>
      <c r="C1393" t="b">
        <v>0</v>
      </c>
      <c r="D1393">
        <v>0</v>
      </c>
      <c r="E1393">
        <v>-1</v>
      </c>
      <c r="F1393" t="s">
        <v>99</v>
      </c>
      <c r="G1393">
        <v>2.8031127110358999E-2</v>
      </c>
      <c r="H1393">
        <v>0</v>
      </c>
      <c r="I1393">
        <v>-2.8031127110358999E-2</v>
      </c>
      <c r="J1393">
        <v>126.462230846317</v>
      </c>
      <c r="K1393">
        <v>108.01816876505799</v>
      </c>
      <c r="L1393">
        <v>87.332317762488501</v>
      </c>
      <c r="M1393">
        <v>0</v>
      </c>
      <c r="N1393" t="b">
        <v>1</v>
      </c>
    </row>
    <row r="1394" spans="1:14" x14ac:dyDescent="0.35">
      <c r="A1394" t="s">
        <v>442</v>
      </c>
      <c r="B1394" t="b">
        <v>1</v>
      </c>
      <c r="C1394" t="b">
        <v>1</v>
      </c>
      <c r="D1394">
        <v>1</v>
      </c>
      <c r="E1394">
        <v>1</v>
      </c>
      <c r="F1394" t="s">
        <v>99</v>
      </c>
      <c r="G1394" s="129">
        <v>3.7069783818039603E-2</v>
      </c>
      <c r="H1394" s="129">
        <v>3.7069783818039603E-2</v>
      </c>
      <c r="I1394" s="129">
        <v>3.7069783818039603E-2</v>
      </c>
      <c r="J1394">
        <v>131.150158404937</v>
      </c>
      <c r="K1394">
        <v>112.02237892959999</v>
      </c>
      <c r="L1394">
        <v>90.569707902272299</v>
      </c>
      <c r="M1394">
        <v>1</v>
      </c>
      <c r="N1394" t="b">
        <v>1</v>
      </c>
    </row>
    <row r="1395" spans="1:14" x14ac:dyDescent="0.35">
      <c r="A1395" t="s">
        <v>443</v>
      </c>
      <c r="B1395" t="b">
        <v>1</v>
      </c>
      <c r="C1395" t="b">
        <v>1</v>
      </c>
      <c r="D1395">
        <v>1</v>
      </c>
      <c r="E1395">
        <v>1</v>
      </c>
      <c r="F1395" t="s">
        <v>99</v>
      </c>
      <c r="G1395">
        <v>-6.7524967187426899E-2</v>
      </c>
      <c r="H1395">
        <v>-6.7524967187426899E-2</v>
      </c>
      <c r="I1395">
        <v>-6.7524967187426899E-2</v>
      </c>
      <c r="J1395">
        <v>122.294248262018</v>
      </c>
      <c r="K1395">
        <v>104.45807146812101</v>
      </c>
      <c r="L1395">
        <v>84.453991347996507</v>
      </c>
      <c r="M1395">
        <v>1</v>
      </c>
      <c r="N1395" t="b">
        <v>0</v>
      </c>
    </row>
    <row r="1396" spans="1:14" x14ac:dyDescent="0.35">
      <c r="A1396" t="s">
        <v>444</v>
      </c>
      <c r="B1396" t="b">
        <v>0</v>
      </c>
      <c r="C1396" t="b">
        <v>0</v>
      </c>
      <c r="D1396">
        <v>0</v>
      </c>
      <c r="E1396">
        <v>-1</v>
      </c>
      <c r="F1396" t="s">
        <v>99</v>
      </c>
      <c r="G1396" s="129">
        <v>-0.13272167215794001</v>
      </c>
      <c r="H1396" s="129">
        <v>0</v>
      </c>
      <c r="I1396" s="129">
        <v>0.13272167215794001</v>
      </c>
      <c r="J1396">
        <v>106.06315113738501</v>
      </c>
      <c r="K1396">
        <v>104.45807146812101</v>
      </c>
      <c r="L1396">
        <v>95.6628663001148</v>
      </c>
      <c r="M1396">
        <v>1</v>
      </c>
      <c r="N1396" t="b">
        <v>0</v>
      </c>
    </row>
    <row r="1397" spans="1:14" x14ac:dyDescent="0.35">
      <c r="A1397" t="s">
        <v>445</v>
      </c>
      <c r="B1397" t="b">
        <v>0</v>
      </c>
      <c r="C1397" t="b">
        <v>0</v>
      </c>
      <c r="D1397">
        <v>0</v>
      </c>
      <c r="E1397">
        <v>-1</v>
      </c>
      <c r="F1397" t="s">
        <v>99</v>
      </c>
      <c r="G1397">
        <v>-0.32954981360719199</v>
      </c>
      <c r="H1397">
        <v>0</v>
      </c>
      <c r="I1397">
        <v>0.32954981360719199</v>
      </c>
      <c r="J1397">
        <v>71.110059449468196</v>
      </c>
      <c r="K1397">
        <v>104.45807146812101</v>
      </c>
      <c r="L1397">
        <v>127.188546058447</v>
      </c>
      <c r="M1397">
        <v>1</v>
      </c>
      <c r="N1397" t="b">
        <v>0</v>
      </c>
    </row>
    <row r="1398" spans="1:14" x14ac:dyDescent="0.35">
      <c r="A1398" t="s">
        <v>446</v>
      </c>
      <c r="B1398" t="b">
        <v>0</v>
      </c>
      <c r="C1398" t="b">
        <v>0</v>
      </c>
      <c r="D1398">
        <v>0</v>
      </c>
      <c r="E1398">
        <v>-1</v>
      </c>
      <c r="F1398" t="s">
        <v>99</v>
      </c>
      <c r="G1398">
        <v>0.24443578757981699</v>
      </c>
      <c r="H1398">
        <v>0</v>
      </c>
      <c r="I1398">
        <v>-0.24443578757981699</v>
      </c>
      <c r="J1398">
        <v>88.491902835846602</v>
      </c>
      <c r="K1398">
        <v>104.45807146812101</v>
      </c>
      <c r="L1398">
        <v>96.099113631518904</v>
      </c>
      <c r="M1398">
        <v>1</v>
      </c>
      <c r="N1398" t="b">
        <v>1</v>
      </c>
    </row>
    <row r="1399" spans="1:14" x14ac:dyDescent="0.35">
      <c r="A1399" t="s">
        <v>447</v>
      </c>
      <c r="B1399" t="b">
        <v>1</v>
      </c>
      <c r="C1399" t="b">
        <v>0</v>
      </c>
      <c r="D1399">
        <v>0</v>
      </c>
      <c r="E1399">
        <v>-1</v>
      </c>
      <c r="F1399" t="s">
        <v>99</v>
      </c>
      <c r="G1399" s="129">
        <v>5.36012953934972E-2</v>
      </c>
      <c r="H1399">
        <v>0</v>
      </c>
      <c r="I1399" s="129">
        <v>-5.36012953934972E-2</v>
      </c>
      <c r="J1399">
        <v>93.235183459683498</v>
      </c>
      <c r="K1399">
        <v>104.45807146812101</v>
      </c>
      <c r="L1399">
        <v>90.948076654702604</v>
      </c>
      <c r="M1399">
        <v>0</v>
      </c>
      <c r="N1399" t="b">
        <v>1</v>
      </c>
    </row>
    <row r="1400" spans="1:14" x14ac:dyDescent="0.35">
      <c r="A1400" t="s">
        <v>448</v>
      </c>
      <c r="B1400" t="b">
        <v>1</v>
      </c>
      <c r="C1400" t="b">
        <v>1</v>
      </c>
      <c r="D1400">
        <v>1</v>
      </c>
      <c r="E1400">
        <v>1</v>
      </c>
      <c r="F1400" t="s">
        <v>99</v>
      </c>
      <c r="G1400" s="129">
        <v>-2.2008770148306202E-3</v>
      </c>
      <c r="H1400" s="129">
        <v>-2.2008770148306202E-3</v>
      </c>
      <c r="I1400" s="129">
        <v>-2.2008770148306202E-3</v>
      </c>
      <c r="J1400">
        <v>93.029984287433606</v>
      </c>
      <c r="K1400">
        <v>104.228172099613</v>
      </c>
      <c r="L1400">
        <v>90.747911123250205</v>
      </c>
      <c r="M1400">
        <v>1</v>
      </c>
      <c r="N1400" t="b">
        <v>0</v>
      </c>
    </row>
    <row r="1401" spans="1:14" x14ac:dyDescent="0.35">
      <c r="A1401" t="s">
        <v>449</v>
      </c>
      <c r="B1401" t="b">
        <v>0</v>
      </c>
      <c r="C1401" t="b">
        <v>1</v>
      </c>
      <c r="D1401">
        <v>1</v>
      </c>
      <c r="E1401">
        <v>1</v>
      </c>
      <c r="F1401" t="s">
        <v>99</v>
      </c>
      <c r="G1401" s="129">
        <v>2.30490813526373E-2</v>
      </c>
      <c r="H1401" s="129">
        <v>2.30490813526373E-2</v>
      </c>
      <c r="I1401" s="129">
        <v>2.30490813526373E-2</v>
      </c>
      <c r="J1401">
        <v>95.174239963509194</v>
      </c>
      <c r="K1401">
        <v>106.63053571757401</v>
      </c>
      <c r="L1401">
        <v>92.839567109312</v>
      </c>
      <c r="M1401">
        <v>0</v>
      </c>
      <c r="N1401" t="b">
        <v>1</v>
      </c>
    </row>
    <row r="1402" spans="1:14" x14ac:dyDescent="0.35">
      <c r="A1402" t="s">
        <v>450</v>
      </c>
      <c r="B1402" t="b">
        <v>1</v>
      </c>
      <c r="C1402" t="b">
        <v>0</v>
      </c>
      <c r="D1402">
        <v>0</v>
      </c>
      <c r="E1402">
        <v>-1</v>
      </c>
      <c r="F1402" t="s">
        <v>99</v>
      </c>
      <c r="G1402" s="129">
        <v>2.90416601930862E-2</v>
      </c>
      <c r="H1402" s="129">
        <v>0</v>
      </c>
      <c r="I1402" s="129">
        <v>-2.90416601930862E-2</v>
      </c>
      <c r="J1402">
        <v>97.938257899664706</v>
      </c>
      <c r="K1402">
        <v>106.63053571757401</v>
      </c>
      <c r="L1402">
        <v>90.143351948850096</v>
      </c>
      <c r="M1402">
        <v>0</v>
      </c>
      <c r="N1402" t="b">
        <v>1</v>
      </c>
    </row>
    <row r="1403" spans="1:14" x14ac:dyDescent="0.35">
      <c r="A1403" t="s">
        <v>451</v>
      </c>
      <c r="B1403" t="b">
        <v>1</v>
      </c>
      <c r="C1403" t="b">
        <v>0</v>
      </c>
      <c r="D1403">
        <v>0</v>
      </c>
      <c r="E1403">
        <v>-1</v>
      </c>
      <c r="F1403" t="s">
        <v>99</v>
      </c>
      <c r="G1403" s="129">
        <v>-6.95354456455482E-2</v>
      </c>
      <c r="H1403" s="129">
        <v>0</v>
      </c>
      <c r="I1403" s="129">
        <v>6.95354456455482E-2</v>
      </c>
      <c r="J1403">
        <v>91.128077490862907</v>
      </c>
      <c r="K1403">
        <v>106.63053571757401</v>
      </c>
      <c r="L1403">
        <v>96.411510098596906</v>
      </c>
      <c r="M1403">
        <v>0</v>
      </c>
      <c r="N1403" t="b">
        <v>0</v>
      </c>
    </row>
    <row r="1404" spans="1:14" x14ac:dyDescent="0.35">
      <c r="A1404" t="s">
        <v>452</v>
      </c>
      <c r="B1404" t="b">
        <v>0</v>
      </c>
      <c r="C1404" t="b">
        <v>0</v>
      </c>
      <c r="D1404">
        <v>0</v>
      </c>
      <c r="E1404">
        <v>-1</v>
      </c>
      <c r="F1404" t="s">
        <v>99</v>
      </c>
      <c r="G1404" s="129">
        <v>0.114660453702831</v>
      </c>
      <c r="H1404" s="129">
        <v>0</v>
      </c>
      <c r="I1404" s="129">
        <v>-0.114660453702831</v>
      </c>
      <c r="J1404">
        <v>101.576864201032</v>
      </c>
      <c r="K1404">
        <v>106.63053571757401</v>
      </c>
      <c r="L1404">
        <v>85.356922608516598</v>
      </c>
      <c r="M1404">
        <v>1</v>
      </c>
      <c r="N1404" t="b">
        <v>1</v>
      </c>
    </row>
    <row r="1405" spans="1:14" x14ac:dyDescent="0.35">
      <c r="A1405" t="s">
        <v>453</v>
      </c>
      <c r="B1405" t="b">
        <v>1</v>
      </c>
      <c r="C1405" t="b">
        <v>1</v>
      </c>
      <c r="D1405">
        <v>1</v>
      </c>
      <c r="E1405">
        <v>1</v>
      </c>
      <c r="F1405" t="s">
        <v>99</v>
      </c>
      <c r="G1405">
        <v>0.135882306623865</v>
      </c>
      <c r="H1405">
        <v>0.135882306623865</v>
      </c>
      <c r="I1405">
        <v>0.135882306623865</v>
      </c>
      <c r="J1405">
        <v>115.379362808287</v>
      </c>
      <c r="K1405">
        <v>121.119738867416</v>
      </c>
      <c r="L1405">
        <v>96.955418138876695</v>
      </c>
      <c r="M1405">
        <v>1</v>
      </c>
      <c r="N1405" t="b">
        <v>1</v>
      </c>
    </row>
    <row r="1406" spans="1:14" x14ac:dyDescent="0.35">
      <c r="A1406" t="s">
        <v>454</v>
      </c>
      <c r="B1406" t="b">
        <v>1</v>
      </c>
      <c r="C1406" t="b">
        <v>1</v>
      </c>
      <c r="D1406">
        <v>1</v>
      </c>
      <c r="E1406">
        <v>1</v>
      </c>
      <c r="F1406" t="s">
        <v>99</v>
      </c>
      <c r="G1406">
        <v>6.6810853972141898E-2</v>
      </c>
      <c r="H1406">
        <v>6.6810853972141898E-2</v>
      </c>
      <c r="I1406">
        <v>6.6810853972141898E-2</v>
      </c>
      <c r="J1406">
        <v>123.08795656827</v>
      </c>
      <c r="K1406">
        <v>129.211852054031</v>
      </c>
      <c r="L1406">
        <v>103.43309242196101</v>
      </c>
      <c r="M1406">
        <v>1</v>
      </c>
      <c r="N1406" t="b">
        <v>1</v>
      </c>
    </row>
    <row r="1407" spans="1:14" x14ac:dyDescent="0.35">
      <c r="A1407" t="s">
        <v>455</v>
      </c>
      <c r="B1407" t="b">
        <v>1</v>
      </c>
      <c r="C1407" t="b">
        <v>1</v>
      </c>
      <c r="D1407">
        <v>1</v>
      </c>
      <c r="E1407">
        <v>1</v>
      </c>
      <c r="F1407" t="s">
        <v>99</v>
      </c>
      <c r="G1407">
        <v>3.1876192912416203E-2</v>
      </c>
      <c r="H1407">
        <v>3.1876192912416203E-2</v>
      </c>
      <c r="I1407">
        <v>3.1876192912416203E-2</v>
      </c>
      <c r="J1407">
        <v>127.011532017036</v>
      </c>
      <c r="K1407">
        <v>133.33063397667601</v>
      </c>
      <c r="L1407">
        <v>106.73014562953099</v>
      </c>
      <c r="M1407">
        <v>1</v>
      </c>
      <c r="N1407" t="b">
        <v>1</v>
      </c>
    </row>
    <row r="1408" spans="1:14" x14ac:dyDescent="0.35">
      <c r="A1408" t="s">
        <v>456</v>
      </c>
      <c r="B1408" t="b">
        <v>1</v>
      </c>
      <c r="C1408" t="b">
        <v>1</v>
      </c>
      <c r="D1408">
        <v>1</v>
      </c>
      <c r="E1408">
        <v>1</v>
      </c>
      <c r="F1408" t="s">
        <v>99</v>
      </c>
      <c r="G1408">
        <v>0.14348125659369401</v>
      </c>
      <c r="H1408">
        <v>0.14348125659369401</v>
      </c>
      <c r="I1408">
        <v>0.14348125659369401</v>
      </c>
      <c r="J1408">
        <v>145.23530623273001</v>
      </c>
      <c r="K1408">
        <v>152.46108088208399</v>
      </c>
      <c r="L1408">
        <v>122.043921040884</v>
      </c>
      <c r="M1408">
        <v>1</v>
      </c>
      <c r="N1408" t="b">
        <v>1</v>
      </c>
    </row>
    <row r="1409" spans="1:14" x14ac:dyDescent="0.35">
      <c r="A1409" t="s">
        <v>457</v>
      </c>
      <c r="B1409" t="b">
        <v>1</v>
      </c>
      <c r="C1409" t="b">
        <v>1</v>
      </c>
      <c r="D1409">
        <v>1</v>
      </c>
      <c r="E1409">
        <v>1</v>
      </c>
      <c r="F1409" t="s">
        <v>99</v>
      </c>
      <c r="G1409">
        <v>1.37876983954285E-2</v>
      </c>
      <c r="H1409">
        <v>1.37876983954285E-2</v>
      </c>
      <c r="I1409">
        <v>1.37876983954285E-2</v>
      </c>
      <c r="J1409">
        <v>147.23776683143501</v>
      </c>
      <c r="K1409">
        <v>154.56316828232701</v>
      </c>
      <c r="L1409">
        <v>123.726625815191</v>
      </c>
      <c r="M1409">
        <v>1</v>
      </c>
      <c r="N1409" t="b">
        <v>1</v>
      </c>
    </row>
    <row r="1410" spans="1:14" x14ac:dyDescent="0.35">
      <c r="A1410" t="s">
        <v>458</v>
      </c>
      <c r="B1410" t="b">
        <v>1</v>
      </c>
      <c r="C1410" t="b">
        <v>1</v>
      </c>
      <c r="D1410">
        <v>1</v>
      </c>
      <c r="E1410">
        <v>1</v>
      </c>
      <c r="F1410" t="s">
        <v>99</v>
      </c>
      <c r="G1410">
        <v>2.60187967803782E-2</v>
      </c>
      <c r="H1410">
        <v>2.60187967803782E-2</v>
      </c>
      <c r="I1410">
        <v>2.60187967803782E-2</v>
      </c>
      <c r="J1410">
        <v>151.06871636501899</v>
      </c>
      <c r="K1410">
        <v>158.58471594759601</v>
      </c>
      <c r="L1410">
        <v>126.945843748599</v>
      </c>
      <c r="M1410">
        <v>1</v>
      </c>
      <c r="N1410" t="b">
        <v>1</v>
      </c>
    </row>
    <row r="1411" spans="1:14" x14ac:dyDescent="0.35">
      <c r="A1411" t="s">
        <v>459</v>
      </c>
      <c r="B1411" t="b">
        <v>1</v>
      </c>
      <c r="C1411" t="b">
        <v>1</v>
      </c>
      <c r="D1411">
        <v>1</v>
      </c>
      <c r="E1411">
        <v>1</v>
      </c>
      <c r="F1411" t="s">
        <v>99</v>
      </c>
      <c r="G1411">
        <v>1.9091630929537001E-2</v>
      </c>
      <c r="H1411">
        <v>1.9091630929537001E-2</v>
      </c>
      <c r="I1411">
        <v>1.9091630929537001E-2</v>
      </c>
      <c r="J1411">
        <v>153.95286454285801</v>
      </c>
      <c r="K1411">
        <v>161.61235681553299</v>
      </c>
      <c r="L1411">
        <v>129.369446945486</v>
      </c>
      <c r="M1411">
        <v>1</v>
      </c>
      <c r="N1411" t="b">
        <v>1</v>
      </c>
    </row>
    <row r="1412" spans="1:14" x14ac:dyDescent="0.35">
      <c r="A1412" t="s">
        <v>460</v>
      </c>
      <c r="B1412" t="b">
        <v>1</v>
      </c>
      <c r="C1412" t="b">
        <v>1</v>
      </c>
      <c r="D1412">
        <v>1</v>
      </c>
      <c r="E1412">
        <v>1</v>
      </c>
      <c r="F1412" t="s">
        <v>99</v>
      </c>
      <c r="G1412">
        <v>-7.0141428149964699E-2</v>
      </c>
      <c r="H1412">
        <v>-7.0141428149964699E-2</v>
      </c>
      <c r="I1412">
        <v>-7.0141428149964699E-2</v>
      </c>
      <c r="J1412">
        <v>143.15439075604399</v>
      </c>
      <c r="K1412">
        <v>150.27663530180999</v>
      </c>
      <c r="L1412">
        <v>120.29528917775799</v>
      </c>
      <c r="M1412">
        <v>1</v>
      </c>
      <c r="N1412" t="b">
        <v>0</v>
      </c>
    </row>
    <row r="1413" spans="1:14" x14ac:dyDescent="0.35">
      <c r="A1413" t="s">
        <v>461</v>
      </c>
      <c r="B1413" t="b">
        <v>0</v>
      </c>
      <c r="C1413" t="b">
        <v>1</v>
      </c>
      <c r="D1413">
        <v>1</v>
      </c>
      <c r="E1413">
        <v>1</v>
      </c>
      <c r="F1413" t="s">
        <v>99</v>
      </c>
      <c r="G1413">
        <v>-4.5910430625797499E-2</v>
      </c>
      <c r="H1413">
        <v>-4.5910430625797499E-2</v>
      </c>
      <c r="I1413">
        <v>-4.5910430625797499E-2</v>
      </c>
      <c r="J1413">
        <v>136.58211103046099</v>
      </c>
      <c r="K1413">
        <v>143.377370262108</v>
      </c>
      <c r="L1413">
        <v>114.772480649352</v>
      </c>
      <c r="M1413">
        <v>0</v>
      </c>
      <c r="N1413" t="b">
        <v>0</v>
      </c>
    </row>
    <row r="1414" spans="1:14" x14ac:dyDescent="0.35">
      <c r="A1414" t="s">
        <v>462</v>
      </c>
      <c r="B1414" t="b">
        <v>0</v>
      </c>
      <c r="C1414" t="b">
        <v>0</v>
      </c>
      <c r="D1414">
        <v>0</v>
      </c>
      <c r="E1414">
        <v>-1</v>
      </c>
      <c r="F1414" t="s">
        <v>99</v>
      </c>
      <c r="G1414" s="129">
        <v>6.08465369814905E-2</v>
      </c>
      <c r="H1414">
        <v>0</v>
      </c>
      <c r="I1414" s="129">
        <v>-6.08465369814905E-2</v>
      </c>
      <c r="J1414">
        <v>144.89265950028599</v>
      </c>
      <c r="K1414">
        <v>143.377370262108</v>
      </c>
      <c r="L1414">
        <v>107.78897266106399</v>
      </c>
      <c r="M1414">
        <v>1</v>
      </c>
      <c r="N1414" t="b">
        <v>1</v>
      </c>
    </row>
    <row r="1415" spans="1:14" x14ac:dyDescent="0.35">
      <c r="A1415" t="s">
        <v>463</v>
      </c>
      <c r="B1415" t="b">
        <v>1</v>
      </c>
      <c r="C1415" t="b">
        <v>0</v>
      </c>
      <c r="D1415">
        <v>0</v>
      </c>
      <c r="E1415">
        <v>-1</v>
      </c>
      <c r="F1415" t="s">
        <v>99</v>
      </c>
      <c r="G1415">
        <v>2.7841867906674499E-2</v>
      </c>
      <c r="H1415">
        <v>0</v>
      </c>
      <c r="I1415">
        <v>-2.7841867906674499E-2</v>
      </c>
      <c r="J1415">
        <v>148.926741786739</v>
      </c>
      <c r="K1415">
        <v>143.377370262108</v>
      </c>
      <c r="L1415">
        <v>104.78792632243901</v>
      </c>
      <c r="M1415">
        <v>0</v>
      </c>
      <c r="N1415" t="b">
        <v>1</v>
      </c>
    </row>
    <row r="1416" spans="1:14" x14ac:dyDescent="0.35">
      <c r="A1416" t="s">
        <v>464</v>
      </c>
      <c r="B1416" t="b">
        <v>1</v>
      </c>
      <c r="C1416" t="b">
        <v>0</v>
      </c>
      <c r="D1416">
        <v>0</v>
      </c>
      <c r="E1416">
        <v>-1</v>
      </c>
      <c r="F1416" t="s">
        <v>99</v>
      </c>
      <c r="G1416">
        <v>2.2353528114918E-2</v>
      </c>
      <c r="H1416">
        <v>0</v>
      </c>
      <c r="I1416">
        <v>-2.2353528114918E-2</v>
      </c>
      <c r="J1416">
        <v>152.255779896332</v>
      </c>
      <c r="K1416">
        <v>143.377370262108</v>
      </c>
      <c r="L1416">
        <v>102.445546465286</v>
      </c>
      <c r="M1416">
        <v>0</v>
      </c>
      <c r="N1416" t="b">
        <v>1</v>
      </c>
    </row>
    <row r="1417" spans="1:14" x14ac:dyDescent="0.35">
      <c r="A1417" t="s">
        <v>465</v>
      </c>
      <c r="B1417" t="b">
        <v>1</v>
      </c>
      <c r="C1417" t="b">
        <v>1</v>
      </c>
      <c r="D1417">
        <v>1</v>
      </c>
      <c r="E1417">
        <v>1</v>
      </c>
      <c r="F1417" t="s">
        <v>99</v>
      </c>
      <c r="G1417">
        <v>-5.7925154159208202E-2</v>
      </c>
      <c r="H1417">
        <v>-5.7925154159208202E-2</v>
      </c>
      <c r="I1417">
        <v>-5.7925154159208202E-2</v>
      </c>
      <c r="J1417">
        <v>143.43634037420699</v>
      </c>
      <c r="K1417">
        <v>135.072213986733</v>
      </c>
      <c r="L1417">
        <v>96.511372393360304</v>
      </c>
      <c r="M1417">
        <v>1</v>
      </c>
      <c r="N1417" t="b">
        <v>0</v>
      </c>
    </row>
    <row r="1418" spans="1:14" x14ac:dyDescent="0.35">
      <c r="A1418" t="s">
        <v>466</v>
      </c>
      <c r="B1418" t="b">
        <v>0</v>
      </c>
      <c r="C1418" t="b">
        <v>1</v>
      </c>
      <c r="D1418">
        <v>1</v>
      </c>
      <c r="E1418">
        <v>1</v>
      </c>
      <c r="F1418" t="s">
        <v>99</v>
      </c>
      <c r="G1418">
        <v>3.6290770196564202E-2</v>
      </c>
      <c r="H1418">
        <v>3.6290770196564202E-2</v>
      </c>
      <c r="I1418">
        <v>3.6290770196564202E-2</v>
      </c>
      <c r="J1418">
        <v>148.64175564056299</v>
      </c>
      <c r="K1418">
        <v>139.97408866446699</v>
      </c>
      <c r="L1418">
        <v>100.013844430242</v>
      </c>
      <c r="M1418">
        <v>0</v>
      </c>
      <c r="N1418" t="b">
        <v>1</v>
      </c>
    </row>
    <row r="1419" spans="1:14" x14ac:dyDescent="0.35">
      <c r="A1419" t="s">
        <v>467</v>
      </c>
      <c r="B1419" t="b">
        <v>1</v>
      </c>
      <c r="C1419" t="b">
        <v>0</v>
      </c>
      <c r="D1419">
        <v>0</v>
      </c>
      <c r="E1419">
        <v>-1</v>
      </c>
      <c r="F1419" t="s">
        <v>99</v>
      </c>
      <c r="G1419">
        <v>-1.0963291002124001E-2</v>
      </c>
      <c r="H1419">
        <v>0</v>
      </c>
      <c r="I1419">
        <v>1.0963291002124001E-2</v>
      </c>
      <c r="J1419">
        <v>147.01215281840899</v>
      </c>
      <c r="K1419">
        <v>139.97408866446699</v>
      </c>
      <c r="L1419">
        <v>101.110325310972</v>
      </c>
      <c r="M1419">
        <v>0</v>
      </c>
      <c r="N1419" t="b">
        <v>0</v>
      </c>
    </row>
    <row r="1420" spans="1:14" x14ac:dyDescent="0.35">
      <c r="A1420" t="s">
        <v>468</v>
      </c>
      <c r="B1420" t="b">
        <v>0</v>
      </c>
      <c r="C1420" t="b">
        <v>1</v>
      </c>
      <c r="D1420">
        <v>1</v>
      </c>
      <c r="E1420">
        <v>1</v>
      </c>
      <c r="F1420" t="s">
        <v>99</v>
      </c>
      <c r="G1420">
        <v>1.34239949299579E-2</v>
      </c>
      <c r="H1420">
        <v>1.34239949299579E-2</v>
      </c>
      <c r="I1420">
        <v>1.34239949299579E-2</v>
      </c>
      <c r="J1420">
        <v>148.985643212486</v>
      </c>
      <c r="K1420">
        <v>141.853100121024</v>
      </c>
      <c r="L1420">
        <v>102.467629805313</v>
      </c>
      <c r="M1420">
        <v>0</v>
      </c>
      <c r="N1420" t="b">
        <v>1</v>
      </c>
    </row>
    <row r="1421" spans="1:14" x14ac:dyDescent="0.35">
      <c r="A1421" t="s">
        <v>469</v>
      </c>
      <c r="B1421" t="b">
        <v>1</v>
      </c>
      <c r="C1421" t="b">
        <v>1</v>
      </c>
      <c r="D1421">
        <v>1</v>
      </c>
      <c r="E1421">
        <v>1</v>
      </c>
      <c r="F1421" t="s">
        <v>99</v>
      </c>
      <c r="G1421">
        <v>-2.03988270352061E-2</v>
      </c>
      <c r="H1421">
        <v>-2.03988270352061E-2</v>
      </c>
      <c r="I1421">
        <v>-2.03988270352061E-2</v>
      </c>
      <c r="J1421">
        <v>145.94651084586499</v>
      </c>
      <c r="K1421">
        <v>138.959463267248</v>
      </c>
      <c r="L1421">
        <v>100.37741034820699</v>
      </c>
      <c r="M1421">
        <v>1</v>
      </c>
      <c r="N1421" t="b">
        <v>0</v>
      </c>
    </row>
    <row r="1422" spans="1:14" x14ac:dyDescent="0.35">
      <c r="A1422" t="s">
        <v>470</v>
      </c>
      <c r="B1422" t="b">
        <v>0</v>
      </c>
      <c r="C1422" t="b">
        <v>1</v>
      </c>
      <c r="D1422">
        <v>1</v>
      </c>
      <c r="E1422">
        <v>1</v>
      </c>
      <c r="F1422" t="s">
        <v>99</v>
      </c>
      <c r="G1422">
        <v>-9.2906633786575904E-2</v>
      </c>
      <c r="H1422">
        <v>-9.2906633786575904E-2</v>
      </c>
      <c r="I1422">
        <v>-9.2906633786575904E-2</v>
      </c>
      <c r="J1422">
        <v>132.38711181028</v>
      </c>
      <c r="K1422">
        <v>126.049207302299</v>
      </c>
      <c r="L1422">
        <v>91.051683044541804</v>
      </c>
      <c r="M1422">
        <v>0</v>
      </c>
      <c r="N1422" t="b">
        <v>0</v>
      </c>
    </row>
    <row r="1423" spans="1:14" x14ac:dyDescent="0.35">
      <c r="A1423" t="s">
        <v>471</v>
      </c>
      <c r="B1423" t="b">
        <v>0</v>
      </c>
      <c r="C1423" t="b">
        <v>0</v>
      </c>
      <c r="D1423">
        <v>0</v>
      </c>
      <c r="E1423">
        <v>-1</v>
      </c>
      <c r="F1423" t="s">
        <v>99</v>
      </c>
      <c r="G1423">
        <v>3.1014303522503599E-2</v>
      </c>
      <c r="H1423">
        <v>0</v>
      </c>
      <c r="I1423">
        <v>-3.1014303522503599E-2</v>
      </c>
      <c r="J1423">
        <v>136.493005878432</v>
      </c>
      <c r="K1423">
        <v>126.049207302299</v>
      </c>
      <c r="L1423">
        <v>88.227778510363507</v>
      </c>
      <c r="M1423">
        <v>1</v>
      </c>
      <c r="N1423" t="b">
        <v>1</v>
      </c>
    </row>
    <row r="1424" spans="1:14" x14ac:dyDescent="0.35">
      <c r="A1424" t="s">
        <v>472</v>
      </c>
      <c r="B1424" t="b">
        <v>1</v>
      </c>
      <c r="C1424" t="b">
        <v>1</v>
      </c>
      <c r="D1424">
        <v>1</v>
      </c>
      <c r="E1424">
        <v>1</v>
      </c>
      <c r="F1424" t="s">
        <v>99</v>
      </c>
      <c r="G1424">
        <v>-9.0195379824415001E-2</v>
      </c>
      <c r="H1424">
        <v>-9.0195379824415001E-2</v>
      </c>
      <c r="I1424">
        <v>-9.0195379824415001E-2</v>
      </c>
      <c r="J1424">
        <v>124.18196736985</v>
      </c>
      <c r="K1424">
        <v>114.680151173101</v>
      </c>
      <c r="L1424">
        <v>80.270040516556904</v>
      </c>
      <c r="M1424">
        <v>1</v>
      </c>
      <c r="N1424" t="b">
        <v>0</v>
      </c>
    </row>
    <row r="1425" spans="1:14" x14ac:dyDescent="0.35">
      <c r="A1425" t="s">
        <v>473</v>
      </c>
      <c r="B1425" t="b">
        <v>0</v>
      </c>
      <c r="C1425" t="b">
        <v>0</v>
      </c>
      <c r="D1425">
        <v>0</v>
      </c>
      <c r="E1425">
        <v>-1</v>
      </c>
      <c r="F1425" t="s">
        <v>99</v>
      </c>
      <c r="G1425">
        <v>8.8076970150072903E-2</v>
      </c>
      <c r="H1425">
        <v>0</v>
      </c>
      <c r="I1425">
        <v>-8.8076970150072903E-2</v>
      </c>
      <c r="J1425">
        <v>135.119538803062</v>
      </c>
      <c r="K1425">
        <v>114.680151173101</v>
      </c>
      <c r="L1425">
        <v>73.200098554034994</v>
      </c>
      <c r="M1425">
        <v>1</v>
      </c>
      <c r="N1425" t="b">
        <v>1</v>
      </c>
    </row>
    <row r="1426" spans="1:14" x14ac:dyDescent="0.35">
      <c r="A1426" t="s">
        <v>474</v>
      </c>
      <c r="B1426" t="b">
        <v>1</v>
      </c>
      <c r="C1426" t="b">
        <v>0</v>
      </c>
      <c r="D1426">
        <v>0</v>
      </c>
      <c r="E1426">
        <v>-1</v>
      </c>
      <c r="F1426" t="s">
        <v>99</v>
      </c>
      <c r="G1426">
        <v>-1.9736840480664201E-2</v>
      </c>
      <c r="H1426">
        <v>0</v>
      </c>
      <c r="I1426">
        <v>1.9736840480664201E-2</v>
      </c>
      <c r="J1426">
        <v>132.452706019885</v>
      </c>
      <c r="K1426">
        <v>114.680151173101</v>
      </c>
      <c r="L1426">
        <v>74.644837222364899</v>
      </c>
      <c r="M1426">
        <v>0</v>
      </c>
      <c r="N1426" t="b">
        <v>0</v>
      </c>
    </row>
    <row r="1427" spans="1:14" x14ac:dyDescent="0.35">
      <c r="A1427" t="s">
        <v>475</v>
      </c>
      <c r="B1427" t="b">
        <v>0</v>
      </c>
      <c r="C1427" t="b">
        <v>0</v>
      </c>
      <c r="D1427">
        <v>0</v>
      </c>
      <c r="E1427">
        <v>-1</v>
      </c>
      <c r="F1427" t="s">
        <v>99</v>
      </c>
      <c r="G1427">
        <v>-5.77966276292926E-2</v>
      </c>
      <c r="H1427">
        <v>0</v>
      </c>
      <c r="I1427">
        <v>5.77966276292926E-2</v>
      </c>
      <c r="J1427">
        <v>124.797386291561</v>
      </c>
      <c r="K1427">
        <v>114.680151173101</v>
      </c>
      <c r="L1427">
        <v>78.959057083755098</v>
      </c>
      <c r="M1427">
        <v>1</v>
      </c>
      <c r="N1427" t="b">
        <v>0</v>
      </c>
    </row>
    <row r="1428" spans="1:14" x14ac:dyDescent="0.35">
      <c r="A1428" t="s">
        <v>476</v>
      </c>
      <c r="B1428" t="b">
        <v>0</v>
      </c>
      <c r="C1428" t="b">
        <v>0</v>
      </c>
      <c r="D1428">
        <v>0</v>
      </c>
      <c r="E1428">
        <v>-1</v>
      </c>
      <c r="F1428" t="s">
        <v>99</v>
      </c>
      <c r="G1428">
        <v>6.8206909574695093E-2</v>
      </c>
      <c r="H1428">
        <v>0</v>
      </c>
      <c r="I1428">
        <v>-6.8206909574695093E-2</v>
      </c>
      <c r="J1428">
        <v>133.309430333508</v>
      </c>
      <c r="K1428">
        <v>114.680151173101</v>
      </c>
      <c r="L1428">
        <v>73.573503817140207</v>
      </c>
      <c r="M1428">
        <v>1</v>
      </c>
      <c r="N1428" t="b">
        <v>1</v>
      </c>
    </row>
    <row r="1429" spans="1:14" x14ac:dyDescent="0.35">
      <c r="A1429" t="s">
        <v>477</v>
      </c>
      <c r="B1429" t="b">
        <v>1</v>
      </c>
      <c r="C1429" t="b">
        <v>0</v>
      </c>
      <c r="D1429">
        <v>0</v>
      </c>
      <c r="E1429">
        <v>-1</v>
      </c>
      <c r="F1429" t="s">
        <v>99</v>
      </c>
      <c r="G1429">
        <v>1.85109168204373E-2</v>
      </c>
      <c r="H1429">
        <v>0</v>
      </c>
      <c r="I1429">
        <v>-1.85109168204373E-2</v>
      </c>
      <c r="J1429">
        <v>135.77711010979201</v>
      </c>
      <c r="K1429">
        <v>114.680151173101</v>
      </c>
      <c r="L1429">
        <v>72.211590807793002</v>
      </c>
      <c r="M1429">
        <v>0</v>
      </c>
      <c r="N1429" t="b">
        <v>1</v>
      </c>
    </row>
    <row r="1430" spans="1:14" x14ac:dyDescent="0.35">
      <c r="A1430" t="s">
        <v>478</v>
      </c>
      <c r="B1430" t="b">
        <v>1</v>
      </c>
      <c r="C1430" t="b">
        <v>1</v>
      </c>
      <c r="D1430">
        <v>1</v>
      </c>
      <c r="E1430">
        <v>1</v>
      </c>
      <c r="F1430" t="s">
        <v>99</v>
      </c>
      <c r="G1430">
        <v>-7.3108312818621901E-2</v>
      </c>
      <c r="H1430">
        <v>-7.3108312818621901E-2</v>
      </c>
      <c r="I1430">
        <v>-7.3108312818621901E-2</v>
      </c>
      <c r="J1430">
        <v>125.850674670277</v>
      </c>
      <c r="K1430">
        <v>106.296078807051</v>
      </c>
      <c r="L1430">
        <v>66.932323237886493</v>
      </c>
      <c r="M1430">
        <v>1</v>
      </c>
      <c r="N1430" t="b">
        <v>0</v>
      </c>
    </row>
    <row r="1431" spans="1:14" x14ac:dyDescent="0.35">
      <c r="A1431" t="s">
        <v>479</v>
      </c>
      <c r="B1431" t="b">
        <v>0</v>
      </c>
      <c r="C1431" t="b">
        <v>1</v>
      </c>
      <c r="D1431">
        <v>1</v>
      </c>
      <c r="E1431">
        <v>1</v>
      </c>
      <c r="F1431" t="s">
        <v>99</v>
      </c>
      <c r="G1431">
        <v>8.4500767071841607E-2</v>
      </c>
      <c r="H1431">
        <v>8.4500767071841607E-2</v>
      </c>
      <c r="I1431">
        <v>8.4500767071841607E-2</v>
      </c>
      <c r="J1431">
        <v>136.48515321642401</v>
      </c>
      <c r="K1431">
        <v>115.278179002976</v>
      </c>
      <c r="L1431">
        <v>72.588155893388404</v>
      </c>
      <c r="M1431">
        <v>0</v>
      </c>
      <c r="N1431" t="b">
        <v>1</v>
      </c>
    </row>
    <row r="1432" spans="1:14" x14ac:dyDescent="0.35">
      <c r="A1432" t="s">
        <v>480</v>
      </c>
      <c r="B1432" t="b">
        <v>1</v>
      </c>
      <c r="C1432" t="b">
        <v>1</v>
      </c>
      <c r="D1432">
        <v>1</v>
      </c>
      <c r="E1432">
        <v>1</v>
      </c>
      <c r="F1432" t="s">
        <v>99</v>
      </c>
      <c r="G1432">
        <v>-2.28791127437738E-2</v>
      </c>
      <c r="H1432">
        <v>-2.28791127437738E-2</v>
      </c>
      <c r="I1432">
        <v>-2.28791127437738E-2</v>
      </c>
      <c r="J1432">
        <v>133.36249400813401</v>
      </c>
      <c r="K1432">
        <v>112.64071654867</v>
      </c>
      <c r="L1432">
        <v>70.9274032908409</v>
      </c>
      <c r="M1432">
        <v>1</v>
      </c>
      <c r="N1432" t="b">
        <v>0</v>
      </c>
    </row>
    <row r="1433" spans="1:14" x14ac:dyDescent="0.35">
      <c r="A1433" t="s">
        <v>481</v>
      </c>
      <c r="B1433" t="b">
        <v>0</v>
      </c>
      <c r="C1433" t="b">
        <v>0</v>
      </c>
      <c r="D1433">
        <v>0</v>
      </c>
      <c r="E1433">
        <v>-1</v>
      </c>
      <c r="F1433" t="s">
        <v>99</v>
      </c>
      <c r="G1433">
        <v>-0.222247909863136</v>
      </c>
      <c r="H1433">
        <v>0</v>
      </c>
      <c r="I1433">
        <v>0.222247909863136</v>
      </c>
      <c r="J1433">
        <v>103.722958460691</v>
      </c>
      <c r="K1433">
        <v>112.64071654867</v>
      </c>
      <c r="L1433">
        <v>86.690870424250093</v>
      </c>
      <c r="M1433">
        <v>1</v>
      </c>
      <c r="N1433" t="b">
        <v>0</v>
      </c>
    </row>
    <row r="1434" spans="1:14" x14ac:dyDescent="0.35">
      <c r="A1434" t="s">
        <v>482</v>
      </c>
      <c r="B1434" t="b">
        <v>0</v>
      </c>
      <c r="C1434" t="b">
        <v>0</v>
      </c>
      <c r="D1434">
        <v>0</v>
      </c>
      <c r="E1434">
        <v>-1</v>
      </c>
      <c r="F1434" t="s">
        <v>99</v>
      </c>
      <c r="G1434">
        <v>-3.53635137880192E-3</v>
      </c>
      <c r="H1434">
        <v>0</v>
      </c>
      <c r="I1434">
        <v>3.53635137880192E-3</v>
      </c>
      <c r="J1434">
        <v>103.356157633525</v>
      </c>
      <c r="K1434">
        <v>112.64071654867</v>
      </c>
      <c r="L1434">
        <v>86.997439803404404</v>
      </c>
      <c r="M1434">
        <v>1</v>
      </c>
      <c r="N1434" t="b">
        <v>0</v>
      </c>
    </row>
    <row r="1435" spans="1:14" x14ac:dyDescent="0.35">
      <c r="A1435" t="s">
        <v>483</v>
      </c>
      <c r="B1435" t="b">
        <v>0</v>
      </c>
      <c r="C1435" t="b">
        <v>1</v>
      </c>
      <c r="D1435">
        <v>1</v>
      </c>
      <c r="E1435">
        <v>1</v>
      </c>
      <c r="F1435" t="s">
        <v>99</v>
      </c>
      <c r="G1435">
        <v>-4.8855369302058201E-2</v>
      </c>
      <c r="H1435">
        <v>-4.8855369302058201E-2</v>
      </c>
      <c r="I1435">
        <v>-4.8855369302058201E-2</v>
      </c>
      <c r="J1435">
        <v>98.306654382697999</v>
      </c>
      <c r="K1435">
        <v>107.13761274323601</v>
      </c>
      <c r="L1435">
        <v>82.747147753475502</v>
      </c>
      <c r="M1435">
        <v>0</v>
      </c>
      <c r="N1435" t="b">
        <v>0</v>
      </c>
    </row>
    <row r="1436" spans="1:14" x14ac:dyDescent="0.35">
      <c r="A1436" t="s">
        <v>484</v>
      </c>
      <c r="B1436" t="b">
        <v>0</v>
      </c>
      <c r="C1436" t="b">
        <v>0</v>
      </c>
      <c r="D1436">
        <v>0</v>
      </c>
      <c r="E1436">
        <v>-1</v>
      </c>
      <c r="F1436" t="s">
        <v>99</v>
      </c>
      <c r="G1436">
        <v>4.3484676475889598E-2</v>
      </c>
      <c r="H1436">
        <v>0</v>
      </c>
      <c r="I1436">
        <v>-4.3484676475889598E-2</v>
      </c>
      <c r="J1436">
        <v>102.58148744395599</v>
      </c>
      <c r="K1436">
        <v>107.13761274323601</v>
      </c>
      <c r="L1436">
        <v>79.148914804113005</v>
      </c>
      <c r="M1436">
        <v>1</v>
      </c>
      <c r="N1436" t="b">
        <v>1</v>
      </c>
    </row>
    <row r="1437" spans="1:14" x14ac:dyDescent="0.35">
      <c r="A1437" t="s">
        <v>485</v>
      </c>
      <c r="B1437" t="b">
        <v>1</v>
      </c>
      <c r="C1437" t="b">
        <v>1</v>
      </c>
      <c r="D1437">
        <v>1</v>
      </c>
      <c r="E1437">
        <v>1</v>
      </c>
      <c r="F1437" t="s">
        <v>99</v>
      </c>
      <c r="G1437">
        <v>0.143635967151686</v>
      </c>
      <c r="H1437">
        <v>0.143635967151686</v>
      </c>
      <c r="I1437">
        <v>0.143635967151686</v>
      </c>
      <c r="J1437">
        <v>117.315878604828</v>
      </c>
      <c r="K1437">
        <v>122.52642736793401</v>
      </c>
      <c r="L1437">
        <v>90.517545731008198</v>
      </c>
      <c r="M1437">
        <v>1</v>
      </c>
      <c r="N1437" t="b">
        <v>1</v>
      </c>
    </row>
    <row r="1438" spans="1:14" x14ac:dyDescent="0.35">
      <c r="A1438" t="s">
        <v>486</v>
      </c>
      <c r="B1438" t="b">
        <v>1</v>
      </c>
      <c r="C1438" t="b">
        <v>1</v>
      </c>
      <c r="D1438">
        <v>1</v>
      </c>
      <c r="E1438">
        <v>1</v>
      </c>
      <c r="F1438" t="s">
        <v>99</v>
      </c>
      <c r="G1438">
        <v>-5.9701570609226401E-2</v>
      </c>
      <c r="H1438">
        <v>-5.9701570609226401E-2</v>
      </c>
      <c r="I1438">
        <v>-5.9701570609226401E-2</v>
      </c>
      <c r="J1438">
        <v>110.311936394718</v>
      </c>
      <c r="K1438">
        <v>115.21140721293099</v>
      </c>
      <c r="L1438">
        <v>85.113506083174499</v>
      </c>
      <c r="M1438">
        <v>1</v>
      </c>
      <c r="N1438" t="b">
        <v>0</v>
      </c>
    </row>
    <row r="1439" spans="1:14" x14ac:dyDescent="0.35">
      <c r="A1439" t="s">
        <v>487</v>
      </c>
      <c r="B1439" t="b">
        <v>0</v>
      </c>
      <c r="C1439" t="b">
        <v>1</v>
      </c>
      <c r="D1439">
        <v>1</v>
      </c>
      <c r="E1439">
        <v>1</v>
      </c>
      <c r="F1439" t="s">
        <v>99</v>
      </c>
      <c r="G1439">
        <v>-6.6135555405353402E-2</v>
      </c>
      <c r="H1439">
        <v>-6.6135555405353402E-2</v>
      </c>
      <c r="I1439">
        <v>-6.6135555405353402E-2</v>
      </c>
      <c r="J1439">
        <v>103.01639521341301</v>
      </c>
      <c r="K1439">
        <v>107.591836807871</v>
      </c>
      <c r="L1439">
        <v>79.484477085866899</v>
      </c>
      <c r="M1439">
        <v>0</v>
      </c>
      <c r="N1439" t="b">
        <v>0</v>
      </c>
    </row>
    <row r="1440" spans="1:14" x14ac:dyDescent="0.35">
      <c r="A1440" t="s">
        <v>488</v>
      </c>
      <c r="B1440" t="b">
        <v>0</v>
      </c>
      <c r="C1440" t="b">
        <v>0</v>
      </c>
      <c r="D1440">
        <v>0</v>
      </c>
      <c r="E1440">
        <v>-1</v>
      </c>
      <c r="F1440" t="s">
        <v>99</v>
      </c>
      <c r="G1440">
        <v>-2.0249600444841202E-2</v>
      </c>
      <c r="H1440">
        <v>0</v>
      </c>
      <c r="I1440">
        <v>2.0249600444841202E-2</v>
      </c>
      <c r="J1440">
        <v>100.930354371074</v>
      </c>
      <c r="K1440">
        <v>107.591836807871</v>
      </c>
      <c r="L1440">
        <v>81.094005988422794</v>
      </c>
      <c r="M1440">
        <v>1</v>
      </c>
      <c r="N1440" t="b">
        <v>0</v>
      </c>
    </row>
    <row r="1441" spans="1:14" x14ac:dyDescent="0.35">
      <c r="A1441" t="s">
        <v>489</v>
      </c>
      <c r="B1441" t="b">
        <v>0</v>
      </c>
      <c r="C1441" t="b">
        <v>0</v>
      </c>
      <c r="D1441">
        <v>0</v>
      </c>
      <c r="E1441">
        <v>-1</v>
      </c>
      <c r="F1441" t="s">
        <v>99</v>
      </c>
      <c r="G1441">
        <v>0.13693998419226</v>
      </c>
      <c r="H1441">
        <v>0</v>
      </c>
      <c r="I1441">
        <v>-0.13693998419226</v>
      </c>
      <c r="J1441">
        <v>114.751755503168</v>
      </c>
      <c r="K1441">
        <v>107.591836807871</v>
      </c>
      <c r="L1441">
        <v>69.988994090281096</v>
      </c>
      <c r="M1441">
        <v>1</v>
      </c>
      <c r="N1441" t="b">
        <v>1</v>
      </c>
    </row>
    <row r="1442" spans="1:14" x14ac:dyDescent="0.35">
      <c r="A1442" t="s">
        <v>490</v>
      </c>
      <c r="B1442" t="b">
        <v>1</v>
      </c>
      <c r="C1442" t="b">
        <v>0</v>
      </c>
      <c r="D1442">
        <v>0</v>
      </c>
      <c r="E1442">
        <v>-1</v>
      </c>
      <c r="F1442" t="s">
        <v>99</v>
      </c>
      <c r="G1442">
        <v>0.115285324124505</v>
      </c>
      <c r="H1442">
        <v>0</v>
      </c>
      <c r="I1442">
        <v>-0.115285324124505</v>
      </c>
      <c r="J1442">
        <v>127.980948830207</v>
      </c>
      <c r="K1442">
        <v>107.591836807871</v>
      </c>
      <c r="L1442">
        <v>61.920290221435003</v>
      </c>
      <c r="M1442">
        <v>0</v>
      </c>
      <c r="N1442" t="b">
        <v>1</v>
      </c>
    </row>
    <row r="1443" spans="1:14" x14ac:dyDescent="0.35">
      <c r="A1443" t="s">
        <v>396</v>
      </c>
      <c r="B1443" t="b">
        <v>0</v>
      </c>
      <c r="C1443" t="b">
        <v>0</v>
      </c>
      <c r="D1443">
        <v>0</v>
      </c>
      <c r="E1443">
        <v>-1</v>
      </c>
      <c r="F1443" t="s">
        <v>115</v>
      </c>
      <c r="G1443">
        <v>-4.4915081043307201E-2</v>
      </c>
      <c r="H1443">
        <v>0</v>
      </c>
      <c r="I1443">
        <v>4.4915081043307201E-2</v>
      </c>
      <c r="J1443">
        <v>95.508491895669195</v>
      </c>
      <c r="K1443">
        <v>100</v>
      </c>
      <c r="L1443">
        <v>104.49150810432999</v>
      </c>
      <c r="M1443">
        <v>1</v>
      </c>
      <c r="N1443" t="b">
        <v>0</v>
      </c>
    </row>
    <row r="1444" spans="1:14" x14ac:dyDescent="0.35">
      <c r="A1444" t="s">
        <v>397</v>
      </c>
      <c r="B1444" t="b">
        <v>0</v>
      </c>
      <c r="C1444" t="b">
        <v>0</v>
      </c>
      <c r="D1444">
        <v>0</v>
      </c>
      <c r="E1444">
        <v>-1</v>
      </c>
      <c r="F1444" t="s">
        <v>115</v>
      </c>
      <c r="G1444">
        <v>5.0181618439012698E-2</v>
      </c>
      <c r="H1444">
        <v>0</v>
      </c>
      <c r="I1444">
        <v>-5.0181618439012698E-2</v>
      </c>
      <c r="J1444">
        <v>100.301262593663</v>
      </c>
      <c r="K1444">
        <v>100</v>
      </c>
      <c r="L1444">
        <v>99.2479551145221</v>
      </c>
      <c r="M1444">
        <v>1</v>
      </c>
      <c r="N1444" t="b">
        <v>1</v>
      </c>
    </row>
    <row r="1445" spans="1:14" x14ac:dyDescent="0.35">
      <c r="A1445" t="s">
        <v>398</v>
      </c>
      <c r="B1445" t="b">
        <v>1</v>
      </c>
      <c r="C1445" t="b">
        <v>0</v>
      </c>
      <c r="D1445">
        <v>0</v>
      </c>
      <c r="E1445">
        <v>-1</v>
      </c>
      <c r="F1445" t="s">
        <v>115</v>
      </c>
      <c r="G1445">
        <v>5.2803124903096202E-2</v>
      </c>
      <c r="H1445">
        <v>0</v>
      </c>
      <c r="I1445">
        <v>-5.2803124903096202E-2</v>
      </c>
      <c r="J1445">
        <v>105.597482690334</v>
      </c>
      <c r="K1445">
        <v>100</v>
      </c>
      <c r="L1445">
        <v>94.007352944233105</v>
      </c>
      <c r="M1445">
        <v>0</v>
      </c>
      <c r="N1445" t="b">
        <v>1</v>
      </c>
    </row>
    <row r="1446" spans="1:14" x14ac:dyDescent="0.35">
      <c r="A1446" t="s">
        <v>354</v>
      </c>
      <c r="B1446" t="b">
        <v>1</v>
      </c>
      <c r="C1446" t="b">
        <v>0</v>
      </c>
      <c r="D1446">
        <v>0</v>
      </c>
      <c r="E1446">
        <v>-1</v>
      </c>
      <c r="F1446" t="s">
        <v>115</v>
      </c>
      <c r="G1446">
        <v>-4.1630410338311101E-2</v>
      </c>
      <c r="H1446">
        <v>0</v>
      </c>
      <c r="I1446">
        <v>4.1630410338311101E-2</v>
      </c>
      <c r="J1446">
        <v>101.201416155243</v>
      </c>
      <c r="K1446">
        <v>100</v>
      </c>
      <c r="L1446">
        <v>97.920917622120001</v>
      </c>
      <c r="M1446">
        <v>0</v>
      </c>
      <c r="N1446" t="b">
        <v>0</v>
      </c>
    </row>
    <row r="1447" spans="1:14" x14ac:dyDescent="0.35">
      <c r="A1447" t="s">
        <v>399</v>
      </c>
      <c r="B1447" t="b">
        <v>0</v>
      </c>
      <c r="C1447" t="b">
        <v>0</v>
      </c>
      <c r="D1447">
        <v>0</v>
      </c>
      <c r="E1447">
        <v>-1</v>
      </c>
      <c r="F1447" t="s">
        <v>115</v>
      </c>
      <c r="G1447">
        <v>-5.1345155394857497E-2</v>
      </c>
      <c r="H1447">
        <v>0</v>
      </c>
      <c r="I1447">
        <v>5.1345155394857497E-2</v>
      </c>
      <c r="J1447">
        <v>96.005213716572797</v>
      </c>
      <c r="K1447">
        <v>100</v>
      </c>
      <c r="L1447">
        <v>102.948682353834</v>
      </c>
      <c r="M1447">
        <v>1</v>
      </c>
      <c r="N1447" t="b">
        <v>0</v>
      </c>
    </row>
    <row r="1448" spans="1:14" x14ac:dyDescent="0.35">
      <c r="A1448" t="s">
        <v>400</v>
      </c>
      <c r="B1448" t="b">
        <v>0</v>
      </c>
      <c r="C1448" t="b">
        <v>0</v>
      </c>
      <c r="D1448">
        <v>0</v>
      </c>
      <c r="E1448">
        <v>-1</v>
      </c>
      <c r="F1448" t="s">
        <v>115</v>
      </c>
      <c r="G1448">
        <v>-8.1303524888328704E-3</v>
      </c>
      <c r="H1448">
        <v>0</v>
      </c>
      <c r="I1448">
        <v>8.1303524888328704E-3</v>
      </c>
      <c r="J1448">
        <v>95.2246574882913</v>
      </c>
      <c r="K1448">
        <v>100</v>
      </c>
      <c r="L1448">
        <v>103.785691429632</v>
      </c>
      <c r="M1448">
        <v>1</v>
      </c>
      <c r="N1448" t="b">
        <v>0</v>
      </c>
    </row>
    <row r="1449" spans="1:14" x14ac:dyDescent="0.35">
      <c r="A1449" t="s">
        <v>401</v>
      </c>
      <c r="B1449" t="b">
        <v>0</v>
      </c>
      <c r="C1449" t="b">
        <v>0</v>
      </c>
      <c r="D1449">
        <v>0</v>
      </c>
      <c r="E1449">
        <v>-1</v>
      </c>
      <c r="F1449" t="s">
        <v>115</v>
      </c>
      <c r="G1449">
        <v>6.4950349819175204E-2</v>
      </c>
      <c r="H1449">
        <v>0</v>
      </c>
      <c r="I1449">
        <v>-6.4950349819175204E-2</v>
      </c>
      <c r="J1449">
        <v>101.409532303566</v>
      </c>
      <c r="K1449">
        <v>100</v>
      </c>
      <c r="L1449">
        <v>97.044774465052797</v>
      </c>
      <c r="M1449">
        <v>1</v>
      </c>
      <c r="N1449" t="b">
        <v>1</v>
      </c>
    </row>
    <row r="1450" spans="1:14" x14ac:dyDescent="0.35">
      <c r="A1450" t="s">
        <v>402</v>
      </c>
      <c r="B1450" t="b">
        <v>1</v>
      </c>
      <c r="C1450" t="b">
        <v>0</v>
      </c>
      <c r="D1450">
        <v>0</v>
      </c>
      <c r="E1450">
        <v>-1</v>
      </c>
      <c r="F1450" t="s">
        <v>115</v>
      </c>
      <c r="G1450">
        <v>-1.02381496797495E-2</v>
      </c>
      <c r="H1450">
        <v>0</v>
      </c>
      <c r="I1450">
        <v>1.02381496797495E-2</v>
      </c>
      <c r="J1450">
        <v>100.371286332889</v>
      </c>
      <c r="K1450">
        <v>100</v>
      </c>
      <c r="L1450">
        <v>98.0383333916635</v>
      </c>
      <c r="M1450">
        <v>0</v>
      </c>
      <c r="N1450" t="b">
        <v>0</v>
      </c>
    </row>
    <row r="1451" spans="1:14" x14ac:dyDescent="0.35">
      <c r="A1451" t="s">
        <v>403</v>
      </c>
      <c r="B1451" t="b">
        <v>0</v>
      </c>
      <c r="C1451" t="b">
        <v>1</v>
      </c>
      <c r="D1451">
        <v>1</v>
      </c>
      <c r="E1451">
        <v>1</v>
      </c>
      <c r="F1451" t="s">
        <v>115</v>
      </c>
      <c r="G1451">
        <v>-1.16339278163983E-2</v>
      </c>
      <c r="H1451">
        <v>-1.16339278163983E-2</v>
      </c>
      <c r="I1451">
        <v>-1.16339278163983E-2</v>
      </c>
      <c r="J1451">
        <v>99.203574032853695</v>
      </c>
      <c r="K1451">
        <v>98.836607218360101</v>
      </c>
      <c r="L1451">
        <v>96.897762497744907</v>
      </c>
      <c r="M1451">
        <v>0</v>
      </c>
      <c r="N1451" t="b">
        <v>0</v>
      </c>
    </row>
    <row r="1452" spans="1:14" x14ac:dyDescent="0.35">
      <c r="A1452" t="s">
        <v>404</v>
      </c>
      <c r="B1452" t="b">
        <v>0</v>
      </c>
      <c r="C1452" t="b">
        <v>0</v>
      </c>
      <c r="D1452">
        <v>0</v>
      </c>
      <c r="E1452">
        <v>-1</v>
      </c>
      <c r="F1452" t="s">
        <v>115</v>
      </c>
      <c r="G1452">
        <v>-2.7630762748101001E-2</v>
      </c>
      <c r="H1452">
        <v>0</v>
      </c>
      <c r="I1452">
        <v>2.7630762748101001E-2</v>
      </c>
      <c r="J1452">
        <v>96.462503614988293</v>
      </c>
      <c r="K1452">
        <v>98.836607218360101</v>
      </c>
      <c r="L1452">
        <v>99.575121584141897</v>
      </c>
      <c r="M1452">
        <v>1</v>
      </c>
      <c r="N1452" t="b">
        <v>0</v>
      </c>
    </row>
    <row r="1453" spans="1:14" x14ac:dyDescent="0.35">
      <c r="A1453" t="s">
        <v>405</v>
      </c>
      <c r="B1453" t="b">
        <v>0</v>
      </c>
      <c r="C1453" t="b">
        <v>1</v>
      </c>
      <c r="D1453">
        <v>1</v>
      </c>
      <c r="E1453">
        <v>1</v>
      </c>
      <c r="F1453" t="s">
        <v>115</v>
      </c>
      <c r="G1453">
        <v>0.100649795476056</v>
      </c>
      <c r="H1453">
        <v>0.100649795476056</v>
      </c>
      <c r="I1453">
        <v>0.100649795476056</v>
      </c>
      <c r="J1453">
        <v>106.17143487494501</v>
      </c>
      <c r="K1453">
        <v>108.784491520435</v>
      </c>
      <c r="L1453">
        <v>109.59733720608899</v>
      </c>
      <c r="M1453">
        <v>0</v>
      </c>
      <c r="N1453" t="b">
        <v>1</v>
      </c>
    </row>
    <row r="1454" spans="1:14" x14ac:dyDescent="0.35">
      <c r="A1454" t="s">
        <v>406</v>
      </c>
      <c r="B1454" t="b">
        <v>1</v>
      </c>
      <c r="C1454" t="b">
        <v>1</v>
      </c>
      <c r="D1454">
        <v>1</v>
      </c>
      <c r="E1454">
        <v>1</v>
      </c>
      <c r="F1454" t="s">
        <v>115</v>
      </c>
      <c r="G1454">
        <v>-2.8531881976062899E-2</v>
      </c>
      <c r="H1454">
        <v>-2.8531881976062899E-2</v>
      </c>
      <c r="I1454">
        <v>-2.8531881976062899E-2</v>
      </c>
      <c r="J1454">
        <v>103.14216402586401</v>
      </c>
      <c r="K1454">
        <v>105.68066524754801</v>
      </c>
      <c r="L1454">
        <v>106.470318916034</v>
      </c>
      <c r="M1454">
        <v>1</v>
      </c>
      <c r="N1454" t="b">
        <v>0</v>
      </c>
    </row>
    <row r="1455" spans="1:14" x14ac:dyDescent="0.35">
      <c r="A1455" t="s">
        <v>407</v>
      </c>
      <c r="B1455" t="b">
        <v>0</v>
      </c>
      <c r="C1455" t="b">
        <v>1</v>
      </c>
      <c r="D1455">
        <v>1</v>
      </c>
      <c r="E1455">
        <v>1</v>
      </c>
      <c r="F1455" t="s">
        <v>115</v>
      </c>
      <c r="G1455">
        <v>-2.48308154193621E-2</v>
      </c>
      <c r="H1455">
        <v>-2.48308154193621E-2</v>
      </c>
      <c r="I1455">
        <v>-2.48308154193621E-2</v>
      </c>
      <c r="J1455">
        <v>100.58105998898399</v>
      </c>
      <c r="K1455">
        <v>103.05652815539101</v>
      </c>
      <c r="L1455">
        <v>103.826574079389</v>
      </c>
      <c r="M1455">
        <v>0</v>
      </c>
      <c r="N1455" t="b">
        <v>0</v>
      </c>
    </row>
    <row r="1456" spans="1:14" x14ac:dyDescent="0.35">
      <c r="A1456" t="s">
        <v>408</v>
      </c>
      <c r="B1456" t="b">
        <v>0</v>
      </c>
      <c r="C1456" t="b">
        <v>1</v>
      </c>
      <c r="D1456">
        <v>1</v>
      </c>
      <c r="E1456">
        <v>1</v>
      </c>
      <c r="F1456" t="s">
        <v>115</v>
      </c>
      <c r="G1456">
        <v>3.5063643269992398E-3</v>
      </c>
      <c r="H1456">
        <v>3.5063643269992398E-3</v>
      </c>
      <c r="I1456">
        <v>3.5063643269992398E-3</v>
      </c>
      <c r="J1456">
        <v>100.933733829701</v>
      </c>
      <c r="K1456">
        <v>103.417881889379</v>
      </c>
      <c r="L1456">
        <v>104.190627874936</v>
      </c>
      <c r="M1456">
        <v>0</v>
      </c>
      <c r="N1456" t="b">
        <v>1</v>
      </c>
    </row>
    <row r="1457" spans="1:14" x14ac:dyDescent="0.35">
      <c r="A1457" t="s">
        <v>409</v>
      </c>
      <c r="B1457" t="b">
        <v>1</v>
      </c>
      <c r="C1457" t="b">
        <v>1</v>
      </c>
      <c r="D1457">
        <v>1</v>
      </c>
      <c r="E1457">
        <v>1</v>
      </c>
      <c r="F1457" t="s">
        <v>115</v>
      </c>
      <c r="G1457">
        <v>-1.2641897605025199E-2</v>
      </c>
      <c r="H1457">
        <v>-1.2641897605025199E-2</v>
      </c>
      <c r="I1457">
        <v>-1.2641897605025199E-2</v>
      </c>
      <c r="J1457">
        <v>99.657739901733393</v>
      </c>
      <c r="K1457">
        <v>102.110483616005</v>
      </c>
      <c r="L1457">
        <v>102.87346062593799</v>
      </c>
      <c r="M1457">
        <v>1</v>
      </c>
      <c r="N1457" t="b">
        <v>0</v>
      </c>
    </row>
    <row r="1458" spans="1:14" x14ac:dyDescent="0.35">
      <c r="A1458" t="s">
        <v>410</v>
      </c>
      <c r="B1458" t="b">
        <v>0</v>
      </c>
      <c r="C1458" t="b">
        <v>1</v>
      </c>
      <c r="D1458">
        <v>1</v>
      </c>
      <c r="E1458">
        <v>1</v>
      </c>
      <c r="F1458" t="s">
        <v>115</v>
      </c>
      <c r="G1458">
        <v>3.1490434648403003E-2</v>
      </c>
      <c r="H1458">
        <v>3.1490434648403003E-2</v>
      </c>
      <c r="I1458">
        <v>3.1490434648403003E-2</v>
      </c>
      <c r="J1458">
        <v>102.79600544731601</v>
      </c>
      <c r="K1458">
        <v>105.325987127232</v>
      </c>
      <c r="L1458">
        <v>106.112990614834</v>
      </c>
      <c r="M1458">
        <v>0</v>
      </c>
      <c r="N1458" t="b">
        <v>1</v>
      </c>
    </row>
    <row r="1459" spans="1:14" x14ac:dyDescent="0.35">
      <c r="A1459" t="s">
        <v>411</v>
      </c>
      <c r="B1459" t="b">
        <v>1</v>
      </c>
      <c r="C1459" t="b">
        <v>0</v>
      </c>
      <c r="D1459">
        <v>0</v>
      </c>
      <c r="E1459">
        <v>-1</v>
      </c>
      <c r="F1459" t="s">
        <v>115</v>
      </c>
      <c r="G1459">
        <v>-4.9906723095449801E-2</v>
      </c>
      <c r="H1459">
        <v>0</v>
      </c>
      <c r="I1459">
        <v>4.9906723095449801E-2</v>
      </c>
      <c r="J1459">
        <v>97.665793668138903</v>
      </c>
      <c r="K1459">
        <v>105.325987127232</v>
      </c>
      <c r="L1459">
        <v>111.408742254278</v>
      </c>
      <c r="M1459">
        <v>0</v>
      </c>
      <c r="N1459" t="b">
        <v>0</v>
      </c>
    </row>
    <row r="1460" spans="1:14" x14ac:dyDescent="0.35">
      <c r="A1460" t="s">
        <v>412</v>
      </c>
      <c r="B1460" t="b">
        <v>0</v>
      </c>
      <c r="C1460" t="b">
        <v>0</v>
      </c>
      <c r="D1460">
        <v>0</v>
      </c>
      <c r="E1460">
        <v>-1</v>
      </c>
      <c r="F1460" t="s">
        <v>115</v>
      </c>
      <c r="G1460">
        <v>-1.7260235207781801E-2</v>
      </c>
      <c r="H1460">
        <v>0</v>
      </c>
      <c r="I1460">
        <v>1.7260235207781801E-2</v>
      </c>
      <c r="J1460">
        <v>95.980059097672097</v>
      </c>
      <c r="K1460">
        <v>105.325987127232</v>
      </c>
      <c r="L1460">
        <v>113.33168334979</v>
      </c>
      <c r="M1460">
        <v>1</v>
      </c>
      <c r="N1460" t="b">
        <v>0</v>
      </c>
    </row>
    <row r="1461" spans="1:14" x14ac:dyDescent="0.35">
      <c r="A1461" t="s">
        <v>413</v>
      </c>
      <c r="B1461" t="b">
        <v>0</v>
      </c>
      <c r="C1461" t="b">
        <v>0</v>
      </c>
      <c r="D1461">
        <v>0</v>
      </c>
      <c r="E1461">
        <v>-1</v>
      </c>
      <c r="F1461" t="s">
        <v>115</v>
      </c>
      <c r="G1461">
        <v>3.41289869075867E-3</v>
      </c>
      <c r="H1461">
        <v>0</v>
      </c>
      <c r="I1461">
        <v>-3.41289869075867E-3</v>
      </c>
      <c r="J1461">
        <v>96.307629315705498</v>
      </c>
      <c r="K1461">
        <v>105.325987127232</v>
      </c>
      <c r="L1461">
        <v>112.94489379606399</v>
      </c>
      <c r="M1461">
        <v>1</v>
      </c>
      <c r="N1461" t="b">
        <v>1</v>
      </c>
    </row>
    <row r="1462" spans="1:14" x14ac:dyDescent="0.35">
      <c r="A1462" t="s">
        <v>414</v>
      </c>
      <c r="B1462" t="b">
        <v>1</v>
      </c>
      <c r="C1462" t="b">
        <v>0</v>
      </c>
      <c r="D1462">
        <v>0</v>
      </c>
      <c r="E1462">
        <v>-1</v>
      </c>
      <c r="F1462" t="s">
        <v>115</v>
      </c>
      <c r="G1462">
        <v>-5.1573551378080597E-2</v>
      </c>
      <c r="H1462">
        <v>0</v>
      </c>
      <c r="I1462">
        <v>5.1573551378080597E-2</v>
      </c>
      <c r="J1462">
        <v>91.340702847090796</v>
      </c>
      <c r="K1462">
        <v>105.325987127232</v>
      </c>
      <c r="L1462">
        <v>118.769863079148</v>
      </c>
      <c r="M1462">
        <v>0</v>
      </c>
      <c r="N1462" t="b">
        <v>0</v>
      </c>
    </row>
    <row r="1463" spans="1:14" x14ac:dyDescent="0.35">
      <c r="A1463" t="s">
        <v>415</v>
      </c>
      <c r="B1463" t="b">
        <v>0</v>
      </c>
      <c r="C1463" t="b">
        <v>1</v>
      </c>
      <c r="D1463">
        <v>1</v>
      </c>
      <c r="E1463">
        <v>1</v>
      </c>
      <c r="F1463" t="s">
        <v>115</v>
      </c>
      <c r="G1463">
        <v>5.6824317573587399E-2</v>
      </c>
      <c r="H1463">
        <v>5.6824317573587399E-2</v>
      </c>
      <c r="I1463">
        <v>5.6824317573587399E-2</v>
      </c>
      <c r="J1463">
        <v>96.531075953068594</v>
      </c>
      <c r="K1463">
        <v>111.311064468501</v>
      </c>
      <c r="L1463">
        <v>125.518879496929</v>
      </c>
      <c r="M1463">
        <v>0</v>
      </c>
      <c r="N1463" t="b">
        <v>1</v>
      </c>
    </row>
    <row r="1464" spans="1:14" x14ac:dyDescent="0.35">
      <c r="A1464" t="s">
        <v>416</v>
      </c>
      <c r="B1464" t="b">
        <v>1</v>
      </c>
      <c r="C1464" t="b">
        <v>1</v>
      </c>
      <c r="D1464">
        <v>1</v>
      </c>
      <c r="E1464">
        <v>1</v>
      </c>
      <c r="F1464" t="s">
        <v>115</v>
      </c>
      <c r="G1464">
        <v>-5.43582770962334E-2</v>
      </c>
      <c r="H1464">
        <v>-5.43582770962334E-2</v>
      </c>
      <c r="I1464">
        <v>-5.43582770962334E-2</v>
      </c>
      <c r="J1464">
        <v>91.283812978014197</v>
      </c>
      <c r="K1464">
        <v>105.26038678224501</v>
      </c>
      <c r="L1464">
        <v>118.695889464426</v>
      </c>
      <c r="M1464">
        <v>1</v>
      </c>
      <c r="N1464" t="b">
        <v>0</v>
      </c>
    </row>
    <row r="1465" spans="1:14" x14ac:dyDescent="0.35">
      <c r="A1465" t="s">
        <v>417</v>
      </c>
      <c r="B1465" t="b">
        <v>0</v>
      </c>
      <c r="C1465" t="b">
        <v>0</v>
      </c>
      <c r="D1465">
        <v>0</v>
      </c>
      <c r="E1465">
        <v>-1</v>
      </c>
      <c r="F1465" t="s">
        <v>115</v>
      </c>
      <c r="G1465">
        <v>0.104851094415708</v>
      </c>
      <c r="H1465">
        <v>0</v>
      </c>
      <c r="I1465">
        <v>-0.104851094415708</v>
      </c>
      <c r="J1465">
        <v>100.855020671197</v>
      </c>
      <c r="K1465">
        <v>105.26038678224501</v>
      </c>
      <c r="L1465">
        <v>106.25049555143499</v>
      </c>
      <c r="M1465">
        <v>1</v>
      </c>
      <c r="N1465" t="b">
        <v>1</v>
      </c>
    </row>
    <row r="1466" spans="1:14" x14ac:dyDescent="0.35">
      <c r="A1466" t="s">
        <v>418</v>
      </c>
      <c r="B1466" t="b">
        <v>1</v>
      </c>
      <c r="C1466" t="b">
        <v>0</v>
      </c>
      <c r="D1466">
        <v>0</v>
      </c>
      <c r="E1466">
        <v>-1</v>
      </c>
      <c r="F1466" t="s">
        <v>115</v>
      </c>
      <c r="G1466">
        <v>4.2807518092867897E-2</v>
      </c>
      <c r="H1466">
        <v>0</v>
      </c>
      <c r="I1466">
        <v>-4.2807518092867897E-2</v>
      </c>
      <c r="J1466">
        <v>105.17237379333601</v>
      </c>
      <c r="K1466">
        <v>105.26038678224501</v>
      </c>
      <c r="L1466">
        <v>101.70217554074</v>
      </c>
      <c r="M1466">
        <v>0</v>
      </c>
      <c r="N1466" t="b">
        <v>1</v>
      </c>
    </row>
    <row r="1467" spans="1:14" x14ac:dyDescent="0.35">
      <c r="A1467" t="s">
        <v>419</v>
      </c>
      <c r="B1467" t="b">
        <v>1</v>
      </c>
      <c r="C1467" t="b">
        <v>1</v>
      </c>
      <c r="D1467">
        <v>1</v>
      </c>
      <c r="E1467">
        <v>1</v>
      </c>
      <c r="F1467" t="s">
        <v>115</v>
      </c>
      <c r="G1467">
        <v>2.6298753814084998E-2</v>
      </c>
      <c r="H1467">
        <v>2.6298753814084998E-2</v>
      </c>
      <c r="I1467">
        <v>2.6298753814084998E-2</v>
      </c>
      <c r="J1467">
        <v>107.93827615977</v>
      </c>
      <c r="K1467">
        <v>108.028603780607</v>
      </c>
      <c r="L1467">
        <v>104.37681601764299</v>
      </c>
      <c r="M1467">
        <v>1</v>
      </c>
      <c r="N1467" t="b">
        <v>1</v>
      </c>
    </row>
    <row r="1468" spans="1:14" x14ac:dyDescent="0.35">
      <c r="A1468" t="s">
        <v>420</v>
      </c>
      <c r="B1468" t="b">
        <v>1</v>
      </c>
      <c r="C1468" t="b">
        <v>1</v>
      </c>
      <c r="D1468">
        <v>1</v>
      </c>
      <c r="E1468">
        <v>1</v>
      </c>
      <c r="F1468" t="s">
        <v>115</v>
      </c>
      <c r="G1468">
        <v>-3.10293033187348E-2</v>
      </c>
      <c r="H1468">
        <v>-3.10293033187348E-2</v>
      </c>
      <c r="I1468">
        <v>-3.10293033187348E-2</v>
      </c>
      <c r="J1468">
        <v>104.589026649107</v>
      </c>
      <c r="K1468">
        <v>104.676551466799</v>
      </c>
      <c r="L1468">
        <v>101.13807613398799</v>
      </c>
      <c r="M1468">
        <v>1</v>
      </c>
      <c r="N1468" t="b">
        <v>0</v>
      </c>
    </row>
    <row r="1469" spans="1:14" x14ac:dyDescent="0.35">
      <c r="A1469" t="s">
        <v>421</v>
      </c>
      <c r="B1469" t="b">
        <v>0</v>
      </c>
      <c r="C1469" t="b">
        <v>1</v>
      </c>
      <c r="D1469">
        <v>1</v>
      </c>
      <c r="E1469">
        <v>1</v>
      </c>
      <c r="F1469" t="s">
        <v>115</v>
      </c>
      <c r="G1469">
        <v>-9.4678992794388003E-3</v>
      </c>
      <c r="H1469">
        <v>-9.4678992794388003E-3</v>
      </c>
      <c r="I1469">
        <v>-9.4678992794388003E-3</v>
      </c>
      <c r="J1469">
        <v>103.59878827905899</v>
      </c>
      <c r="K1469">
        <v>103.685484420593</v>
      </c>
      <c r="L1469">
        <v>100.18051101583499</v>
      </c>
      <c r="M1469">
        <v>0</v>
      </c>
      <c r="N1469" t="b">
        <v>0</v>
      </c>
    </row>
    <row r="1470" spans="1:14" x14ac:dyDescent="0.35">
      <c r="A1470" t="s">
        <v>422</v>
      </c>
      <c r="B1470" t="b">
        <v>0</v>
      </c>
      <c r="C1470" t="b">
        <v>1</v>
      </c>
      <c r="D1470">
        <v>1</v>
      </c>
      <c r="E1470">
        <v>1</v>
      </c>
      <c r="F1470" t="s">
        <v>115</v>
      </c>
      <c r="G1470">
        <v>4.7530568308113703E-2</v>
      </c>
      <c r="H1470">
        <v>4.7530568308113703E-2</v>
      </c>
      <c r="I1470">
        <v>4.7530568308113703E-2</v>
      </c>
      <c r="J1470">
        <v>108.52289756199499</v>
      </c>
      <c r="K1470">
        <v>108.613714420405</v>
      </c>
      <c r="L1470">
        <v>104.942147637815</v>
      </c>
      <c r="M1470">
        <v>0</v>
      </c>
      <c r="N1470" t="b">
        <v>1</v>
      </c>
    </row>
    <row r="1471" spans="1:14" x14ac:dyDescent="0.35">
      <c r="A1471" t="s">
        <v>423</v>
      </c>
      <c r="B1471" t="b">
        <v>1</v>
      </c>
      <c r="C1471" t="b">
        <v>1</v>
      </c>
      <c r="D1471">
        <v>1</v>
      </c>
      <c r="E1471">
        <v>1</v>
      </c>
      <c r="F1471" t="s">
        <v>115</v>
      </c>
      <c r="G1471">
        <v>2.9072316469551399E-2</v>
      </c>
      <c r="H1471">
        <v>2.9072316469551399E-2</v>
      </c>
      <c r="I1471">
        <v>2.9072316469551399E-2</v>
      </c>
      <c r="J1471">
        <v>111.67790958411</v>
      </c>
      <c r="K1471">
        <v>111.771366698969</v>
      </c>
      <c r="L1471">
        <v>107.993058964936</v>
      </c>
      <c r="M1471">
        <v>1</v>
      </c>
      <c r="N1471" t="b">
        <v>1</v>
      </c>
    </row>
    <row r="1472" spans="1:14" x14ac:dyDescent="0.35">
      <c r="A1472" t="s">
        <v>424</v>
      </c>
      <c r="B1472" t="b">
        <v>1</v>
      </c>
      <c r="C1472" t="b">
        <v>1</v>
      </c>
      <c r="D1472">
        <v>1</v>
      </c>
      <c r="E1472">
        <v>1</v>
      </c>
      <c r="F1472" t="s">
        <v>115</v>
      </c>
      <c r="G1472">
        <v>4.5159689524268902E-2</v>
      </c>
      <c r="H1472">
        <v>4.5159689524268902E-2</v>
      </c>
      <c r="I1472">
        <v>4.5159689524268902E-2</v>
      </c>
      <c r="J1472">
        <v>116.721249307647</v>
      </c>
      <c r="K1472">
        <v>116.81892691679801</v>
      </c>
      <c r="L1472">
        <v>112.869991978569</v>
      </c>
      <c r="M1472">
        <v>1</v>
      </c>
      <c r="N1472" t="b">
        <v>1</v>
      </c>
    </row>
    <row r="1473" spans="1:14" x14ac:dyDescent="0.35">
      <c r="A1473" t="s">
        <v>425</v>
      </c>
      <c r="B1473" t="b">
        <v>1</v>
      </c>
      <c r="C1473" t="b">
        <v>1</v>
      </c>
      <c r="D1473">
        <v>1</v>
      </c>
      <c r="E1473">
        <v>1</v>
      </c>
      <c r="F1473" t="s">
        <v>115</v>
      </c>
      <c r="G1473">
        <v>2.3932277626697199E-2</v>
      </c>
      <c r="H1473">
        <v>2.3932277626697199E-2</v>
      </c>
      <c r="I1473">
        <v>2.3932277626697199E-2</v>
      </c>
      <c r="J1473">
        <v>119.514654651013</v>
      </c>
      <c r="K1473">
        <v>119.614669907823</v>
      </c>
      <c r="L1473">
        <v>115.57122796232299</v>
      </c>
      <c r="M1473">
        <v>1</v>
      </c>
      <c r="N1473" t="b">
        <v>1</v>
      </c>
    </row>
    <row r="1474" spans="1:14" x14ac:dyDescent="0.35">
      <c r="A1474" t="s">
        <v>426</v>
      </c>
      <c r="B1474" t="b">
        <v>1</v>
      </c>
      <c r="C1474" t="b">
        <v>1</v>
      </c>
      <c r="D1474">
        <v>1</v>
      </c>
      <c r="E1474">
        <v>1</v>
      </c>
      <c r="F1474" t="s">
        <v>115</v>
      </c>
      <c r="G1474">
        <v>6.1977494604678003E-2</v>
      </c>
      <c r="H1474">
        <v>6.1977494604678003E-2</v>
      </c>
      <c r="I1474">
        <v>6.1977494604678003E-2</v>
      </c>
      <c r="J1474">
        <v>126.921873514826</v>
      </c>
      <c r="K1474">
        <v>127.028087466676</v>
      </c>
      <c r="L1474">
        <v>122.734043119814</v>
      </c>
      <c r="M1474">
        <v>1</v>
      </c>
      <c r="N1474" t="b">
        <v>1</v>
      </c>
    </row>
    <row r="1475" spans="1:14" x14ac:dyDescent="0.35">
      <c r="A1475" t="s">
        <v>427</v>
      </c>
      <c r="B1475" t="b">
        <v>1</v>
      </c>
      <c r="C1475" t="b">
        <v>1</v>
      </c>
      <c r="D1475">
        <v>1</v>
      </c>
      <c r="E1475">
        <v>1</v>
      </c>
      <c r="F1475" t="s">
        <v>115</v>
      </c>
      <c r="G1475">
        <v>-2.2019657685274401E-2</v>
      </c>
      <c r="H1475">
        <v>-2.2019657685274401E-2</v>
      </c>
      <c r="I1475">
        <v>-2.2019657685274401E-2</v>
      </c>
      <c r="J1475">
        <v>124.12709730725599</v>
      </c>
      <c r="K1475">
        <v>124.230972464245</v>
      </c>
      <c r="L1475">
        <v>120.031481503986</v>
      </c>
      <c r="M1475">
        <v>1</v>
      </c>
      <c r="N1475" t="b">
        <v>0</v>
      </c>
    </row>
    <row r="1476" spans="1:14" x14ac:dyDescent="0.35">
      <c r="A1476" t="s">
        <v>428</v>
      </c>
      <c r="B1476" t="b">
        <v>0</v>
      </c>
      <c r="C1476" t="b">
        <v>1</v>
      </c>
      <c r="D1476">
        <v>1</v>
      </c>
      <c r="E1476">
        <v>1</v>
      </c>
      <c r="F1476" t="s">
        <v>115</v>
      </c>
      <c r="G1476">
        <v>-7.0583635141267004E-2</v>
      </c>
      <c r="H1476">
        <v>-7.0583635141267004E-2</v>
      </c>
      <c r="I1476">
        <v>-7.0583635141267004E-2</v>
      </c>
      <c r="J1476">
        <v>115.36575555977601</v>
      </c>
      <c r="K1476">
        <v>115.46229883058299</v>
      </c>
      <c r="L1476">
        <v>111.55922320804299</v>
      </c>
      <c r="M1476">
        <v>0</v>
      </c>
      <c r="N1476" t="b">
        <v>0</v>
      </c>
    </row>
    <row r="1477" spans="1:14" x14ac:dyDescent="0.35">
      <c r="A1477" t="s">
        <v>429</v>
      </c>
      <c r="B1477" t="b">
        <v>0</v>
      </c>
      <c r="C1477" t="b">
        <v>0</v>
      </c>
      <c r="D1477">
        <v>0</v>
      </c>
      <c r="E1477">
        <v>-1</v>
      </c>
      <c r="F1477" t="s">
        <v>115</v>
      </c>
      <c r="G1477">
        <v>-3.2561099718863798E-2</v>
      </c>
      <c r="H1477">
        <v>0</v>
      </c>
      <c r="I1477">
        <v>3.2561099718863798E-2</v>
      </c>
      <c r="J1477">
        <v>111.609319688852</v>
      </c>
      <c r="K1477">
        <v>115.46229883058299</v>
      </c>
      <c r="L1477">
        <v>115.19171419947899</v>
      </c>
      <c r="M1477">
        <v>1</v>
      </c>
      <c r="N1477" t="b">
        <v>0</v>
      </c>
    </row>
    <row r="1478" spans="1:14" x14ac:dyDescent="0.35">
      <c r="A1478" t="s">
        <v>430</v>
      </c>
      <c r="B1478" t="b">
        <v>0</v>
      </c>
      <c r="C1478" t="b">
        <v>0</v>
      </c>
      <c r="D1478">
        <v>0</v>
      </c>
      <c r="E1478">
        <v>-1</v>
      </c>
      <c r="F1478" t="s">
        <v>115</v>
      </c>
      <c r="G1478">
        <v>-0.12384025391234001</v>
      </c>
      <c r="H1478">
        <v>0</v>
      </c>
      <c r="I1478">
        <v>0.12384025391234001</v>
      </c>
      <c r="J1478">
        <v>97.787593199601403</v>
      </c>
      <c r="K1478">
        <v>115.46229883058299</v>
      </c>
      <c r="L1478">
        <v>129.45708533454001</v>
      </c>
      <c r="M1478">
        <v>1</v>
      </c>
      <c r="N1478" t="b">
        <v>0</v>
      </c>
    </row>
    <row r="1479" spans="1:14" x14ac:dyDescent="0.35">
      <c r="A1479" t="s">
        <v>431</v>
      </c>
      <c r="B1479" t="b">
        <v>0</v>
      </c>
      <c r="C1479" t="b">
        <v>0</v>
      </c>
      <c r="D1479">
        <v>0</v>
      </c>
      <c r="E1479">
        <v>-1</v>
      </c>
      <c r="F1479" t="s">
        <v>115</v>
      </c>
      <c r="G1479">
        <v>6.2304610808227898E-2</v>
      </c>
      <c r="H1479">
        <v>0</v>
      </c>
      <c r="I1479">
        <v>-6.2304610808227898E-2</v>
      </c>
      <c r="J1479">
        <v>103.880211135775</v>
      </c>
      <c r="K1479">
        <v>115.46229883058299</v>
      </c>
      <c r="L1479">
        <v>121.391312016404</v>
      </c>
      <c r="M1479">
        <v>1</v>
      </c>
      <c r="N1479" t="b">
        <v>1</v>
      </c>
    </row>
    <row r="1480" spans="1:14" x14ac:dyDescent="0.35">
      <c r="A1480" t="s">
        <v>432</v>
      </c>
      <c r="B1480" t="b">
        <v>1</v>
      </c>
      <c r="C1480" t="b">
        <v>1</v>
      </c>
      <c r="D1480">
        <v>1</v>
      </c>
      <c r="E1480">
        <v>1</v>
      </c>
      <c r="F1480" t="s">
        <v>115</v>
      </c>
      <c r="G1480">
        <v>4.6532939436130599E-2</v>
      </c>
      <c r="H1480">
        <v>4.6532939436130599E-2</v>
      </c>
      <c r="I1480">
        <v>4.6532939436130599E-2</v>
      </c>
      <c r="J1480">
        <v>108.714062709169</v>
      </c>
      <c r="K1480">
        <v>120.835098989223</v>
      </c>
      <c r="L1480">
        <v>127.04000658653599</v>
      </c>
      <c r="M1480">
        <v>1</v>
      </c>
      <c r="N1480" t="b">
        <v>1</v>
      </c>
    </row>
    <row r="1481" spans="1:14" x14ac:dyDescent="0.35">
      <c r="A1481" t="s">
        <v>433</v>
      </c>
      <c r="B1481" t="b">
        <v>1</v>
      </c>
      <c r="C1481" t="b">
        <v>1</v>
      </c>
      <c r="D1481">
        <v>1</v>
      </c>
      <c r="E1481">
        <v>1</v>
      </c>
      <c r="F1481" t="s">
        <v>115</v>
      </c>
      <c r="G1481">
        <v>-2.21461713977259E-2</v>
      </c>
      <c r="H1481">
        <v>-2.21461713977259E-2</v>
      </c>
      <c r="I1481">
        <v>-2.21461713977259E-2</v>
      </c>
      <c r="J1481">
        <v>106.30646244306899</v>
      </c>
      <c r="K1481">
        <v>118.159064176147</v>
      </c>
      <c r="L1481">
        <v>124.226556826302</v>
      </c>
      <c r="M1481">
        <v>1</v>
      </c>
      <c r="N1481" t="b">
        <v>0</v>
      </c>
    </row>
    <row r="1482" spans="1:14" x14ac:dyDescent="0.35">
      <c r="A1482" t="s">
        <v>434</v>
      </c>
      <c r="B1482" t="b">
        <v>0</v>
      </c>
      <c r="C1482" t="b">
        <v>0</v>
      </c>
      <c r="D1482">
        <v>0</v>
      </c>
      <c r="E1482">
        <v>-1</v>
      </c>
      <c r="F1482" t="s">
        <v>115</v>
      </c>
      <c r="G1482">
        <v>8.3886963802068896E-3</v>
      </c>
      <c r="H1482">
        <v>0</v>
      </c>
      <c r="I1482">
        <v>-8.3886963802068896E-3</v>
      </c>
      <c r="J1482">
        <v>107.198235079757</v>
      </c>
      <c r="K1482">
        <v>118.159064176147</v>
      </c>
      <c r="L1482">
        <v>123.184457958728</v>
      </c>
      <c r="M1482">
        <v>1</v>
      </c>
      <c r="N1482" t="b">
        <v>1</v>
      </c>
    </row>
    <row r="1483" spans="1:14" x14ac:dyDescent="0.35">
      <c r="A1483" t="s">
        <v>435</v>
      </c>
      <c r="B1483" t="b">
        <v>1</v>
      </c>
      <c r="C1483" t="b">
        <v>1</v>
      </c>
      <c r="D1483">
        <v>1</v>
      </c>
      <c r="E1483">
        <v>1</v>
      </c>
      <c r="F1483" t="s">
        <v>115</v>
      </c>
      <c r="G1483">
        <v>-0.11157941899386201</v>
      </c>
      <c r="H1483">
        <v>-0.11157941899386201</v>
      </c>
      <c r="I1483">
        <v>-0.11157941899386201</v>
      </c>
      <c r="J1483">
        <v>95.237118292390903</v>
      </c>
      <c r="K1483">
        <v>104.974944446514</v>
      </c>
      <c r="L1483">
        <v>109.439607710619</v>
      </c>
      <c r="M1483">
        <v>1</v>
      </c>
      <c r="N1483" t="b">
        <v>0</v>
      </c>
    </row>
    <row r="1484" spans="1:14" x14ac:dyDescent="0.35">
      <c r="A1484" t="s">
        <v>436</v>
      </c>
      <c r="B1484" t="b">
        <v>0</v>
      </c>
      <c r="C1484" t="b">
        <v>1</v>
      </c>
      <c r="D1484">
        <v>1</v>
      </c>
      <c r="E1484">
        <v>1</v>
      </c>
      <c r="F1484" t="s">
        <v>115</v>
      </c>
      <c r="G1484">
        <v>5.6205390612864101E-2</v>
      </c>
      <c r="H1484">
        <v>5.6205390612864101E-2</v>
      </c>
      <c r="I1484">
        <v>5.6205390612864101E-2</v>
      </c>
      <c r="J1484">
        <v>100.589957726858</v>
      </c>
      <c r="K1484">
        <v>110.875102203694</v>
      </c>
      <c r="L1484">
        <v>115.590703610513</v>
      </c>
      <c r="M1484">
        <v>0</v>
      </c>
      <c r="N1484" t="b">
        <v>1</v>
      </c>
    </row>
    <row r="1485" spans="1:14" x14ac:dyDescent="0.35">
      <c r="A1485" t="s">
        <v>437</v>
      </c>
      <c r="B1485" t="b">
        <v>1</v>
      </c>
      <c r="C1485" t="b">
        <v>0</v>
      </c>
      <c r="D1485">
        <v>0</v>
      </c>
      <c r="E1485">
        <v>-1</v>
      </c>
      <c r="F1485" t="s">
        <v>115</v>
      </c>
      <c r="G1485">
        <v>3.0616289157230298E-3</v>
      </c>
      <c r="H1485">
        <v>0</v>
      </c>
      <c r="I1485">
        <v>-3.0616289157230298E-3</v>
      </c>
      <c r="J1485">
        <v>100.897926850066</v>
      </c>
      <c r="K1485">
        <v>110.875102203694</v>
      </c>
      <c r="L1485">
        <v>115.23680776995</v>
      </c>
      <c r="M1485">
        <v>0</v>
      </c>
      <c r="N1485" t="b">
        <v>1</v>
      </c>
    </row>
    <row r="1486" spans="1:14" x14ac:dyDescent="0.35">
      <c r="A1486" t="s">
        <v>438</v>
      </c>
      <c r="B1486" t="b">
        <v>1</v>
      </c>
      <c r="C1486" t="b">
        <v>1</v>
      </c>
      <c r="D1486">
        <v>1</v>
      </c>
      <c r="E1486">
        <v>1</v>
      </c>
      <c r="F1486" t="s">
        <v>115</v>
      </c>
      <c r="G1486">
        <v>-3.4943092908444398E-2</v>
      </c>
      <c r="H1486">
        <v>-3.4943092908444398E-2</v>
      </c>
      <c r="I1486">
        <v>-3.4943092908444398E-2</v>
      </c>
      <c r="J1486">
        <v>97.372241217874802</v>
      </c>
      <c r="K1486">
        <v>107.000783206157</v>
      </c>
      <c r="L1486">
        <v>111.210077289572</v>
      </c>
      <c r="M1486">
        <v>1</v>
      </c>
      <c r="N1486" t="b">
        <v>0</v>
      </c>
    </row>
    <row r="1487" spans="1:14" x14ac:dyDescent="0.35">
      <c r="A1487" t="s">
        <v>439</v>
      </c>
      <c r="B1487" t="b">
        <v>0</v>
      </c>
      <c r="C1487" t="b">
        <v>1</v>
      </c>
      <c r="D1487">
        <v>1</v>
      </c>
      <c r="E1487">
        <v>1</v>
      </c>
      <c r="F1487" t="s">
        <v>115</v>
      </c>
      <c r="G1487">
        <v>8.8078159103716705E-2</v>
      </c>
      <c r="H1487">
        <v>8.8078159103716705E-2</v>
      </c>
      <c r="I1487">
        <v>8.8078159103716705E-2</v>
      </c>
      <c r="J1487">
        <v>105.94860897214799</v>
      </c>
      <c r="K1487">
        <v>116.425215213611</v>
      </c>
      <c r="L1487">
        <v>121.00525617101999</v>
      </c>
      <c r="M1487">
        <v>0</v>
      </c>
      <c r="N1487" t="b">
        <v>1</v>
      </c>
    </row>
    <row r="1488" spans="1:14" x14ac:dyDescent="0.35">
      <c r="A1488" t="s">
        <v>440</v>
      </c>
      <c r="B1488" t="b">
        <v>1</v>
      </c>
      <c r="C1488" t="b">
        <v>1</v>
      </c>
      <c r="D1488">
        <v>1</v>
      </c>
      <c r="E1488">
        <v>1</v>
      </c>
      <c r="F1488" t="s">
        <v>115</v>
      </c>
      <c r="G1488">
        <v>2.4454000064427099E-2</v>
      </c>
      <c r="H1488">
        <v>2.4454000064427099E-2</v>
      </c>
      <c r="I1488">
        <v>2.4454000064427099E-2</v>
      </c>
      <c r="J1488">
        <v>108.539476262779</v>
      </c>
      <c r="K1488">
        <v>119.272277433946</v>
      </c>
      <c r="L1488">
        <v>123.964318713222</v>
      </c>
      <c r="M1488">
        <v>1</v>
      </c>
      <c r="N1488" t="b">
        <v>1</v>
      </c>
    </row>
    <row r="1489" spans="1:14" x14ac:dyDescent="0.35">
      <c r="A1489" t="s">
        <v>441</v>
      </c>
      <c r="B1489" t="b">
        <v>1</v>
      </c>
      <c r="C1489" t="b">
        <v>0</v>
      </c>
      <c r="D1489">
        <v>0</v>
      </c>
      <c r="E1489">
        <v>-1</v>
      </c>
      <c r="F1489" t="s">
        <v>115</v>
      </c>
      <c r="G1489">
        <v>2.2893866655154999E-2</v>
      </c>
      <c r="H1489">
        <v>0</v>
      </c>
      <c r="I1489">
        <v>-2.2893866655154999E-2</v>
      </c>
      <c r="J1489">
        <v>111.024364559159</v>
      </c>
      <c r="K1489">
        <v>119.272277433946</v>
      </c>
      <c r="L1489">
        <v>121.126296130604</v>
      </c>
      <c r="M1489">
        <v>0</v>
      </c>
      <c r="N1489" t="b">
        <v>1</v>
      </c>
    </row>
    <row r="1490" spans="1:14" x14ac:dyDescent="0.35">
      <c r="A1490" t="s">
        <v>442</v>
      </c>
      <c r="B1490" t="b">
        <v>1</v>
      </c>
      <c r="C1490" t="b">
        <v>1</v>
      </c>
      <c r="D1490">
        <v>1</v>
      </c>
      <c r="E1490">
        <v>1</v>
      </c>
      <c r="F1490" t="s">
        <v>115</v>
      </c>
      <c r="G1490">
        <v>4.5811821925188997E-2</v>
      </c>
      <c r="H1490">
        <v>4.5811821925188997E-2</v>
      </c>
      <c r="I1490">
        <v>4.5811821925188997E-2</v>
      </c>
      <c r="J1490">
        <v>116.110592977701</v>
      </c>
      <c r="K1490">
        <v>124.736357768361</v>
      </c>
      <c r="L1490">
        <v>126.675312439397</v>
      </c>
      <c r="M1490">
        <v>1</v>
      </c>
      <c r="N1490" t="b">
        <v>1</v>
      </c>
    </row>
    <row r="1491" spans="1:14" x14ac:dyDescent="0.35">
      <c r="A1491" t="s">
        <v>443</v>
      </c>
      <c r="B1491" t="b">
        <v>1</v>
      </c>
      <c r="C1491" t="b">
        <v>1</v>
      </c>
      <c r="D1491">
        <v>1</v>
      </c>
      <c r="E1491">
        <v>1</v>
      </c>
      <c r="F1491" t="s">
        <v>115</v>
      </c>
      <c r="G1491">
        <v>-5.6942582645622603E-2</v>
      </c>
      <c r="H1491">
        <v>-5.6942582645622603E-2</v>
      </c>
      <c r="I1491">
        <v>-5.6942582645622603E-2</v>
      </c>
      <c r="J1491">
        <v>109.498955941036</v>
      </c>
      <c r="K1491">
        <v>117.63354740722301</v>
      </c>
      <c r="L1491">
        <v>119.462092991657</v>
      </c>
      <c r="M1491">
        <v>1</v>
      </c>
      <c r="N1491" t="b">
        <v>0</v>
      </c>
    </row>
    <row r="1492" spans="1:14" x14ac:dyDescent="0.35">
      <c r="A1492" t="s">
        <v>444</v>
      </c>
      <c r="B1492" t="b">
        <v>0</v>
      </c>
      <c r="C1492" t="b">
        <v>0</v>
      </c>
      <c r="D1492">
        <v>0</v>
      </c>
      <c r="E1492">
        <v>-1</v>
      </c>
      <c r="F1492" t="s">
        <v>115</v>
      </c>
      <c r="G1492">
        <v>-7.3809969673895706E-2</v>
      </c>
      <c r="H1492">
        <v>0</v>
      </c>
      <c r="I1492">
        <v>7.3809969673895706E-2</v>
      </c>
      <c r="J1492">
        <v>101.416841323705</v>
      </c>
      <c r="K1492">
        <v>117.63354740722301</v>
      </c>
      <c r="L1492">
        <v>128.279586452551</v>
      </c>
      <c r="M1492">
        <v>1</v>
      </c>
      <c r="N1492" t="b">
        <v>0</v>
      </c>
    </row>
    <row r="1493" spans="1:14" x14ac:dyDescent="0.35">
      <c r="A1493" t="s">
        <v>445</v>
      </c>
      <c r="B1493" t="b">
        <v>0</v>
      </c>
      <c r="C1493" t="b">
        <v>0</v>
      </c>
      <c r="D1493">
        <v>0</v>
      </c>
      <c r="E1493">
        <v>-1</v>
      </c>
      <c r="F1493" t="s">
        <v>115</v>
      </c>
      <c r="G1493">
        <v>-0.26765477121591902</v>
      </c>
      <c r="H1493">
        <v>0</v>
      </c>
      <c r="I1493">
        <v>0.26765477121591902</v>
      </c>
      <c r="J1493">
        <v>74.272139861767499</v>
      </c>
      <c r="K1493">
        <v>117.63354740722301</v>
      </c>
      <c r="L1493">
        <v>162.61422981618199</v>
      </c>
      <c r="M1493">
        <v>1</v>
      </c>
      <c r="N1493" t="b">
        <v>0</v>
      </c>
    </row>
    <row r="1494" spans="1:14" x14ac:dyDescent="0.35">
      <c r="A1494" t="s">
        <v>446</v>
      </c>
      <c r="B1494" t="b">
        <v>0</v>
      </c>
      <c r="C1494" t="b">
        <v>0</v>
      </c>
      <c r="D1494">
        <v>0</v>
      </c>
      <c r="E1494">
        <v>-1</v>
      </c>
      <c r="F1494" t="s">
        <v>115</v>
      </c>
      <c r="G1494">
        <v>0.308597898637331</v>
      </c>
      <c r="H1494">
        <v>0</v>
      </c>
      <c r="I1494">
        <v>-0.308597898637331</v>
      </c>
      <c r="J1494">
        <v>97.192366150406897</v>
      </c>
      <c r="K1494">
        <v>117.63354740722301</v>
      </c>
      <c r="L1494">
        <v>112.43182020638</v>
      </c>
      <c r="M1494">
        <v>1</v>
      </c>
      <c r="N1494" t="b">
        <v>1</v>
      </c>
    </row>
    <row r="1495" spans="1:14" x14ac:dyDescent="0.35">
      <c r="A1495" t="s">
        <v>447</v>
      </c>
      <c r="B1495" t="b">
        <v>1</v>
      </c>
      <c r="C1495" t="b">
        <v>0</v>
      </c>
      <c r="D1495">
        <v>0</v>
      </c>
      <c r="E1495">
        <v>-1</v>
      </c>
      <c r="F1495" t="s">
        <v>115</v>
      </c>
      <c r="G1495">
        <v>0.14413896808634599</v>
      </c>
      <c r="H1495">
        <v>0</v>
      </c>
      <c r="I1495">
        <v>-0.14413896808634599</v>
      </c>
      <c r="J1495">
        <v>111.201573513196</v>
      </c>
      <c r="K1495">
        <v>117.63354740722301</v>
      </c>
      <c r="L1495">
        <v>96.226013661763005</v>
      </c>
      <c r="M1495">
        <v>0</v>
      </c>
      <c r="N1495" t="b">
        <v>1</v>
      </c>
    </row>
    <row r="1496" spans="1:14" x14ac:dyDescent="0.35">
      <c r="A1496" t="s">
        <v>448</v>
      </c>
      <c r="B1496" t="b">
        <v>1</v>
      </c>
      <c r="C1496" t="b">
        <v>1</v>
      </c>
      <c r="D1496">
        <v>1</v>
      </c>
      <c r="E1496">
        <v>1</v>
      </c>
      <c r="F1496" t="s">
        <v>115</v>
      </c>
      <c r="G1496">
        <v>4.5613525551104303E-2</v>
      </c>
      <c r="H1496">
        <v>4.5613525551104303E-2</v>
      </c>
      <c r="I1496">
        <v>4.5613525551104303E-2</v>
      </c>
      <c r="J1496">
        <v>116.27386932796399</v>
      </c>
      <c r="K1496">
        <v>122.999228227549</v>
      </c>
      <c r="L1496">
        <v>100.61522139460401</v>
      </c>
      <c r="M1496">
        <v>1</v>
      </c>
      <c r="N1496" t="b">
        <v>1</v>
      </c>
    </row>
    <row r="1497" spans="1:14" x14ac:dyDescent="0.35">
      <c r="A1497" t="s">
        <v>449</v>
      </c>
      <c r="B1497" t="b">
        <v>1</v>
      </c>
      <c r="C1497" t="b">
        <v>1</v>
      </c>
      <c r="D1497">
        <v>1</v>
      </c>
      <c r="E1497">
        <v>1</v>
      </c>
      <c r="F1497" t="s">
        <v>115</v>
      </c>
      <c r="G1497">
        <v>9.9164078193497901E-2</v>
      </c>
      <c r="H1497">
        <v>9.9164078193497901E-2</v>
      </c>
      <c r="I1497">
        <v>9.9164078193497901E-2</v>
      </c>
      <c r="J1497">
        <v>127.804060397862</v>
      </c>
      <c r="K1497">
        <v>135.19633331324599</v>
      </c>
      <c r="L1497">
        <v>110.592637076435</v>
      </c>
      <c r="M1497">
        <v>1</v>
      </c>
      <c r="N1497" t="b">
        <v>1</v>
      </c>
    </row>
    <row r="1498" spans="1:14" x14ac:dyDescent="0.35">
      <c r="A1498" t="s">
        <v>450</v>
      </c>
      <c r="B1498" t="b">
        <v>1</v>
      </c>
      <c r="C1498" t="b">
        <v>0</v>
      </c>
      <c r="D1498">
        <v>0</v>
      </c>
      <c r="E1498">
        <v>-1</v>
      </c>
      <c r="F1498" t="s">
        <v>115</v>
      </c>
      <c r="G1498">
        <v>7.3367924462646603E-2</v>
      </c>
      <c r="H1498">
        <v>0</v>
      </c>
      <c r="I1498">
        <v>-7.3367924462646603E-2</v>
      </c>
      <c r="J1498">
        <v>137.18077904715199</v>
      </c>
      <c r="K1498">
        <v>135.19633331324599</v>
      </c>
      <c r="L1498">
        <v>102.478684833286</v>
      </c>
      <c r="M1498">
        <v>0</v>
      </c>
      <c r="N1498" t="b">
        <v>1</v>
      </c>
    </row>
    <row r="1499" spans="1:14" x14ac:dyDescent="0.35">
      <c r="A1499" t="s">
        <v>451</v>
      </c>
      <c r="B1499" t="b">
        <v>1</v>
      </c>
      <c r="C1499" t="b">
        <v>0</v>
      </c>
      <c r="D1499">
        <v>0</v>
      </c>
      <c r="E1499">
        <v>-1</v>
      </c>
      <c r="F1499" t="s">
        <v>115</v>
      </c>
      <c r="G1499">
        <v>-6.0064036512161703E-2</v>
      </c>
      <c r="H1499">
        <v>0</v>
      </c>
      <c r="I1499">
        <v>6.0064036512161703E-2</v>
      </c>
      <c r="J1499">
        <v>128.94114772569699</v>
      </c>
      <c r="K1499">
        <v>135.19633331324599</v>
      </c>
      <c r="L1499">
        <v>108.633968300831</v>
      </c>
      <c r="M1499">
        <v>0</v>
      </c>
      <c r="N1499" t="b">
        <v>0</v>
      </c>
    </row>
    <row r="1500" spans="1:14" x14ac:dyDescent="0.35">
      <c r="A1500" t="s">
        <v>452</v>
      </c>
      <c r="B1500" t="b">
        <v>0</v>
      </c>
      <c r="C1500" t="b">
        <v>1</v>
      </c>
      <c r="D1500">
        <v>1</v>
      </c>
      <c r="E1500">
        <v>1</v>
      </c>
      <c r="F1500" t="s">
        <v>115</v>
      </c>
      <c r="G1500">
        <v>-2.29365919414482E-2</v>
      </c>
      <c r="H1500">
        <v>-2.29365919414482E-2</v>
      </c>
      <c r="I1500">
        <v>-2.29365919414482E-2</v>
      </c>
      <c r="J1500">
        <v>125.983677235851</v>
      </c>
      <c r="K1500">
        <v>132.09539018405999</v>
      </c>
      <c r="L1500">
        <v>106.142275298935</v>
      </c>
      <c r="M1500">
        <v>0</v>
      </c>
      <c r="N1500" t="b">
        <v>0</v>
      </c>
    </row>
    <row r="1501" spans="1:14" x14ac:dyDescent="0.35">
      <c r="A1501" t="s">
        <v>453</v>
      </c>
      <c r="B1501" t="b">
        <v>0</v>
      </c>
      <c r="C1501" t="b">
        <v>0</v>
      </c>
      <c r="D1501">
        <v>0</v>
      </c>
      <c r="E1501">
        <v>-1</v>
      </c>
      <c r="F1501" t="s">
        <v>115</v>
      </c>
      <c r="G1501">
        <v>0.18571117753324801</v>
      </c>
      <c r="H1501">
        <v>0</v>
      </c>
      <c r="I1501">
        <v>-0.18571117753324801</v>
      </c>
      <c r="J1501">
        <v>149.38025428528999</v>
      </c>
      <c r="K1501">
        <v>132.09539018405999</v>
      </c>
      <c r="L1501">
        <v>86.430468367111601</v>
      </c>
      <c r="M1501">
        <v>1</v>
      </c>
      <c r="N1501" t="b">
        <v>1</v>
      </c>
    </row>
    <row r="1502" spans="1:14" x14ac:dyDescent="0.35">
      <c r="A1502" t="s">
        <v>454</v>
      </c>
      <c r="B1502" t="b">
        <v>1</v>
      </c>
      <c r="C1502" t="b">
        <v>0</v>
      </c>
      <c r="D1502">
        <v>0</v>
      </c>
      <c r="E1502">
        <v>-1</v>
      </c>
      <c r="F1502" t="s">
        <v>115</v>
      </c>
      <c r="G1502">
        <v>6.1928375584307097E-2</v>
      </c>
      <c r="H1502">
        <v>0</v>
      </c>
      <c r="I1502">
        <v>-6.1928375584307097E-2</v>
      </c>
      <c r="J1502">
        <v>158.63113077754801</v>
      </c>
      <c r="K1502">
        <v>132.09539018405999</v>
      </c>
      <c r="L1502">
        <v>81.0779698601456</v>
      </c>
      <c r="M1502">
        <v>0</v>
      </c>
      <c r="N1502" t="b">
        <v>1</v>
      </c>
    </row>
    <row r="1503" spans="1:14" x14ac:dyDescent="0.35">
      <c r="A1503" t="s">
        <v>455</v>
      </c>
      <c r="B1503" t="b">
        <v>1</v>
      </c>
      <c r="C1503" t="b">
        <v>0</v>
      </c>
      <c r="D1503">
        <v>0</v>
      </c>
      <c r="E1503">
        <v>-1</v>
      </c>
      <c r="F1503" t="s">
        <v>115</v>
      </c>
      <c r="G1503">
        <v>0.38511171238256803</v>
      </c>
      <c r="H1503">
        <v>0</v>
      </c>
      <c r="I1503">
        <v>-0.38511171238256803</v>
      </c>
      <c r="J1503">
        <v>219.72183718847401</v>
      </c>
      <c r="K1503">
        <v>132.09539018405999</v>
      </c>
      <c r="L1503">
        <v>49.853894050802602</v>
      </c>
      <c r="M1503">
        <v>0</v>
      </c>
      <c r="N1503" t="b">
        <v>1</v>
      </c>
    </row>
    <row r="1504" spans="1:14" x14ac:dyDescent="0.35">
      <c r="A1504" t="s">
        <v>456</v>
      </c>
      <c r="B1504" t="b">
        <v>1</v>
      </c>
      <c r="C1504" t="b">
        <v>1</v>
      </c>
      <c r="D1504">
        <v>1</v>
      </c>
      <c r="E1504">
        <v>1</v>
      </c>
      <c r="F1504" t="s">
        <v>115</v>
      </c>
      <c r="G1504">
        <v>-4.4484900709975503E-2</v>
      </c>
      <c r="H1504">
        <v>-4.4484900709975503E-2</v>
      </c>
      <c r="I1504">
        <v>-4.4484900709975503E-2</v>
      </c>
      <c r="J1504">
        <v>209.947533077331</v>
      </c>
      <c r="K1504">
        <v>126.219139867476</v>
      </c>
      <c r="L1504">
        <v>47.636148523947</v>
      </c>
      <c r="M1504">
        <v>1</v>
      </c>
      <c r="N1504" t="b">
        <v>0</v>
      </c>
    </row>
    <row r="1505" spans="1:14" x14ac:dyDescent="0.35">
      <c r="A1505" t="s">
        <v>457</v>
      </c>
      <c r="B1505" t="b">
        <v>0</v>
      </c>
      <c r="C1505" t="b">
        <v>1</v>
      </c>
      <c r="D1505">
        <v>1</v>
      </c>
      <c r="E1505">
        <v>1</v>
      </c>
      <c r="F1505" t="s">
        <v>115</v>
      </c>
      <c r="G1505">
        <v>7.2671124193040199E-2</v>
      </c>
      <c r="H1505">
        <v>7.2671124193040199E-2</v>
      </c>
      <c r="I1505">
        <v>7.2671124193040199E-2</v>
      </c>
      <c r="J1505">
        <v>225.20465632761599</v>
      </c>
      <c r="K1505">
        <v>135.39162665632401</v>
      </c>
      <c r="L1505">
        <v>51.097920989408898</v>
      </c>
      <c r="M1505">
        <v>0</v>
      </c>
      <c r="N1505" t="b">
        <v>1</v>
      </c>
    </row>
    <row r="1506" spans="1:14" x14ac:dyDescent="0.35">
      <c r="A1506" t="s">
        <v>458</v>
      </c>
      <c r="B1506" t="b">
        <v>1</v>
      </c>
      <c r="C1506" t="b">
        <v>1</v>
      </c>
      <c r="D1506">
        <v>1</v>
      </c>
      <c r="E1506">
        <v>1</v>
      </c>
      <c r="F1506" t="s">
        <v>115</v>
      </c>
      <c r="G1506">
        <v>3.6979181795394299E-2</v>
      </c>
      <c r="H1506">
        <v>3.6979181795394299E-2</v>
      </c>
      <c r="I1506">
        <v>3.6979181795394299E-2</v>
      </c>
      <c r="J1506">
        <v>233.53254025512399</v>
      </c>
      <c r="K1506">
        <v>140.398298232023</v>
      </c>
      <c r="L1506">
        <v>52.9874802990429</v>
      </c>
      <c r="M1506">
        <v>1</v>
      </c>
      <c r="N1506" t="b">
        <v>1</v>
      </c>
    </row>
    <row r="1507" spans="1:14" x14ac:dyDescent="0.35">
      <c r="A1507" t="s">
        <v>459</v>
      </c>
      <c r="B1507" t="b">
        <v>1</v>
      </c>
      <c r="C1507" t="b">
        <v>1</v>
      </c>
      <c r="D1507">
        <v>1</v>
      </c>
      <c r="E1507">
        <v>1</v>
      </c>
      <c r="F1507" t="s">
        <v>115</v>
      </c>
      <c r="G1507">
        <v>-1.49818876394408E-2</v>
      </c>
      <c r="H1507">
        <v>-1.49818876394408E-2</v>
      </c>
      <c r="I1507">
        <v>-1.49818876394408E-2</v>
      </c>
      <c r="J1507">
        <v>230.03378197686899</v>
      </c>
      <c r="K1507">
        <v>138.29486670314199</v>
      </c>
      <c r="L1507">
        <v>52.193627822905597</v>
      </c>
      <c r="M1507">
        <v>1</v>
      </c>
      <c r="N1507" t="b">
        <v>0</v>
      </c>
    </row>
    <row r="1508" spans="1:14" x14ac:dyDescent="0.35">
      <c r="A1508" t="s">
        <v>460</v>
      </c>
      <c r="B1508" t="b">
        <v>0</v>
      </c>
      <c r="C1508" t="b">
        <v>1</v>
      </c>
      <c r="D1508">
        <v>1</v>
      </c>
      <c r="E1508">
        <v>1</v>
      </c>
      <c r="F1508" t="s">
        <v>115</v>
      </c>
      <c r="G1508">
        <v>2.61208736261207E-2</v>
      </c>
      <c r="H1508">
        <v>2.61208736261207E-2</v>
      </c>
      <c r="I1508">
        <v>2.61208736261207E-2</v>
      </c>
      <c r="J1508">
        <v>236.04246532562499</v>
      </c>
      <c r="K1508">
        <v>141.90724943943599</v>
      </c>
      <c r="L1508">
        <v>53.5569709793565</v>
      </c>
      <c r="M1508">
        <v>0</v>
      </c>
      <c r="N1508" t="b">
        <v>1</v>
      </c>
    </row>
    <row r="1509" spans="1:14" x14ac:dyDescent="0.35">
      <c r="A1509" t="s">
        <v>461</v>
      </c>
      <c r="B1509" t="b">
        <v>1</v>
      </c>
      <c r="C1509" t="b">
        <v>1</v>
      </c>
      <c r="D1509">
        <v>1</v>
      </c>
      <c r="E1509">
        <v>1</v>
      </c>
      <c r="F1509" t="s">
        <v>115</v>
      </c>
      <c r="G1509">
        <v>-2.96396147396988E-2</v>
      </c>
      <c r="H1509">
        <v>-2.96396147396988E-2</v>
      </c>
      <c r="I1509">
        <v>-2.96396147396988E-2</v>
      </c>
      <c r="J1509">
        <v>229.04625759116499</v>
      </c>
      <c r="K1509">
        <v>137.70117323728101</v>
      </c>
      <c r="L1509">
        <v>51.9695629929031</v>
      </c>
      <c r="M1509">
        <v>1</v>
      </c>
      <c r="N1509" t="b">
        <v>0</v>
      </c>
    </row>
    <row r="1510" spans="1:14" x14ac:dyDescent="0.35">
      <c r="A1510" t="s">
        <v>462</v>
      </c>
      <c r="B1510" t="b">
        <v>0</v>
      </c>
      <c r="C1510" t="b">
        <v>1</v>
      </c>
      <c r="D1510">
        <v>1</v>
      </c>
      <c r="E1510">
        <v>1</v>
      </c>
      <c r="F1510" t="s">
        <v>115</v>
      </c>
      <c r="G1510">
        <v>7.55904533954776E-3</v>
      </c>
      <c r="H1510">
        <v>7.55904533954776E-3</v>
      </c>
      <c r="I1510">
        <v>7.55904533954776E-3</v>
      </c>
      <c r="J1510">
        <v>230.77762863715</v>
      </c>
      <c r="K1510">
        <v>138.74206264909</v>
      </c>
      <c r="L1510">
        <v>52.362403275843</v>
      </c>
      <c r="M1510">
        <v>0</v>
      </c>
      <c r="N1510" t="b">
        <v>1</v>
      </c>
    </row>
    <row r="1511" spans="1:14" x14ac:dyDescent="0.35">
      <c r="A1511" t="s">
        <v>463</v>
      </c>
      <c r="B1511" t="b">
        <v>1</v>
      </c>
      <c r="C1511" t="b">
        <v>0</v>
      </c>
      <c r="D1511">
        <v>0</v>
      </c>
      <c r="E1511">
        <v>-1</v>
      </c>
      <c r="F1511" t="s">
        <v>115</v>
      </c>
      <c r="G1511">
        <v>-6.3919463943999305E-2</v>
      </c>
      <c r="H1511">
        <v>0</v>
      </c>
      <c r="I1511">
        <v>6.3919463943999305E-2</v>
      </c>
      <c r="J1511">
        <v>216.02644632439601</v>
      </c>
      <c r="K1511">
        <v>138.74206264909</v>
      </c>
      <c r="L1511">
        <v>55.709380024054397</v>
      </c>
      <c r="M1511">
        <v>0</v>
      </c>
      <c r="N1511" t="b">
        <v>0</v>
      </c>
    </row>
    <row r="1512" spans="1:14" x14ac:dyDescent="0.35">
      <c r="A1512" t="s">
        <v>464</v>
      </c>
      <c r="B1512" t="b">
        <v>0</v>
      </c>
      <c r="C1512" t="b">
        <v>0</v>
      </c>
      <c r="D1512">
        <v>0</v>
      </c>
      <c r="E1512">
        <v>-1</v>
      </c>
      <c r="F1512" t="s">
        <v>115</v>
      </c>
      <c r="G1512">
        <v>3.4108511628025702E-2</v>
      </c>
      <c r="H1512">
        <v>0</v>
      </c>
      <c r="I1512">
        <v>-3.4108511628025702E-2</v>
      </c>
      <c r="J1512">
        <v>223.394786880813</v>
      </c>
      <c r="K1512">
        <v>138.74206264909</v>
      </c>
      <c r="L1512">
        <v>53.809215987713799</v>
      </c>
      <c r="M1512">
        <v>1</v>
      </c>
      <c r="N1512" t="b">
        <v>1</v>
      </c>
    </row>
    <row r="1513" spans="1:14" x14ac:dyDescent="0.35">
      <c r="A1513" t="s">
        <v>465</v>
      </c>
      <c r="B1513" t="b">
        <v>1</v>
      </c>
      <c r="C1513" t="b">
        <v>1</v>
      </c>
      <c r="D1513">
        <v>1</v>
      </c>
      <c r="E1513">
        <v>1</v>
      </c>
      <c r="F1513" t="s">
        <v>115</v>
      </c>
      <c r="G1513">
        <v>-2.5521172330312199E-2</v>
      </c>
      <c r="H1513">
        <v>-2.5521172330312199E-2</v>
      </c>
      <c r="I1513">
        <v>-2.5521172330312199E-2</v>
      </c>
      <c r="J1513">
        <v>217.693490027134</v>
      </c>
      <c r="K1513">
        <v>135.20120255876</v>
      </c>
      <c r="L1513">
        <v>52.435941713532401</v>
      </c>
      <c r="M1513">
        <v>1</v>
      </c>
      <c r="N1513" t="b">
        <v>0</v>
      </c>
    </row>
    <row r="1514" spans="1:14" x14ac:dyDescent="0.35">
      <c r="A1514" t="s">
        <v>466</v>
      </c>
      <c r="B1514" t="b">
        <v>0</v>
      </c>
      <c r="C1514" t="b">
        <v>1</v>
      </c>
      <c r="D1514">
        <v>1</v>
      </c>
      <c r="E1514">
        <v>1</v>
      </c>
      <c r="F1514" t="s">
        <v>115</v>
      </c>
      <c r="G1514">
        <v>5.0400891357094101E-3</v>
      </c>
      <c r="H1514">
        <v>5.0400891357094101E-3</v>
      </c>
      <c r="I1514">
        <v>5.0400891357094101E-3</v>
      </c>
      <c r="J1514">
        <v>218.790684621135</v>
      </c>
      <c r="K1514">
        <v>135.882628670911</v>
      </c>
      <c r="L1514">
        <v>52.700223533683399</v>
      </c>
      <c r="M1514">
        <v>0</v>
      </c>
      <c r="N1514" t="b">
        <v>1</v>
      </c>
    </row>
    <row r="1515" spans="1:14" x14ac:dyDescent="0.35">
      <c r="A1515" t="s">
        <v>467</v>
      </c>
      <c r="B1515" t="b">
        <v>1</v>
      </c>
      <c r="C1515" t="b">
        <v>0</v>
      </c>
      <c r="D1515">
        <v>0</v>
      </c>
      <c r="E1515">
        <v>-1</v>
      </c>
      <c r="F1515" t="s">
        <v>115</v>
      </c>
      <c r="G1515">
        <v>-0.10755599612851099</v>
      </c>
      <c r="H1515">
        <v>0</v>
      </c>
      <c r="I1515">
        <v>0.10755599612851099</v>
      </c>
      <c r="J1515">
        <v>195.25843459307001</v>
      </c>
      <c r="K1515">
        <v>135.882628670911</v>
      </c>
      <c r="L1515">
        <v>58.368448572044002</v>
      </c>
      <c r="M1515">
        <v>0</v>
      </c>
      <c r="N1515" t="b">
        <v>0</v>
      </c>
    </row>
    <row r="1516" spans="1:14" x14ac:dyDescent="0.35">
      <c r="A1516" t="s">
        <v>468</v>
      </c>
      <c r="B1516" t="b">
        <v>0</v>
      </c>
      <c r="C1516" t="b">
        <v>1</v>
      </c>
      <c r="D1516">
        <v>1</v>
      </c>
      <c r="E1516">
        <v>1</v>
      </c>
      <c r="F1516" t="s">
        <v>115</v>
      </c>
      <c r="G1516">
        <v>-6.6247642943725996E-2</v>
      </c>
      <c r="H1516">
        <v>-6.6247642943725996E-2</v>
      </c>
      <c r="I1516">
        <v>-6.6247642943725996E-2</v>
      </c>
      <c r="J1516">
        <v>182.32302353639699</v>
      </c>
      <c r="K1516">
        <v>126.880724804466</v>
      </c>
      <c r="L1516">
        <v>54.501676431863999</v>
      </c>
      <c r="M1516">
        <v>0</v>
      </c>
      <c r="N1516" t="b">
        <v>0</v>
      </c>
    </row>
    <row r="1517" spans="1:14" x14ac:dyDescent="0.35">
      <c r="A1517" t="s">
        <v>469</v>
      </c>
      <c r="B1517" t="b">
        <v>0</v>
      </c>
      <c r="C1517" t="b">
        <v>0</v>
      </c>
      <c r="D1517">
        <v>0</v>
      </c>
      <c r="E1517">
        <v>-1</v>
      </c>
      <c r="F1517" t="s">
        <v>115</v>
      </c>
      <c r="G1517">
        <v>4.7735725435840096E-3</v>
      </c>
      <c r="H1517">
        <v>0</v>
      </c>
      <c r="I1517">
        <v>-4.7735725435840096E-3</v>
      </c>
      <c r="J1517">
        <v>183.19335571561399</v>
      </c>
      <c r="K1517">
        <v>126.880724804466</v>
      </c>
      <c r="L1517">
        <v>54.241508725669497</v>
      </c>
      <c r="M1517">
        <v>1</v>
      </c>
      <c r="N1517" t="b">
        <v>1</v>
      </c>
    </row>
    <row r="1518" spans="1:14" x14ac:dyDescent="0.35">
      <c r="A1518" t="s">
        <v>470</v>
      </c>
      <c r="B1518" t="b">
        <v>1</v>
      </c>
      <c r="C1518" t="b">
        <v>0</v>
      </c>
      <c r="D1518">
        <v>0</v>
      </c>
      <c r="E1518">
        <v>-1</v>
      </c>
      <c r="F1518" t="s">
        <v>115</v>
      </c>
      <c r="G1518">
        <v>-6.7418712256545901E-2</v>
      </c>
      <c r="H1518">
        <v>0</v>
      </c>
      <c r="I1518">
        <v>6.7418712256545901E-2</v>
      </c>
      <c r="J1518">
        <v>170.84269557931199</v>
      </c>
      <c r="K1518">
        <v>126.880724804466</v>
      </c>
      <c r="L1518">
        <v>57.898401394806399</v>
      </c>
      <c r="M1518">
        <v>0</v>
      </c>
      <c r="N1518" t="b">
        <v>0</v>
      </c>
    </row>
    <row r="1519" spans="1:14" x14ac:dyDescent="0.35">
      <c r="A1519" t="s">
        <v>471</v>
      </c>
      <c r="B1519" t="b">
        <v>0</v>
      </c>
      <c r="C1519" t="b">
        <v>0</v>
      </c>
      <c r="D1519">
        <v>0</v>
      </c>
      <c r="E1519">
        <v>-1</v>
      </c>
      <c r="F1519" t="s">
        <v>115</v>
      </c>
      <c r="G1519">
        <v>-8.6061674370521202E-2</v>
      </c>
      <c r="H1519">
        <v>0</v>
      </c>
      <c r="I1519">
        <v>8.6061674370521202E-2</v>
      </c>
      <c r="J1519">
        <v>156.13968714378299</v>
      </c>
      <c r="K1519">
        <v>126.880724804466</v>
      </c>
      <c r="L1519">
        <v>62.881234762219897</v>
      </c>
      <c r="M1519">
        <v>1</v>
      </c>
      <c r="N1519" t="b">
        <v>0</v>
      </c>
    </row>
    <row r="1520" spans="1:14" x14ac:dyDescent="0.35">
      <c r="A1520" t="s">
        <v>472</v>
      </c>
      <c r="B1520" t="b">
        <v>0</v>
      </c>
      <c r="C1520" t="b">
        <v>0</v>
      </c>
      <c r="D1520">
        <v>0</v>
      </c>
      <c r="E1520">
        <v>-1</v>
      </c>
      <c r="F1520" t="s">
        <v>115</v>
      </c>
      <c r="G1520">
        <v>-9.9393555548371995E-2</v>
      </c>
      <c r="H1520">
        <v>0</v>
      </c>
      <c r="I1520">
        <v>9.9393555548371995E-2</v>
      </c>
      <c r="J1520">
        <v>140.620408476352</v>
      </c>
      <c r="K1520">
        <v>126.880724804466</v>
      </c>
      <c r="L1520">
        <v>69.131224262508894</v>
      </c>
      <c r="M1520">
        <v>1</v>
      </c>
      <c r="N1520" t="b">
        <v>0</v>
      </c>
    </row>
    <row r="1521" spans="1:14" x14ac:dyDescent="0.35">
      <c r="A1521" t="s">
        <v>473</v>
      </c>
      <c r="B1521" t="b">
        <v>0</v>
      </c>
      <c r="C1521" t="b">
        <v>0</v>
      </c>
      <c r="D1521">
        <v>0</v>
      </c>
      <c r="E1521">
        <v>-1</v>
      </c>
      <c r="F1521" t="s">
        <v>115</v>
      </c>
      <c r="G1521">
        <v>8.3092202128772996E-2</v>
      </c>
      <c r="H1521">
        <v>0</v>
      </c>
      <c r="I1521">
        <v>-8.3092202128772996E-2</v>
      </c>
      <c r="J1521">
        <v>152.304867880899</v>
      </c>
      <c r="K1521">
        <v>126.880724804466</v>
      </c>
      <c r="L1521">
        <v>63.386958602678902</v>
      </c>
      <c r="M1521">
        <v>1</v>
      </c>
      <c r="N1521" t="b">
        <v>1</v>
      </c>
    </row>
    <row r="1522" spans="1:14" x14ac:dyDescent="0.35">
      <c r="A1522" t="s">
        <v>474</v>
      </c>
      <c r="B1522" t="b">
        <v>1</v>
      </c>
      <c r="C1522" t="b">
        <v>0</v>
      </c>
      <c r="D1522">
        <v>0</v>
      </c>
      <c r="E1522">
        <v>-1</v>
      </c>
      <c r="F1522" t="s">
        <v>115</v>
      </c>
      <c r="G1522">
        <v>-2.56568775245938E-2</v>
      </c>
      <c r="H1522">
        <v>0</v>
      </c>
      <c r="I1522">
        <v>2.56568775245938E-2</v>
      </c>
      <c r="J1522">
        <v>148.39720053927999</v>
      </c>
      <c r="K1522">
        <v>126.880724804466</v>
      </c>
      <c r="L1522">
        <v>65.013270036204403</v>
      </c>
      <c r="M1522">
        <v>0</v>
      </c>
      <c r="N1522" t="b">
        <v>0</v>
      </c>
    </row>
    <row r="1523" spans="1:14" x14ac:dyDescent="0.35">
      <c r="A1523" t="s">
        <v>475</v>
      </c>
      <c r="B1523" t="b">
        <v>0</v>
      </c>
      <c r="C1523" t="b">
        <v>0</v>
      </c>
      <c r="D1523">
        <v>0</v>
      </c>
      <c r="E1523">
        <v>-1</v>
      </c>
      <c r="F1523" t="s">
        <v>115</v>
      </c>
      <c r="G1523">
        <v>-0.10302668794146499</v>
      </c>
      <c r="H1523">
        <v>0</v>
      </c>
      <c r="I1523">
        <v>0.10302668794146499</v>
      </c>
      <c r="J1523">
        <v>133.10832846793201</v>
      </c>
      <c r="K1523">
        <v>126.880724804466</v>
      </c>
      <c r="L1523">
        <v>71.711371920278594</v>
      </c>
      <c r="M1523">
        <v>1</v>
      </c>
      <c r="N1523" t="b">
        <v>0</v>
      </c>
    </row>
    <row r="1524" spans="1:14" x14ac:dyDescent="0.35">
      <c r="A1524" t="s">
        <v>476</v>
      </c>
      <c r="B1524" t="b">
        <v>0</v>
      </c>
      <c r="C1524" t="b">
        <v>0</v>
      </c>
      <c r="D1524">
        <v>0</v>
      </c>
      <c r="E1524">
        <v>-1</v>
      </c>
      <c r="F1524" t="s">
        <v>115</v>
      </c>
      <c r="G1524">
        <v>8.5452233017691198E-2</v>
      </c>
      <c r="H1524">
        <v>0</v>
      </c>
      <c r="I1524">
        <v>-8.5452233017691198E-2</v>
      </c>
      <c r="J1524">
        <v>144.48273236876901</v>
      </c>
      <c r="K1524">
        <v>126.880724804466</v>
      </c>
      <c r="L1524">
        <v>65.583475056928606</v>
      </c>
      <c r="M1524">
        <v>1</v>
      </c>
      <c r="N1524" t="b">
        <v>1</v>
      </c>
    </row>
    <row r="1525" spans="1:14" x14ac:dyDescent="0.35">
      <c r="A1525" t="s">
        <v>477</v>
      </c>
      <c r="B1525" t="b">
        <v>1</v>
      </c>
      <c r="C1525" t="b">
        <v>0</v>
      </c>
      <c r="D1525">
        <v>0</v>
      </c>
      <c r="E1525">
        <v>-1</v>
      </c>
      <c r="F1525" t="s">
        <v>115</v>
      </c>
      <c r="G1525">
        <v>6.7597557274488199E-2</v>
      </c>
      <c r="H1525">
        <v>0</v>
      </c>
      <c r="I1525">
        <v>-6.7597557274488199E-2</v>
      </c>
      <c r="J1525">
        <v>154.24941214524199</v>
      </c>
      <c r="K1525">
        <v>126.880724804466</v>
      </c>
      <c r="L1525">
        <v>61.150192345507897</v>
      </c>
      <c r="M1525">
        <v>0</v>
      </c>
      <c r="N1525" t="b">
        <v>1</v>
      </c>
    </row>
    <row r="1526" spans="1:14" x14ac:dyDescent="0.35">
      <c r="A1526" t="s">
        <v>478</v>
      </c>
      <c r="B1526" t="b">
        <v>1</v>
      </c>
      <c r="C1526" t="b">
        <v>1</v>
      </c>
      <c r="D1526">
        <v>1</v>
      </c>
      <c r="E1526">
        <v>1</v>
      </c>
      <c r="F1526" t="s">
        <v>115</v>
      </c>
      <c r="G1526">
        <v>-8.1075190375813594E-2</v>
      </c>
      <c r="H1526">
        <v>-8.1075190375813594E-2</v>
      </c>
      <c r="I1526">
        <v>-8.1075190375813594E-2</v>
      </c>
      <c r="J1526">
        <v>141.74361169020901</v>
      </c>
      <c r="K1526">
        <v>116.59384588592199</v>
      </c>
      <c r="L1526">
        <v>56.1924288595783</v>
      </c>
      <c r="M1526">
        <v>1</v>
      </c>
      <c r="N1526" t="b">
        <v>0</v>
      </c>
    </row>
    <row r="1527" spans="1:14" x14ac:dyDescent="0.35">
      <c r="A1527" t="s">
        <v>479</v>
      </c>
      <c r="B1527" t="b">
        <v>0</v>
      </c>
      <c r="C1527" t="b">
        <v>1</v>
      </c>
      <c r="D1527">
        <v>1</v>
      </c>
      <c r="E1527">
        <v>1</v>
      </c>
      <c r="F1527" t="s">
        <v>115</v>
      </c>
      <c r="G1527">
        <v>0.16924886587135801</v>
      </c>
      <c r="H1527">
        <v>0.16924886587135801</v>
      </c>
      <c r="I1527">
        <v>0.16924886587135801</v>
      </c>
      <c r="J1527">
        <v>165.73355721328701</v>
      </c>
      <c r="K1527">
        <v>136.32722206969501</v>
      </c>
      <c r="L1527">
        <v>65.702933714618894</v>
      </c>
      <c r="M1527">
        <v>0</v>
      </c>
      <c r="N1527" t="b">
        <v>1</v>
      </c>
    </row>
    <row r="1528" spans="1:14" x14ac:dyDescent="0.35">
      <c r="A1528" t="s">
        <v>480</v>
      </c>
      <c r="B1528" t="b">
        <v>1</v>
      </c>
      <c r="C1528" t="b">
        <v>0</v>
      </c>
      <c r="D1528">
        <v>0</v>
      </c>
      <c r="E1528">
        <v>-1</v>
      </c>
      <c r="F1528" t="s">
        <v>115</v>
      </c>
      <c r="G1528">
        <v>-8.0785755132732701E-2</v>
      </c>
      <c r="H1528">
        <v>0</v>
      </c>
      <c r="I1528">
        <v>8.0785755132732701E-2</v>
      </c>
      <c r="J1528">
        <v>152.34464664297801</v>
      </c>
      <c r="K1528">
        <v>136.32722206969501</v>
      </c>
      <c r="L1528">
        <v>71.010794829190303</v>
      </c>
      <c r="M1528">
        <v>0</v>
      </c>
      <c r="N1528" t="b">
        <v>0</v>
      </c>
    </row>
    <row r="1529" spans="1:14" x14ac:dyDescent="0.35">
      <c r="A1529" t="s">
        <v>481</v>
      </c>
      <c r="B1529" t="b">
        <v>0</v>
      </c>
      <c r="C1529" t="b">
        <v>1</v>
      </c>
      <c r="D1529">
        <v>1</v>
      </c>
      <c r="E1529">
        <v>1</v>
      </c>
      <c r="F1529" t="s">
        <v>115</v>
      </c>
      <c r="G1529">
        <v>-2.5792059378113599E-2</v>
      </c>
      <c r="H1529">
        <v>-2.5792059378113599E-2</v>
      </c>
      <c r="I1529">
        <v>-2.5792059378113599E-2</v>
      </c>
      <c r="J1529">
        <v>148.41536447082399</v>
      </c>
      <c r="K1529">
        <v>132.81106226322001</v>
      </c>
      <c r="L1529">
        <v>69.179280192468795</v>
      </c>
      <c r="M1529">
        <v>0</v>
      </c>
      <c r="N1529" t="b">
        <v>0</v>
      </c>
    </row>
    <row r="1530" spans="1:14" x14ac:dyDescent="0.35">
      <c r="A1530" t="s">
        <v>482</v>
      </c>
      <c r="B1530" t="b">
        <v>0</v>
      </c>
      <c r="C1530" t="b">
        <v>0</v>
      </c>
      <c r="D1530">
        <v>0</v>
      </c>
      <c r="E1530">
        <v>-1</v>
      </c>
      <c r="F1530" t="s">
        <v>115</v>
      </c>
      <c r="G1530">
        <v>-3.7147274140769598E-2</v>
      </c>
      <c r="H1530">
        <v>0</v>
      </c>
      <c r="I1530">
        <v>3.7147274140769598E-2</v>
      </c>
      <c r="J1530">
        <v>142.902138240124</v>
      </c>
      <c r="K1530">
        <v>132.81106226322001</v>
      </c>
      <c r="L1530">
        <v>71.749101878639493</v>
      </c>
      <c r="M1530">
        <v>1</v>
      </c>
      <c r="N1530" t="b">
        <v>0</v>
      </c>
    </row>
    <row r="1531" spans="1:14" x14ac:dyDescent="0.35">
      <c r="A1531" t="s">
        <v>483</v>
      </c>
      <c r="B1531" t="b">
        <v>0</v>
      </c>
      <c r="C1531" t="b">
        <v>1</v>
      </c>
      <c r="D1531">
        <v>1</v>
      </c>
      <c r="E1531">
        <v>1</v>
      </c>
      <c r="F1531" t="s">
        <v>115</v>
      </c>
      <c r="G1531">
        <v>-6.9417191199855496E-2</v>
      </c>
      <c r="H1531">
        <v>-6.9417191199855496E-2</v>
      </c>
      <c r="I1531">
        <v>-6.9417191199855496E-2</v>
      </c>
      <c r="J1531">
        <v>132.98227318704099</v>
      </c>
      <c r="K1531">
        <v>123.59169136063799</v>
      </c>
      <c r="L1531">
        <v>66.768480755112094</v>
      </c>
      <c r="M1531">
        <v>0</v>
      </c>
      <c r="N1531" t="b">
        <v>0</v>
      </c>
    </row>
    <row r="1532" spans="1:14" x14ac:dyDescent="0.35">
      <c r="A1532" t="s">
        <v>484</v>
      </c>
      <c r="B1532" t="b">
        <v>0</v>
      </c>
      <c r="C1532" t="b">
        <v>0</v>
      </c>
      <c r="D1532">
        <v>0</v>
      </c>
      <c r="E1532">
        <v>-1</v>
      </c>
      <c r="F1532" t="s">
        <v>115</v>
      </c>
      <c r="G1532">
        <v>0.12417896979476301</v>
      </c>
      <c r="H1532">
        <v>0</v>
      </c>
      <c r="I1532">
        <v>-0.12417896979476301</v>
      </c>
      <c r="J1532">
        <v>149.495874872374</v>
      </c>
      <c r="K1532">
        <v>123.59169136063799</v>
      </c>
      <c r="L1532">
        <v>58.477239600180802</v>
      </c>
      <c r="M1532">
        <v>1</v>
      </c>
      <c r="N1532" t="b">
        <v>1</v>
      </c>
    </row>
    <row r="1533" spans="1:14" x14ac:dyDescent="0.35">
      <c r="A1533" t="s">
        <v>485</v>
      </c>
      <c r="B1533" t="b">
        <v>1</v>
      </c>
      <c r="C1533" t="b">
        <v>1</v>
      </c>
      <c r="D1533">
        <v>1</v>
      </c>
      <c r="E1533">
        <v>1</v>
      </c>
      <c r="F1533" t="s">
        <v>115</v>
      </c>
      <c r="G1533">
        <v>5.3793540215326403E-2</v>
      </c>
      <c r="H1533">
        <v>5.3793540215326403E-2</v>
      </c>
      <c r="I1533">
        <v>5.3793540215326403E-2</v>
      </c>
      <c r="J1533">
        <v>157.53778722934601</v>
      </c>
      <c r="K1533">
        <v>130.240125980127</v>
      </c>
      <c r="L1533">
        <v>61.622937340294399</v>
      </c>
      <c r="M1533">
        <v>1</v>
      </c>
      <c r="N1533" t="b">
        <v>1</v>
      </c>
    </row>
    <row r="1534" spans="1:14" x14ac:dyDescent="0.35">
      <c r="A1534" t="s">
        <v>486</v>
      </c>
      <c r="B1534" t="b">
        <v>1</v>
      </c>
      <c r="C1534" t="b">
        <v>1</v>
      </c>
      <c r="D1534">
        <v>1</v>
      </c>
      <c r="E1534">
        <v>1</v>
      </c>
      <c r="F1534" t="s">
        <v>115</v>
      </c>
      <c r="G1534">
        <v>-4.7004864584264797E-2</v>
      </c>
      <c r="H1534">
        <v>-4.7004864584264797E-2</v>
      </c>
      <c r="I1534">
        <v>-4.7004864584264797E-2</v>
      </c>
      <c r="J1534">
        <v>150.13274487372601</v>
      </c>
      <c r="K1534">
        <v>124.118206494993</v>
      </c>
      <c r="L1534">
        <v>58.7263595153292</v>
      </c>
      <c r="M1534">
        <v>1</v>
      </c>
      <c r="N1534" t="b">
        <v>0</v>
      </c>
    </row>
    <row r="1535" spans="1:14" x14ac:dyDescent="0.35">
      <c r="A1535" t="s">
        <v>487</v>
      </c>
      <c r="B1535" t="b">
        <v>0</v>
      </c>
      <c r="C1535" t="b">
        <v>0</v>
      </c>
      <c r="D1535">
        <v>0</v>
      </c>
      <c r="E1535">
        <v>-1</v>
      </c>
      <c r="F1535" t="s">
        <v>115</v>
      </c>
      <c r="G1535">
        <v>-5.5445044937019801E-2</v>
      </c>
      <c r="H1535">
        <v>0</v>
      </c>
      <c r="I1535">
        <v>5.5445044937019801E-2</v>
      </c>
      <c r="J1535">
        <v>141.80862808768401</v>
      </c>
      <c r="K1535">
        <v>124.118206494993</v>
      </c>
      <c r="L1535">
        <v>61.9824451576442</v>
      </c>
      <c r="M1535">
        <v>1</v>
      </c>
      <c r="N1535" t="b">
        <v>0</v>
      </c>
    </row>
    <row r="1536" spans="1:14" x14ac:dyDescent="0.35">
      <c r="A1536" t="s">
        <v>488</v>
      </c>
      <c r="B1536" t="b">
        <v>0</v>
      </c>
      <c r="C1536" t="b">
        <v>0</v>
      </c>
      <c r="D1536">
        <v>0</v>
      </c>
      <c r="E1536">
        <v>-1</v>
      </c>
      <c r="F1536" t="s">
        <v>115</v>
      </c>
      <c r="G1536">
        <v>-2.75062301572877E-2</v>
      </c>
      <c r="H1536">
        <v>0</v>
      </c>
      <c r="I1536">
        <v>2.75062301572877E-2</v>
      </c>
      <c r="J1536">
        <v>137.90800732521501</v>
      </c>
      <c r="K1536">
        <v>124.118206494993</v>
      </c>
      <c r="L1536">
        <v>63.687348559861903</v>
      </c>
      <c r="M1536">
        <v>1</v>
      </c>
      <c r="N1536" t="b">
        <v>0</v>
      </c>
    </row>
    <row r="1537" spans="1:14" x14ac:dyDescent="0.35">
      <c r="A1537" t="s">
        <v>489</v>
      </c>
      <c r="B1537" t="b">
        <v>0</v>
      </c>
      <c r="C1537" t="b">
        <v>0</v>
      </c>
      <c r="D1537">
        <v>0</v>
      </c>
      <c r="E1537">
        <v>-1</v>
      </c>
      <c r="F1537" t="s">
        <v>115</v>
      </c>
      <c r="G1537">
        <v>0.103707539648061</v>
      </c>
      <c r="H1537">
        <v>0</v>
      </c>
      <c r="I1537">
        <v>-0.103707539648061</v>
      </c>
      <c r="J1537">
        <v>152.21010746268001</v>
      </c>
      <c r="K1537">
        <v>124.118206494993</v>
      </c>
      <c r="L1537">
        <v>57.082490334010103</v>
      </c>
      <c r="M1537">
        <v>1</v>
      </c>
      <c r="N1537" t="b">
        <v>1</v>
      </c>
    </row>
    <row r="1538" spans="1:14" x14ac:dyDescent="0.35">
      <c r="A1538" t="s">
        <v>490</v>
      </c>
      <c r="B1538" t="b">
        <v>1</v>
      </c>
      <c r="C1538" t="b">
        <v>0</v>
      </c>
      <c r="D1538">
        <v>0</v>
      </c>
      <c r="E1538">
        <v>-1</v>
      </c>
      <c r="F1538" t="s">
        <v>115</v>
      </c>
      <c r="G1538">
        <v>9.5570500026291805E-2</v>
      </c>
      <c r="H1538">
        <v>0</v>
      </c>
      <c r="I1538">
        <v>-9.5570500026291805E-2</v>
      </c>
      <c r="J1538">
        <v>166.75690354194401</v>
      </c>
      <c r="K1538">
        <v>124.118206494993</v>
      </c>
      <c r="L1538">
        <v>51.627088190042798</v>
      </c>
      <c r="M1538">
        <v>0</v>
      </c>
      <c r="N1538" t="b">
        <v>1</v>
      </c>
    </row>
    <row r="1539" spans="1:14" x14ac:dyDescent="0.35">
      <c r="A1539" t="s">
        <v>396</v>
      </c>
      <c r="B1539" t="b">
        <v>0</v>
      </c>
      <c r="C1539" t="b">
        <v>1</v>
      </c>
      <c r="D1539">
        <v>1</v>
      </c>
      <c r="E1539">
        <v>1</v>
      </c>
      <c r="F1539" t="s">
        <v>17</v>
      </c>
      <c r="G1539">
        <v>-3.61991724443501E-2</v>
      </c>
      <c r="H1539">
        <v>-3.61991724443501E-2</v>
      </c>
      <c r="I1539">
        <v>-3.61991724443501E-2</v>
      </c>
      <c r="J1539">
        <v>96.380082755564899</v>
      </c>
      <c r="K1539">
        <v>96.380082755564899</v>
      </c>
      <c r="L1539">
        <v>96.380082755564899</v>
      </c>
      <c r="M1539">
        <v>0</v>
      </c>
      <c r="N1539" t="b">
        <v>0</v>
      </c>
    </row>
    <row r="1540" spans="1:14" x14ac:dyDescent="0.35">
      <c r="A1540" t="s">
        <v>397</v>
      </c>
      <c r="B1540" t="b">
        <v>0</v>
      </c>
      <c r="C1540" t="b">
        <v>1</v>
      </c>
      <c r="D1540">
        <v>1</v>
      </c>
      <c r="E1540">
        <v>1</v>
      </c>
      <c r="F1540" t="s">
        <v>17</v>
      </c>
      <c r="G1540">
        <v>1.6746484808690201E-2</v>
      </c>
      <c r="H1540">
        <v>1.6746484808690201E-2</v>
      </c>
      <c r="I1540">
        <v>1.6746484808690201E-2</v>
      </c>
      <c r="J1540">
        <v>97.994110347291297</v>
      </c>
      <c r="K1540">
        <v>97.994110347291297</v>
      </c>
      <c r="L1540">
        <v>97.994110347291297</v>
      </c>
      <c r="M1540">
        <v>0</v>
      </c>
      <c r="N1540" t="b">
        <v>1</v>
      </c>
    </row>
    <row r="1541" spans="1:14" x14ac:dyDescent="0.35">
      <c r="A1541" t="s">
        <v>398</v>
      </c>
      <c r="B1541" t="b">
        <v>1</v>
      </c>
      <c r="C1541" t="b">
        <v>1</v>
      </c>
      <c r="D1541">
        <v>1</v>
      </c>
      <c r="E1541">
        <v>1</v>
      </c>
      <c r="F1541" t="s">
        <v>17</v>
      </c>
      <c r="G1541">
        <v>4.15362074469669E-2</v>
      </c>
      <c r="H1541">
        <v>4.15362074469669E-2</v>
      </c>
      <c r="I1541">
        <v>4.15362074469669E-2</v>
      </c>
      <c r="J1541">
        <v>102.064414043257</v>
      </c>
      <c r="K1541">
        <v>102.064414043257</v>
      </c>
      <c r="L1541">
        <v>102.064414043257</v>
      </c>
      <c r="M1541">
        <v>1</v>
      </c>
      <c r="N1541" t="b">
        <v>1</v>
      </c>
    </row>
    <row r="1542" spans="1:14" x14ac:dyDescent="0.35">
      <c r="A1542" t="s">
        <v>354</v>
      </c>
      <c r="B1542" t="b">
        <v>1</v>
      </c>
      <c r="C1542" t="b">
        <v>1</v>
      </c>
      <c r="D1542">
        <v>1</v>
      </c>
      <c r="E1542">
        <v>1</v>
      </c>
      <c r="F1542" t="s">
        <v>17</v>
      </c>
      <c r="G1542" s="129">
        <v>0.11638591348725399</v>
      </c>
      <c r="H1542" s="129">
        <v>0.11638591348725399</v>
      </c>
      <c r="I1542" s="129">
        <v>0.11638591348725399</v>
      </c>
      <c r="J1542">
        <v>113.943274106223</v>
      </c>
      <c r="K1542">
        <v>113.943274106223</v>
      </c>
      <c r="L1542">
        <v>113.943274106223</v>
      </c>
      <c r="M1542">
        <v>1</v>
      </c>
      <c r="N1542" t="b">
        <v>1</v>
      </c>
    </row>
    <row r="1543" spans="1:14" x14ac:dyDescent="0.35">
      <c r="A1543" t="s">
        <v>399</v>
      </c>
      <c r="B1543" t="b">
        <v>1</v>
      </c>
      <c r="C1543" t="b">
        <v>1</v>
      </c>
      <c r="D1543">
        <v>1</v>
      </c>
      <c r="E1543">
        <v>1</v>
      </c>
      <c r="F1543" t="s">
        <v>17</v>
      </c>
      <c r="G1543">
        <v>2.2948495851079199E-2</v>
      </c>
      <c r="H1543">
        <v>2.2948495851079199E-2</v>
      </c>
      <c r="I1543">
        <v>2.2948495851079199E-2</v>
      </c>
      <c r="J1543">
        <v>116.558100859308</v>
      </c>
      <c r="K1543">
        <v>116.558100859308</v>
      </c>
      <c r="L1543">
        <v>116.558100859308</v>
      </c>
      <c r="M1543">
        <v>1</v>
      </c>
      <c r="N1543" t="b">
        <v>1</v>
      </c>
    </row>
    <row r="1544" spans="1:14" x14ac:dyDescent="0.35">
      <c r="A1544" t="s">
        <v>400</v>
      </c>
      <c r="B1544" t="b">
        <v>1</v>
      </c>
      <c r="C1544" t="b">
        <v>1</v>
      </c>
      <c r="D1544">
        <v>1</v>
      </c>
      <c r="E1544">
        <v>1</v>
      </c>
      <c r="F1544" t="s">
        <v>17</v>
      </c>
      <c r="G1544">
        <v>3.2974455862462497E-2</v>
      </c>
      <c r="H1544">
        <v>3.2974455862462497E-2</v>
      </c>
      <c r="I1544">
        <v>3.2974455862462497E-2</v>
      </c>
      <c r="J1544">
        <v>120.401540811506</v>
      </c>
      <c r="K1544">
        <v>120.401540811506</v>
      </c>
      <c r="L1544">
        <v>120.401540811506</v>
      </c>
      <c r="M1544">
        <v>1</v>
      </c>
      <c r="N1544" t="b">
        <v>1</v>
      </c>
    </row>
    <row r="1545" spans="1:14" x14ac:dyDescent="0.35">
      <c r="A1545" t="s">
        <v>401</v>
      </c>
      <c r="B1545" t="b">
        <v>1</v>
      </c>
      <c r="C1545" t="b">
        <v>1</v>
      </c>
      <c r="D1545">
        <v>1</v>
      </c>
      <c r="E1545">
        <v>1</v>
      </c>
      <c r="F1545" t="s">
        <v>17</v>
      </c>
      <c r="G1545">
        <v>-8.1081099098884904E-2</v>
      </c>
      <c r="H1545">
        <v>-8.1081099098884904E-2</v>
      </c>
      <c r="I1545">
        <v>-8.1081099098884904E-2</v>
      </c>
      <c r="J1545">
        <v>110.63925154930899</v>
      </c>
      <c r="K1545">
        <v>110.63925154930899</v>
      </c>
      <c r="L1545">
        <v>110.63925154930899</v>
      </c>
      <c r="M1545">
        <v>1</v>
      </c>
      <c r="N1545" t="b">
        <v>0</v>
      </c>
    </row>
    <row r="1546" spans="1:14" x14ac:dyDescent="0.35">
      <c r="A1546" t="s">
        <v>402</v>
      </c>
      <c r="B1546" t="b">
        <v>0</v>
      </c>
      <c r="C1546" t="b">
        <v>0</v>
      </c>
      <c r="D1546">
        <v>0</v>
      </c>
      <c r="E1546">
        <v>-1</v>
      </c>
      <c r="F1546" t="s">
        <v>17</v>
      </c>
      <c r="G1546">
        <v>2.5659340075105699E-2</v>
      </c>
      <c r="H1546">
        <v>0</v>
      </c>
      <c r="I1546">
        <v>-2.5659340075105699E-2</v>
      </c>
      <c r="J1546">
        <v>113.47818173046799</v>
      </c>
      <c r="K1546">
        <v>110.63925154930899</v>
      </c>
      <c r="L1546">
        <v>107.800321368151</v>
      </c>
      <c r="M1546">
        <v>1</v>
      </c>
      <c r="N1546" t="b">
        <v>1</v>
      </c>
    </row>
    <row r="1547" spans="1:14" x14ac:dyDescent="0.35">
      <c r="A1547" t="s">
        <v>403</v>
      </c>
      <c r="B1547" t="b">
        <v>1</v>
      </c>
      <c r="C1547" t="b">
        <v>1</v>
      </c>
      <c r="D1547">
        <v>1</v>
      </c>
      <c r="E1547">
        <v>1</v>
      </c>
      <c r="F1547" t="s">
        <v>17</v>
      </c>
      <c r="G1547">
        <v>5.4813870208424598E-2</v>
      </c>
      <c r="H1547">
        <v>5.4813870208424598E-2</v>
      </c>
      <c r="I1547">
        <v>5.4813870208424598E-2</v>
      </c>
      <c r="J1547">
        <v>119.69836005533</v>
      </c>
      <c r="K1547">
        <v>116.703817123691</v>
      </c>
      <c r="L1547">
        <v>113.709274192051</v>
      </c>
      <c r="M1547">
        <v>1</v>
      </c>
      <c r="N1547" t="b">
        <v>1</v>
      </c>
    </row>
    <row r="1548" spans="1:14" x14ac:dyDescent="0.35">
      <c r="A1548" t="s">
        <v>404</v>
      </c>
      <c r="B1548" t="b">
        <v>1</v>
      </c>
      <c r="C1548" t="b">
        <v>1</v>
      </c>
      <c r="D1548">
        <v>1</v>
      </c>
      <c r="E1548">
        <v>1</v>
      </c>
      <c r="F1548" t="s">
        <v>17</v>
      </c>
      <c r="G1548">
        <v>-1.18890871908845E-2</v>
      </c>
      <c r="H1548">
        <v>-1.18890871908845E-2</v>
      </c>
      <c r="I1548">
        <v>-1.18890871908845E-2</v>
      </c>
      <c r="J1548">
        <v>118.275255816027</v>
      </c>
      <c r="K1548">
        <v>115.31631526639799</v>
      </c>
      <c r="L1548">
        <v>112.357374716769</v>
      </c>
      <c r="M1548">
        <v>1</v>
      </c>
      <c r="N1548" t="b">
        <v>0</v>
      </c>
    </row>
    <row r="1549" spans="1:14" x14ac:dyDescent="0.35">
      <c r="A1549" t="s">
        <v>405</v>
      </c>
      <c r="B1549" t="b">
        <v>0</v>
      </c>
      <c r="C1549" t="b">
        <v>1</v>
      </c>
      <c r="D1549">
        <v>1</v>
      </c>
      <c r="E1549">
        <v>1</v>
      </c>
      <c r="F1549" t="s">
        <v>17</v>
      </c>
      <c r="G1549">
        <v>1.1976099909734601E-2</v>
      </c>
      <c r="H1549">
        <v>1.1976099909734601E-2</v>
      </c>
      <c r="I1549">
        <v>1.1976099909734601E-2</v>
      </c>
      <c r="J1549">
        <v>119.69173209652899</v>
      </c>
      <c r="K1549">
        <v>116.697354979251</v>
      </c>
      <c r="L1549">
        <v>113.702977861973</v>
      </c>
      <c r="M1549">
        <v>0</v>
      </c>
      <c r="N1549" t="b">
        <v>1</v>
      </c>
    </row>
    <row r="1550" spans="1:14" x14ac:dyDescent="0.35">
      <c r="A1550" t="s">
        <v>406</v>
      </c>
      <c r="B1550" t="b">
        <v>1</v>
      </c>
      <c r="C1550" t="b">
        <v>1</v>
      </c>
      <c r="D1550">
        <v>1</v>
      </c>
      <c r="E1550">
        <v>1</v>
      </c>
      <c r="F1550" t="s">
        <v>17</v>
      </c>
      <c r="G1550">
        <v>2.25952312733688E-2</v>
      </c>
      <c r="H1550">
        <v>2.25952312733688E-2</v>
      </c>
      <c r="I1550">
        <v>2.25952312733688E-2</v>
      </c>
      <c r="J1550">
        <v>122.39619446476</v>
      </c>
      <c r="K1550">
        <v>119.33415870399701</v>
      </c>
      <c r="L1550">
        <v>116.272122943235</v>
      </c>
      <c r="M1550">
        <v>1</v>
      </c>
      <c r="N1550" t="b">
        <v>1</v>
      </c>
    </row>
    <row r="1551" spans="1:14" x14ac:dyDescent="0.35">
      <c r="A1551" t="s">
        <v>407</v>
      </c>
      <c r="B1551" t="b">
        <v>1</v>
      </c>
      <c r="C1551" t="b">
        <v>1</v>
      </c>
      <c r="D1551">
        <v>1</v>
      </c>
      <c r="E1551">
        <v>1</v>
      </c>
      <c r="F1551" t="s">
        <v>17</v>
      </c>
      <c r="G1551">
        <v>6.3898931019456999E-3</v>
      </c>
      <c r="H1551">
        <v>6.3898931019456999E-3</v>
      </c>
      <c r="I1551">
        <v>6.3898931019456999E-3</v>
      </c>
      <c r="J1551">
        <v>123.178293063475</v>
      </c>
      <c r="K1551">
        <v>120.096691221527</v>
      </c>
      <c r="L1551">
        <v>117.015089379578</v>
      </c>
      <c r="M1551">
        <v>1</v>
      </c>
      <c r="N1551" t="b">
        <v>1</v>
      </c>
    </row>
    <row r="1552" spans="1:14" x14ac:dyDescent="0.35">
      <c r="A1552" t="s">
        <v>408</v>
      </c>
      <c r="B1552" t="b">
        <v>1</v>
      </c>
      <c r="C1552" t="b">
        <v>1</v>
      </c>
      <c r="D1552">
        <v>1</v>
      </c>
      <c r="E1552">
        <v>1</v>
      </c>
      <c r="F1552" t="s">
        <v>17</v>
      </c>
      <c r="G1552">
        <v>-1.25627823505726E-2</v>
      </c>
      <c r="H1552">
        <v>-1.25627823505726E-2</v>
      </c>
      <c r="I1552">
        <v>-1.25627823505726E-2</v>
      </c>
      <c r="J1552">
        <v>121.63083097740299</v>
      </c>
      <c r="K1552">
        <v>118.587942628687</v>
      </c>
      <c r="L1552">
        <v>115.54505427997</v>
      </c>
      <c r="M1552">
        <v>1</v>
      </c>
      <c r="N1552" t="b">
        <v>0</v>
      </c>
    </row>
    <row r="1553" spans="1:14" x14ac:dyDescent="0.35">
      <c r="A1553" t="s">
        <v>409</v>
      </c>
      <c r="B1553" t="b">
        <v>0</v>
      </c>
      <c r="C1553" t="b">
        <v>0</v>
      </c>
      <c r="D1553">
        <v>0</v>
      </c>
      <c r="E1553">
        <v>-1</v>
      </c>
      <c r="F1553" t="s">
        <v>17</v>
      </c>
      <c r="G1553">
        <v>-3.6732029025504299E-2</v>
      </c>
      <c r="H1553">
        <v>0</v>
      </c>
      <c r="I1553">
        <v>3.6732029025504299E-2</v>
      </c>
      <c r="J1553">
        <v>117.163083763545</v>
      </c>
      <c r="K1553">
        <v>118.587942628687</v>
      </c>
      <c r="L1553">
        <v>119.789258567535</v>
      </c>
      <c r="M1553">
        <v>1</v>
      </c>
      <c r="N1553" t="b">
        <v>0</v>
      </c>
    </row>
    <row r="1554" spans="1:14" x14ac:dyDescent="0.35">
      <c r="A1554" t="s">
        <v>410</v>
      </c>
      <c r="B1554" t="b">
        <v>0</v>
      </c>
      <c r="C1554" t="b">
        <v>0</v>
      </c>
      <c r="D1554">
        <v>0</v>
      </c>
      <c r="E1554">
        <v>-1</v>
      </c>
      <c r="F1554" t="s">
        <v>17</v>
      </c>
      <c r="G1554">
        <v>-2.3102318581301101E-2</v>
      </c>
      <c r="H1554">
        <v>0</v>
      </c>
      <c r="I1554">
        <v>2.3102318581301101E-2</v>
      </c>
      <c r="J1554">
        <v>114.456344876472</v>
      </c>
      <c r="K1554">
        <v>118.587942628687</v>
      </c>
      <c r="L1554">
        <v>122.55666818157999</v>
      </c>
      <c r="M1554">
        <v>1</v>
      </c>
      <c r="N1554" t="b">
        <v>0</v>
      </c>
    </row>
    <row r="1555" spans="1:14" x14ac:dyDescent="0.35">
      <c r="A1555" t="s">
        <v>411</v>
      </c>
      <c r="B1555" t="b">
        <v>0</v>
      </c>
      <c r="C1555" t="b">
        <v>1</v>
      </c>
      <c r="D1555">
        <v>1</v>
      </c>
      <c r="E1555">
        <v>1</v>
      </c>
      <c r="F1555" t="s">
        <v>17</v>
      </c>
      <c r="G1555">
        <v>-1.6183412991912199E-2</v>
      </c>
      <c r="H1555">
        <v>-1.6183412991912199E-2</v>
      </c>
      <c r="I1555">
        <v>-1.6183412991912199E-2</v>
      </c>
      <c r="J1555">
        <v>112.604050577791</v>
      </c>
      <c r="K1555">
        <v>116.66878497726501</v>
      </c>
      <c r="L1555">
        <v>120.573283005485</v>
      </c>
      <c r="M1555">
        <v>0</v>
      </c>
      <c r="N1555" t="b">
        <v>0</v>
      </c>
    </row>
    <row r="1556" spans="1:14" x14ac:dyDescent="0.35">
      <c r="A1556" t="s">
        <v>412</v>
      </c>
      <c r="B1556" t="b">
        <v>0</v>
      </c>
      <c r="C1556" t="b">
        <v>0</v>
      </c>
      <c r="D1556">
        <v>0</v>
      </c>
      <c r="E1556">
        <v>-1</v>
      </c>
      <c r="F1556" t="s">
        <v>17</v>
      </c>
      <c r="G1556">
        <v>-2.7605603713723999E-3</v>
      </c>
      <c r="H1556">
        <v>0</v>
      </c>
      <c r="I1556">
        <v>2.7605603713723999E-3</v>
      </c>
      <c r="J1556">
        <v>112.29320029810999</v>
      </c>
      <c r="K1556">
        <v>116.66878497726501</v>
      </c>
      <c r="L1556">
        <v>120.906132832396</v>
      </c>
      <c r="M1556">
        <v>1</v>
      </c>
      <c r="N1556" t="b">
        <v>0</v>
      </c>
    </row>
    <row r="1557" spans="1:14" x14ac:dyDescent="0.35">
      <c r="A1557" t="s">
        <v>413</v>
      </c>
      <c r="B1557" t="b">
        <v>0</v>
      </c>
      <c r="C1557" t="b">
        <v>0</v>
      </c>
      <c r="D1557">
        <v>0</v>
      </c>
      <c r="E1557">
        <v>-1</v>
      </c>
      <c r="F1557" t="s">
        <v>17</v>
      </c>
      <c r="G1557">
        <v>3.0136951891573199E-2</v>
      </c>
      <c r="H1557">
        <v>0</v>
      </c>
      <c r="I1557">
        <v>-3.0136951891573199E-2</v>
      </c>
      <c r="J1557">
        <v>115.677375073245</v>
      </c>
      <c r="K1557">
        <v>116.66878497726501</v>
      </c>
      <c r="L1557">
        <v>117.26239052383001</v>
      </c>
      <c r="M1557">
        <v>1</v>
      </c>
      <c r="N1557" t="b">
        <v>1</v>
      </c>
    </row>
    <row r="1558" spans="1:14" x14ac:dyDescent="0.35">
      <c r="A1558" t="s">
        <v>414</v>
      </c>
      <c r="B1558" t="b">
        <v>1</v>
      </c>
      <c r="C1558" t="b">
        <v>0</v>
      </c>
      <c r="D1558">
        <v>0</v>
      </c>
      <c r="E1558">
        <v>-1</v>
      </c>
      <c r="F1558" t="s">
        <v>17</v>
      </c>
      <c r="G1558">
        <v>1.5467358272609E-2</v>
      </c>
      <c r="H1558">
        <v>0</v>
      </c>
      <c r="I1558">
        <v>-1.5467358272609E-2</v>
      </c>
      <c r="J1558">
        <v>117.466598477538</v>
      </c>
      <c r="K1558">
        <v>116.66878497726501</v>
      </c>
      <c r="L1558">
        <v>115.448651117696</v>
      </c>
      <c r="M1558">
        <v>0</v>
      </c>
      <c r="N1558" t="b">
        <v>1</v>
      </c>
    </row>
    <row r="1559" spans="1:14" x14ac:dyDescent="0.35">
      <c r="A1559" t="s">
        <v>415</v>
      </c>
      <c r="B1559" t="b">
        <v>1</v>
      </c>
      <c r="C1559" t="b">
        <v>1</v>
      </c>
      <c r="D1559">
        <v>1</v>
      </c>
      <c r="E1559">
        <v>1</v>
      </c>
      <c r="F1559" t="s">
        <v>17</v>
      </c>
      <c r="G1559">
        <v>1.8518484259671501E-2</v>
      </c>
      <c r="H1559">
        <v>1.8518484259671501E-2</v>
      </c>
      <c r="I1559">
        <v>1.8518484259671501E-2</v>
      </c>
      <c r="J1559">
        <v>119.641901832481</v>
      </c>
      <c r="K1559">
        <v>118.829314035462</v>
      </c>
      <c r="L1559">
        <v>117.58658514621899</v>
      </c>
      <c r="M1559">
        <v>1</v>
      </c>
      <c r="N1559" t="b">
        <v>1</v>
      </c>
    </row>
    <row r="1560" spans="1:14" x14ac:dyDescent="0.35">
      <c r="A1560" t="s">
        <v>416</v>
      </c>
      <c r="B1560" t="b">
        <v>1</v>
      </c>
      <c r="C1560" t="b">
        <v>0</v>
      </c>
      <c r="D1560">
        <v>0</v>
      </c>
      <c r="E1560">
        <v>-1</v>
      </c>
      <c r="F1560" t="s">
        <v>17</v>
      </c>
      <c r="G1560">
        <v>4.84609478478992E-2</v>
      </c>
      <c r="H1560">
        <v>0</v>
      </c>
      <c r="I1560">
        <v>-4.84609478478992E-2</v>
      </c>
      <c r="J1560">
        <v>125.439861797609</v>
      </c>
      <c r="K1560">
        <v>118.829314035462</v>
      </c>
      <c r="L1560">
        <v>111.88822777583501</v>
      </c>
      <c r="M1560">
        <v>0</v>
      </c>
      <c r="N1560" t="b">
        <v>1</v>
      </c>
    </row>
    <row r="1561" spans="1:14" x14ac:dyDescent="0.35">
      <c r="A1561" t="s">
        <v>417</v>
      </c>
      <c r="B1561" t="b">
        <v>1</v>
      </c>
      <c r="C1561" t="b">
        <v>0</v>
      </c>
      <c r="D1561">
        <v>0</v>
      </c>
      <c r="E1561">
        <v>-1</v>
      </c>
      <c r="F1561" t="s">
        <v>17</v>
      </c>
      <c r="G1561">
        <v>8.7390277947996201E-3</v>
      </c>
      <c r="H1561">
        <v>0</v>
      </c>
      <c r="I1561">
        <v>-8.7390277947996201E-3</v>
      </c>
      <c r="J1561">
        <v>126.53608423643399</v>
      </c>
      <c r="K1561">
        <v>118.829314035462</v>
      </c>
      <c r="L1561">
        <v>110.91043344339199</v>
      </c>
      <c r="M1561">
        <v>0</v>
      </c>
      <c r="N1561" t="b">
        <v>1</v>
      </c>
    </row>
    <row r="1562" spans="1:14" x14ac:dyDescent="0.35">
      <c r="A1562" t="s">
        <v>418</v>
      </c>
      <c r="B1562" t="b">
        <v>1</v>
      </c>
      <c r="C1562" t="b">
        <v>1</v>
      </c>
      <c r="D1562">
        <v>1</v>
      </c>
      <c r="E1562">
        <v>1</v>
      </c>
      <c r="F1562" t="s">
        <v>17</v>
      </c>
      <c r="G1562">
        <v>1.9018637419354101E-2</v>
      </c>
      <c r="H1562">
        <v>1.9018637419354101E-2</v>
      </c>
      <c r="I1562">
        <v>1.9018637419354101E-2</v>
      </c>
      <c r="J1562">
        <v>128.94262814299199</v>
      </c>
      <c r="K1562">
        <v>121.089285673893</v>
      </c>
      <c r="L1562">
        <v>113.019798763075</v>
      </c>
      <c r="M1562">
        <v>1</v>
      </c>
      <c r="N1562" t="b">
        <v>1</v>
      </c>
    </row>
    <row r="1563" spans="1:14" x14ac:dyDescent="0.35">
      <c r="A1563" t="s">
        <v>419</v>
      </c>
      <c r="B1563" t="b">
        <v>1</v>
      </c>
      <c r="C1563" t="b">
        <v>1</v>
      </c>
      <c r="D1563">
        <v>1</v>
      </c>
      <c r="E1563">
        <v>1</v>
      </c>
      <c r="F1563" t="s">
        <v>17</v>
      </c>
      <c r="G1563">
        <v>2.4565820883119802E-2</v>
      </c>
      <c r="H1563">
        <v>2.4565820883119802E-2</v>
      </c>
      <c r="I1563">
        <v>2.4565820883119802E-2</v>
      </c>
      <c r="J1563">
        <v>132.11020965015101</v>
      </c>
      <c r="K1563">
        <v>124.063943376623</v>
      </c>
      <c r="L1563">
        <v>115.796222895735</v>
      </c>
      <c r="M1563">
        <v>1</v>
      </c>
      <c r="N1563" t="b">
        <v>1</v>
      </c>
    </row>
    <row r="1564" spans="1:14" x14ac:dyDescent="0.35">
      <c r="A1564" t="s">
        <v>420</v>
      </c>
      <c r="B1564" t="b">
        <v>1</v>
      </c>
      <c r="C1564" t="b">
        <v>1</v>
      </c>
      <c r="D1564">
        <v>1</v>
      </c>
      <c r="E1564">
        <v>1</v>
      </c>
      <c r="F1564" t="s">
        <v>17</v>
      </c>
      <c r="G1564">
        <v>-3.8795725324479897E-2</v>
      </c>
      <c r="H1564">
        <v>-3.8795725324479897E-2</v>
      </c>
      <c r="I1564">
        <v>-3.8795725324479897E-2</v>
      </c>
      <c r="J1564">
        <v>126.984898244004</v>
      </c>
      <c r="K1564">
        <v>119.250792706711</v>
      </c>
      <c r="L1564">
        <v>111.30382443866</v>
      </c>
      <c r="M1564">
        <v>1</v>
      </c>
      <c r="N1564" t="b">
        <v>0</v>
      </c>
    </row>
    <row r="1565" spans="1:14" x14ac:dyDescent="0.35">
      <c r="A1565" t="s">
        <v>421</v>
      </c>
      <c r="B1565" t="b">
        <v>0</v>
      </c>
      <c r="C1565" t="b">
        <v>1</v>
      </c>
      <c r="D1565">
        <v>1</v>
      </c>
      <c r="E1565">
        <v>1</v>
      </c>
      <c r="F1565" t="s">
        <v>17</v>
      </c>
      <c r="G1565">
        <v>2.1046499653969999E-2</v>
      </c>
      <c r="H1565">
        <v>2.1046499653969999E-2</v>
      </c>
      <c r="I1565">
        <v>2.1046499653969999E-2</v>
      </c>
      <c r="J1565">
        <v>129.657485860956</v>
      </c>
      <c r="K1565">
        <v>121.76060447414901</v>
      </c>
      <c r="L1565">
        <v>113.64638034119299</v>
      </c>
      <c r="M1565">
        <v>0</v>
      </c>
      <c r="N1565" t="b">
        <v>1</v>
      </c>
    </row>
    <row r="1566" spans="1:14" x14ac:dyDescent="0.35">
      <c r="A1566" t="s">
        <v>422</v>
      </c>
      <c r="B1566" t="b">
        <v>1</v>
      </c>
      <c r="C1566" t="b">
        <v>0</v>
      </c>
      <c r="D1566">
        <v>0</v>
      </c>
      <c r="E1566">
        <v>-1</v>
      </c>
      <c r="F1566" t="s">
        <v>17</v>
      </c>
      <c r="G1566">
        <v>4.8358237757025503E-2</v>
      </c>
      <c r="H1566">
        <v>0</v>
      </c>
      <c r="I1566">
        <v>-4.8358237757025503E-2</v>
      </c>
      <c r="J1566">
        <v>135.92749338919899</v>
      </c>
      <c r="K1566">
        <v>121.76060447414901</v>
      </c>
      <c r="L1566">
        <v>108.150641660429</v>
      </c>
      <c r="M1566">
        <v>0</v>
      </c>
      <c r="N1566" t="b">
        <v>1</v>
      </c>
    </row>
    <row r="1567" spans="1:14" x14ac:dyDescent="0.35">
      <c r="A1567" t="s">
        <v>423</v>
      </c>
      <c r="B1567" t="b">
        <v>1</v>
      </c>
      <c r="C1567" t="b">
        <v>1</v>
      </c>
      <c r="D1567">
        <v>1</v>
      </c>
      <c r="E1567">
        <v>1</v>
      </c>
      <c r="F1567" t="s">
        <v>17</v>
      </c>
      <c r="G1567">
        <v>3.2646072781878401E-2</v>
      </c>
      <c r="H1567">
        <v>3.2646072781878401E-2</v>
      </c>
      <c r="I1567">
        <v>3.2646072781878401E-2</v>
      </c>
      <c r="J1567">
        <v>140.36499223144099</v>
      </c>
      <c r="K1567">
        <v>125.735610029778</v>
      </c>
      <c r="L1567">
        <v>111.68133537948199</v>
      </c>
      <c r="M1567">
        <v>1</v>
      </c>
      <c r="N1567" t="b">
        <v>1</v>
      </c>
    </row>
    <row r="1568" spans="1:14" x14ac:dyDescent="0.35">
      <c r="A1568" t="s">
        <v>424</v>
      </c>
      <c r="B1568" t="b">
        <v>1</v>
      </c>
      <c r="C1568" t="b">
        <v>1</v>
      </c>
      <c r="D1568">
        <v>1</v>
      </c>
      <c r="E1568">
        <v>1</v>
      </c>
      <c r="F1568" t="s">
        <v>17</v>
      </c>
      <c r="G1568">
        <v>-1.28418528436896E-2</v>
      </c>
      <c r="H1568">
        <v>-1.28418528436896E-2</v>
      </c>
      <c r="I1568">
        <v>-1.28418528436896E-2</v>
      </c>
      <c r="J1568">
        <v>138.56244565679901</v>
      </c>
      <c r="K1568">
        <v>124.120931828564</v>
      </c>
      <c r="L1568">
        <v>110.247140105152</v>
      </c>
      <c r="M1568">
        <v>1</v>
      </c>
      <c r="N1568" t="b">
        <v>0</v>
      </c>
    </row>
    <row r="1569" spans="1:14" x14ac:dyDescent="0.35">
      <c r="A1569" t="s">
        <v>425</v>
      </c>
      <c r="B1569" t="b">
        <v>0</v>
      </c>
      <c r="C1569" t="b">
        <v>1</v>
      </c>
      <c r="D1569">
        <v>1</v>
      </c>
      <c r="E1569">
        <v>1</v>
      </c>
      <c r="F1569" t="s">
        <v>17</v>
      </c>
      <c r="G1569">
        <v>-3.4662196498564898E-3</v>
      </c>
      <c r="H1569">
        <v>-3.4662196498564898E-3</v>
      </c>
      <c r="I1569">
        <v>-3.4662196498564898E-3</v>
      </c>
      <c r="J1569">
        <v>138.08215778493101</v>
      </c>
      <c r="K1569">
        <v>123.690701415701</v>
      </c>
      <c r="L1569">
        <v>109.86499930177899</v>
      </c>
      <c r="M1569">
        <v>0</v>
      </c>
      <c r="N1569" t="b">
        <v>0</v>
      </c>
    </row>
    <row r="1570" spans="1:14" x14ac:dyDescent="0.35">
      <c r="A1570" t="s">
        <v>426</v>
      </c>
      <c r="B1570" t="b">
        <v>0</v>
      </c>
      <c r="C1570" t="b">
        <v>1</v>
      </c>
      <c r="D1570">
        <v>1</v>
      </c>
      <c r="E1570">
        <v>1</v>
      </c>
      <c r="F1570" t="s">
        <v>17</v>
      </c>
      <c r="G1570">
        <v>2.23530193953329E-2</v>
      </c>
      <c r="H1570">
        <v>2.23530193953329E-2</v>
      </c>
      <c r="I1570">
        <v>2.23530193953329E-2</v>
      </c>
      <c r="J1570">
        <v>141.16871093604701</v>
      </c>
      <c r="K1570">
        <v>126.45556206346799</v>
      </c>
      <c r="L1570">
        <v>112.32081376204</v>
      </c>
      <c r="M1570">
        <v>0</v>
      </c>
      <c r="N1570" t="b">
        <v>1</v>
      </c>
    </row>
    <row r="1571" spans="1:14" x14ac:dyDescent="0.35">
      <c r="A1571" t="s">
        <v>427</v>
      </c>
      <c r="B1571" t="b">
        <v>1</v>
      </c>
      <c r="C1571" t="b">
        <v>1</v>
      </c>
      <c r="D1571">
        <v>1</v>
      </c>
      <c r="E1571">
        <v>1</v>
      </c>
      <c r="F1571" t="s">
        <v>17</v>
      </c>
      <c r="G1571">
        <v>3.9930368202469597E-2</v>
      </c>
      <c r="H1571">
        <v>3.9930368202469597E-2</v>
      </c>
      <c r="I1571">
        <v>3.9930368202469597E-2</v>
      </c>
      <c r="J1571">
        <v>146.80562954239099</v>
      </c>
      <c r="K1571">
        <v>131.50497921791299</v>
      </c>
      <c r="L1571">
        <v>116.805825212359</v>
      </c>
      <c r="M1571">
        <v>1</v>
      </c>
      <c r="N1571" t="b">
        <v>1</v>
      </c>
    </row>
    <row r="1572" spans="1:14" x14ac:dyDescent="0.35">
      <c r="A1572" t="s">
        <v>428</v>
      </c>
      <c r="B1572" t="b">
        <v>1</v>
      </c>
      <c r="C1572" t="b">
        <v>0</v>
      </c>
      <c r="D1572">
        <v>0</v>
      </c>
      <c r="E1572">
        <v>-1</v>
      </c>
      <c r="F1572" t="s">
        <v>17</v>
      </c>
      <c r="G1572">
        <v>-7.3730295582942501E-2</v>
      </c>
      <c r="H1572">
        <v>0</v>
      </c>
      <c r="I1572">
        <v>7.3730295582942501E-2</v>
      </c>
      <c r="J1572">
        <v>135.98160708299099</v>
      </c>
      <c r="K1572">
        <v>131.50497921791299</v>
      </c>
      <c r="L1572">
        <v>125.417953231076</v>
      </c>
      <c r="M1572">
        <v>0</v>
      </c>
      <c r="N1572" t="b">
        <v>0</v>
      </c>
    </row>
    <row r="1573" spans="1:14" x14ac:dyDescent="0.35">
      <c r="A1573" t="s">
        <v>429</v>
      </c>
      <c r="B1573" t="b">
        <v>0</v>
      </c>
      <c r="C1573" t="b">
        <v>1</v>
      </c>
      <c r="D1573">
        <v>1</v>
      </c>
      <c r="E1573">
        <v>1</v>
      </c>
      <c r="F1573" t="s">
        <v>17</v>
      </c>
      <c r="G1573">
        <v>-9.2042765865559095E-2</v>
      </c>
      <c r="H1573">
        <v>-9.2042765865559095E-2</v>
      </c>
      <c r="I1573">
        <v>-9.2042765865559095E-2</v>
      </c>
      <c r="J1573">
        <v>123.465483860229</v>
      </c>
      <c r="K1573">
        <v>119.400897205603</v>
      </c>
      <c r="L1573">
        <v>113.87413792648999</v>
      </c>
      <c r="M1573">
        <v>0</v>
      </c>
      <c r="N1573" t="b">
        <v>0</v>
      </c>
    </row>
    <row r="1574" spans="1:14" x14ac:dyDescent="0.35">
      <c r="A1574" t="s">
        <v>430</v>
      </c>
      <c r="B1574" t="b">
        <v>0</v>
      </c>
      <c r="C1574" t="b">
        <v>0</v>
      </c>
      <c r="D1574">
        <v>0</v>
      </c>
      <c r="E1574">
        <v>-1</v>
      </c>
      <c r="F1574" t="s">
        <v>17</v>
      </c>
      <c r="G1574">
        <v>-6.1495799149827897E-2</v>
      </c>
      <c r="H1574">
        <v>0</v>
      </c>
      <c r="I1574">
        <v>6.1495799149827897E-2</v>
      </c>
      <c r="J1574">
        <v>115.872875262824</v>
      </c>
      <c r="K1574">
        <v>119.400897205603</v>
      </c>
      <c r="L1574">
        <v>120.876919040777</v>
      </c>
      <c r="M1574">
        <v>1</v>
      </c>
      <c r="N1574" t="b">
        <v>0</v>
      </c>
    </row>
    <row r="1575" spans="1:14" x14ac:dyDescent="0.35">
      <c r="A1575" t="s">
        <v>431</v>
      </c>
      <c r="B1575" t="b">
        <v>0</v>
      </c>
      <c r="C1575" t="b">
        <v>0</v>
      </c>
      <c r="D1575">
        <v>0</v>
      </c>
      <c r="E1575">
        <v>-1</v>
      </c>
      <c r="F1575" t="s">
        <v>17</v>
      </c>
      <c r="G1575">
        <v>6.8134958914122898E-2</v>
      </c>
      <c r="H1575">
        <v>0</v>
      </c>
      <c r="I1575">
        <v>-6.8134958914122898E-2</v>
      </c>
      <c r="J1575">
        <v>123.767868858117</v>
      </c>
      <c r="K1575">
        <v>119.400897205603</v>
      </c>
      <c r="L1575">
        <v>112.640975128268</v>
      </c>
      <c r="M1575">
        <v>1</v>
      </c>
      <c r="N1575" t="b">
        <v>1</v>
      </c>
    </row>
    <row r="1576" spans="1:14" x14ac:dyDescent="0.35">
      <c r="A1576" t="s">
        <v>432</v>
      </c>
      <c r="B1576" t="b">
        <v>1</v>
      </c>
      <c r="C1576" t="b">
        <v>1</v>
      </c>
      <c r="D1576">
        <v>1</v>
      </c>
      <c r="E1576">
        <v>1</v>
      </c>
      <c r="F1576" t="s">
        <v>17</v>
      </c>
      <c r="G1576">
        <v>1.9157086871517601E-2</v>
      </c>
      <c r="H1576">
        <v>1.9157086871517601E-2</v>
      </c>
      <c r="I1576">
        <v>1.9157086871517601E-2</v>
      </c>
      <c r="J1576">
        <v>126.13890067373499</v>
      </c>
      <c r="K1576">
        <v>121.688270565908</v>
      </c>
      <c r="L1576">
        <v>114.798848074093</v>
      </c>
      <c r="M1576">
        <v>1</v>
      </c>
      <c r="N1576" t="b">
        <v>1</v>
      </c>
    </row>
    <row r="1577" spans="1:14" x14ac:dyDescent="0.35">
      <c r="A1577" t="s">
        <v>433</v>
      </c>
      <c r="B1577" t="b">
        <v>1</v>
      </c>
      <c r="C1577" t="b">
        <v>1</v>
      </c>
      <c r="D1577">
        <v>1</v>
      </c>
      <c r="E1577">
        <v>1</v>
      </c>
      <c r="F1577" t="s">
        <v>17</v>
      </c>
      <c r="G1577">
        <v>7.6045622447866697E-3</v>
      </c>
      <c r="H1577">
        <v>7.6045622447866697E-3</v>
      </c>
      <c r="I1577">
        <v>7.6045622447866697E-3</v>
      </c>
      <c r="J1577">
        <v>127.09813179539699</v>
      </c>
      <c r="K1577">
        <v>122.613656593887</v>
      </c>
      <c r="L1577">
        <v>115.671843059902</v>
      </c>
      <c r="M1577">
        <v>1</v>
      </c>
      <c r="N1577" t="b">
        <v>1</v>
      </c>
    </row>
    <row r="1578" spans="1:14" x14ac:dyDescent="0.35">
      <c r="A1578" t="s">
        <v>434</v>
      </c>
      <c r="B1578" t="b">
        <v>1</v>
      </c>
      <c r="C1578" t="b">
        <v>1</v>
      </c>
      <c r="D1578">
        <v>1</v>
      </c>
      <c r="E1578">
        <v>1</v>
      </c>
      <c r="F1578" t="s">
        <v>17</v>
      </c>
      <c r="G1578">
        <v>2.4922755578833302E-3</v>
      </c>
      <c r="H1578">
        <v>2.4922755578833302E-3</v>
      </c>
      <c r="I1578">
        <v>2.4922755578833302E-3</v>
      </c>
      <c r="J1578">
        <v>127.414895362724</v>
      </c>
      <c r="K1578">
        <v>122.91924361327899</v>
      </c>
      <c r="L1578">
        <v>115.960129167096</v>
      </c>
      <c r="M1578">
        <v>1</v>
      </c>
      <c r="N1578" t="b">
        <v>1</v>
      </c>
    </row>
    <row r="1579" spans="1:14" x14ac:dyDescent="0.35">
      <c r="A1579" t="s">
        <v>435</v>
      </c>
      <c r="B1579" t="b">
        <v>1</v>
      </c>
      <c r="C1579" t="b">
        <v>1</v>
      </c>
      <c r="D1579">
        <v>1</v>
      </c>
      <c r="E1579">
        <v>1</v>
      </c>
      <c r="F1579" t="s">
        <v>17</v>
      </c>
      <c r="G1579">
        <v>-5.6733283749620299E-2</v>
      </c>
      <c r="H1579">
        <v>-5.6733283749620299E-2</v>
      </c>
      <c r="I1579">
        <v>-5.6733283749620299E-2</v>
      </c>
      <c r="J1579">
        <v>120.186229950182</v>
      </c>
      <c r="K1579">
        <v>115.945631287078</v>
      </c>
      <c r="L1579">
        <v>109.381330255416</v>
      </c>
      <c r="M1579">
        <v>1</v>
      </c>
      <c r="N1579" t="b">
        <v>0</v>
      </c>
    </row>
    <row r="1580" spans="1:14" x14ac:dyDescent="0.35">
      <c r="A1580" t="s">
        <v>436</v>
      </c>
      <c r="B1580" t="b">
        <v>0</v>
      </c>
      <c r="C1580" t="b">
        <v>1</v>
      </c>
      <c r="D1580">
        <v>1</v>
      </c>
      <c r="E1580">
        <v>1</v>
      </c>
      <c r="F1580" t="s">
        <v>17</v>
      </c>
      <c r="G1580">
        <v>4.3103445352653903E-2</v>
      </c>
      <c r="H1580">
        <v>4.3103445352653903E-2</v>
      </c>
      <c r="I1580">
        <v>4.3103445352653903E-2</v>
      </c>
      <c r="J1580">
        <v>125.36667054498101</v>
      </c>
      <c r="K1580">
        <v>120.94328746913899</v>
      </c>
      <c r="L1580">
        <v>114.096042446681</v>
      </c>
      <c r="M1580">
        <v>0</v>
      </c>
      <c r="N1580" t="b">
        <v>1</v>
      </c>
    </row>
    <row r="1581" spans="1:14" x14ac:dyDescent="0.35">
      <c r="A1581" t="s">
        <v>437</v>
      </c>
      <c r="B1581" t="b">
        <v>1</v>
      </c>
      <c r="C1581" t="b">
        <v>1</v>
      </c>
      <c r="D1581">
        <v>1</v>
      </c>
      <c r="E1581">
        <v>1</v>
      </c>
      <c r="F1581" t="s">
        <v>17</v>
      </c>
      <c r="G1581">
        <v>-1.0814183602813301E-2</v>
      </c>
      <c r="H1581">
        <v>-1.0814183602813301E-2</v>
      </c>
      <c r="I1581">
        <v>-1.0814183602813301E-2</v>
      </c>
      <c r="J1581">
        <v>124.010932352034</v>
      </c>
      <c r="K1581">
        <v>119.63538455292</v>
      </c>
      <c r="L1581">
        <v>112.862186895308</v>
      </c>
      <c r="M1581">
        <v>1</v>
      </c>
      <c r="N1581" t="b">
        <v>0</v>
      </c>
    </row>
    <row r="1582" spans="1:14" x14ac:dyDescent="0.35">
      <c r="A1582" t="s">
        <v>438</v>
      </c>
      <c r="B1582" t="b">
        <v>0</v>
      </c>
      <c r="C1582" t="b">
        <v>1</v>
      </c>
      <c r="D1582">
        <v>1</v>
      </c>
      <c r="E1582">
        <v>1</v>
      </c>
      <c r="F1582" t="s">
        <v>17</v>
      </c>
      <c r="G1582">
        <v>-1.9179892882583E-2</v>
      </c>
      <c r="H1582">
        <v>-1.9179892882583E-2</v>
      </c>
      <c r="I1582">
        <v>-1.9179892882583E-2</v>
      </c>
      <c r="J1582">
        <v>121.632415953253</v>
      </c>
      <c r="K1582">
        <v>117.34079069222901</v>
      </c>
      <c r="L1582">
        <v>110.697502240162</v>
      </c>
      <c r="M1582">
        <v>0</v>
      </c>
      <c r="N1582" t="b">
        <v>0</v>
      </c>
    </row>
    <row r="1583" spans="1:14" x14ac:dyDescent="0.35">
      <c r="A1583" t="s">
        <v>439</v>
      </c>
      <c r="B1583" t="b">
        <v>0</v>
      </c>
      <c r="C1583" t="b">
        <v>0</v>
      </c>
      <c r="D1583">
        <v>0</v>
      </c>
      <c r="E1583">
        <v>-1</v>
      </c>
      <c r="F1583" t="s">
        <v>17</v>
      </c>
      <c r="G1583">
        <v>1.9661015585939499E-2</v>
      </c>
      <c r="H1583">
        <v>0</v>
      </c>
      <c r="I1583">
        <v>-1.9661015585939499E-2</v>
      </c>
      <c r="J1583">
        <v>124.023832779066</v>
      </c>
      <c r="K1583">
        <v>117.34079069222901</v>
      </c>
      <c r="L1583">
        <v>108.521076923294</v>
      </c>
      <c r="M1583">
        <v>1</v>
      </c>
      <c r="N1583" t="b">
        <v>1</v>
      </c>
    </row>
    <row r="1584" spans="1:14" x14ac:dyDescent="0.35">
      <c r="A1584" t="s">
        <v>440</v>
      </c>
      <c r="B1584" t="b">
        <v>1</v>
      </c>
      <c r="C1584" t="b">
        <v>0</v>
      </c>
      <c r="D1584">
        <v>0</v>
      </c>
      <c r="E1584">
        <v>-1</v>
      </c>
      <c r="F1584" t="s">
        <v>17</v>
      </c>
      <c r="G1584">
        <v>1.9960077123984701E-2</v>
      </c>
      <c r="H1584">
        <v>0</v>
      </c>
      <c r="I1584">
        <v>-1.9960077123984701E-2</v>
      </c>
      <c r="J1584">
        <v>126.499358046548</v>
      </c>
      <c r="K1584">
        <v>117.34079069222901</v>
      </c>
      <c r="L1584">
        <v>106.35498785832699</v>
      </c>
      <c r="M1584">
        <v>0</v>
      </c>
      <c r="N1584" t="b">
        <v>1</v>
      </c>
    </row>
    <row r="1585" spans="1:14" x14ac:dyDescent="0.35">
      <c r="A1585" t="s">
        <v>441</v>
      </c>
      <c r="B1585" t="b">
        <v>1</v>
      </c>
      <c r="C1585" t="b">
        <v>0</v>
      </c>
      <c r="D1585">
        <v>0</v>
      </c>
      <c r="E1585">
        <v>-1</v>
      </c>
      <c r="F1585" t="s">
        <v>17</v>
      </c>
      <c r="G1585">
        <v>-1.92184484526076E-2</v>
      </c>
      <c r="H1585">
        <v>0</v>
      </c>
      <c r="I1585">
        <v>1.92184484526076E-2</v>
      </c>
      <c r="J1585">
        <v>124.06823665464201</v>
      </c>
      <c r="K1585">
        <v>117.34079069222901</v>
      </c>
      <c r="L1585">
        <v>108.39896571016</v>
      </c>
      <c r="M1585">
        <v>0</v>
      </c>
      <c r="N1585" t="b">
        <v>0</v>
      </c>
    </row>
    <row r="1586" spans="1:14" x14ac:dyDescent="0.35">
      <c r="A1586" t="s">
        <v>442</v>
      </c>
      <c r="B1586" t="b">
        <v>0</v>
      </c>
      <c r="C1586" t="b">
        <v>1</v>
      </c>
      <c r="D1586">
        <v>1</v>
      </c>
      <c r="E1586">
        <v>1</v>
      </c>
      <c r="F1586" t="s">
        <v>17</v>
      </c>
      <c r="G1586">
        <v>5.9876139781493302E-2</v>
      </c>
      <c r="H1586">
        <v>5.9876139781493302E-2</v>
      </c>
      <c r="I1586">
        <v>5.9876139781493302E-2</v>
      </c>
      <c r="J1586">
        <v>131.49696373501899</v>
      </c>
      <c r="K1586">
        <v>124.366704277788</v>
      </c>
      <c r="L1586">
        <v>114.889477333191</v>
      </c>
      <c r="M1586">
        <v>0</v>
      </c>
      <c r="N1586" t="b">
        <v>1</v>
      </c>
    </row>
    <row r="1587" spans="1:14" x14ac:dyDescent="0.35">
      <c r="A1587" t="s">
        <v>443</v>
      </c>
      <c r="B1587" t="b">
        <v>1</v>
      </c>
      <c r="C1587" t="b">
        <v>1</v>
      </c>
      <c r="D1587">
        <v>1</v>
      </c>
      <c r="E1587">
        <v>1</v>
      </c>
      <c r="F1587" t="s">
        <v>17</v>
      </c>
      <c r="G1587">
        <v>-8.7038290037918103E-2</v>
      </c>
      <c r="H1587">
        <v>-8.7038290037918103E-2</v>
      </c>
      <c r="I1587">
        <v>-8.7038290037918103E-2</v>
      </c>
      <c r="J1587">
        <v>120.05169286634499</v>
      </c>
      <c r="K1587">
        <v>113.542038999797</v>
      </c>
      <c r="L1587">
        <v>104.88969368276</v>
      </c>
      <c r="M1587">
        <v>1</v>
      </c>
      <c r="N1587" t="b">
        <v>0</v>
      </c>
    </row>
    <row r="1588" spans="1:14" x14ac:dyDescent="0.35">
      <c r="A1588" t="s">
        <v>444</v>
      </c>
      <c r="B1588" t="b">
        <v>0</v>
      </c>
      <c r="C1588" t="b">
        <v>1</v>
      </c>
      <c r="D1588">
        <v>1</v>
      </c>
      <c r="E1588">
        <v>1</v>
      </c>
      <c r="F1588" t="s">
        <v>17</v>
      </c>
      <c r="G1588">
        <v>-4.8916872091619601E-2</v>
      </c>
      <c r="H1588">
        <v>-4.8916872091619601E-2</v>
      </c>
      <c r="I1588">
        <v>-4.8916872091619601E-2</v>
      </c>
      <c r="J1588">
        <v>114.179139562019</v>
      </c>
      <c r="K1588">
        <v>107.987917601023</v>
      </c>
      <c r="L1588">
        <v>99.758817953151507</v>
      </c>
      <c r="M1588">
        <v>0</v>
      </c>
      <c r="N1588" t="b">
        <v>0</v>
      </c>
    </row>
    <row r="1589" spans="1:14" x14ac:dyDescent="0.35">
      <c r="A1589" t="s">
        <v>445</v>
      </c>
      <c r="B1589" t="b">
        <v>0</v>
      </c>
      <c r="C1589" t="b">
        <v>0</v>
      </c>
      <c r="D1589">
        <v>0</v>
      </c>
      <c r="E1589">
        <v>-1</v>
      </c>
      <c r="F1589" t="s">
        <v>17</v>
      </c>
      <c r="G1589">
        <v>-0.19181034887953799</v>
      </c>
      <c r="H1589">
        <v>0</v>
      </c>
      <c r="I1589">
        <v>0.19181034887953799</v>
      </c>
      <c r="J1589">
        <v>92.278398967863296</v>
      </c>
      <c r="K1589">
        <v>107.987917601023</v>
      </c>
      <c r="L1589">
        <v>118.893591628555</v>
      </c>
      <c r="M1589">
        <v>1</v>
      </c>
      <c r="N1589" t="b">
        <v>0</v>
      </c>
    </row>
    <row r="1590" spans="1:14" x14ac:dyDescent="0.35">
      <c r="A1590" t="s">
        <v>446</v>
      </c>
      <c r="B1590" t="b">
        <v>0</v>
      </c>
      <c r="C1590" t="b">
        <v>0</v>
      </c>
      <c r="D1590">
        <v>0</v>
      </c>
      <c r="E1590">
        <v>-1</v>
      </c>
      <c r="F1590" t="s">
        <v>17</v>
      </c>
      <c r="G1590">
        <v>-2.7447477597648501E-3</v>
      </c>
      <c r="H1590">
        <v>0</v>
      </c>
      <c r="I1590">
        <v>2.7447477597648501E-3</v>
      </c>
      <c r="J1590">
        <v>92.025118039021606</v>
      </c>
      <c r="K1590">
        <v>107.987917601023</v>
      </c>
      <c r="L1590">
        <v>119.219924547828</v>
      </c>
      <c r="M1590">
        <v>1</v>
      </c>
      <c r="N1590" t="b">
        <v>0</v>
      </c>
    </row>
    <row r="1591" spans="1:14" x14ac:dyDescent="0.35">
      <c r="A1591" t="s">
        <v>447</v>
      </c>
      <c r="B1591" t="b">
        <v>0</v>
      </c>
      <c r="C1591" t="b">
        <v>0</v>
      </c>
      <c r="D1591">
        <v>0</v>
      </c>
      <c r="E1591">
        <v>-1</v>
      </c>
      <c r="F1591" t="s">
        <v>17</v>
      </c>
      <c r="G1591">
        <v>9.4795451571046893E-2</v>
      </c>
      <c r="H1591">
        <v>0</v>
      </c>
      <c r="I1591">
        <v>-9.4795451571046893E-2</v>
      </c>
      <c r="J1591">
        <v>100.748680659409</v>
      </c>
      <c r="K1591">
        <v>107.987917601023</v>
      </c>
      <c r="L1591">
        <v>107.918417964051</v>
      </c>
      <c r="M1591">
        <v>1</v>
      </c>
      <c r="N1591" t="b">
        <v>1</v>
      </c>
    </row>
    <row r="1592" spans="1:14" x14ac:dyDescent="0.35">
      <c r="A1592" t="s">
        <v>448</v>
      </c>
      <c r="B1592" t="b">
        <v>1</v>
      </c>
      <c r="C1592" t="b">
        <v>1</v>
      </c>
      <c r="D1592">
        <v>1</v>
      </c>
      <c r="E1592">
        <v>1</v>
      </c>
      <c r="F1592" t="s">
        <v>17</v>
      </c>
      <c r="G1592">
        <v>3.8818539236848498E-2</v>
      </c>
      <c r="H1592">
        <v>3.8818539236848498E-2</v>
      </c>
      <c r="I1592">
        <v>3.8818539236848498E-2</v>
      </c>
      <c r="J1592">
        <v>104.65959727264701</v>
      </c>
      <c r="K1592">
        <v>112.179850817523</v>
      </c>
      <c r="L1592">
        <v>112.10765330616699</v>
      </c>
      <c r="M1592">
        <v>1</v>
      </c>
      <c r="N1592" t="b">
        <v>1</v>
      </c>
    </row>
    <row r="1593" spans="1:14" x14ac:dyDescent="0.35">
      <c r="A1593" t="s">
        <v>449</v>
      </c>
      <c r="B1593" t="b">
        <v>1</v>
      </c>
      <c r="C1593" t="b">
        <v>0</v>
      </c>
      <c r="D1593">
        <v>0</v>
      </c>
      <c r="E1593">
        <v>-1</v>
      </c>
      <c r="F1593" t="s">
        <v>17</v>
      </c>
      <c r="G1593">
        <v>4.2707434022408501E-2</v>
      </c>
      <c r="H1593">
        <v>0</v>
      </c>
      <c r="I1593">
        <v>-4.2707434022408501E-2</v>
      </c>
      <c r="J1593">
        <v>109.129340117981</v>
      </c>
      <c r="K1593">
        <v>112.179850817523</v>
      </c>
      <c r="L1593">
        <v>107.319823099187</v>
      </c>
      <c r="M1593">
        <v>0</v>
      </c>
      <c r="N1593" t="b">
        <v>1</v>
      </c>
    </row>
    <row r="1594" spans="1:14" x14ac:dyDescent="0.35">
      <c r="A1594" t="s">
        <v>450</v>
      </c>
      <c r="B1594" t="b">
        <v>1</v>
      </c>
      <c r="C1594" t="b">
        <v>0</v>
      </c>
      <c r="D1594">
        <v>0</v>
      </c>
      <c r="E1594">
        <v>-1</v>
      </c>
      <c r="F1594" t="s">
        <v>17</v>
      </c>
      <c r="G1594">
        <v>3.5960223246528998E-2</v>
      </c>
      <c r="H1594">
        <v>0</v>
      </c>
      <c r="I1594">
        <v>-3.5960223246528998E-2</v>
      </c>
      <c r="J1594">
        <v>113.05365555137</v>
      </c>
      <c r="K1594">
        <v>112.179850817523</v>
      </c>
      <c r="L1594">
        <v>103.460578301762</v>
      </c>
      <c r="M1594">
        <v>0</v>
      </c>
      <c r="N1594" t="b">
        <v>1</v>
      </c>
    </row>
    <row r="1595" spans="1:14" x14ac:dyDescent="0.35">
      <c r="A1595" t="s">
        <v>451</v>
      </c>
      <c r="B1595" t="b">
        <v>1</v>
      </c>
      <c r="C1595" t="b">
        <v>0</v>
      </c>
      <c r="D1595">
        <v>0</v>
      </c>
      <c r="E1595">
        <v>-1</v>
      </c>
      <c r="F1595" t="s">
        <v>17</v>
      </c>
      <c r="G1595">
        <v>-3.6873095358474599E-2</v>
      </c>
      <c r="H1595">
        <v>0</v>
      </c>
      <c r="I1595">
        <v>3.6873095358474599E-2</v>
      </c>
      <c r="J1595">
        <v>108.8850173296</v>
      </c>
      <c r="K1595">
        <v>112.179850817523</v>
      </c>
      <c r="L1595">
        <v>107.275490071326</v>
      </c>
      <c r="M1595">
        <v>0</v>
      </c>
      <c r="N1595" t="b">
        <v>0</v>
      </c>
    </row>
    <row r="1596" spans="1:14" x14ac:dyDescent="0.35">
      <c r="A1596" t="s">
        <v>452</v>
      </c>
      <c r="B1596" t="b">
        <v>0</v>
      </c>
      <c r="C1596" t="b">
        <v>1</v>
      </c>
      <c r="D1596">
        <v>1</v>
      </c>
      <c r="E1596">
        <v>1</v>
      </c>
      <c r="F1596" t="s">
        <v>17</v>
      </c>
      <c r="G1596">
        <v>-1.93799299467598E-2</v>
      </c>
      <c r="H1596">
        <v>-1.93799299467598E-2</v>
      </c>
      <c r="I1596">
        <v>-1.93799299467598E-2</v>
      </c>
      <c r="J1596">
        <v>106.7748333215</v>
      </c>
      <c r="K1596">
        <v>110.005813167242</v>
      </c>
      <c r="L1596">
        <v>105.196498588739</v>
      </c>
      <c r="M1596">
        <v>0</v>
      </c>
      <c r="N1596" t="b">
        <v>0</v>
      </c>
    </row>
    <row r="1597" spans="1:14" x14ac:dyDescent="0.35">
      <c r="A1597" t="s">
        <v>453</v>
      </c>
      <c r="B1597" t="b">
        <v>0</v>
      </c>
      <c r="C1597" t="b">
        <v>0</v>
      </c>
      <c r="D1597">
        <v>0</v>
      </c>
      <c r="E1597">
        <v>-1</v>
      </c>
      <c r="F1597" t="s">
        <v>17</v>
      </c>
      <c r="G1597">
        <v>8.2298098784191906E-2</v>
      </c>
      <c r="H1597">
        <v>0</v>
      </c>
      <c r="I1597">
        <v>-8.2298098784191906E-2</v>
      </c>
      <c r="J1597">
        <v>115.56219910185899</v>
      </c>
      <c r="K1597">
        <v>110.005813167242</v>
      </c>
      <c r="L1597">
        <v>96.539026756132301</v>
      </c>
      <c r="M1597">
        <v>1</v>
      </c>
      <c r="N1597" t="b">
        <v>1</v>
      </c>
    </row>
    <row r="1598" spans="1:14" x14ac:dyDescent="0.35">
      <c r="A1598" t="s">
        <v>454</v>
      </c>
      <c r="B1598" t="b">
        <v>1</v>
      </c>
      <c r="C1598" t="b">
        <v>0</v>
      </c>
      <c r="D1598">
        <v>0</v>
      </c>
      <c r="E1598">
        <v>-1</v>
      </c>
      <c r="F1598" t="s">
        <v>17</v>
      </c>
      <c r="G1598">
        <v>5.7553889107545102E-2</v>
      </c>
      <c r="H1598">
        <v>0</v>
      </c>
      <c r="I1598">
        <v>-5.7553889107545102E-2</v>
      </c>
      <c r="J1598">
        <v>122.213253093991</v>
      </c>
      <c r="K1598">
        <v>110.005813167242</v>
      </c>
      <c r="L1598">
        <v>90.982830315659598</v>
      </c>
      <c r="M1598">
        <v>0</v>
      </c>
      <c r="N1598" t="b">
        <v>1</v>
      </c>
    </row>
    <row r="1599" spans="1:14" x14ac:dyDescent="0.35">
      <c r="A1599" t="s">
        <v>455</v>
      </c>
      <c r="B1599" t="b">
        <v>1</v>
      </c>
      <c r="C1599" t="b">
        <v>1</v>
      </c>
      <c r="D1599">
        <v>1</v>
      </c>
      <c r="E1599">
        <v>1</v>
      </c>
      <c r="F1599" t="s">
        <v>17</v>
      </c>
      <c r="G1599">
        <v>3.8987598763709802E-2</v>
      </c>
      <c r="H1599">
        <v>3.8987598763709802E-2</v>
      </c>
      <c r="I1599">
        <v>3.8987598763709802E-2</v>
      </c>
      <c r="J1599">
        <v>126.978054369228</v>
      </c>
      <c r="K1599">
        <v>114.294675672682</v>
      </c>
      <c r="L1599">
        <v>94.530032398393203</v>
      </c>
      <c r="M1599">
        <v>1</v>
      </c>
      <c r="N1599" t="b">
        <v>1</v>
      </c>
    </row>
    <row r="1600" spans="1:14" x14ac:dyDescent="0.35">
      <c r="A1600" t="s">
        <v>456</v>
      </c>
      <c r="B1600" t="b">
        <v>1</v>
      </c>
      <c r="C1600" t="b">
        <v>1</v>
      </c>
      <c r="D1600">
        <v>1</v>
      </c>
      <c r="E1600">
        <v>1</v>
      </c>
      <c r="F1600" t="s">
        <v>17</v>
      </c>
      <c r="G1600">
        <v>8.07493242652777E-2</v>
      </c>
      <c r="H1600">
        <v>8.07493242652777E-2</v>
      </c>
      <c r="I1600">
        <v>8.07493242652777E-2</v>
      </c>
      <c r="J1600">
        <v>137.231446456062</v>
      </c>
      <c r="K1600">
        <v>123.52389350036999</v>
      </c>
      <c r="L1600">
        <v>102.16326863733801</v>
      </c>
      <c r="M1600">
        <v>1</v>
      </c>
      <c r="N1600" t="b">
        <v>1</v>
      </c>
    </row>
    <row r="1601" spans="1:14" x14ac:dyDescent="0.35">
      <c r="A1601" t="s">
        <v>457</v>
      </c>
      <c r="B1601" t="b">
        <v>1</v>
      </c>
      <c r="C1601" t="b">
        <v>1</v>
      </c>
      <c r="D1601">
        <v>1</v>
      </c>
      <c r="E1601">
        <v>1</v>
      </c>
      <c r="F1601" t="s">
        <v>17</v>
      </c>
      <c r="G1601">
        <v>1.2055896158382701E-3</v>
      </c>
      <c r="H1601">
        <v>1.2055896158382701E-3</v>
      </c>
      <c r="I1601">
        <v>1.2055896158382701E-3</v>
      </c>
      <c r="J1601">
        <v>137.39689126287601</v>
      </c>
      <c r="K1601">
        <v>123.67281262368201</v>
      </c>
      <c r="L1601">
        <v>102.286435613127</v>
      </c>
      <c r="M1601">
        <v>1</v>
      </c>
      <c r="N1601" t="b">
        <v>1</v>
      </c>
    </row>
    <row r="1602" spans="1:14" x14ac:dyDescent="0.35">
      <c r="A1602" t="s">
        <v>458</v>
      </c>
      <c r="B1602" t="b">
        <v>1</v>
      </c>
      <c r="C1602" t="b">
        <v>1</v>
      </c>
      <c r="D1602">
        <v>1</v>
      </c>
      <c r="E1602">
        <v>1</v>
      </c>
      <c r="F1602" t="s">
        <v>17</v>
      </c>
      <c r="G1602">
        <v>6.0390831724235997E-2</v>
      </c>
      <c r="H1602">
        <v>6.0390831724235997E-2</v>
      </c>
      <c r="I1602">
        <v>6.0390831724235997E-2</v>
      </c>
      <c r="J1602">
        <v>145.694403802566</v>
      </c>
      <c r="K1602">
        <v>131.14151663970199</v>
      </c>
      <c r="L1602">
        <v>108.463598533911</v>
      </c>
      <c r="M1602">
        <v>1</v>
      </c>
      <c r="N1602" t="b">
        <v>1</v>
      </c>
    </row>
    <row r="1603" spans="1:14" x14ac:dyDescent="0.35">
      <c r="A1603" t="s">
        <v>459</v>
      </c>
      <c r="B1603" t="b">
        <v>1</v>
      </c>
      <c r="C1603" t="b">
        <v>1</v>
      </c>
      <c r="D1603">
        <v>1</v>
      </c>
      <c r="E1603">
        <v>1</v>
      </c>
      <c r="F1603" t="s">
        <v>17</v>
      </c>
      <c r="G1603">
        <v>2.7056920814159498E-2</v>
      </c>
      <c r="H1603">
        <v>2.7056920814159498E-2</v>
      </c>
      <c r="I1603">
        <v>2.7056920814159498E-2</v>
      </c>
      <c r="J1603">
        <v>149.636445749318</v>
      </c>
      <c r="K1603">
        <v>134.68980227087101</v>
      </c>
      <c r="L1603">
        <v>111.398289530662</v>
      </c>
      <c r="M1603">
        <v>1</v>
      </c>
      <c r="N1603" t="b">
        <v>1</v>
      </c>
    </row>
    <row r="1604" spans="1:14" x14ac:dyDescent="0.35">
      <c r="A1604" t="s">
        <v>460</v>
      </c>
      <c r="B1604" t="b">
        <v>1</v>
      </c>
      <c r="C1604" t="b">
        <v>1</v>
      </c>
      <c r="D1604">
        <v>1</v>
      </c>
      <c r="E1604">
        <v>1</v>
      </c>
      <c r="F1604" t="s">
        <v>17</v>
      </c>
      <c r="G1604">
        <v>1.69042576655857E-2</v>
      </c>
      <c r="H1604">
        <v>1.69042576655857E-2</v>
      </c>
      <c r="I1604">
        <v>1.69042576655857E-2</v>
      </c>
      <c r="J1604">
        <v>152.165938784427</v>
      </c>
      <c r="K1604">
        <v>136.966633393385</v>
      </c>
      <c r="L1604">
        <v>113.28139492039401</v>
      </c>
      <c r="M1604">
        <v>1</v>
      </c>
      <c r="N1604" t="b">
        <v>1</v>
      </c>
    </row>
    <row r="1605" spans="1:14" x14ac:dyDescent="0.35">
      <c r="A1605" t="s">
        <v>461</v>
      </c>
      <c r="B1605" t="b">
        <v>1</v>
      </c>
      <c r="C1605" t="b">
        <v>1</v>
      </c>
      <c r="D1605">
        <v>1</v>
      </c>
      <c r="E1605">
        <v>1</v>
      </c>
      <c r="F1605" t="s">
        <v>17</v>
      </c>
      <c r="G1605">
        <v>9.3166941391973294E-3</v>
      </c>
      <c r="H1605">
        <v>9.3166941391973294E-3</v>
      </c>
      <c r="I1605">
        <v>9.3166941391973294E-3</v>
      </c>
      <c r="J1605">
        <v>153.583622294485</v>
      </c>
      <c r="K1605">
        <v>138.242709623987</v>
      </c>
      <c r="L1605">
        <v>114.336803028529</v>
      </c>
      <c r="M1605">
        <v>1</v>
      </c>
      <c r="N1605" t="b">
        <v>1</v>
      </c>
    </row>
    <row r="1606" spans="1:14" x14ac:dyDescent="0.35">
      <c r="A1606" t="s">
        <v>462</v>
      </c>
      <c r="B1606" t="b">
        <v>1</v>
      </c>
      <c r="C1606" t="b">
        <v>1</v>
      </c>
      <c r="D1606">
        <v>1</v>
      </c>
      <c r="E1606">
        <v>1</v>
      </c>
      <c r="F1606" t="s">
        <v>17</v>
      </c>
      <c r="G1606">
        <v>-5.7024885417453703E-3</v>
      </c>
      <c r="H1606">
        <v>-5.7024885417453703E-3</v>
      </c>
      <c r="I1606">
        <v>-5.7024885417453703E-3</v>
      </c>
      <c r="J1606">
        <v>152.707813448151</v>
      </c>
      <c r="K1606">
        <v>137.454382156376</v>
      </c>
      <c r="L1606">
        <v>113.68479871935899</v>
      </c>
      <c r="M1606">
        <v>1</v>
      </c>
      <c r="N1606" t="b">
        <v>0</v>
      </c>
    </row>
    <row r="1607" spans="1:14" x14ac:dyDescent="0.35">
      <c r="A1607" t="s">
        <v>463</v>
      </c>
      <c r="B1607" t="b">
        <v>0</v>
      </c>
      <c r="C1607" t="b">
        <v>1</v>
      </c>
      <c r="D1607">
        <v>1</v>
      </c>
      <c r="E1607">
        <v>1</v>
      </c>
      <c r="F1607" t="s">
        <v>17</v>
      </c>
      <c r="G1607">
        <v>5.7097987041752701E-2</v>
      </c>
      <c r="H1607">
        <v>5.7097987041752701E-2</v>
      </c>
      <c r="I1607">
        <v>5.7097987041752701E-2</v>
      </c>
      <c r="J1607">
        <v>161.42712220158799</v>
      </c>
      <c r="K1607">
        <v>145.302750687573</v>
      </c>
      <c r="L1607">
        <v>120.175971883481</v>
      </c>
      <c r="M1607">
        <v>0</v>
      </c>
      <c r="N1607" t="b">
        <v>1</v>
      </c>
    </row>
    <row r="1608" spans="1:14" x14ac:dyDescent="0.35">
      <c r="A1608" t="s">
        <v>464</v>
      </c>
      <c r="B1608" t="b">
        <v>1</v>
      </c>
      <c r="C1608" t="b">
        <v>1</v>
      </c>
      <c r="D1608">
        <v>1</v>
      </c>
      <c r="E1608">
        <v>1</v>
      </c>
      <c r="F1608" t="s">
        <v>17</v>
      </c>
      <c r="G1608">
        <v>4.4009715927068899E-2</v>
      </c>
      <c r="H1608">
        <v>4.4009715927068899E-2</v>
      </c>
      <c r="I1608">
        <v>4.4009715927068899E-2</v>
      </c>
      <c r="J1608">
        <v>168.531483992604</v>
      </c>
      <c r="K1608">
        <v>151.697483468755</v>
      </c>
      <c r="L1608">
        <v>125.464882267333</v>
      </c>
      <c r="M1608">
        <v>1</v>
      </c>
      <c r="N1608" t="b">
        <v>1</v>
      </c>
    </row>
    <row r="1609" spans="1:14" x14ac:dyDescent="0.35">
      <c r="A1609" t="s">
        <v>465</v>
      </c>
      <c r="B1609" t="b">
        <v>1</v>
      </c>
      <c r="C1609" t="b">
        <v>1</v>
      </c>
      <c r="D1609">
        <v>1</v>
      </c>
      <c r="E1609">
        <v>1</v>
      </c>
      <c r="F1609" t="s">
        <v>17</v>
      </c>
      <c r="G1609">
        <v>-9.4374836097443293E-2</v>
      </c>
      <c r="H1609">
        <v>-9.4374836097443293E-2</v>
      </c>
      <c r="I1609">
        <v>-9.4374836097443293E-2</v>
      </c>
      <c r="J1609">
        <v>152.62635281354301</v>
      </c>
      <c r="K1609">
        <v>137.38105832999599</v>
      </c>
      <c r="L1609">
        <v>113.624154567368</v>
      </c>
      <c r="M1609">
        <v>1</v>
      </c>
      <c r="N1609" t="b">
        <v>0</v>
      </c>
    </row>
    <row r="1610" spans="1:14" x14ac:dyDescent="0.35">
      <c r="A1610" t="s">
        <v>466</v>
      </c>
      <c r="B1610" t="b">
        <v>0</v>
      </c>
      <c r="C1610" t="b">
        <v>1</v>
      </c>
      <c r="D1610">
        <v>1</v>
      </c>
      <c r="E1610">
        <v>1</v>
      </c>
      <c r="F1610" t="s">
        <v>17</v>
      </c>
      <c r="G1610">
        <v>7.6126490595024895E-2</v>
      </c>
      <c r="H1610">
        <v>7.6126490595024895E-2</v>
      </c>
      <c r="I1610">
        <v>7.6126490595024895E-2</v>
      </c>
      <c r="J1610">
        <v>164.245261425557</v>
      </c>
      <c r="K1610">
        <v>147.839396174889</v>
      </c>
      <c r="L1610">
        <v>122.273962701409</v>
      </c>
      <c r="M1610">
        <v>0</v>
      </c>
      <c r="N1610" t="b">
        <v>1</v>
      </c>
    </row>
    <row r="1611" spans="1:14" x14ac:dyDescent="0.35">
      <c r="A1611" t="s">
        <v>467</v>
      </c>
      <c r="B1611" t="b">
        <v>1</v>
      </c>
      <c r="C1611" t="b">
        <v>0</v>
      </c>
      <c r="D1611">
        <v>0</v>
      </c>
      <c r="E1611">
        <v>-1</v>
      </c>
      <c r="F1611" t="s">
        <v>17</v>
      </c>
      <c r="G1611">
        <v>7.4784212743973205E-2</v>
      </c>
      <c r="H1611">
        <v>0</v>
      </c>
      <c r="I1611">
        <v>-7.4784212743973205E-2</v>
      </c>
      <c r="J1611">
        <v>176.52821399819501</v>
      </c>
      <c r="K1611">
        <v>147.839396174889</v>
      </c>
      <c r="L1611">
        <v>113.129800661698</v>
      </c>
      <c r="M1611">
        <v>0</v>
      </c>
      <c r="N1611" t="b">
        <v>1</v>
      </c>
    </row>
    <row r="1612" spans="1:14" x14ac:dyDescent="0.35">
      <c r="A1612" t="s">
        <v>468</v>
      </c>
      <c r="B1612" t="b">
        <v>1</v>
      </c>
      <c r="C1612" t="b">
        <v>1</v>
      </c>
      <c r="D1612">
        <v>1</v>
      </c>
      <c r="E1612">
        <v>1</v>
      </c>
      <c r="F1612" t="s">
        <v>17</v>
      </c>
      <c r="G1612">
        <v>6.0417658452186898E-2</v>
      </c>
      <c r="H1612">
        <v>6.0417658452186898E-2</v>
      </c>
      <c r="I1612">
        <v>6.0417658452186898E-2</v>
      </c>
      <c r="J1612">
        <v>187.19363533871299</v>
      </c>
      <c r="K1612">
        <v>156.771506318761</v>
      </c>
      <c r="L1612">
        <v>119.96483831883999</v>
      </c>
      <c r="M1612">
        <v>1</v>
      </c>
      <c r="N1612" t="b">
        <v>1</v>
      </c>
    </row>
    <row r="1613" spans="1:14" x14ac:dyDescent="0.35">
      <c r="A1613" t="s">
        <v>469</v>
      </c>
      <c r="B1613" t="b">
        <v>1</v>
      </c>
      <c r="C1613" t="b">
        <v>1</v>
      </c>
      <c r="D1613">
        <v>1</v>
      </c>
      <c r="E1613">
        <v>1</v>
      </c>
      <c r="F1613" t="s">
        <v>17</v>
      </c>
      <c r="G1613">
        <v>4.95368397104851E-2</v>
      </c>
      <c r="H1613">
        <v>4.95368397104851E-2</v>
      </c>
      <c r="I1613">
        <v>4.95368397104851E-2</v>
      </c>
      <c r="J1613">
        <v>196.46661644730901</v>
      </c>
      <c r="K1613">
        <v>164.53747129844501</v>
      </c>
      <c r="L1613">
        <v>125.90751728553499</v>
      </c>
      <c r="M1613">
        <v>1</v>
      </c>
      <c r="N1613" t="b">
        <v>1</v>
      </c>
    </row>
    <row r="1614" spans="1:14" x14ac:dyDescent="0.35">
      <c r="A1614" t="s">
        <v>470</v>
      </c>
      <c r="B1614" t="b">
        <v>1</v>
      </c>
      <c r="C1614" t="b">
        <v>1</v>
      </c>
      <c r="D1614">
        <v>1</v>
      </c>
      <c r="E1614">
        <v>1</v>
      </c>
      <c r="F1614" t="s">
        <v>17</v>
      </c>
      <c r="G1614">
        <v>4.9561541255246797E-2</v>
      </c>
      <c r="H1614">
        <v>4.9561541255246797E-2</v>
      </c>
      <c r="I1614">
        <v>4.9561541255246797E-2</v>
      </c>
      <c r="J1614">
        <v>206.20380476364201</v>
      </c>
      <c r="K1614">
        <v>172.69220197023699</v>
      </c>
      <c r="L1614">
        <v>132.14768789782801</v>
      </c>
      <c r="M1614">
        <v>1</v>
      </c>
      <c r="N1614" t="b">
        <v>1</v>
      </c>
    </row>
    <row r="1615" spans="1:14" x14ac:dyDescent="0.35">
      <c r="A1615" t="s">
        <v>471</v>
      </c>
      <c r="B1615" t="b">
        <v>1</v>
      </c>
      <c r="C1615" t="b">
        <v>1</v>
      </c>
      <c r="D1615">
        <v>1</v>
      </c>
      <c r="E1615">
        <v>1</v>
      </c>
      <c r="F1615" t="s">
        <v>17</v>
      </c>
      <c r="G1615">
        <v>3.0411372221510601E-2</v>
      </c>
      <c r="H1615">
        <v>3.0411372221510601E-2</v>
      </c>
      <c r="I1615">
        <v>3.0411372221510601E-2</v>
      </c>
      <c r="J1615">
        <v>212.47474542379999</v>
      </c>
      <c r="K1615">
        <v>177.94400880410601</v>
      </c>
      <c r="L1615">
        <v>136.166480422701</v>
      </c>
      <c r="M1615">
        <v>1</v>
      </c>
      <c r="N1615" t="b">
        <v>1</v>
      </c>
    </row>
    <row r="1616" spans="1:14" x14ac:dyDescent="0.35">
      <c r="A1616" t="s">
        <v>472</v>
      </c>
      <c r="B1616" t="b">
        <v>1</v>
      </c>
      <c r="C1616" t="b">
        <v>1</v>
      </c>
      <c r="D1616">
        <v>1</v>
      </c>
      <c r="E1616">
        <v>1</v>
      </c>
      <c r="F1616" t="s">
        <v>17</v>
      </c>
      <c r="G1616">
        <v>-7.9474825779004596E-2</v>
      </c>
      <c r="H1616">
        <v>-7.9474825779004596E-2</v>
      </c>
      <c r="I1616">
        <v>-7.9474825779004596E-2</v>
      </c>
      <c r="J1616">
        <v>195.58835204880501</v>
      </c>
      <c r="K1616">
        <v>163.80193970598199</v>
      </c>
      <c r="L1616">
        <v>125.344673114166</v>
      </c>
      <c r="M1616">
        <v>1</v>
      </c>
      <c r="N1616" t="b">
        <v>0</v>
      </c>
    </row>
    <row r="1617" spans="1:14" x14ac:dyDescent="0.35">
      <c r="A1617" t="s">
        <v>473</v>
      </c>
      <c r="B1617" t="b">
        <v>0</v>
      </c>
      <c r="C1617" t="b">
        <v>1</v>
      </c>
      <c r="D1617">
        <v>1</v>
      </c>
      <c r="E1617">
        <v>1</v>
      </c>
      <c r="F1617" t="s">
        <v>17</v>
      </c>
      <c r="G1617">
        <v>-2.4654463530808801E-2</v>
      </c>
      <c r="H1617">
        <v>-2.4654463530808801E-2</v>
      </c>
      <c r="I1617">
        <v>-2.4654463530808801E-2</v>
      </c>
      <c r="J1617">
        <v>190.76622615616699</v>
      </c>
      <c r="K1617">
        <v>159.76349075722499</v>
      </c>
      <c r="L1617">
        <v>122.254367442092</v>
      </c>
      <c r="M1617">
        <v>0</v>
      </c>
      <c r="N1617" t="b">
        <v>0</v>
      </c>
    </row>
    <row r="1618" spans="1:14" x14ac:dyDescent="0.35">
      <c r="A1618" t="s">
        <v>474</v>
      </c>
      <c r="B1618" t="b">
        <v>0</v>
      </c>
      <c r="C1618" t="b">
        <v>0</v>
      </c>
      <c r="D1618">
        <v>0</v>
      </c>
      <c r="E1618">
        <v>-1</v>
      </c>
      <c r="F1618" t="s">
        <v>17</v>
      </c>
      <c r="G1618">
        <v>5.4729899892940097E-3</v>
      </c>
      <c r="H1618">
        <v>0</v>
      </c>
      <c r="I1618">
        <v>-5.4729899892940097E-3</v>
      </c>
      <c r="J1618">
        <v>191.81028780221499</v>
      </c>
      <c r="K1618">
        <v>159.76349075722499</v>
      </c>
      <c r="L1618">
        <v>121.585270512934</v>
      </c>
      <c r="M1618">
        <v>1</v>
      </c>
      <c r="N1618" t="b">
        <v>1</v>
      </c>
    </row>
    <row r="1619" spans="1:14" x14ac:dyDescent="0.35">
      <c r="A1619" t="s">
        <v>475</v>
      </c>
      <c r="B1619" t="b">
        <v>1</v>
      </c>
      <c r="C1619" t="b">
        <v>0</v>
      </c>
      <c r="D1619">
        <v>0</v>
      </c>
      <c r="E1619">
        <v>-1</v>
      </c>
      <c r="F1619" t="s">
        <v>17</v>
      </c>
      <c r="G1619">
        <v>-5.0059586938545099E-2</v>
      </c>
      <c r="H1619">
        <v>0</v>
      </c>
      <c r="I1619">
        <v>5.0059586938545099E-2</v>
      </c>
      <c r="J1619">
        <v>182.208344024273</v>
      </c>
      <c r="K1619">
        <v>159.76349075722499</v>
      </c>
      <c r="L1619">
        <v>127.671778932623</v>
      </c>
      <c r="M1619">
        <v>0</v>
      </c>
      <c r="N1619" t="b">
        <v>0</v>
      </c>
    </row>
    <row r="1620" spans="1:14" x14ac:dyDescent="0.35">
      <c r="A1620" t="s">
        <v>476</v>
      </c>
      <c r="B1620" t="b">
        <v>0</v>
      </c>
      <c r="C1620" t="b">
        <v>0</v>
      </c>
      <c r="D1620">
        <v>0</v>
      </c>
      <c r="E1620">
        <v>-1</v>
      </c>
      <c r="F1620" t="s">
        <v>17</v>
      </c>
      <c r="G1620">
        <v>2.7402834428452399E-2</v>
      </c>
      <c r="H1620">
        <v>0</v>
      </c>
      <c r="I1620">
        <v>-2.7402834428452399E-2</v>
      </c>
      <c r="J1620">
        <v>187.20136910705301</v>
      </c>
      <c r="K1620">
        <v>159.76349075722499</v>
      </c>
      <c r="L1620">
        <v>124.173210313346</v>
      </c>
      <c r="M1620">
        <v>1</v>
      </c>
      <c r="N1620" t="b">
        <v>1</v>
      </c>
    </row>
    <row r="1621" spans="1:14" x14ac:dyDescent="0.35">
      <c r="A1621" t="s">
        <v>477</v>
      </c>
      <c r="B1621" t="b">
        <v>1</v>
      </c>
      <c r="C1621" t="b">
        <v>0</v>
      </c>
      <c r="D1621">
        <v>0</v>
      </c>
      <c r="E1621">
        <v>-1</v>
      </c>
      <c r="F1621" t="s">
        <v>17</v>
      </c>
      <c r="G1621">
        <v>-3.9221067081818202E-4</v>
      </c>
      <c r="H1621">
        <v>0</v>
      </c>
      <c r="I1621">
        <v>3.9221067081818202E-4</v>
      </c>
      <c r="J1621">
        <v>187.12794673249701</v>
      </c>
      <c r="K1621">
        <v>159.76349075722499</v>
      </c>
      <c r="L1621">
        <v>124.221912371461</v>
      </c>
      <c r="M1621">
        <v>0</v>
      </c>
      <c r="N1621" t="b">
        <v>0</v>
      </c>
    </row>
    <row r="1622" spans="1:14" x14ac:dyDescent="0.35">
      <c r="A1622" t="s">
        <v>478</v>
      </c>
      <c r="B1622" t="b">
        <v>0</v>
      </c>
      <c r="C1622" t="b">
        <v>0</v>
      </c>
      <c r="D1622">
        <v>0</v>
      </c>
      <c r="E1622">
        <v>-1</v>
      </c>
      <c r="F1622" t="s">
        <v>17</v>
      </c>
      <c r="G1622">
        <v>-2.2127996091807E-2</v>
      </c>
      <c r="H1622">
        <v>0</v>
      </c>
      <c r="I1622">
        <v>2.2127996091807E-2</v>
      </c>
      <c r="J1622">
        <v>182.98718025853199</v>
      </c>
      <c r="K1622">
        <v>159.76349075722499</v>
      </c>
      <c r="L1622">
        <v>126.970694362933</v>
      </c>
      <c r="M1622">
        <v>1</v>
      </c>
      <c r="N1622" t="b">
        <v>0</v>
      </c>
    </row>
    <row r="1623" spans="1:14" x14ac:dyDescent="0.35">
      <c r="A1623" t="s">
        <v>479</v>
      </c>
      <c r="B1623" t="b">
        <v>0</v>
      </c>
      <c r="C1623" t="b">
        <v>0</v>
      </c>
      <c r="D1623">
        <v>0</v>
      </c>
      <c r="E1623">
        <v>-1</v>
      </c>
      <c r="F1623" t="s">
        <v>17</v>
      </c>
      <c r="G1623">
        <v>3.3665909041009398E-2</v>
      </c>
      <c r="H1623">
        <v>0</v>
      </c>
      <c r="I1623">
        <v>-3.3665909041009398E-2</v>
      </c>
      <c r="J1623">
        <v>189.14761002478701</v>
      </c>
      <c r="K1623">
        <v>159.76349075722499</v>
      </c>
      <c r="L1623">
        <v>122.696110515637</v>
      </c>
      <c r="M1623">
        <v>1</v>
      </c>
      <c r="N1623" t="b">
        <v>1</v>
      </c>
    </row>
    <row r="1624" spans="1:14" x14ac:dyDescent="0.35">
      <c r="A1624" t="s">
        <v>480</v>
      </c>
      <c r="B1624" t="b">
        <v>1</v>
      </c>
      <c r="C1624" t="b">
        <v>0</v>
      </c>
      <c r="D1624">
        <v>0</v>
      </c>
      <c r="E1624">
        <v>-1</v>
      </c>
      <c r="F1624" t="s">
        <v>17</v>
      </c>
      <c r="G1624">
        <v>-2.6229520027865699E-2</v>
      </c>
      <c r="H1624">
        <v>0</v>
      </c>
      <c r="I1624">
        <v>2.6229520027865699E-2</v>
      </c>
      <c r="J1624">
        <v>184.18635899941901</v>
      </c>
      <c r="K1624">
        <v>159.76349075722499</v>
      </c>
      <c r="L1624">
        <v>125.914370603748</v>
      </c>
      <c r="M1624">
        <v>0</v>
      </c>
      <c r="N1624" t="b">
        <v>0</v>
      </c>
    </row>
    <row r="1625" spans="1:14" x14ac:dyDescent="0.35">
      <c r="A1625" t="s">
        <v>481</v>
      </c>
      <c r="B1625" t="b">
        <v>0</v>
      </c>
      <c r="C1625" t="b">
        <v>1</v>
      </c>
      <c r="D1625">
        <v>1</v>
      </c>
      <c r="E1625">
        <v>1</v>
      </c>
      <c r="F1625" t="s">
        <v>17</v>
      </c>
      <c r="G1625">
        <v>-1.7790621169072301E-2</v>
      </c>
      <c r="H1625">
        <v>-1.7790621169072301E-2</v>
      </c>
      <c r="I1625">
        <v>-1.7790621169072301E-2</v>
      </c>
      <c r="J1625">
        <v>180.909569261949</v>
      </c>
      <c r="K1625">
        <v>156.921199016515</v>
      </c>
      <c r="L1625">
        <v>123.674275736594</v>
      </c>
      <c r="M1625">
        <v>0</v>
      </c>
      <c r="N1625" t="b">
        <v>0</v>
      </c>
    </row>
    <row r="1626" spans="1:14" x14ac:dyDescent="0.35">
      <c r="A1626" t="s">
        <v>482</v>
      </c>
      <c r="B1626" t="b">
        <v>0</v>
      </c>
      <c r="C1626" t="b">
        <v>1</v>
      </c>
      <c r="D1626">
        <v>1</v>
      </c>
      <c r="E1626">
        <v>1</v>
      </c>
      <c r="F1626" t="s">
        <v>17</v>
      </c>
      <c r="G1626">
        <v>-2.3621991740438199E-2</v>
      </c>
      <c r="H1626">
        <v>-2.3621991740438199E-2</v>
      </c>
      <c r="I1626">
        <v>-2.3621991740438199E-2</v>
      </c>
      <c r="J1626">
        <v>176.63612491107699</v>
      </c>
      <c r="K1626">
        <v>153.21440774944699</v>
      </c>
      <c r="L1626">
        <v>120.75284301664</v>
      </c>
      <c r="M1626">
        <v>0</v>
      </c>
      <c r="N1626" t="b">
        <v>0</v>
      </c>
    </row>
    <row r="1627" spans="1:14" x14ac:dyDescent="0.35">
      <c r="A1627" t="s">
        <v>483</v>
      </c>
      <c r="B1627" t="b">
        <v>0</v>
      </c>
      <c r="C1627" t="b">
        <v>0</v>
      </c>
      <c r="D1627">
        <v>0</v>
      </c>
      <c r="E1627">
        <v>-1</v>
      </c>
      <c r="F1627" t="s">
        <v>17</v>
      </c>
      <c r="G1627">
        <v>-5.6078796496435601E-2</v>
      </c>
      <c r="H1627">
        <v>0</v>
      </c>
      <c r="I1627">
        <v>5.6078796496435601E-2</v>
      </c>
      <c r="J1627">
        <v>166.73058360827</v>
      </c>
      <c r="K1627">
        <v>153.21440774944699</v>
      </c>
      <c r="L1627">
        <v>127.524517126536</v>
      </c>
      <c r="M1627">
        <v>1</v>
      </c>
      <c r="N1627" t="b">
        <v>0</v>
      </c>
    </row>
    <row r="1628" spans="1:14" x14ac:dyDescent="0.35">
      <c r="A1628" t="s">
        <v>484</v>
      </c>
      <c r="B1628" t="b">
        <v>0</v>
      </c>
      <c r="C1628" t="b">
        <v>0</v>
      </c>
      <c r="D1628">
        <v>0</v>
      </c>
      <c r="E1628">
        <v>-1</v>
      </c>
      <c r="F1628" t="s">
        <v>17</v>
      </c>
      <c r="G1628">
        <v>1.29407413466171E-2</v>
      </c>
      <c r="H1628">
        <v>0</v>
      </c>
      <c r="I1628">
        <v>-1.29407413466171E-2</v>
      </c>
      <c r="J1628">
        <v>168.88820096531501</v>
      </c>
      <c r="K1628">
        <v>153.21440774944699</v>
      </c>
      <c r="L1628">
        <v>125.874255335049</v>
      </c>
      <c r="M1628">
        <v>1</v>
      </c>
      <c r="N1628" t="b">
        <v>1</v>
      </c>
    </row>
    <row r="1629" spans="1:14" x14ac:dyDescent="0.35">
      <c r="A1629" t="s">
        <v>485</v>
      </c>
      <c r="B1629" t="b">
        <v>1</v>
      </c>
      <c r="C1629" t="b">
        <v>1</v>
      </c>
      <c r="D1629">
        <v>1</v>
      </c>
      <c r="E1629">
        <v>1</v>
      </c>
      <c r="F1629" t="s">
        <v>17</v>
      </c>
      <c r="G1629">
        <v>8.7224626109457498E-2</v>
      </c>
      <c r="H1629">
        <v>8.7224626109457498E-2</v>
      </c>
      <c r="I1629">
        <v>8.7224626109457498E-2</v>
      </c>
      <c r="J1629">
        <v>183.61941114881401</v>
      </c>
      <c r="K1629">
        <v>166.57847717997501</v>
      </c>
      <c r="L1629">
        <v>136.85359019345501</v>
      </c>
      <c r="M1629">
        <v>1</v>
      </c>
      <c r="N1629" t="b">
        <v>1</v>
      </c>
    </row>
    <row r="1630" spans="1:14" x14ac:dyDescent="0.35">
      <c r="A1630" t="s">
        <v>486</v>
      </c>
      <c r="B1630" t="b">
        <v>1</v>
      </c>
      <c r="C1630" t="b">
        <v>1</v>
      </c>
      <c r="D1630">
        <v>1</v>
      </c>
      <c r="E1630">
        <v>1</v>
      </c>
      <c r="F1630" t="s">
        <v>17</v>
      </c>
      <c r="G1630">
        <v>1.6293898566721501E-3</v>
      </c>
      <c r="H1630">
        <v>1.6293898566721501E-3</v>
      </c>
      <c r="I1630">
        <v>1.6293898566721501E-3</v>
      </c>
      <c r="J1630">
        <v>183.918598754828</v>
      </c>
      <c r="K1630">
        <v>166.84989846103201</v>
      </c>
      <c r="L1630">
        <v>137.076578045166</v>
      </c>
      <c r="M1630">
        <v>1</v>
      </c>
      <c r="N1630" t="b">
        <v>1</v>
      </c>
    </row>
    <row r="1631" spans="1:14" x14ac:dyDescent="0.35">
      <c r="A1631" t="s">
        <v>487</v>
      </c>
      <c r="B1631" t="b">
        <v>1</v>
      </c>
      <c r="C1631" t="b">
        <v>1</v>
      </c>
      <c r="D1631">
        <v>1</v>
      </c>
      <c r="E1631">
        <v>1</v>
      </c>
      <c r="F1631" t="s">
        <v>17</v>
      </c>
      <c r="G1631">
        <v>3.2153952914231098E-3</v>
      </c>
      <c r="H1631">
        <v>3.2153952914231098E-3</v>
      </c>
      <c r="I1631">
        <v>3.2153952914231098E-3</v>
      </c>
      <c r="J1631">
        <v>184.50996975126901</v>
      </c>
      <c r="K1631">
        <v>167.38638683891801</v>
      </c>
      <c r="L1631">
        <v>137.51733342877699</v>
      </c>
      <c r="M1631">
        <v>1</v>
      </c>
      <c r="N1631" t="b">
        <v>1</v>
      </c>
    </row>
    <row r="1632" spans="1:14" x14ac:dyDescent="0.35">
      <c r="A1632" t="s">
        <v>488</v>
      </c>
      <c r="B1632" t="b">
        <v>1</v>
      </c>
      <c r="C1632" t="b">
        <v>1</v>
      </c>
      <c r="D1632">
        <v>1</v>
      </c>
      <c r="E1632">
        <v>1</v>
      </c>
      <c r="F1632" t="s">
        <v>17</v>
      </c>
      <c r="G1632">
        <v>-1.0496562624156901E-2</v>
      </c>
      <c r="H1632">
        <v>-1.0496562624156901E-2</v>
      </c>
      <c r="I1632">
        <v>-1.0496562624156901E-2</v>
      </c>
      <c r="J1632">
        <v>182.573249298994</v>
      </c>
      <c r="K1632">
        <v>165.629405147032</v>
      </c>
      <c r="L1632">
        <v>136.07387412653401</v>
      </c>
      <c r="M1632">
        <v>1</v>
      </c>
      <c r="N1632" t="b">
        <v>0</v>
      </c>
    </row>
    <row r="1633" spans="1:14" x14ac:dyDescent="0.35">
      <c r="A1633" t="s">
        <v>489</v>
      </c>
      <c r="B1633" t="b">
        <v>0</v>
      </c>
      <c r="C1633" t="b">
        <v>1</v>
      </c>
      <c r="D1633">
        <v>1</v>
      </c>
      <c r="E1633">
        <v>1</v>
      </c>
      <c r="F1633" t="s">
        <v>17</v>
      </c>
      <c r="G1633">
        <v>-2.6069178073481299E-2</v>
      </c>
      <c r="H1633">
        <v>-2.6069178073481299E-2</v>
      </c>
      <c r="I1633">
        <v>-2.6069178073481299E-2</v>
      </c>
      <c r="J1633">
        <v>177.81371475156399</v>
      </c>
      <c r="K1633">
        <v>161.31158269004899</v>
      </c>
      <c r="L1633">
        <v>132.52654007078101</v>
      </c>
      <c r="M1633">
        <v>0</v>
      </c>
      <c r="N1633" t="b">
        <v>0</v>
      </c>
    </row>
    <row r="1634" spans="1:14" x14ac:dyDescent="0.35">
      <c r="A1634" t="s">
        <v>490</v>
      </c>
      <c r="B1634" t="b">
        <v>0</v>
      </c>
      <c r="C1634" t="b">
        <v>1</v>
      </c>
      <c r="D1634">
        <v>1</v>
      </c>
      <c r="E1634">
        <v>1</v>
      </c>
      <c r="F1634" t="s">
        <v>17</v>
      </c>
      <c r="G1634">
        <v>-1.47777821311955E-2</v>
      </c>
      <c r="H1634">
        <v>-1.47777821311955E-2</v>
      </c>
      <c r="I1634">
        <v>-1.47777821311955E-2</v>
      </c>
      <c r="J1634">
        <v>175.186022415027</v>
      </c>
      <c r="K1634">
        <v>158.92775526581701</v>
      </c>
      <c r="L1634">
        <v>130.56809173501401</v>
      </c>
      <c r="M1634">
        <v>0</v>
      </c>
      <c r="N1634" t="b">
        <v>0</v>
      </c>
    </row>
    <row r="1635" spans="1:14" x14ac:dyDescent="0.35">
      <c r="A1635" t="s">
        <v>396</v>
      </c>
      <c r="B1635" t="b">
        <v>0</v>
      </c>
      <c r="C1635" t="b">
        <v>1</v>
      </c>
      <c r="D1635">
        <v>1</v>
      </c>
      <c r="E1635">
        <v>1</v>
      </c>
      <c r="F1635" t="s">
        <v>27</v>
      </c>
      <c r="G1635">
        <v>-4.5325803718833199E-2</v>
      </c>
      <c r="H1635">
        <v>-4.5325803718833199E-2</v>
      </c>
      <c r="I1635">
        <v>-4.5325803718833199E-2</v>
      </c>
      <c r="J1635">
        <v>95.467419628116602</v>
      </c>
      <c r="K1635">
        <v>95.467419628116602</v>
      </c>
      <c r="L1635">
        <v>95.467419628116602</v>
      </c>
      <c r="M1635">
        <v>0</v>
      </c>
      <c r="N1635" t="b">
        <v>0</v>
      </c>
    </row>
    <row r="1636" spans="1:14" x14ac:dyDescent="0.35">
      <c r="A1636" t="s">
        <v>397</v>
      </c>
      <c r="B1636" t="b">
        <v>0</v>
      </c>
      <c r="C1636" t="b">
        <v>1</v>
      </c>
      <c r="D1636">
        <v>1</v>
      </c>
      <c r="E1636">
        <v>1</v>
      </c>
      <c r="F1636" t="s">
        <v>27</v>
      </c>
      <c r="G1636">
        <v>9.1743032308060305E-3</v>
      </c>
      <c r="H1636">
        <v>9.1743032308060305E-3</v>
      </c>
      <c r="I1636">
        <v>9.1743032308060305E-3</v>
      </c>
      <c r="J1636">
        <v>96.343266684447599</v>
      </c>
      <c r="K1636">
        <v>96.343266684447599</v>
      </c>
      <c r="L1636">
        <v>96.343266684447599</v>
      </c>
      <c r="M1636">
        <v>0</v>
      </c>
      <c r="N1636" t="b">
        <v>1</v>
      </c>
    </row>
    <row r="1637" spans="1:14" x14ac:dyDescent="0.35">
      <c r="A1637" t="s">
        <v>398</v>
      </c>
      <c r="B1637" t="b">
        <v>1</v>
      </c>
      <c r="C1637" t="b">
        <v>0</v>
      </c>
      <c r="D1637">
        <v>0</v>
      </c>
      <c r="E1637">
        <v>-1</v>
      </c>
      <c r="F1637" t="s">
        <v>27</v>
      </c>
      <c r="G1637">
        <v>4.1540800622562997E-2</v>
      </c>
      <c r="H1637">
        <v>0</v>
      </c>
      <c r="I1637">
        <v>-4.1540800622562997E-2</v>
      </c>
      <c r="J1637">
        <v>100.345443117112</v>
      </c>
      <c r="K1637">
        <v>96.343266684447599</v>
      </c>
      <c r="L1637">
        <v>92.341090251782504</v>
      </c>
      <c r="M1637">
        <v>0</v>
      </c>
      <c r="N1637" t="b">
        <v>1</v>
      </c>
    </row>
    <row r="1638" spans="1:14" x14ac:dyDescent="0.35">
      <c r="A1638" t="s">
        <v>354</v>
      </c>
      <c r="B1638" t="b">
        <v>1</v>
      </c>
      <c r="C1638" t="b">
        <v>1</v>
      </c>
      <c r="D1638">
        <v>1</v>
      </c>
      <c r="E1638">
        <v>1</v>
      </c>
      <c r="F1638" t="s">
        <v>27</v>
      </c>
      <c r="G1638">
        <v>0.12657290963558501</v>
      </c>
      <c r="H1638">
        <v>0.12657290963558501</v>
      </c>
      <c r="I1638">
        <v>0.12657290963558501</v>
      </c>
      <c r="J1638">
        <v>113.046457821117</v>
      </c>
      <c r="K1638">
        <v>108.53771427249499</v>
      </c>
      <c r="L1638">
        <v>104.02897072387201</v>
      </c>
      <c r="M1638">
        <v>1</v>
      </c>
      <c r="N1638" t="b">
        <v>1</v>
      </c>
    </row>
    <row r="1639" spans="1:14" x14ac:dyDescent="0.35">
      <c r="A1639" t="s">
        <v>399</v>
      </c>
      <c r="B1639" t="b">
        <v>1</v>
      </c>
      <c r="C1639" t="b">
        <v>1</v>
      </c>
      <c r="D1639">
        <v>1</v>
      </c>
      <c r="E1639">
        <v>1</v>
      </c>
      <c r="F1639" t="s">
        <v>27</v>
      </c>
      <c r="G1639">
        <v>3.0060106963138499E-2</v>
      </c>
      <c r="H1639">
        <v>3.0060106963138499E-2</v>
      </c>
      <c r="I1639">
        <v>3.0060106963138499E-2</v>
      </c>
      <c r="J1639">
        <v>116.444646435024</v>
      </c>
      <c r="K1639">
        <v>111.800369573061</v>
      </c>
      <c r="L1639">
        <v>107.156092711097</v>
      </c>
      <c r="M1639">
        <v>1</v>
      </c>
      <c r="N1639" t="b">
        <v>1</v>
      </c>
    </row>
    <row r="1640" spans="1:14" x14ac:dyDescent="0.35">
      <c r="A1640" t="s">
        <v>400</v>
      </c>
      <c r="B1640" t="b">
        <v>1</v>
      </c>
      <c r="C1640" t="b">
        <v>1</v>
      </c>
      <c r="D1640">
        <v>1</v>
      </c>
      <c r="E1640">
        <v>1</v>
      </c>
      <c r="F1640" t="s">
        <v>27</v>
      </c>
      <c r="G1640">
        <v>-3.2112548516697302E-3</v>
      </c>
      <c r="H1640">
        <v>-3.2112548516697302E-3</v>
      </c>
      <c r="I1640">
        <v>-3.2112548516697302E-3</v>
      </c>
      <c r="J1640">
        <v>116.07071299920899</v>
      </c>
      <c r="K1640">
        <v>111.441350093851</v>
      </c>
      <c r="L1640">
        <v>106.81198718849301</v>
      </c>
      <c r="M1640">
        <v>1</v>
      </c>
      <c r="N1640" t="b">
        <v>0</v>
      </c>
    </row>
    <row r="1641" spans="1:14" x14ac:dyDescent="0.35">
      <c r="A1641" t="s">
        <v>401</v>
      </c>
      <c r="B1641" t="b">
        <v>0</v>
      </c>
      <c r="C1641" t="b">
        <v>1</v>
      </c>
      <c r="D1641">
        <v>1</v>
      </c>
      <c r="E1641">
        <v>1</v>
      </c>
      <c r="F1641" t="s">
        <v>27</v>
      </c>
      <c r="G1641">
        <v>-0.11139401627948101</v>
      </c>
      <c r="H1641">
        <v>-0.11139401627948101</v>
      </c>
      <c r="I1641">
        <v>-0.11139401627948101</v>
      </c>
      <c r="J1641">
        <v>103.141130105804</v>
      </c>
      <c r="K1641">
        <v>99.027450527289304</v>
      </c>
      <c r="L1641">
        <v>94.913770948774399</v>
      </c>
      <c r="M1641">
        <v>0</v>
      </c>
      <c r="N1641" t="b">
        <v>0</v>
      </c>
    </row>
    <row r="1642" spans="1:14" x14ac:dyDescent="0.35">
      <c r="A1642" t="s">
        <v>402</v>
      </c>
      <c r="B1642" t="b">
        <v>0</v>
      </c>
      <c r="C1642" t="b">
        <v>0</v>
      </c>
      <c r="D1642">
        <v>0</v>
      </c>
      <c r="E1642">
        <v>-1</v>
      </c>
      <c r="F1642" t="s">
        <v>27</v>
      </c>
      <c r="G1642">
        <v>4.1697124480107199E-2</v>
      </c>
      <c r="H1642">
        <v>0</v>
      </c>
      <c r="I1642">
        <v>-4.1697124480107199E-2</v>
      </c>
      <c r="J1642">
        <v>107.441818646844</v>
      </c>
      <c r="K1642">
        <v>99.027450527289304</v>
      </c>
      <c r="L1642">
        <v>90.956139626647001</v>
      </c>
      <c r="M1642">
        <v>1</v>
      </c>
      <c r="N1642" t="b">
        <v>1</v>
      </c>
    </row>
    <row r="1643" spans="1:14" x14ac:dyDescent="0.35">
      <c r="A1643" t="s">
        <v>403</v>
      </c>
      <c r="B1643" t="b">
        <v>1</v>
      </c>
      <c r="C1643" t="b">
        <v>1</v>
      </c>
      <c r="D1643">
        <v>1</v>
      </c>
      <c r="E1643">
        <v>1</v>
      </c>
      <c r="F1643" t="s">
        <v>27</v>
      </c>
      <c r="G1643">
        <v>5.4804234422507002E-2</v>
      </c>
      <c r="H1643">
        <v>5.4804234422507002E-2</v>
      </c>
      <c r="I1643">
        <v>5.4804234422507002E-2</v>
      </c>
      <c r="J1643">
        <v>113.330085262746</v>
      </c>
      <c r="K1643">
        <v>104.45457414025</v>
      </c>
      <c r="L1643">
        <v>95.940921224912003</v>
      </c>
      <c r="M1643">
        <v>1</v>
      </c>
      <c r="N1643" t="b">
        <v>1</v>
      </c>
    </row>
    <row r="1644" spans="1:14" x14ac:dyDescent="0.35">
      <c r="A1644" t="s">
        <v>404</v>
      </c>
      <c r="B1644" t="b">
        <v>1</v>
      </c>
      <c r="C1644" t="b">
        <v>1</v>
      </c>
      <c r="D1644">
        <v>1</v>
      </c>
      <c r="E1644">
        <v>1</v>
      </c>
      <c r="F1644" t="s">
        <v>27</v>
      </c>
      <c r="G1644">
        <v>-2.4128663192783499E-2</v>
      </c>
      <c r="H1644">
        <v>-2.4128663192783499E-2</v>
      </c>
      <c r="I1644">
        <v>-2.4128663192783499E-2</v>
      </c>
      <c r="J1644">
        <v>110.595581805832</v>
      </c>
      <c r="K1644">
        <v>101.934224901874</v>
      </c>
      <c r="L1644">
        <v>93.625995050270703</v>
      </c>
      <c r="M1644">
        <v>1</v>
      </c>
      <c r="N1644" t="b">
        <v>0</v>
      </c>
    </row>
    <row r="1645" spans="1:14" x14ac:dyDescent="0.35">
      <c r="A1645" t="s">
        <v>405</v>
      </c>
      <c r="B1645" t="b">
        <v>0</v>
      </c>
      <c r="C1645" t="b">
        <v>1</v>
      </c>
      <c r="D1645">
        <v>1</v>
      </c>
      <c r="E1645">
        <v>1</v>
      </c>
      <c r="F1645" t="s">
        <v>27</v>
      </c>
      <c r="G1645">
        <v>2.2618226199775798E-2</v>
      </c>
      <c r="H1645">
        <v>2.2618226199775798E-2</v>
      </c>
      <c r="I1645">
        <v>2.2618226199775798E-2</v>
      </c>
      <c r="J1645">
        <v>113.097057691812</v>
      </c>
      <c r="K1645">
        <v>104.239796258203</v>
      </c>
      <c r="L1645">
        <v>95.7436489844969</v>
      </c>
      <c r="M1645">
        <v>0</v>
      </c>
      <c r="N1645" t="b">
        <v>1</v>
      </c>
    </row>
    <row r="1646" spans="1:14" x14ac:dyDescent="0.35">
      <c r="A1646" t="s">
        <v>406</v>
      </c>
      <c r="B1646" t="b">
        <v>1</v>
      </c>
      <c r="C1646" t="b">
        <v>1</v>
      </c>
      <c r="D1646">
        <v>1</v>
      </c>
      <c r="E1646">
        <v>1</v>
      </c>
      <c r="F1646" t="s">
        <v>27</v>
      </c>
      <c r="G1646">
        <v>2.8890383931882299E-2</v>
      </c>
      <c r="H1646">
        <v>2.8890383931882299E-2</v>
      </c>
      <c r="I1646">
        <v>2.8890383931882299E-2</v>
      </c>
      <c r="J1646">
        <v>116.364475110095</v>
      </c>
      <c r="K1646">
        <v>107.251323993084</v>
      </c>
      <c r="L1646">
        <v>98.509719762698396</v>
      </c>
      <c r="M1646">
        <v>1</v>
      </c>
      <c r="N1646" t="b">
        <v>1</v>
      </c>
    </row>
    <row r="1647" spans="1:14" x14ac:dyDescent="0.35">
      <c r="A1647" t="s">
        <v>407</v>
      </c>
      <c r="B1647" t="b">
        <v>1</v>
      </c>
      <c r="C1647" t="b">
        <v>1</v>
      </c>
      <c r="D1647">
        <v>1</v>
      </c>
      <c r="E1647">
        <v>1</v>
      </c>
      <c r="F1647" t="s">
        <v>27</v>
      </c>
      <c r="G1647">
        <v>6.4852327058506599E-4</v>
      </c>
      <c r="H1647">
        <v>6.4852327058506599E-4</v>
      </c>
      <c r="I1647">
        <v>6.4852327058506599E-4</v>
      </c>
      <c r="J1647">
        <v>116.43994018007299</v>
      </c>
      <c r="K1647">
        <v>107.320878972495</v>
      </c>
      <c r="L1647">
        <v>98.5736056083433</v>
      </c>
      <c r="M1647">
        <v>1</v>
      </c>
      <c r="N1647" t="b">
        <v>1</v>
      </c>
    </row>
    <row r="1648" spans="1:14" x14ac:dyDescent="0.35">
      <c r="A1648" t="s">
        <v>408</v>
      </c>
      <c r="B1648" t="b">
        <v>1</v>
      </c>
      <c r="C1648" t="b">
        <v>1</v>
      </c>
      <c r="D1648">
        <v>1</v>
      </c>
      <c r="E1648">
        <v>1</v>
      </c>
      <c r="F1648" t="s">
        <v>27</v>
      </c>
      <c r="G1648">
        <v>-1.0883487678586099E-2</v>
      </c>
      <c r="H1648">
        <v>-1.0883487678586099E-2</v>
      </c>
      <c r="I1648">
        <v>-1.0883487678586099E-2</v>
      </c>
      <c r="J1648">
        <v>115.172667525828</v>
      </c>
      <c r="K1648">
        <v>106.15285350854199</v>
      </c>
      <c r="L1648">
        <v>97.500780986271096</v>
      </c>
      <c r="M1648">
        <v>1</v>
      </c>
      <c r="N1648" t="b">
        <v>0</v>
      </c>
    </row>
    <row r="1649" spans="1:14" x14ac:dyDescent="0.35">
      <c r="A1649" t="s">
        <v>409</v>
      </c>
      <c r="B1649" t="b">
        <v>0</v>
      </c>
      <c r="C1649" t="b">
        <v>0</v>
      </c>
      <c r="D1649">
        <v>0</v>
      </c>
      <c r="E1649">
        <v>-1</v>
      </c>
      <c r="F1649" t="s">
        <v>27</v>
      </c>
      <c r="G1649">
        <v>-4.26356503184206E-2</v>
      </c>
      <c r="H1649">
        <v>0</v>
      </c>
      <c r="I1649">
        <v>4.26356503184206E-2</v>
      </c>
      <c r="J1649">
        <v>110.262205946957</v>
      </c>
      <c r="K1649">
        <v>106.15285350854199</v>
      </c>
      <c r="L1649">
        <v>101.657790190174</v>
      </c>
      <c r="M1649">
        <v>1</v>
      </c>
      <c r="N1649" t="b">
        <v>0</v>
      </c>
    </row>
    <row r="1650" spans="1:14" x14ac:dyDescent="0.35">
      <c r="A1650" t="s">
        <v>410</v>
      </c>
      <c r="B1650" t="b">
        <v>0</v>
      </c>
      <c r="C1650" t="b">
        <v>0</v>
      </c>
      <c r="D1650">
        <v>0</v>
      </c>
      <c r="E1650">
        <v>-1</v>
      </c>
      <c r="F1650" t="s">
        <v>27</v>
      </c>
      <c r="G1650">
        <v>-1.6359902513288001E-2</v>
      </c>
      <c r="H1650">
        <v>0</v>
      </c>
      <c r="I1650">
        <v>1.6359902513288001E-2</v>
      </c>
      <c r="J1650">
        <v>108.458327006765</v>
      </c>
      <c r="K1650">
        <v>106.15285350854199</v>
      </c>
      <c r="L1650">
        <v>103.320901727402</v>
      </c>
      <c r="M1650">
        <v>1</v>
      </c>
      <c r="N1650" t="b">
        <v>0</v>
      </c>
    </row>
    <row r="1651" spans="1:14" x14ac:dyDescent="0.35">
      <c r="A1651" t="s">
        <v>411</v>
      </c>
      <c r="B1651" t="b">
        <v>0</v>
      </c>
      <c r="C1651" t="b">
        <v>1</v>
      </c>
      <c r="D1651">
        <v>1</v>
      </c>
      <c r="E1651">
        <v>1</v>
      </c>
      <c r="F1651" t="s">
        <v>27</v>
      </c>
      <c r="G1651">
        <v>-1.38312454175363E-2</v>
      </c>
      <c r="H1651">
        <v>-1.38312454175363E-2</v>
      </c>
      <c r="I1651">
        <v>-1.38312454175363E-2</v>
      </c>
      <c r="J1651">
        <v>106.958213268359</v>
      </c>
      <c r="K1651">
        <v>104.68462733989401</v>
      </c>
      <c r="L1651">
        <v>101.89184497884899</v>
      </c>
      <c r="M1651">
        <v>0</v>
      </c>
      <c r="N1651" t="b">
        <v>0</v>
      </c>
    </row>
    <row r="1652" spans="1:14" x14ac:dyDescent="0.35">
      <c r="A1652" t="s">
        <v>412</v>
      </c>
      <c r="B1652" t="b">
        <v>0</v>
      </c>
      <c r="C1652" t="b">
        <v>1</v>
      </c>
      <c r="D1652">
        <v>1</v>
      </c>
      <c r="E1652">
        <v>1</v>
      </c>
      <c r="F1652" t="s">
        <v>27</v>
      </c>
      <c r="G1652">
        <v>-1.1980206317596701E-2</v>
      </c>
      <c r="H1652">
        <v>-1.1980206317596701E-2</v>
      </c>
      <c r="I1652">
        <v>-1.1980206317596701E-2</v>
      </c>
      <c r="J1652">
        <v>105.676831806043</v>
      </c>
      <c r="K1652">
        <v>103.43048390608099</v>
      </c>
      <c r="L1652">
        <v>100.671159653922</v>
      </c>
      <c r="M1652">
        <v>0</v>
      </c>
      <c r="N1652" t="b">
        <v>0</v>
      </c>
    </row>
    <row r="1653" spans="1:14" x14ac:dyDescent="0.35">
      <c r="A1653" t="s">
        <v>413</v>
      </c>
      <c r="B1653" t="b">
        <v>0</v>
      </c>
      <c r="C1653" t="b">
        <v>0</v>
      </c>
      <c r="D1653">
        <v>0</v>
      </c>
      <c r="E1653">
        <v>-1</v>
      </c>
      <c r="F1653" t="s">
        <v>27</v>
      </c>
      <c r="G1653">
        <v>3.3238988821972799E-2</v>
      </c>
      <c r="H1653">
        <v>0</v>
      </c>
      <c r="I1653">
        <v>-3.3238988821972799E-2</v>
      </c>
      <c r="J1653">
        <v>109.18942283718501</v>
      </c>
      <c r="K1653">
        <v>103.43048390608099</v>
      </c>
      <c r="L1653">
        <v>97.324952103490403</v>
      </c>
      <c r="M1653">
        <v>1</v>
      </c>
      <c r="N1653" t="b">
        <v>1</v>
      </c>
    </row>
    <row r="1654" spans="1:14" x14ac:dyDescent="0.35">
      <c r="A1654" t="s">
        <v>414</v>
      </c>
      <c r="B1654" t="b">
        <v>1</v>
      </c>
      <c r="C1654" t="b">
        <v>0</v>
      </c>
      <c r="D1654">
        <v>0</v>
      </c>
      <c r="E1654">
        <v>-1</v>
      </c>
      <c r="F1654" t="s">
        <v>27</v>
      </c>
      <c r="G1654">
        <v>3.46982590314737E-3</v>
      </c>
      <c r="H1654">
        <v>0</v>
      </c>
      <c r="I1654">
        <v>-3.46982590314737E-3</v>
      </c>
      <c r="J1654">
        <v>109.568291124895</v>
      </c>
      <c r="K1654">
        <v>103.43048390608099</v>
      </c>
      <c r="L1654">
        <v>96.987251463659106</v>
      </c>
      <c r="M1654">
        <v>0</v>
      </c>
      <c r="N1654" t="b">
        <v>1</v>
      </c>
    </row>
    <row r="1655" spans="1:14" x14ac:dyDescent="0.35">
      <c r="A1655" t="s">
        <v>415</v>
      </c>
      <c r="B1655" t="b">
        <v>1</v>
      </c>
      <c r="C1655" t="b">
        <v>0</v>
      </c>
      <c r="D1655">
        <v>0</v>
      </c>
      <c r="E1655">
        <v>-1</v>
      </c>
      <c r="F1655" t="s">
        <v>27</v>
      </c>
      <c r="G1655">
        <v>2.9005531047767701E-2</v>
      </c>
      <c r="H1655">
        <v>0</v>
      </c>
      <c r="I1655">
        <v>-2.9005531047767701E-2</v>
      </c>
      <c r="J1655">
        <v>112.746377594969</v>
      </c>
      <c r="K1655">
        <v>103.43048390608099</v>
      </c>
      <c r="L1655">
        <v>94.174084730092304</v>
      </c>
      <c r="M1655">
        <v>0</v>
      </c>
      <c r="N1655" t="b">
        <v>1</v>
      </c>
    </row>
    <row r="1656" spans="1:14" x14ac:dyDescent="0.35">
      <c r="A1656" t="s">
        <v>416</v>
      </c>
      <c r="B1656" t="b">
        <v>1</v>
      </c>
      <c r="C1656" t="b">
        <v>0</v>
      </c>
      <c r="D1656">
        <v>0</v>
      </c>
      <c r="E1656">
        <v>-1</v>
      </c>
      <c r="F1656" t="s">
        <v>27</v>
      </c>
      <c r="G1656">
        <v>5.0916498527340197E-2</v>
      </c>
      <c r="H1656">
        <v>0</v>
      </c>
      <c r="I1656">
        <v>-5.0916498527340197E-2</v>
      </c>
      <c r="J1656">
        <v>118.487028363747</v>
      </c>
      <c r="K1656">
        <v>103.43048390608099</v>
      </c>
      <c r="L1656">
        <v>89.379070083618899</v>
      </c>
      <c r="M1656">
        <v>0</v>
      </c>
      <c r="N1656" t="b">
        <v>1</v>
      </c>
    </row>
    <row r="1657" spans="1:14" x14ac:dyDescent="0.35">
      <c r="A1657" t="s">
        <v>417</v>
      </c>
      <c r="B1657" t="b">
        <v>1</v>
      </c>
      <c r="C1657" t="b">
        <v>0</v>
      </c>
      <c r="D1657">
        <v>0</v>
      </c>
      <c r="E1657">
        <v>-1</v>
      </c>
      <c r="F1657" t="s">
        <v>27</v>
      </c>
      <c r="G1657">
        <v>1.29199463083837E-2</v>
      </c>
      <c r="H1657">
        <v>0</v>
      </c>
      <c r="I1657">
        <v>-1.29199463083837E-2</v>
      </c>
      <c r="J1657">
        <v>120.017874408446</v>
      </c>
      <c r="K1657">
        <v>103.43048390608099</v>
      </c>
      <c r="L1657">
        <v>88.224297297045297</v>
      </c>
      <c r="M1657">
        <v>0</v>
      </c>
      <c r="N1657" t="b">
        <v>1</v>
      </c>
    </row>
    <row r="1658" spans="1:14" x14ac:dyDescent="0.35">
      <c r="A1658" t="s">
        <v>418</v>
      </c>
      <c r="B1658" t="b">
        <v>1</v>
      </c>
      <c r="C1658" t="b">
        <v>1</v>
      </c>
      <c r="D1658">
        <v>1</v>
      </c>
      <c r="E1658">
        <v>1</v>
      </c>
      <c r="F1658" t="s">
        <v>27</v>
      </c>
      <c r="G1658">
        <v>2.5834959296973901E-2</v>
      </c>
      <c r="H1658">
        <v>2.5834959296973901E-2</v>
      </c>
      <c r="I1658">
        <v>2.5834959296973901E-2</v>
      </c>
      <c r="J1658">
        <v>123.118531308698</v>
      </c>
      <c r="K1658">
        <v>106.102606247861</v>
      </c>
      <c r="L1658">
        <v>90.503568426718601</v>
      </c>
      <c r="M1658">
        <v>1</v>
      </c>
      <c r="N1658" t="b">
        <v>1</v>
      </c>
    </row>
    <row r="1659" spans="1:14" x14ac:dyDescent="0.35">
      <c r="A1659" t="s">
        <v>419</v>
      </c>
      <c r="B1659" t="b">
        <v>1</v>
      </c>
      <c r="C1659" t="b">
        <v>1</v>
      </c>
      <c r="D1659">
        <v>1</v>
      </c>
      <c r="E1659">
        <v>1</v>
      </c>
      <c r="F1659" t="s">
        <v>27</v>
      </c>
      <c r="G1659">
        <v>3.1765334377304298E-2</v>
      </c>
      <c r="H1659">
        <v>3.1765334377304298E-2</v>
      </c>
      <c r="I1659">
        <v>3.1765334377304298E-2</v>
      </c>
      <c r="J1659">
        <v>127.029432623761</v>
      </c>
      <c r="K1659">
        <v>109.472991013628</v>
      </c>
      <c r="L1659">
        <v>93.378444540132605</v>
      </c>
      <c r="M1659">
        <v>1</v>
      </c>
      <c r="N1659" t="b">
        <v>1</v>
      </c>
    </row>
    <row r="1660" spans="1:14" x14ac:dyDescent="0.35">
      <c r="A1660" t="s">
        <v>420</v>
      </c>
      <c r="B1660" t="b">
        <v>1</v>
      </c>
      <c r="C1660" t="b">
        <v>1</v>
      </c>
      <c r="D1660">
        <v>1</v>
      </c>
      <c r="E1660">
        <v>1</v>
      </c>
      <c r="F1660" t="s">
        <v>27</v>
      </c>
      <c r="G1660">
        <v>-4.8538006151475001E-2</v>
      </c>
      <c r="H1660">
        <v>-4.8538006151475001E-2</v>
      </c>
      <c r="I1660">
        <v>-4.8538006151475001E-2</v>
      </c>
      <c r="J1660">
        <v>120.86367724165</v>
      </c>
      <c r="K1660">
        <v>104.159390302388</v>
      </c>
      <c r="L1660">
        <v>88.846041024628406</v>
      </c>
      <c r="M1660">
        <v>1</v>
      </c>
      <c r="N1660" t="b">
        <v>0</v>
      </c>
    </row>
    <row r="1661" spans="1:14" x14ac:dyDescent="0.35">
      <c r="A1661" t="s">
        <v>421</v>
      </c>
      <c r="B1661" t="b">
        <v>0</v>
      </c>
      <c r="C1661" t="b">
        <v>0</v>
      </c>
      <c r="D1661">
        <v>0</v>
      </c>
      <c r="E1661">
        <v>-1</v>
      </c>
      <c r="F1661" t="s">
        <v>27</v>
      </c>
      <c r="G1661">
        <v>2.08461167210864E-2</v>
      </c>
      <c r="H1661">
        <v>0</v>
      </c>
      <c r="I1661">
        <v>-2.08461167210864E-2</v>
      </c>
      <c r="J1661">
        <v>123.38321556477</v>
      </c>
      <c r="K1661">
        <v>104.159390302388</v>
      </c>
      <c r="L1661">
        <v>86.993946083222596</v>
      </c>
      <c r="M1661">
        <v>1</v>
      </c>
      <c r="N1661" t="b">
        <v>1</v>
      </c>
    </row>
    <row r="1662" spans="1:14" x14ac:dyDescent="0.35">
      <c r="A1662" t="s">
        <v>422</v>
      </c>
      <c r="B1662" t="b">
        <v>1</v>
      </c>
      <c r="C1662" t="b">
        <v>0</v>
      </c>
      <c r="D1662">
        <v>0</v>
      </c>
      <c r="E1662">
        <v>-1</v>
      </c>
      <c r="F1662" t="s">
        <v>27</v>
      </c>
      <c r="G1662">
        <v>6.3492122638095297E-2</v>
      </c>
      <c r="H1662">
        <v>0</v>
      </c>
      <c r="I1662">
        <v>-6.3492122638095297E-2</v>
      </c>
      <c r="J1662">
        <v>131.217077818891</v>
      </c>
      <c r="K1662">
        <v>104.159390302388</v>
      </c>
      <c r="L1662">
        <v>81.470515789734804</v>
      </c>
      <c r="M1662">
        <v>0</v>
      </c>
      <c r="N1662" t="b">
        <v>1</v>
      </c>
    </row>
    <row r="1663" spans="1:14" x14ac:dyDescent="0.35">
      <c r="A1663" t="s">
        <v>423</v>
      </c>
      <c r="B1663" t="b">
        <v>1</v>
      </c>
      <c r="C1663" t="b">
        <v>1</v>
      </c>
      <c r="D1663">
        <v>1</v>
      </c>
      <c r="E1663">
        <v>1</v>
      </c>
      <c r="F1663" t="s">
        <v>27</v>
      </c>
      <c r="G1663">
        <v>2.19526909208092E-2</v>
      </c>
      <c r="H1663">
        <v>2.19526909208092E-2</v>
      </c>
      <c r="I1663">
        <v>2.19526909208092E-2</v>
      </c>
      <c r="J1663">
        <v>134.097645771781</v>
      </c>
      <c r="K1663">
        <v>106.445969204196</v>
      </c>
      <c r="L1663">
        <v>83.259012842025697</v>
      </c>
      <c r="M1663">
        <v>1</v>
      </c>
      <c r="N1663" t="b">
        <v>1</v>
      </c>
    </row>
    <row r="1664" spans="1:14" x14ac:dyDescent="0.35">
      <c r="A1664" t="s">
        <v>424</v>
      </c>
      <c r="B1664" t="b">
        <v>1</v>
      </c>
      <c r="C1664" t="b">
        <v>1</v>
      </c>
      <c r="D1664">
        <v>1</v>
      </c>
      <c r="E1664">
        <v>1</v>
      </c>
      <c r="F1664" t="s">
        <v>27</v>
      </c>
      <c r="G1664">
        <v>2.2844067007522499E-2</v>
      </c>
      <c r="H1664">
        <v>2.2844067007522499E-2</v>
      </c>
      <c r="I1664">
        <v>2.2844067007522499E-2</v>
      </c>
      <c r="J1664">
        <v>137.16098137734201</v>
      </c>
      <c r="K1664">
        <v>108.877628057378</v>
      </c>
      <c r="L1664">
        <v>85.160987310369094</v>
      </c>
      <c r="M1664">
        <v>1</v>
      </c>
      <c r="N1664" t="b">
        <v>1</v>
      </c>
    </row>
    <row r="1665" spans="1:14" x14ac:dyDescent="0.35">
      <c r="A1665" t="s">
        <v>425</v>
      </c>
      <c r="B1665" t="b">
        <v>1</v>
      </c>
      <c r="C1665" t="b">
        <v>1</v>
      </c>
      <c r="D1665">
        <v>1</v>
      </c>
      <c r="E1665">
        <v>1</v>
      </c>
      <c r="F1665" t="s">
        <v>27</v>
      </c>
      <c r="G1665">
        <v>-2.2650035220068799E-2</v>
      </c>
      <c r="H1665">
        <v>-2.2650035220068799E-2</v>
      </c>
      <c r="I1665">
        <v>-2.2650035220068799E-2</v>
      </c>
      <c r="J1665">
        <v>134.05428031832599</v>
      </c>
      <c r="K1665">
        <v>106.41154594720101</v>
      </c>
      <c r="L1665">
        <v>83.232087948413394</v>
      </c>
      <c r="M1665">
        <v>1</v>
      </c>
      <c r="N1665" t="b">
        <v>0</v>
      </c>
    </row>
    <row r="1666" spans="1:14" x14ac:dyDescent="0.35">
      <c r="A1666" t="s">
        <v>426</v>
      </c>
      <c r="B1666" t="b">
        <v>0</v>
      </c>
      <c r="C1666" t="b">
        <v>1</v>
      </c>
      <c r="D1666">
        <v>1</v>
      </c>
      <c r="E1666">
        <v>1</v>
      </c>
      <c r="F1666" t="s">
        <v>27</v>
      </c>
      <c r="G1666">
        <v>2.4075151549090599E-2</v>
      </c>
      <c r="H1666">
        <v>2.4075151549090599E-2</v>
      </c>
      <c r="I1666">
        <v>2.4075151549090599E-2</v>
      </c>
      <c r="J1666">
        <v>137.28165743279399</v>
      </c>
      <c r="K1666">
        <v>108.97342004245201</v>
      </c>
      <c r="L1666">
        <v>85.235913079518696</v>
      </c>
      <c r="M1666">
        <v>0</v>
      </c>
      <c r="N1666" t="b">
        <v>1</v>
      </c>
    </row>
    <row r="1667" spans="1:14" x14ac:dyDescent="0.35">
      <c r="A1667" t="s">
        <v>427</v>
      </c>
      <c r="B1667" t="b">
        <v>1</v>
      </c>
      <c r="C1667" t="b">
        <v>1</v>
      </c>
      <c r="D1667">
        <v>1</v>
      </c>
      <c r="E1667">
        <v>1</v>
      </c>
      <c r="F1667" t="s">
        <v>27</v>
      </c>
      <c r="G1667">
        <v>4.3202763458014298E-2</v>
      </c>
      <c r="H1667">
        <v>4.3202763458014298E-2</v>
      </c>
      <c r="I1667">
        <v>4.3202763458014298E-2</v>
      </c>
      <c r="J1667">
        <v>143.21260440598701</v>
      </c>
      <c r="K1667">
        <v>113.681372931757</v>
      </c>
      <c r="L1667">
        <v>88.918340070420996</v>
      </c>
      <c r="M1667">
        <v>1</v>
      </c>
      <c r="N1667" t="b">
        <v>1</v>
      </c>
    </row>
    <row r="1668" spans="1:14" x14ac:dyDescent="0.35">
      <c r="A1668" t="s">
        <v>428</v>
      </c>
      <c r="B1668" t="b">
        <v>1</v>
      </c>
      <c r="C1668" t="b">
        <v>1</v>
      </c>
      <c r="D1668">
        <v>1</v>
      </c>
      <c r="E1668">
        <v>1</v>
      </c>
      <c r="F1668" t="s">
        <v>27</v>
      </c>
      <c r="G1668">
        <v>-8.1621633993610707E-2</v>
      </c>
      <c r="H1668">
        <v>-8.1621633993610707E-2</v>
      </c>
      <c r="I1668">
        <v>-8.1621633993610707E-2</v>
      </c>
      <c r="J1668">
        <v>131.52335762588999</v>
      </c>
      <c r="K1668">
        <v>104.40251351843</v>
      </c>
      <c r="L1668">
        <v>81.660679861873703</v>
      </c>
      <c r="M1668">
        <v>1</v>
      </c>
      <c r="N1668" t="b">
        <v>0</v>
      </c>
    </row>
    <row r="1669" spans="1:14" x14ac:dyDescent="0.35">
      <c r="A1669" t="s">
        <v>429</v>
      </c>
      <c r="B1669" t="b">
        <v>0</v>
      </c>
      <c r="C1669" t="b">
        <v>1</v>
      </c>
      <c r="D1669">
        <v>1</v>
      </c>
      <c r="E1669">
        <v>1</v>
      </c>
      <c r="F1669" t="s">
        <v>27</v>
      </c>
      <c r="G1669">
        <v>-0.10166468901145</v>
      </c>
      <c r="H1669">
        <v>-0.10166468901145</v>
      </c>
      <c r="I1669">
        <v>-0.10166468901145</v>
      </c>
      <c r="J1669">
        <v>118.152076375112</v>
      </c>
      <c r="K1669">
        <v>93.788464449565694</v>
      </c>
      <c r="L1669">
        <v>73.358672239252698</v>
      </c>
      <c r="M1669">
        <v>0</v>
      </c>
      <c r="N1669" t="b">
        <v>0</v>
      </c>
    </row>
    <row r="1670" spans="1:14" x14ac:dyDescent="0.35">
      <c r="A1670" t="s">
        <v>430</v>
      </c>
      <c r="B1670" t="b">
        <v>0</v>
      </c>
      <c r="C1670" t="b">
        <v>0</v>
      </c>
      <c r="D1670">
        <v>0</v>
      </c>
      <c r="E1670">
        <v>-1</v>
      </c>
      <c r="F1670" t="s">
        <v>27</v>
      </c>
      <c r="G1670">
        <v>-9.3143569005831206E-2</v>
      </c>
      <c r="H1670">
        <v>0</v>
      </c>
      <c r="I1670">
        <v>9.3143569005831206E-2</v>
      </c>
      <c r="J1670">
        <v>107.14697029608401</v>
      </c>
      <c r="K1670">
        <v>93.788464449565694</v>
      </c>
      <c r="L1670">
        <v>80.191560789145697</v>
      </c>
      <c r="M1670">
        <v>1</v>
      </c>
      <c r="N1670" t="b">
        <v>0</v>
      </c>
    </row>
    <row r="1671" spans="1:14" x14ac:dyDescent="0.35">
      <c r="A1671" t="s">
        <v>431</v>
      </c>
      <c r="B1671" t="b">
        <v>0</v>
      </c>
      <c r="C1671" t="b">
        <v>0</v>
      </c>
      <c r="D1671">
        <v>0</v>
      </c>
      <c r="E1671">
        <v>-1</v>
      </c>
      <c r="F1671" t="s">
        <v>27</v>
      </c>
      <c r="G1671">
        <v>7.8069511418235704E-2</v>
      </c>
      <c r="H1671">
        <v>0</v>
      </c>
      <c r="I1671">
        <v>-7.8069511418235704E-2</v>
      </c>
      <c r="J1671">
        <v>115.51188191704399</v>
      </c>
      <c r="K1671">
        <v>93.788464449565694</v>
      </c>
      <c r="L1671">
        <v>73.931044818471307</v>
      </c>
      <c r="M1671">
        <v>1</v>
      </c>
      <c r="N1671" t="b">
        <v>1</v>
      </c>
    </row>
    <row r="1672" spans="1:14" x14ac:dyDescent="0.35">
      <c r="A1672" t="s">
        <v>432</v>
      </c>
      <c r="B1672" t="b">
        <v>1</v>
      </c>
      <c r="C1672" t="b">
        <v>0</v>
      </c>
      <c r="D1672">
        <v>0</v>
      </c>
      <c r="E1672">
        <v>-1</v>
      </c>
      <c r="F1672" t="s">
        <v>27</v>
      </c>
      <c r="G1672">
        <v>2.0779263404230301E-2</v>
      </c>
      <c r="H1672">
        <v>0</v>
      </c>
      <c r="I1672">
        <v>-2.0779263404230301E-2</v>
      </c>
      <c r="J1672">
        <v>117.912133737717</v>
      </c>
      <c r="K1672">
        <v>93.788464449565694</v>
      </c>
      <c r="L1672">
        <v>72.394812164438306</v>
      </c>
      <c r="M1672">
        <v>0</v>
      </c>
      <c r="N1672" t="b">
        <v>1</v>
      </c>
    </row>
    <row r="1673" spans="1:14" x14ac:dyDescent="0.35">
      <c r="A1673" t="s">
        <v>433</v>
      </c>
      <c r="B1673" t="b">
        <v>1</v>
      </c>
      <c r="C1673" t="b">
        <v>1</v>
      </c>
      <c r="D1673">
        <v>1</v>
      </c>
      <c r="E1673">
        <v>1</v>
      </c>
      <c r="F1673" t="s">
        <v>27</v>
      </c>
      <c r="G1673">
        <v>2.6383516629249999E-2</v>
      </c>
      <c r="H1673">
        <v>2.6383516629249999E-2</v>
      </c>
      <c r="I1673">
        <v>2.6383516629249999E-2</v>
      </c>
      <c r="J1673">
        <v>121.023070478976</v>
      </c>
      <c r="K1673">
        <v>96.262933961002602</v>
      </c>
      <c r="L1673">
        <v>74.304841895050203</v>
      </c>
      <c r="M1673">
        <v>1</v>
      </c>
      <c r="N1673" t="b">
        <v>1</v>
      </c>
    </row>
    <row r="1674" spans="1:14" x14ac:dyDescent="0.35">
      <c r="A1674" t="s">
        <v>434</v>
      </c>
      <c r="B1674" t="b">
        <v>1</v>
      </c>
      <c r="C1674" t="b">
        <v>1</v>
      </c>
      <c r="D1674">
        <v>1</v>
      </c>
      <c r="E1674">
        <v>1</v>
      </c>
      <c r="F1674" t="s">
        <v>27</v>
      </c>
      <c r="G1674">
        <v>1.29789295742737E-2</v>
      </c>
      <c r="H1674">
        <v>1.29789295742737E-2</v>
      </c>
      <c r="I1674">
        <v>1.29789295742737E-2</v>
      </c>
      <c r="J1674">
        <v>122.593820387585</v>
      </c>
      <c r="K1674">
        <v>97.512323801495398</v>
      </c>
      <c r="L1674">
        <v>75.2692392050336</v>
      </c>
      <c r="M1674">
        <v>1</v>
      </c>
      <c r="N1674" t="b">
        <v>1</v>
      </c>
    </row>
    <row r="1675" spans="1:14" x14ac:dyDescent="0.35">
      <c r="A1675" t="s">
        <v>435</v>
      </c>
      <c r="B1675" t="b">
        <v>1</v>
      </c>
      <c r="C1675" t="b">
        <v>1</v>
      </c>
      <c r="D1675">
        <v>1</v>
      </c>
      <c r="E1675">
        <v>1</v>
      </c>
      <c r="F1675" t="s">
        <v>27</v>
      </c>
      <c r="G1675">
        <v>-8.4756062315876193E-2</v>
      </c>
      <c r="H1675">
        <v>-8.4756062315876193E-2</v>
      </c>
      <c r="I1675">
        <v>-8.4756062315876193E-2</v>
      </c>
      <c r="J1675">
        <v>112.203250907273</v>
      </c>
      <c r="K1675">
        <v>89.247563208809893</v>
      </c>
      <c r="L1675">
        <v>68.889714876503206</v>
      </c>
      <c r="M1675">
        <v>1</v>
      </c>
      <c r="N1675" t="b">
        <v>0</v>
      </c>
    </row>
    <row r="1676" spans="1:14" x14ac:dyDescent="0.35">
      <c r="A1676" t="s">
        <v>436</v>
      </c>
      <c r="B1676" t="b">
        <v>0</v>
      </c>
      <c r="C1676" t="b">
        <v>1</v>
      </c>
      <c r="D1676">
        <v>1</v>
      </c>
      <c r="E1676">
        <v>1</v>
      </c>
      <c r="F1676" t="s">
        <v>27</v>
      </c>
      <c r="G1676">
        <v>5.03355717584896E-2</v>
      </c>
      <c r="H1676">
        <v>5.03355717584896E-2</v>
      </c>
      <c r="I1676">
        <v>5.03355717584896E-2</v>
      </c>
      <c r="J1676">
        <v>117.851065694852</v>
      </c>
      <c r="K1676">
        <v>93.739890330977303</v>
      </c>
      <c r="L1676">
        <v>72.357318063091299</v>
      </c>
      <c r="M1676">
        <v>0</v>
      </c>
      <c r="N1676" t="b">
        <v>1</v>
      </c>
    </row>
    <row r="1677" spans="1:14" x14ac:dyDescent="0.35">
      <c r="A1677" t="s">
        <v>437</v>
      </c>
      <c r="B1677" t="b">
        <v>1</v>
      </c>
      <c r="C1677" t="b">
        <v>1</v>
      </c>
      <c r="D1677">
        <v>1</v>
      </c>
      <c r="E1677">
        <v>1</v>
      </c>
      <c r="F1677" t="s">
        <v>27</v>
      </c>
      <c r="G1677">
        <v>-8.9058741058892707E-3</v>
      </c>
      <c r="H1677">
        <v>-8.9058741058892707E-3</v>
      </c>
      <c r="I1677">
        <v>-8.9058741058892707E-3</v>
      </c>
      <c r="J1677">
        <v>116.801498940529</v>
      </c>
      <c r="K1677">
        <v>92.905054668989806</v>
      </c>
      <c r="L1677">
        <v>71.712912897781607</v>
      </c>
      <c r="M1677">
        <v>1</v>
      </c>
      <c r="N1677" t="b">
        <v>0</v>
      </c>
    </row>
    <row r="1678" spans="1:14" x14ac:dyDescent="0.35">
      <c r="A1678" t="s">
        <v>438</v>
      </c>
      <c r="B1678" t="b">
        <v>0</v>
      </c>
      <c r="C1678" t="b">
        <v>1</v>
      </c>
      <c r="D1678">
        <v>1</v>
      </c>
      <c r="E1678">
        <v>1</v>
      </c>
      <c r="F1678" t="s">
        <v>27</v>
      </c>
      <c r="G1678">
        <v>-1.20000203450535E-2</v>
      </c>
      <c r="H1678">
        <v>-1.20000203450535E-2</v>
      </c>
      <c r="I1678">
        <v>-1.20000203450535E-2</v>
      </c>
      <c r="J1678">
        <v>115.39987857691</v>
      </c>
      <c r="K1678">
        <v>91.790192122803603</v>
      </c>
      <c r="L1678">
        <v>70.852356484005199</v>
      </c>
      <c r="M1678">
        <v>0</v>
      </c>
      <c r="N1678" t="b">
        <v>0</v>
      </c>
    </row>
    <row r="1679" spans="1:14" x14ac:dyDescent="0.35">
      <c r="A1679" t="s">
        <v>439</v>
      </c>
      <c r="B1679" t="b">
        <v>0</v>
      </c>
      <c r="C1679" t="b">
        <v>1</v>
      </c>
      <c r="D1679">
        <v>1</v>
      </c>
      <c r="E1679">
        <v>1</v>
      </c>
      <c r="F1679" t="s">
        <v>27</v>
      </c>
      <c r="G1679">
        <v>2.87081389616279E-2</v>
      </c>
      <c r="H1679">
        <v>2.87081389616279E-2</v>
      </c>
      <c r="I1679">
        <v>2.87081389616279E-2</v>
      </c>
      <c r="J1679">
        <v>118.712794327251</v>
      </c>
      <c r="K1679">
        <v>94.425317713579602</v>
      </c>
      <c r="L1679">
        <v>72.886395779706803</v>
      </c>
      <c r="M1679">
        <v>0</v>
      </c>
      <c r="N1679" t="b">
        <v>1</v>
      </c>
    </row>
    <row r="1680" spans="1:14" x14ac:dyDescent="0.35">
      <c r="A1680" t="s">
        <v>440</v>
      </c>
      <c r="B1680" t="b">
        <v>1</v>
      </c>
      <c r="C1680" t="b">
        <v>1</v>
      </c>
      <c r="D1680">
        <v>1</v>
      </c>
      <c r="E1680">
        <v>1</v>
      </c>
      <c r="F1680" t="s">
        <v>27</v>
      </c>
      <c r="G1680">
        <v>1.2683614143104101E-2</v>
      </c>
      <c r="H1680">
        <v>1.2683614143104101E-2</v>
      </c>
      <c r="I1680">
        <v>1.2683614143104101E-2</v>
      </c>
      <c r="J1680">
        <v>120.21850160434801</v>
      </c>
      <c r="K1680">
        <v>95.622972008798598</v>
      </c>
      <c r="L1680">
        <v>73.810858700058205</v>
      </c>
      <c r="M1680">
        <v>1</v>
      </c>
      <c r="N1680" t="b">
        <v>1</v>
      </c>
    </row>
    <row r="1681" spans="1:14" x14ac:dyDescent="0.35">
      <c r="A1681" t="s">
        <v>441</v>
      </c>
      <c r="B1681" t="b">
        <v>1</v>
      </c>
      <c r="C1681" t="b">
        <v>0</v>
      </c>
      <c r="D1681">
        <v>0</v>
      </c>
      <c r="E1681">
        <v>-1</v>
      </c>
      <c r="F1681" t="s">
        <v>27</v>
      </c>
      <c r="G1681">
        <v>-2.0578819586720198E-2</v>
      </c>
      <c r="H1681">
        <v>0</v>
      </c>
      <c r="I1681">
        <v>2.0578819586720198E-2</v>
      </c>
      <c r="J1681">
        <v>117.74454674884601</v>
      </c>
      <c r="K1681">
        <v>95.622972008798598</v>
      </c>
      <c r="L1681">
        <v>75.329799044787606</v>
      </c>
      <c r="M1681">
        <v>0</v>
      </c>
      <c r="N1681" t="b">
        <v>0</v>
      </c>
    </row>
    <row r="1682" spans="1:14" x14ac:dyDescent="0.35">
      <c r="A1682" t="s">
        <v>442</v>
      </c>
      <c r="B1682" t="b">
        <v>0</v>
      </c>
      <c r="C1682" t="b">
        <v>1</v>
      </c>
      <c r="D1682">
        <v>1</v>
      </c>
      <c r="E1682">
        <v>1</v>
      </c>
      <c r="F1682" t="s">
        <v>27</v>
      </c>
      <c r="G1682">
        <v>6.2254183574183802E-2</v>
      </c>
      <c r="H1682">
        <v>6.2254183574183802E-2</v>
      </c>
      <c r="I1682">
        <v>6.2254183574183802E-2</v>
      </c>
      <c r="J1682">
        <v>125.074637377008</v>
      </c>
      <c r="K1682">
        <v>101.575902062143</v>
      </c>
      <c r="L1682">
        <v>80.019394183128199</v>
      </c>
      <c r="M1682">
        <v>0</v>
      </c>
      <c r="N1682" t="b">
        <v>1</v>
      </c>
    </row>
    <row r="1683" spans="1:14" x14ac:dyDescent="0.35">
      <c r="A1683" t="s">
        <v>443</v>
      </c>
      <c r="B1683" t="b">
        <v>1</v>
      </c>
      <c r="C1683" t="b">
        <v>0</v>
      </c>
      <c r="D1683">
        <v>0</v>
      </c>
      <c r="E1683">
        <v>-1</v>
      </c>
      <c r="F1683" t="s">
        <v>27</v>
      </c>
      <c r="G1683">
        <v>-0.11049730161116</v>
      </c>
      <c r="H1683">
        <v>0</v>
      </c>
      <c r="I1683">
        <v>0.11049730161116</v>
      </c>
      <c r="J1683">
        <v>111.254227446854</v>
      </c>
      <c r="K1683">
        <v>101.575902062143</v>
      </c>
      <c r="L1683">
        <v>88.861321316923707</v>
      </c>
      <c r="M1683">
        <v>0</v>
      </c>
      <c r="N1683" t="b">
        <v>0</v>
      </c>
    </row>
    <row r="1684" spans="1:14" x14ac:dyDescent="0.35">
      <c r="A1684" t="s">
        <v>444</v>
      </c>
      <c r="B1684" t="b">
        <v>0</v>
      </c>
      <c r="C1684" t="b">
        <v>0</v>
      </c>
      <c r="D1684">
        <v>0</v>
      </c>
      <c r="E1684">
        <v>-1</v>
      </c>
      <c r="F1684" t="s">
        <v>27</v>
      </c>
      <c r="G1684">
        <v>-5.6497189220034202E-2</v>
      </c>
      <c r="H1684">
        <v>0</v>
      </c>
      <c r="I1684">
        <v>5.6497189220034202E-2</v>
      </c>
      <c r="J1684">
        <v>104.96867630726</v>
      </c>
      <c r="K1684">
        <v>101.575902062143</v>
      </c>
      <c r="L1684">
        <v>93.881736201708193</v>
      </c>
      <c r="M1684">
        <v>1</v>
      </c>
      <c r="N1684" t="b">
        <v>0</v>
      </c>
    </row>
    <row r="1685" spans="1:14" x14ac:dyDescent="0.35">
      <c r="A1685" t="s">
        <v>445</v>
      </c>
      <c r="B1685" t="b">
        <v>0</v>
      </c>
      <c r="C1685" t="b">
        <v>0</v>
      </c>
      <c r="D1685">
        <v>0</v>
      </c>
      <c r="E1685">
        <v>-1</v>
      </c>
      <c r="F1685" t="s">
        <v>27</v>
      </c>
      <c r="G1685">
        <v>-0.32314407964666197</v>
      </c>
      <c r="H1685">
        <v>0</v>
      </c>
      <c r="I1685">
        <v>0.32314407964666197</v>
      </c>
      <c r="J1685">
        <v>71.048670010222395</v>
      </c>
      <c r="K1685">
        <v>101.575902062143</v>
      </c>
      <c r="L1685">
        <v>124.21906344224</v>
      </c>
      <c r="M1685">
        <v>1</v>
      </c>
      <c r="N1685" t="b">
        <v>0</v>
      </c>
    </row>
    <row r="1686" spans="1:14" x14ac:dyDescent="0.35">
      <c r="A1686" t="s">
        <v>446</v>
      </c>
      <c r="B1686" t="b">
        <v>0</v>
      </c>
      <c r="C1686" t="b">
        <v>0</v>
      </c>
      <c r="D1686">
        <v>0</v>
      </c>
      <c r="E1686">
        <v>-1</v>
      </c>
      <c r="F1686" t="s">
        <v>27</v>
      </c>
      <c r="G1686">
        <v>-7.1193928155212499E-2</v>
      </c>
      <c r="H1686">
        <v>0</v>
      </c>
      <c r="I1686">
        <v>7.1193928155212499E-2</v>
      </c>
      <c r="J1686">
        <v>65.990436101991193</v>
      </c>
      <c r="K1686">
        <v>101.575902062143</v>
      </c>
      <c r="L1686">
        <v>133.06270652045399</v>
      </c>
      <c r="M1686">
        <v>1</v>
      </c>
      <c r="N1686" t="b">
        <v>0</v>
      </c>
    </row>
    <row r="1687" spans="1:14" x14ac:dyDescent="0.35">
      <c r="A1687" t="s">
        <v>447</v>
      </c>
      <c r="B1687" t="b">
        <v>0</v>
      </c>
      <c r="C1687" t="b">
        <v>0</v>
      </c>
      <c r="D1687">
        <v>0</v>
      </c>
      <c r="E1687">
        <v>-1</v>
      </c>
      <c r="F1687" t="s">
        <v>27</v>
      </c>
      <c r="G1687">
        <v>0.15801889444848999</v>
      </c>
      <c r="H1687">
        <v>0</v>
      </c>
      <c r="I1687">
        <v>-0.15801889444848999</v>
      </c>
      <c r="J1687">
        <v>76.418171859001603</v>
      </c>
      <c r="K1687">
        <v>101.575902062143</v>
      </c>
      <c r="L1687">
        <v>112.03628474376799</v>
      </c>
      <c r="M1687">
        <v>1</v>
      </c>
      <c r="N1687" t="b">
        <v>1</v>
      </c>
    </row>
    <row r="1688" spans="1:14" x14ac:dyDescent="0.35">
      <c r="A1688" t="s">
        <v>448</v>
      </c>
      <c r="B1688" t="b">
        <v>1</v>
      </c>
      <c r="C1688" t="b">
        <v>1</v>
      </c>
      <c r="D1688">
        <v>1</v>
      </c>
      <c r="E1688">
        <v>1</v>
      </c>
      <c r="F1688" t="s">
        <v>27</v>
      </c>
      <c r="G1688">
        <v>5.1724162945225603E-2</v>
      </c>
      <c r="H1688">
        <v>5.1724162945225603E-2</v>
      </c>
      <c r="I1688">
        <v>5.1724162945225603E-2</v>
      </c>
      <c r="J1688">
        <v>80.370837832212899</v>
      </c>
      <c r="K1688">
        <v>106.829830571714</v>
      </c>
      <c r="L1688">
        <v>117.831267791632</v>
      </c>
      <c r="M1688">
        <v>1</v>
      </c>
      <c r="N1688" t="b">
        <v>1</v>
      </c>
    </row>
    <row r="1689" spans="1:14" x14ac:dyDescent="0.35">
      <c r="A1689" t="s">
        <v>449</v>
      </c>
      <c r="B1689" t="b">
        <v>1</v>
      </c>
      <c r="C1689" t="b">
        <v>0</v>
      </c>
      <c r="D1689">
        <v>0</v>
      </c>
      <c r="E1689">
        <v>-1</v>
      </c>
      <c r="F1689" t="s">
        <v>27</v>
      </c>
      <c r="G1689">
        <v>2.8708152747421101E-2</v>
      </c>
      <c r="H1689">
        <v>0</v>
      </c>
      <c r="I1689">
        <v>-2.8708152747421101E-2</v>
      </c>
      <c r="J1689">
        <v>82.678136121138294</v>
      </c>
      <c r="K1689">
        <v>106.829830571714</v>
      </c>
      <c r="L1689">
        <v>114.44854975744801</v>
      </c>
      <c r="M1689">
        <v>0</v>
      </c>
      <c r="N1689" t="b">
        <v>1</v>
      </c>
    </row>
    <row r="1690" spans="1:14" x14ac:dyDescent="0.35">
      <c r="A1690" t="s">
        <v>450</v>
      </c>
      <c r="B1690" t="b">
        <v>1</v>
      </c>
      <c r="C1690" t="b">
        <v>0</v>
      </c>
      <c r="D1690">
        <v>0</v>
      </c>
      <c r="E1690">
        <v>-1</v>
      </c>
      <c r="F1690" t="s">
        <v>27</v>
      </c>
      <c r="G1690">
        <v>3.5911634958755601E-2</v>
      </c>
      <c r="H1690">
        <v>0</v>
      </c>
      <c r="I1690">
        <v>-3.5911634958755601E-2</v>
      </c>
      <c r="J1690">
        <v>85.647243164590904</v>
      </c>
      <c r="K1690">
        <v>106.829830571714</v>
      </c>
      <c r="L1690">
        <v>110.338515216999</v>
      </c>
      <c r="M1690">
        <v>0</v>
      </c>
      <c r="N1690" t="b">
        <v>1</v>
      </c>
    </row>
    <row r="1691" spans="1:14" x14ac:dyDescent="0.35">
      <c r="A1691" t="s">
        <v>451</v>
      </c>
      <c r="B1691" t="b">
        <v>1</v>
      </c>
      <c r="C1691" t="b">
        <v>0</v>
      </c>
      <c r="D1691">
        <v>0</v>
      </c>
      <c r="E1691">
        <v>-1</v>
      </c>
      <c r="F1691" t="s">
        <v>27</v>
      </c>
      <c r="G1691">
        <v>-4.6985793042354902E-2</v>
      </c>
      <c r="H1691">
        <v>0</v>
      </c>
      <c r="I1691">
        <v>4.6985793042354902E-2</v>
      </c>
      <c r="J1691">
        <v>81.623039522611194</v>
      </c>
      <c r="K1691">
        <v>106.829830571714</v>
      </c>
      <c r="L1691">
        <v>115.522857857586</v>
      </c>
      <c r="M1691">
        <v>0</v>
      </c>
      <c r="N1691" t="b">
        <v>0</v>
      </c>
    </row>
    <row r="1692" spans="1:14" x14ac:dyDescent="0.35">
      <c r="A1692" t="s">
        <v>452</v>
      </c>
      <c r="B1692" t="b">
        <v>0</v>
      </c>
      <c r="C1692" t="b">
        <v>0</v>
      </c>
      <c r="D1692">
        <v>0</v>
      </c>
      <c r="E1692">
        <v>-1</v>
      </c>
      <c r="F1692" t="s">
        <v>27</v>
      </c>
      <c r="G1692">
        <v>-1.61137510161657E-2</v>
      </c>
      <c r="H1692">
        <v>0</v>
      </c>
      <c r="I1692">
        <v>1.61137510161657E-2</v>
      </c>
      <c r="J1692">
        <v>80.307786186561202</v>
      </c>
      <c r="K1692">
        <v>106.829830571714</v>
      </c>
      <c r="L1692">
        <v>117.384364425779</v>
      </c>
      <c r="M1692">
        <v>1</v>
      </c>
      <c r="N1692" t="b">
        <v>0</v>
      </c>
    </row>
    <row r="1693" spans="1:14" x14ac:dyDescent="0.35">
      <c r="A1693" t="s">
        <v>453</v>
      </c>
      <c r="B1693" t="b">
        <v>0</v>
      </c>
      <c r="C1693" t="b">
        <v>0</v>
      </c>
      <c r="D1693">
        <v>0</v>
      </c>
      <c r="E1693">
        <v>-1</v>
      </c>
      <c r="F1693" t="s">
        <v>27</v>
      </c>
      <c r="G1693">
        <v>0.10426534672116999</v>
      </c>
      <c r="H1693">
        <v>0</v>
      </c>
      <c r="I1693">
        <v>-0.10426534672116999</v>
      </c>
      <c r="J1693">
        <v>88.681105357712696</v>
      </c>
      <c r="K1693">
        <v>106.829830571714</v>
      </c>
      <c r="L1693">
        <v>105.145242969281</v>
      </c>
      <c r="M1693">
        <v>1</v>
      </c>
      <c r="N1693" t="b">
        <v>1</v>
      </c>
    </row>
    <row r="1694" spans="1:14" x14ac:dyDescent="0.35">
      <c r="A1694" t="s">
        <v>454</v>
      </c>
      <c r="B1694" t="b">
        <v>1</v>
      </c>
      <c r="C1694" t="b">
        <v>0</v>
      </c>
      <c r="D1694">
        <v>0</v>
      </c>
      <c r="E1694">
        <v>-1</v>
      </c>
      <c r="F1694" t="s">
        <v>27</v>
      </c>
      <c r="G1694">
        <v>6.5687143381851706E-2</v>
      </c>
      <c r="H1694">
        <v>0</v>
      </c>
      <c r="I1694">
        <v>-6.5687143381851706E-2</v>
      </c>
      <c r="J1694">
        <v>94.506313840605799</v>
      </c>
      <c r="K1694">
        <v>106.829830571714</v>
      </c>
      <c r="L1694">
        <v>98.238552318438494</v>
      </c>
      <c r="M1694">
        <v>0</v>
      </c>
      <c r="N1694" t="b">
        <v>1</v>
      </c>
    </row>
    <row r="1695" spans="1:14" x14ac:dyDescent="0.35">
      <c r="A1695" t="s">
        <v>455</v>
      </c>
      <c r="B1695" t="b">
        <v>1</v>
      </c>
      <c r="C1695" t="b">
        <v>1</v>
      </c>
      <c r="D1695">
        <v>1</v>
      </c>
      <c r="E1695">
        <v>1</v>
      </c>
      <c r="F1695" t="s">
        <v>27</v>
      </c>
      <c r="G1695">
        <v>5.47385693482485E-2</v>
      </c>
      <c r="H1695">
        <v>5.47385693482485E-2</v>
      </c>
      <c r="I1695">
        <v>5.47385693482485E-2</v>
      </c>
      <c r="J1695">
        <v>99.679454254617198</v>
      </c>
      <c r="K1695">
        <v>112.677542660925</v>
      </c>
      <c r="L1695">
        <v>103.61599012719201</v>
      </c>
      <c r="M1695">
        <v>1</v>
      </c>
      <c r="N1695" t="b">
        <v>1</v>
      </c>
    </row>
    <row r="1696" spans="1:14" x14ac:dyDescent="0.35">
      <c r="A1696" t="s">
        <v>456</v>
      </c>
      <c r="B1696" t="b">
        <v>1</v>
      </c>
      <c r="C1696" t="b">
        <v>1</v>
      </c>
      <c r="D1696">
        <v>1</v>
      </c>
      <c r="E1696">
        <v>1</v>
      </c>
      <c r="F1696" t="s">
        <v>27</v>
      </c>
      <c r="G1696">
        <v>8.4539196268283101E-2</v>
      </c>
      <c r="H1696">
        <v>8.4539196268283101E-2</v>
      </c>
      <c r="I1696">
        <v>8.4539196268283101E-2</v>
      </c>
      <c r="J1696">
        <v>108.106275201763</v>
      </c>
      <c r="K1696">
        <v>122.20321155496499</v>
      </c>
      <c r="L1696">
        <v>112.375602653088</v>
      </c>
      <c r="M1696">
        <v>1</v>
      </c>
      <c r="N1696" t="b">
        <v>1</v>
      </c>
    </row>
    <row r="1697" spans="1:14" x14ac:dyDescent="0.35">
      <c r="A1697" t="s">
        <v>457</v>
      </c>
      <c r="B1697" t="b">
        <v>1</v>
      </c>
      <c r="C1697" t="b">
        <v>1</v>
      </c>
      <c r="D1697">
        <v>1</v>
      </c>
      <c r="E1697">
        <v>1</v>
      </c>
      <c r="F1697" t="s">
        <v>27</v>
      </c>
      <c r="G1697">
        <v>-9.2198660229647605E-3</v>
      </c>
      <c r="H1697">
        <v>-9.2198660229647605E-3</v>
      </c>
      <c r="I1697">
        <v>-9.2198660229647605E-3</v>
      </c>
      <c r="J1697">
        <v>107.10954982816099</v>
      </c>
      <c r="K1697">
        <v>121.076514316852</v>
      </c>
      <c r="L1697">
        <v>111.339514652376</v>
      </c>
      <c r="M1697">
        <v>1</v>
      </c>
      <c r="N1697" t="b">
        <v>0</v>
      </c>
    </row>
    <row r="1698" spans="1:14" x14ac:dyDescent="0.35">
      <c r="A1698" t="s">
        <v>458</v>
      </c>
      <c r="B1698" t="b">
        <v>0</v>
      </c>
      <c r="C1698" t="b">
        <v>1</v>
      </c>
      <c r="D1698">
        <v>1</v>
      </c>
      <c r="E1698">
        <v>1</v>
      </c>
      <c r="F1698" t="s">
        <v>27</v>
      </c>
      <c r="G1698">
        <v>6.7892504585421704E-2</v>
      </c>
      <c r="H1698">
        <v>6.7892504585421704E-2</v>
      </c>
      <c r="I1698">
        <v>6.7892504585421704E-2</v>
      </c>
      <c r="J1698">
        <v>114.381485431012</v>
      </c>
      <c r="K1698">
        <v>129.296702120296</v>
      </c>
      <c r="L1698">
        <v>118.898633161451</v>
      </c>
      <c r="M1698">
        <v>0</v>
      </c>
      <c r="N1698" t="b">
        <v>1</v>
      </c>
    </row>
    <row r="1699" spans="1:14" x14ac:dyDescent="0.35">
      <c r="A1699" t="s">
        <v>459</v>
      </c>
      <c r="B1699" t="b">
        <v>1</v>
      </c>
      <c r="C1699" t="b">
        <v>0</v>
      </c>
      <c r="D1699">
        <v>0</v>
      </c>
      <c r="E1699">
        <v>-1</v>
      </c>
      <c r="F1699" t="s">
        <v>27</v>
      </c>
      <c r="G1699">
        <v>1.7774882503116301E-2</v>
      </c>
      <c r="H1699">
        <v>0</v>
      </c>
      <c r="I1699">
        <v>-1.7774882503116301E-2</v>
      </c>
      <c r="J1699">
        <v>116.41460289507999</v>
      </c>
      <c r="K1699">
        <v>129.296702120296</v>
      </c>
      <c r="L1699">
        <v>116.785223927225</v>
      </c>
      <c r="M1699">
        <v>0</v>
      </c>
      <c r="N1699" t="b">
        <v>1</v>
      </c>
    </row>
    <row r="1700" spans="1:14" x14ac:dyDescent="0.35">
      <c r="A1700" t="s">
        <v>460</v>
      </c>
      <c r="B1700" t="b">
        <v>1</v>
      </c>
      <c r="C1700" t="b">
        <v>1</v>
      </c>
      <c r="D1700">
        <v>1</v>
      </c>
      <c r="E1700">
        <v>1</v>
      </c>
      <c r="F1700" t="s">
        <v>27</v>
      </c>
      <c r="G1700">
        <v>2.4188422248133602E-2</v>
      </c>
      <c r="H1700">
        <v>2.4188422248133602E-2</v>
      </c>
      <c r="I1700">
        <v>2.4188422248133602E-2</v>
      </c>
      <c r="J1700">
        <v>119.230488465755</v>
      </c>
      <c r="K1700">
        <v>132.424185346473</v>
      </c>
      <c r="L1700">
        <v>119.61007423592</v>
      </c>
      <c r="M1700">
        <v>1</v>
      </c>
      <c r="N1700" t="b">
        <v>1</v>
      </c>
    </row>
    <row r="1701" spans="1:14" x14ac:dyDescent="0.35">
      <c r="A1701" t="s">
        <v>461</v>
      </c>
      <c r="B1701" t="b">
        <v>1</v>
      </c>
      <c r="C1701" t="b">
        <v>1</v>
      </c>
      <c r="D1701">
        <v>1</v>
      </c>
      <c r="E1701">
        <v>1</v>
      </c>
      <c r="F1701" t="s">
        <v>27</v>
      </c>
      <c r="G1701">
        <v>5.55213804262422E-3</v>
      </c>
      <c r="H1701">
        <v>5.55213804262422E-3</v>
      </c>
      <c r="I1701">
        <v>5.55213804262422E-3</v>
      </c>
      <c r="J1701">
        <v>119.89247259660701</v>
      </c>
      <c r="K1701">
        <v>133.159422703698</v>
      </c>
      <c r="L1701">
        <v>120.274165879366</v>
      </c>
      <c r="M1701">
        <v>1</v>
      </c>
      <c r="N1701" t="b">
        <v>1</v>
      </c>
    </row>
    <row r="1702" spans="1:14" x14ac:dyDescent="0.35">
      <c r="A1702" t="s">
        <v>462</v>
      </c>
      <c r="B1702" t="b">
        <v>1</v>
      </c>
      <c r="C1702" t="b">
        <v>1</v>
      </c>
      <c r="D1702">
        <v>1</v>
      </c>
      <c r="E1702">
        <v>1</v>
      </c>
      <c r="F1702" t="s">
        <v>27</v>
      </c>
      <c r="G1702">
        <v>-1.2414696173939701E-2</v>
      </c>
      <c r="H1702">
        <v>-1.2414696173939701E-2</v>
      </c>
      <c r="I1702">
        <v>-1.2414696173939701E-2</v>
      </c>
      <c r="J1702">
        <v>118.404043975777</v>
      </c>
      <c r="K1702">
        <v>131.50628892813501</v>
      </c>
      <c r="L1702">
        <v>118.7809986524</v>
      </c>
      <c r="M1702">
        <v>1</v>
      </c>
      <c r="N1702" t="b">
        <v>0</v>
      </c>
    </row>
    <row r="1703" spans="1:14" x14ac:dyDescent="0.35">
      <c r="A1703" t="s">
        <v>463</v>
      </c>
      <c r="B1703" t="b">
        <v>0</v>
      </c>
      <c r="C1703" t="b">
        <v>1</v>
      </c>
      <c r="D1703">
        <v>1</v>
      </c>
      <c r="E1703">
        <v>1</v>
      </c>
      <c r="F1703" t="s">
        <v>27</v>
      </c>
      <c r="G1703">
        <v>6.4393967672851105E-2</v>
      </c>
      <c r="H1703">
        <v>6.4393967672851105E-2</v>
      </c>
      <c r="I1703">
        <v>6.4393967672851105E-2</v>
      </c>
      <c r="J1703">
        <v>126.028550155888</v>
      </c>
      <c r="K1703">
        <v>139.97450064615001</v>
      </c>
      <c r="L1703">
        <v>126.42977843977199</v>
      </c>
      <c r="M1703">
        <v>0</v>
      </c>
      <c r="N1703" t="b">
        <v>1</v>
      </c>
    </row>
    <row r="1704" spans="1:14" x14ac:dyDescent="0.35">
      <c r="A1704" t="s">
        <v>464</v>
      </c>
      <c r="B1704" t="b">
        <v>1</v>
      </c>
      <c r="C1704" t="b">
        <v>1</v>
      </c>
      <c r="D1704">
        <v>1</v>
      </c>
      <c r="E1704">
        <v>1</v>
      </c>
      <c r="F1704" t="s">
        <v>27</v>
      </c>
      <c r="G1704">
        <v>4.81503030981804E-2</v>
      </c>
      <c r="H1704">
        <v>4.81503030981804E-2</v>
      </c>
      <c r="I1704">
        <v>4.81503030981804E-2</v>
      </c>
      <c r="J1704">
        <v>132.09686304491899</v>
      </c>
      <c r="K1704">
        <v>146.71431527827801</v>
      </c>
      <c r="L1704">
        <v>132.517410592283</v>
      </c>
      <c r="M1704">
        <v>1</v>
      </c>
      <c r="N1704" t="b">
        <v>1</v>
      </c>
    </row>
    <row r="1705" spans="1:14" x14ac:dyDescent="0.35">
      <c r="A1705" t="s">
        <v>465</v>
      </c>
      <c r="B1705" t="b">
        <v>1</v>
      </c>
      <c r="C1705" t="b">
        <v>1</v>
      </c>
      <c r="D1705">
        <v>1</v>
      </c>
      <c r="E1705">
        <v>1</v>
      </c>
      <c r="F1705" t="s">
        <v>27</v>
      </c>
      <c r="G1705">
        <v>-0.112347027559382</v>
      </c>
      <c r="H1705">
        <v>-0.112347027559382</v>
      </c>
      <c r="I1705">
        <v>-0.112347027559382</v>
      </c>
      <c r="J1705">
        <v>117.256173131903</v>
      </c>
      <c r="K1705">
        <v>130.23139805635401</v>
      </c>
      <c r="L1705">
        <v>117.629473412373</v>
      </c>
      <c r="M1705">
        <v>1</v>
      </c>
      <c r="N1705" t="b">
        <v>0</v>
      </c>
    </row>
    <row r="1706" spans="1:14" x14ac:dyDescent="0.35">
      <c r="A1706" t="s">
        <v>466</v>
      </c>
      <c r="B1706" t="b">
        <v>0</v>
      </c>
      <c r="C1706" t="b">
        <v>1</v>
      </c>
      <c r="D1706">
        <v>1</v>
      </c>
      <c r="E1706">
        <v>1</v>
      </c>
      <c r="F1706" t="s">
        <v>27</v>
      </c>
      <c r="G1706">
        <v>8.6349245101689107E-2</v>
      </c>
      <c r="H1706">
        <v>8.6349245101689107E-2</v>
      </c>
      <c r="I1706">
        <v>8.6349245101689107E-2</v>
      </c>
      <c r="J1706">
        <v>127.38115516535601</v>
      </c>
      <c r="K1706">
        <v>141.47678096705701</v>
      </c>
      <c r="L1706">
        <v>127.786689643241</v>
      </c>
      <c r="M1706">
        <v>0</v>
      </c>
      <c r="N1706" t="b">
        <v>1</v>
      </c>
    </row>
    <row r="1707" spans="1:14" x14ac:dyDescent="0.35">
      <c r="A1707" t="s">
        <v>467</v>
      </c>
      <c r="B1707" t="b">
        <v>1</v>
      </c>
      <c r="C1707" t="b">
        <v>0</v>
      </c>
      <c r="D1707">
        <v>0</v>
      </c>
      <c r="E1707">
        <v>-1</v>
      </c>
      <c r="F1707" t="s">
        <v>27</v>
      </c>
      <c r="G1707">
        <v>0.112922031408412</v>
      </c>
      <c r="H1707">
        <v>0</v>
      </c>
      <c r="I1707">
        <v>-0.112922031408412</v>
      </c>
      <c r="J1707">
        <v>141.76529396977801</v>
      </c>
      <c r="K1707">
        <v>141.47678096705701</v>
      </c>
      <c r="L1707">
        <v>113.35675706177</v>
      </c>
      <c r="M1707">
        <v>0</v>
      </c>
      <c r="N1707" t="b">
        <v>1</v>
      </c>
    </row>
    <row r="1708" spans="1:14" x14ac:dyDescent="0.35">
      <c r="A1708" t="s">
        <v>468</v>
      </c>
      <c r="B1708" t="b">
        <v>1</v>
      </c>
      <c r="C1708" t="b">
        <v>1</v>
      </c>
      <c r="D1708">
        <v>1</v>
      </c>
      <c r="E1708">
        <v>1</v>
      </c>
      <c r="F1708" t="s">
        <v>27</v>
      </c>
      <c r="G1708">
        <v>8.0477633366601006E-2</v>
      </c>
      <c r="H1708">
        <v>8.0477633366601006E-2</v>
      </c>
      <c r="I1708">
        <v>8.0477633366601006E-2</v>
      </c>
      <c r="J1708">
        <v>153.17422932198701</v>
      </c>
      <c r="K1708">
        <v>152.86249747561101</v>
      </c>
      <c r="L1708">
        <v>122.479440596214</v>
      </c>
      <c r="M1708">
        <v>1</v>
      </c>
      <c r="N1708" t="b">
        <v>1</v>
      </c>
    </row>
    <row r="1709" spans="1:14" x14ac:dyDescent="0.35">
      <c r="A1709" t="s">
        <v>469</v>
      </c>
      <c r="B1709" t="b">
        <v>1</v>
      </c>
      <c r="C1709" t="b">
        <v>1</v>
      </c>
      <c r="D1709">
        <v>1</v>
      </c>
      <c r="E1709">
        <v>1</v>
      </c>
      <c r="F1709" t="s">
        <v>27</v>
      </c>
      <c r="G1709">
        <v>2.6280015030635401E-2</v>
      </c>
      <c r="H1709">
        <v>2.6280015030635401E-2</v>
      </c>
      <c r="I1709">
        <v>2.6280015030635401E-2</v>
      </c>
      <c r="J1709">
        <v>157.19965037087499</v>
      </c>
      <c r="K1709">
        <v>156.87972620689101</v>
      </c>
      <c r="L1709">
        <v>125.698202136026</v>
      </c>
      <c r="M1709">
        <v>1</v>
      </c>
      <c r="N1709" t="b">
        <v>1</v>
      </c>
    </row>
    <row r="1710" spans="1:14" x14ac:dyDescent="0.35">
      <c r="A1710" t="s">
        <v>470</v>
      </c>
      <c r="B1710" t="b">
        <v>1</v>
      </c>
      <c r="C1710" t="b">
        <v>1</v>
      </c>
      <c r="D1710">
        <v>1</v>
      </c>
      <c r="E1710">
        <v>1</v>
      </c>
      <c r="F1710" t="s">
        <v>27</v>
      </c>
      <c r="G1710">
        <v>4.7324178060141803E-2</v>
      </c>
      <c r="H1710">
        <v>4.7324178060141803E-2</v>
      </c>
      <c r="I1710">
        <v>4.7324178060141803E-2</v>
      </c>
      <c r="J1710">
        <v>164.63899461601801</v>
      </c>
      <c r="K1710">
        <v>164.30393030393199</v>
      </c>
      <c r="L1710">
        <v>131.64676623575099</v>
      </c>
      <c r="M1710">
        <v>1</v>
      </c>
      <c r="N1710" t="b">
        <v>1</v>
      </c>
    </row>
    <row r="1711" spans="1:14" x14ac:dyDescent="0.35">
      <c r="A1711" t="s">
        <v>471</v>
      </c>
      <c r="B1711" t="b">
        <v>1</v>
      </c>
      <c r="C1711" t="b">
        <v>1</v>
      </c>
      <c r="D1711">
        <v>1</v>
      </c>
      <c r="E1711">
        <v>1</v>
      </c>
      <c r="F1711" t="s">
        <v>27</v>
      </c>
      <c r="G1711">
        <v>4.0731565724766598E-2</v>
      </c>
      <c r="H1711">
        <v>4.0731565724766598E-2</v>
      </c>
      <c r="I1711">
        <v>4.0731565724766598E-2</v>
      </c>
      <c r="J1711">
        <v>171.34499864608</v>
      </c>
      <c r="K1711">
        <v>170.996286639944</v>
      </c>
      <c r="L1711">
        <v>137.00894514713599</v>
      </c>
      <c r="M1711">
        <v>1</v>
      </c>
      <c r="N1711" t="b">
        <v>1</v>
      </c>
    </row>
    <row r="1712" spans="1:14" x14ac:dyDescent="0.35">
      <c r="A1712" t="s">
        <v>472</v>
      </c>
      <c r="B1712" t="b">
        <v>1</v>
      </c>
      <c r="C1712" t="b">
        <v>1</v>
      </c>
      <c r="D1712">
        <v>1</v>
      </c>
      <c r="E1712">
        <v>1</v>
      </c>
      <c r="F1712" t="s">
        <v>27</v>
      </c>
      <c r="G1712">
        <v>-8.2969436612839204E-2</v>
      </c>
      <c r="H1712">
        <v>-8.2969436612839204E-2</v>
      </c>
      <c r="I1712">
        <v>-8.2969436612839204E-2</v>
      </c>
      <c r="J1712">
        <v>157.12860064198699</v>
      </c>
      <c r="K1712">
        <v>156.80882107453999</v>
      </c>
      <c r="L1712">
        <v>125.641390157358</v>
      </c>
      <c r="M1712">
        <v>1</v>
      </c>
      <c r="N1712" t="b">
        <v>0</v>
      </c>
    </row>
    <row r="1713" spans="1:14" x14ac:dyDescent="0.35">
      <c r="A1713" t="s">
        <v>473</v>
      </c>
      <c r="B1713" t="b">
        <v>0</v>
      </c>
      <c r="C1713" t="b">
        <v>1</v>
      </c>
      <c r="D1713">
        <v>1</v>
      </c>
      <c r="E1713">
        <v>1</v>
      </c>
      <c r="F1713" t="s">
        <v>27</v>
      </c>
      <c r="G1713">
        <v>-1.9247171588694399E-2</v>
      </c>
      <c r="H1713">
        <v>-1.9247171588694399E-2</v>
      </c>
      <c r="I1713">
        <v>-1.9247171588694399E-2</v>
      </c>
      <c r="J1713">
        <v>154.104319503939</v>
      </c>
      <c r="K1713">
        <v>153.790694788698</v>
      </c>
      <c r="L1713">
        <v>123.22314876235799</v>
      </c>
      <c r="M1713">
        <v>0</v>
      </c>
      <c r="N1713" t="b">
        <v>0</v>
      </c>
    </row>
    <row r="1714" spans="1:14" x14ac:dyDescent="0.35">
      <c r="A1714" t="s">
        <v>474</v>
      </c>
      <c r="B1714" t="b">
        <v>0</v>
      </c>
      <c r="C1714" t="b">
        <v>0</v>
      </c>
      <c r="D1714">
        <v>0</v>
      </c>
      <c r="E1714">
        <v>-1</v>
      </c>
      <c r="F1714" t="s">
        <v>27</v>
      </c>
      <c r="G1714">
        <v>0</v>
      </c>
      <c r="H1714">
        <v>0</v>
      </c>
      <c r="I1714">
        <v>0</v>
      </c>
      <c r="J1714">
        <v>154.104319503939</v>
      </c>
      <c r="K1714">
        <v>153.790694788698</v>
      </c>
      <c r="L1714">
        <v>123.22314876235799</v>
      </c>
      <c r="M1714">
        <v>1</v>
      </c>
      <c r="N1714" t="b">
        <v>0</v>
      </c>
    </row>
    <row r="1715" spans="1:14" x14ac:dyDescent="0.35">
      <c r="A1715" t="s">
        <v>475</v>
      </c>
      <c r="B1715" t="b">
        <v>0</v>
      </c>
      <c r="C1715" t="b">
        <v>0</v>
      </c>
      <c r="D1715">
        <v>0</v>
      </c>
      <c r="E1715">
        <v>-1</v>
      </c>
      <c r="F1715" t="s">
        <v>27</v>
      </c>
      <c r="G1715">
        <v>-5.2922210895355003E-2</v>
      </c>
      <c r="H1715">
        <v>0</v>
      </c>
      <c r="I1715">
        <v>5.2922210895355003E-2</v>
      </c>
      <c r="J1715">
        <v>145.948778207266</v>
      </c>
      <c r="K1715">
        <v>153.790694788698</v>
      </c>
      <c r="L1715">
        <v>129.744390228349</v>
      </c>
      <c r="M1715">
        <v>1</v>
      </c>
      <c r="N1715" t="b">
        <v>0</v>
      </c>
    </row>
    <row r="1716" spans="1:14" x14ac:dyDescent="0.35">
      <c r="A1716" t="s">
        <v>476</v>
      </c>
      <c r="B1716" t="b">
        <v>0</v>
      </c>
      <c r="C1716" t="b">
        <v>0</v>
      </c>
      <c r="D1716">
        <v>0</v>
      </c>
      <c r="E1716">
        <v>-1</v>
      </c>
      <c r="F1716" t="s">
        <v>27</v>
      </c>
      <c r="G1716">
        <v>3.4074834325596097E-2</v>
      </c>
      <c r="H1716">
        <v>0</v>
      </c>
      <c r="I1716">
        <v>-3.4074834325596097E-2</v>
      </c>
      <c r="J1716">
        <v>150.92195864470199</v>
      </c>
      <c r="K1716">
        <v>153.790694788698</v>
      </c>
      <c r="L1716">
        <v>125.323371626642</v>
      </c>
      <c r="M1716">
        <v>1</v>
      </c>
      <c r="N1716" t="b">
        <v>1</v>
      </c>
    </row>
    <row r="1717" spans="1:14" x14ac:dyDescent="0.35">
      <c r="A1717" t="s">
        <v>477</v>
      </c>
      <c r="B1717" t="b">
        <v>1</v>
      </c>
      <c r="C1717" t="b">
        <v>0</v>
      </c>
      <c r="D1717">
        <v>0</v>
      </c>
      <c r="E1717">
        <v>-1</v>
      </c>
      <c r="F1717" t="s">
        <v>27</v>
      </c>
      <c r="G1717">
        <v>-2.30769330352328E-2</v>
      </c>
      <c r="H1717">
        <v>0</v>
      </c>
      <c r="I1717">
        <v>2.30769330352328E-2</v>
      </c>
      <c r="J1717">
        <v>147.43914271151201</v>
      </c>
      <c r="K1717">
        <v>153.790694788698</v>
      </c>
      <c r="L1717">
        <v>128.21545068142001</v>
      </c>
      <c r="M1717">
        <v>0</v>
      </c>
      <c r="N1717" t="b">
        <v>0</v>
      </c>
    </row>
    <row r="1718" spans="1:14" x14ac:dyDescent="0.35">
      <c r="A1718" t="s">
        <v>478</v>
      </c>
      <c r="B1718" t="b">
        <v>0</v>
      </c>
      <c r="C1718" t="b">
        <v>0</v>
      </c>
      <c r="D1718">
        <v>0</v>
      </c>
      <c r="E1718">
        <v>-1</v>
      </c>
      <c r="F1718" t="s">
        <v>27</v>
      </c>
      <c r="G1718">
        <v>-1.11783781459613E-2</v>
      </c>
      <c r="H1718">
        <v>0</v>
      </c>
      <c r="I1718">
        <v>1.11783781459613E-2</v>
      </c>
      <c r="J1718">
        <v>145.79101222076699</v>
      </c>
      <c r="K1718">
        <v>153.790694788698</v>
      </c>
      <c r="L1718">
        <v>129.64869147329199</v>
      </c>
      <c r="M1718">
        <v>1</v>
      </c>
      <c r="N1718" t="b">
        <v>0</v>
      </c>
    </row>
    <row r="1719" spans="1:14" x14ac:dyDescent="0.35">
      <c r="A1719" t="s">
        <v>479</v>
      </c>
      <c r="B1719" t="b">
        <v>0</v>
      </c>
      <c r="C1719" t="b">
        <v>0</v>
      </c>
      <c r="D1719">
        <v>0</v>
      </c>
      <c r="E1719">
        <v>-1</v>
      </c>
      <c r="F1719" t="s">
        <v>27</v>
      </c>
      <c r="G1719">
        <v>3.0612204232367098E-2</v>
      </c>
      <c r="H1719">
        <v>0</v>
      </c>
      <c r="I1719">
        <v>-3.0612204232367098E-2</v>
      </c>
      <c r="J1719">
        <v>150.25399646211201</v>
      </c>
      <c r="K1719">
        <v>153.790694788698</v>
      </c>
      <c r="L1719">
        <v>125.679859251452</v>
      </c>
      <c r="M1719">
        <v>1</v>
      </c>
      <c r="N1719" t="b">
        <v>1</v>
      </c>
    </row>
    <row r="1720" spans="1:14" x14ac:dyDescent="0.35">
      <c r="A1720" t="s">
        <v>480</v>
      </c>
      <c r="B1720" t="b">
        <v>1</v>
      </c>
      <c r="C1720" t="b">
        <v>0</v>
      </c>
      <c r="D1720">
        <v>0</v>
      </c>
      <c r="E1720">
        <v>-1</v>
      </c>
      <c r="F1720" t="s">
        <v>27</v>
      </c>
      <c r="G1720">
        <v>-1.83664117112841E-2</v>
      </c>
      <c r="H1720">
        <v>0</v>
      </c>
      <c r="I1720">
        <v>1.83664117112841E-2</v>
      </c>
      <c r="J1720">
        <v>147.49436970182299</v>
      </c>
      <c r="K1720">
        <v>153.790694788698</v>
      </c>
      <c r="L1720">
        <v>127.98814729028101</v>
      </c>
      <c r="M1720">
        <v>0</v>
      </c>
      <c r="N1720" t="b">
        <v>0</v>
      </c>
    </row>
    <row r="1721" spans="1:14" x14ac:dyDescent="0.35">
      <c r="A1721" t="s">
        <v>481</v>
      </c>
      <c r="B1721" t="b">
        <v>0</v>
      </c>
      <c r="C1721" t="b">
        <v>1</v>
      </c>
      <c r="D1721">
        <v>1</v>
      </c>
      <c r="E1721">
        <v>1</v>
      </c>
      <c r="F1721" t="s">
        <v>27</v>
      </c>
      <c r="G1721">
        <v>-2.3774854760174099E-2</v>
      </c>
      <c r="H1721">
        <v>-2.3774854760174099E-2</v>
      </c>
      <c r="I1721">
        <v>-2.3774854760174099E-2</v>
      </c>
      <c r="J1721">
        <v>143.987712484219</v>
      </c>
      <c r="K1721">
        <v>150.13434335663001</v>
      </c>
      <c r="L1721">
        <v>124.94524767743</v>
      </c>
      <c r="M1721">
        <v>0</v>
      </c>
      <c r="N1721" t="b">
        <v>0</v>
      </c>
    </row>
    <row r="1722" spans="1:14" x14ac:dyDescent="0.35">
      <c r="A1722" t="s">
        <v>482</v>
      </c>
      <c r="B1722" t="b">
        <v>0</v>
      </c>
      <c r="C1722" t="b">
        <v>1</v>
      </c>
      <c r="D1722">
        <v>1</v>
      </c>
      <c r="E1722">
        <v>1</v>
      </c>
      <c r="F1722" t="s">
        <v>27</v>
      </c>
      <c r="G1722">
        <v>-3.6302033181958203E-2</v>
      </c>
      <c r="H1722">
        <v>-3.6302033181958203E-2</v>
      </c>
      <c r="I1722">
        <v>-3.6302033181958203E-2</v>
      </c>
      <c r="J1722">
        <v>138.76066576782199</v>
      </c>
      <c r="K1722">
        <v>144.68416144234601</v>
      </c>
      <c r="L1722">
        <v>120.409481150316</v>
      </c>
      <c r="M1722">
        <v>0</v>
      </c>
      <c r="N1722" t="b">
        <v>0</v>
      </c>
    </row>
    <row r="1723" spans="1:14" x14ac:dyDescent="0.35">
      <c r="A1723" t="s">
        <v>483</v>
      </c>
      <c r="B1723" t="b">
        <v>0</v>
      </c>
      <c r="C1723" t="b">
        <v>0</v>
      </c>
      <c r="D1723">
        <v>0</v>
      </c>
      <c r="E1723">
        <v>-1</v>
      </c>
      <c r="F1723" t="s">
        <v>27</v>
      </c>
      <c r="G1723">
        <v>-5.5161950402952298E-2</v>
      </c>
      <c r="H1723">
        <v>0</v>
      </c>
      <c r="I1723">
        <v>5.5161950402952298E-2</v>
      </c>
      <c r="J1723">
        <v>131.106356804857</v>
      </c>
      <c r="K1723">
        <v>144.68416144234601</v>
      </c>
      <c r="L1723">
        <v>127.051502977575</v>
      </c>
      <c r="M1723">
        <v>1</v>
      </c>
      <c r="N1723" t="b">
        <v>0</v>
      </c>
    </row>
    <row r="1724" spans="1:14" x14ac:dyDescent="0.35">
      <c r="A1724" t="s">
        <v>484</v>
      </c>
      <c r="B1724" t="b">
        <v>0</v>
      </c>
      <c r="C1724" t="b">
        <v>0</v>
      </c>
      <c r="D1724">
        <v>0</v>
      </c>
      <c r="E1724">
        <v>-1</v>
      </c>
      <c r="F1724" t="s">
        <v>27</v>
      </c>
      <c r="G1724">
        <v>2.5789461637799799E-2</v>
      </c>
      <c r="H1724">
        <v>0</v>
      </c>
      <c r="I1724">
        <v>-2.5789461637799799E-2</v>
      </c>
      <c r="J1724">
        <v>134.48751916414801</v>
      </c>
      <c r="K1724">
        <v>144.68416144234601</v>
      </c>
      <c r="L1724">
        <v>123.77491311551</v>
      </c>
      <c r="M1724">
        <v>1</v>
      </c>
      <c r="N1724" t="b">
        <v>1</v>
      </c>
    </row>
    <row r="1725" spans="1:14" x14ac:dyDescent="0.35">
      <c r="A1725" t="s">
        <v>485</v>
      </c>
      <c r="B1725" t="b">
        <v>1</v>
      </c>
      <c r="C1725" t="b">
        <v>1</v>
      </c>
      <c r="D1725">
        <v>1</v>
      </c>
      <c r="E1725">
        <v>1</v>
      </c>
      <c r="F1725" t="s">
        <v>27</v>
      </c>
      <c r="G1725">
        <v>0.109969239346189</v>
      </c>
      <c r="H1725">
        <v>0.109969239346189</v>
      </c>
      <c r="I1725">
        <v>0.109969239346189</v>
      </c>
      <c r="J1725">
        <v>149.277009348185</v>
      </c>
      <c r="K1725">
        <v>160.59496862160199</v>
      </c>
      <c r="L1725">
        <v>137.386346160964</v>
      </c>
      <c r="M1725">
        <v>1</v>
      </c>
      <c r="N1725" t="b">
        <v>1</v>
      </c>
    </row>
    <row r="1726" spans="1:14" x14ac:dyDescent="0.35">
      <c r="A1726" t="s">
        <v>486</v>
      </c>
      <c r="B1726" t="b">
        <v>1</v>
      </c>
      <c r="C1726" t="b">
        <v>1</v>
      </c>
      <c r="D1726">
        <v>1</v>
      </c>
      <c r="E1726">
        <v>1</v>
      </c>
      <c r="F1726" t="s">
        <v>27</v>
      </c>
      <c r="G1726">
        <v>6.9606278974258997E-3</v>
      </c>
      <c r="H1726">
        <v>6.9606278974258997E-3</v>
      </c>
      <c r="I1726">
        <v>6.9606278974258997E-3</v>
      </c>
      <c r="J1726">
        <v>150.31607106389799</v>
      </c>
      <c r="K1726">
        <v>161.71281044037599</v>
      </c>
      <c r="L1726">
        <v>138.34264139477699</v>
      </c>
      <c r="M1726">
        <v>1</v>
      </c>
      <c r="N1726" t="b">
        <v>1</v>
      </c>
    </row>
    <row r="1727" spans="1:14" x14ac:dyDescent="0.35">
      <c r="A1727" t="s">
        <v>487</v>
      </c>
      <c r="B1727" t="b">
        <v>1</v>
      </c>
      <c r="C1727" t="b">
        <v>1</v>
      </c>
      <c r="D1727">
        <v>1</v>
      </c>
      <c r="E1727">
        <v>1</v>
      </c>
      <c r="F1727" t="s">
        <v>27</v>
      </c>
      <c r="G1727">
        <v>2.2716946606111201E-2</v>
      </c>
      <c r="H1727">
        <v>2.2716946606111201E-2</v>
      </c>
      <c r="I1727">
        <v>2.2716946606111201E-2</v>
      </c>
      <c r="J1727">
        <v>153.730793224297</v>
      </c>
      <c r="K1727">
        <v>165.38643172067401</v>
      </c>
      <c r="L1727">
        <v>141.485363792691</v>
      </c>
      <c r="M1727">
        <v>1</v>
      </c>
      <c r="N1727" t="b">
        <v>1</v>
      </c>
    </row>
    <row r="1728" spans="1:14" x14ac:dyDescent="0.35">
      <c r="A1728" t="s">
        <v>488</v>
      </c>
      <c r="B1728" t="b">
        <v>1</v>
      </c>
      <c r="C1728" t="b">
        <v>1</v>
      </c>
      <c r="D1728">
        <v>1</v>
      </c>
      <c r="E1728">
        <v>1</v>
      </c>
      <c r="F1728" t="s">
        <v>27</v>
      </c>
      <c r="G1728">
        <v>-2.78652062576807E-2</v>
      </c>
      <c r="H1728">
        <v>-2.78652062576807E-2</v>
      </c>
      <c r="I1728">
        <v>-2.78652062576807E-2</v>
      </c>
      <c r="J1728">
        <v>149.447052962946</v>
      </c>
      <c r="K1728">
        <v>160.77790468855599</v>
      </c>
      <c r="L1728">
        <v>137.542844948164</v>
      </c>
      <c r="M1728">
        <v>1</v>
      </c>
      <c r="N1728" t="b">
        <v>0</v>
      </c>
    </row>
    <row r="1729" spans="1:14" x14ac:dyDescent="0.35">
      <c r="A1729" t="s">
        <v>489</v>
      </c>
      <c r="B1729" t="b">
        <v>0</v>
      </c>
      <c r="C1729" t="b">
        <v>1</v>
      </c>
      <c r="D1729">
        <v>1</v>
      </c>
      <c r="E1729">
        <v>1</v>
      </c>
      <c r="F1729" t="s">
        <v>27</v>
      </c>
      <c r="G1729">
        <v>-4.2149135756399399E-2</v>
      </c>
      <c r="H1729">
        <v>-4.2149135756399399E-2</v>
      </c>
      <c r="I1729">
        <v>-4.2149135756399399E-2</v>
      </c>
      <c r="J1729">
        <v>143.14798883921699</v>
      </c>
      <c r="K1729">
        <v>154.001254957208</v>
      </c>
      <c r="L1729">
        <v>131.745532904123</v>
      </c>
      <c r="M1729">
        <v>0</v>
      </c>
      <c r="N1729" t="b">
        <v>0</v>
      </c>
    </row>
    <row r="1730" spans="1:14" x14ac:dyDescent="0.35">
      <c r="A1730" t="s">
        <v>490</v>
      </c>
      <c r="B1730" t="b">
        <v>0</v>
      </c>
      <c r="C1730" t="b">
        <v>1</v>
      </c>
      <c r="D1730">
        <v>1</v>
      </c>
      <c r="E1730">
        <v>1</v>
      </c>
      <c r="F1730" t="s">
        <v>27</v>
      </c>
      <c r="G1730">
        <v>-4.8805412365060497E-4</v>
      </c>
      <c r="H1730">
        <v>-4.8805412365060497E-4</v>
      </c>
      <c r="I1730">
        <v>-4.8805412365060497E-4</v>
      </c>
      <c r="J1730">
        <v>143.07812487297099</v>
      </c>
      <c r="K1730">
        <v>153.92609400967899</v>
      </c>
      <c r="L1730">
        <v>131.681233953516</v>
      </c>
      <c r="M1730">
        <v>0</v>
      </c>
      <c r="N1730" t="b">
        <v>0</v>
      </c>
    </row>
    <row r="1731" spans="1:14" x14ac:dyDescent="0.35">
      <c r="A1731" t="s">
        <v>396</v>
      </c>
      <c r="B1731" t="b">
        <v>0</v>
      </c>
      <c r="C1731" t="b">
        <v>0</v>
      </c>
      <c r="D1731">
        <v>0</v>
      </c>
      <c r="E1731">
        <v>-1</v>
      </c>
      <c r="F1731" t="s">
        <v>123</v>
      </c>
      <c r="G1731">
        <v>-4.6893274449254499E-3</v>
      </c>
      <c r="H1731">
        <v>0</v>
      </c>
      <c r="I1731">
        <v>4.6893274449254499E-3</v>
      </c>
      <c r="J1731">
        <v>99.531067255507395</v>
      </c>
      <c r="K1731">
        <v>100</v>
      </c>
      <c r="L1731">
        <v>100.46893274449199</v>
      </c>
      <c r="M1731">
        <v>1</v>
      </c>
      <c r="N1731" t="b">
        <v>0</v>
      </c>
    </row>
    <row r="1732" spans="1:14" x14ac:dyDescent="0.35">
      <c r="A1732" t="s">
        <v>397</v>
      </c>
      <c r="B1732" t="b">
        <v>0</v>
      </c>
      <c r="C1732" t="b">
        <v>0</v>
      </c>
      <c r="D1732">
        <v>0</v>
      </c>
      <c r="E1732">
        <v>-1</v>
      </c>
      <c r="F1732" t="s">
        <v>123</v>
      </c>
      <c r="G1732">
        <v>-0.23506987694207901</v>
      </c>
      <c r="H1732">
        <v>0</v>
      </c>
      <c r="I1732">
        <v>0.23506987694207901</v>
      </c>
      <c r="J1732">
        <v>76.134311523841404</v>
      </c>
      <c r="K1732">
        <v>100</v>
      </c>
      <c r="L1732">
        <v>124.086152401242</v>
      </c>
      <c r="M1732">
        <v>1</v>
      </c>
      <c r="N1732" t="b">
        <v>0</v>
      </c>
    </row>
    <row r="1733" spans="1:14" x14ac:dyDescent="0.35">
      <c r="A1733" t="s">
        <v>398</v>
      </c>
      <c r="B1733" t="b">
        <v>0</v>
      </c>
      <c r="C1733" t="b">
        <v>0</v>
      </c>
      <c r="D1733">
        <v>0</v>
      </c>
      <c r="E1733">
        <v>-1</v>
      </c>
      <c r="F1733" t="s">
        <v>123</v>
      </c>
      <c r="G1733">
        <v>7.7669908156374895E-2</v>
      </c>
      <c r="H1733">
        <v>0</v>
      </c>
      <c r="I1733">
        <v>-7.7669908156374895E-2</v>
      </c>
      <c r="J1733">
        <v>82.047656507447101</v>
      </c>
      <c r="K1733">
        <v>100</v>
      </c>
      <c r="L1733">
        <v>114.448392340759</v>
      </c>
      <c r="M1733">
        <v>1</v>
      </c>
      <c r="N1733" t="b">
        <v>1</v>
      </c>
    </row>
    <row r="1734" spans="1:14" x14ac:dyDescent="0.35">
      <c r="A1734" t="s">
        <v>354</v>
      </c>
      <c r="B1734" t="b">
        <v>1</v>
      </c>
      <c r="C1734" t="b">
        <v>0</v>
      </c>
      <c r="D1734">
        <v>0</v>
      </c>
      <c r="E1734">
        <v>-1</v>
      </c>
      <c r="F1734" t="s">
        <v>123</v>
      </c>
      <c r="G1734">
        <v>4.8411450584054203E-2</v>
      </c>
      <c r="H1734">
        <v>0</v>
      </c>
      <c r="I1734">
        <v>-4.8411450584054203E-2</v>
      </c>
      <c r="J1734">
        <v>86.019702575994799</v>
      </c>
      <c r="K1734">
        <v>100</v>
      </c>
      <c r="L1734">
        <v>108.90777965053</v>
      </c>
      <c r="M1734">
        <v>0</v>
      </c>
      <c r="N1734" t="b">
        <v>1</v>
      </c>
    </row>
    <row r="1735" spans="1:14" x14ac:dyDescent="0.35">
      <c r="A1735" t="s">
        <v>399</v>
      </c>
      <c r="B1735" t="b">
        <v>1</v>
      </c>
      <c r="C1735" t="b">
        <v>0</v>
      </c>
      <c r="D1735">
        <v>0</v>
      </c>
      <c r="E1735">
        <v>-1</v>
      </c>
      <c r="F1735" t="s">
        <v>123</v>
      </c>
      <c r="G1735">
        <v>4.2360019261048203E-2</v>
      </c>
      <c r="H1735">
        <v>0</v>
      </c>
      <c r="I1735">
        <v>-4.2360019261048203E-2</v>
      </c>
      <c r="J1735">
        <v>89.663498833943606</v>
      </c>
      <c r="K1735">
        <v>100</v>
      </c>
      <c r="L1735">
        <v>104.294444006856</v>
      </c>
      <c r="M1735">
        <v>0</v>
      </c>
      <c r="N1735" t="b">
        <v>1</v>
      </c>
    </row>
    <row r="1736" spans="1:14" x14ac:dyDescent="0.35">
      <c r="A1736" t="s">
        <v>400</v>
      </c>
      <c r="B1736" t="b">
        <v>1</v>
      </c>
      <c r="C1736" t="b">
        <v>0</v>
      </c>
      <c r="D1736">
        <v>0</v>
      </c>
      <c r="E1736">
        <v>-1</v>
      </c>
      <c r="F1736" t="s">
        <v>123</v>
      </c>
      <c r="G1736">
        <v>0.200000079472859</v>
      </c>
      <c r="H1736">
        <v>0</v>
      </c>
      <c r="I1736">
        <v>-0.200000079472859</v>
      </c>
      <c r="J1736">
        <v>107.596205726546</v>
      </c>
      <c r="K1736">
        <v>100</v>
      </c>
      <c r="L1736">
        <v>83.435546916907398</v>
      </c>
      <c r="M1736">
        <v>0</v>
      </c>
      <c r="N1736" t="b">
        <v>1</v>
      </c>
    </row>
    <row r="1737" spans="1:14" x14ac:dyDescent="0.35">
      <c r="A1737" t="s">
        <v>401</v>
      </c>
      <c r="B1737" t="b">
        <v>1</v>
      </c>
      <c r="C1737" t="b">
        <v>1</v>
      </c>
      <c r="D1737">
        <v>1</v>
      </c>
      <c r="E1737">
        <v>1</v>
      </c>
      <c r="F1737" t="s">
        <v>123</v>
      </c>
      <c r="G1737">
        <v>-3.3898325175555098E-2</v>
      </c>
      <c r="H1737">
        <v>-3.3898325175555098E-2</v>
      </c>
      <c r="I1737">
        <v>-3.3898325175555098E-2</v>
      </c>
      <c r="J1737">
        <v>103.948874557172</v>
      </c>
      <c r="K1737">
        <v>96.610167482444396</v>
      </c>
      <c r="L1737">
        <v>80.607221616317801</v>
      </c>
      <c r="M1737">
        <v>1</v>
      </c>
      <c r="N1737" t="b">
        <v>0</v>
      </c>
    </row>
    <row r="1738" spans="1:14" x14ac:dyDescent="0.35">
      <c r="A1738" t="s">
        <v>402</v>
      </c>
      <c r="B1738" t="b">
        <v>0</v>
      </c>
      <c r="C1738" t="b">
        <v>0</v>
      </c>
      <c r="D1738">
        <v>0</v>
      </c>
      <c r="E1738">
        <v>-1</v>
      </c>
      <c r="F1738" t="s">
        <v>123</v>
      </c>
      <c r="G1738">
        <v>2.05314108425633E-2</v>
      </c>
      <c r="H1738">
        <v>0</v>
      </c>
      <c r="I1738">
        <v>-2.05314108425633E-2</v>
      </c>
      <c r="J1738">
        <v>106.08309160732701</v>
      </c>
      <c r="K1738">
        <v>96.610167482444396</v>
      </c>
      <c r="L1738">
        <v>78.952241632435602</v>
      </c>
      <c r="M1738">
        <v>1</v>
      </c>
      <c r="N1738" t="b">
        <v>1</v>
      </c>
    </row>
    <row r="1739" spans="1:14" x14ac:dyDescent="0.35">
      <c r="A1739" t="s">
        <v>403</v>
      </c>
      <c r="B1739" t="b">
        <v>1</v>
      </c>
      <c r="C1739" t="b">
        <v>1</v>
      </c>
      <c r="D1739">
        <v>1</v>
      </c>
      <c r="E1739">
        <v>1</v>
      </c>
      <c r="F1739" t="s">
        <v>123</v>
      </c>
      <c r="G1739">
        <v>1.4563093312171999E-2</v>
      </c>
      <c r="H1739">
        <v>1.4563093312171999E-2</v>
      </c>
      <c r="I1739">
        <v>1.4563093312171999E-2</v>
      </c>
      <c r="J1739">
        <v>107.627989569249</v>
      </c>
      <c r="K1739">
        <v>98.017110366395897</v>
      </c>
      <c r="L1739">
        <v>80.102030494533906</v>
      </c>
      <c r="M1739">
        <v>1</v>
      </c>
      <c r="N1739" t="b">
        <v>1</v>
      </c>
    </row>
    <row r="1740" spans="1:14" x14ac:dyDescent="0.35">
      <c r="A1740" t="s">
        <v>404</v>
      </c>
      <c r="B1740" t="b">
        <v>1</v>
      </c>
      <c r="C1740" t="b">
        <v>0</v>
      </c>
      <c r="D1740">
        <v>0</v>
      </c>
      <c r="E1740">
        <v>-1</v>
      </c>
      <c r="F1740" t="s">
        <v>123</v>
      </c>
      <c r="G1740">
        <v>-3.1175086825529E-2</v>
      </c>
      <c r="H1740">
        <v>0</v>
      </c>
      <c r="I1740">
        <v>3.1175086825529E-2</v>
      </c>
      <c r="J1740">
        <v>104.27267764957</v>
      </c>
      <c r="K1740">
        <v>98.017110366395897</v>
      </c>
      <c r="L1740">
        <v>82.599218250102197</v>
      </c>
      <c r="M1740">
        <v>0</v>
      </c>
      <c r="N1740" t="b">
        <v>0</v>
      </c>
    </row>
    <row r="1741" spans="1:14" x14ac:dyDescent="0.35">
      <c r="A1741" t="s">
        <v>405</v>
      </c>
      <c r="B1741" t="b">
        <v>0</v>
      </c>
      <c r="C1741" t="b">
        <v>1</v>
      </c>
      <c r="D1741">
        <v>1</v>
      </c>
      <c r="E1741">
        <v>1</v>
      </c>
      <c r="F1741" t="s">
        <v>123</v>
      </c>
      <c r="G1741">
        <v>9.0556311044641194E-2</v>
      </c>
      <c r="H1741">
        <v>9.0556311044641194E-2</v>
      </c>
      <c r="I1741">
        <v>9.0556311044641194E-2</v>
      </c>
      <c r="J1741">
        <v>113.71522668026201</v>
      </c>
      <c r="K1741">
        <v>106.893178300432</v>
      </c>
      <c r="L1741">
        <v>90.079098750002601</v>
      </c>
      <c r="M1741">
        <v>0</v>
      </c>
      <c r="N1741" t="b">
        <v>1</v>
      </c>
    </row>
    <row r="1742" spans="1:14" x14ac:dyDescent="0.35">
      <c r="A1742" t="s">
        <v>406</v>
      </c>
      <c r="B1742" t="b">
        <v>1</v>
      </c>
      <c r="C1742" t="b">
        <v>0</v>
      </c>
      <c r="D1742">
        <v>0</v>
      </c>
      <c r="E1742">
        <v>-1</v>
      </c>
      <c r="F1742" t="s">
        <v>123</v>
      </c>
      <c r="G1742">
        <v>5.41761303059307E-2</v>
      </c>
      <c r="H1742">
        <v>0</v>
      </c>
      <c r="I1742">
        <v>-5.41761303059307E-2</v>
      </c>
      <c r="J1742">
        <v>119.87587761866099</v>
      </c>
      <c r="K1742">
        <v>106.893178300432</v>
      </c>
      <c r="L1742">
        <v>85.198961758281698</v>
      </c>
      <c r="M1742">
        <v>0</v>
      </c>
      <c r="N1742" t="b">
        <v>1</v>
      </c>
    </row>
    <row r="1743" spans="1:14" x14ac:dyDescent="0.35">
      <c r="A1743" t="s">
        <v>407</v>
      </c>
      <c r="B1743" t="b">
        <v>1</v>
      </c>
      <c r="C1743" t="b">
        <v>1</v>
      </c>
      <c r="D1743">
        <v>1</v>
      </c>
      <c r="E1743">
        <v>1</v>
      </c>
      <c r="F1743" t="s">
        <v>123</v>
      </c>
      <c r="G1743">
        <v>-5.75539580685209E-2</v>
      </c>
      <c r="H1743">
        <v>-5.75539580685209E-2</v>
      </c>
      <c r="I1743">
        <v>-5.75539580685209E-2</v>
      </c>
      <c r="J1743">
        <v>112.97654638476899</v>
      </c>
      <c r="K1743">
        <v>100.741052798718</v>
      </c>
      <c r="L1743">
        <v>80.295424285764</v>
      </c>
      <c r="M1743">
        <v>1</v>
      </c>
      <c r="N1743" t="b">
        <v>0</v>
      </c>
    </row>
    <row r="1744" spans="1:14" x14ac:dyDescent="0.35">
      <c r="A1744" t="s">
        <v>408</v>
      </c>
      <c r="B1744" t="b">
        <v>0</v>
      </c>
      <c r="C1744" t="b">
        <v>1</v>
      </c>
      <c r="D1744">
        <v>1</v>
      </c>
      <c r="E1744">
        <v>1</v>
      </c>
      <c r="F1744" t="s">
        <v>123</v>
      </c>
      <c r="G1744">
        <v>-0.15316455994177999</v>
      </c>
      <c r="H1744">
        <v>-0.15316455994177999</v>
      </c>
      <c r="I1744">
        <v>-0.15316455994177999</v>
      </c>
      <c r="J1744">
        <v>95.672543374004107</v>
      </c>
      <c r="K1744">
        <v>85.311093778730694</v>
      </c>
      <c r="L1744">
        <v>67.997010959696397</v>
      </c>
      <c r="M1744">
        <v>0</v>
      </c>
      <c r="N1744" t="b">
        <v>0</v>
      </c>
    </row>
    <row r="1745" spans="1:14" x14ac:dyDescent="0.35">
      <c r="A1745" t="s">
        <v>409</v>
      </c>
      <c r="B1745" t="b">
        <v>0</v>
      </c>
      <c r="C1745" t="b">
        <v>0</v>
      </c>
      <c r="D1745">
        <v>0</v>
      </c>
      <c r="E1745">
        <v>-1</v>
      </c>
      <c r="F1745" t="s">
        <v>123</v>
      </c>
      <c r="G1745">
        <v>0.118168418462147</v>
      </c>
      <c r="H1745">
        <v>0</v>
      </c>
      <c r="I1745">
        <v>-0.118168418462147</v>
      </c>
      <c r="J1745">
        <v>106.97801651476099</v>
      </c>
      <c r="K1745">
        <v>85.311093778730694</v>
      </c>
      <c r="L1745">
        <v>59.9619117144358</v>
      </c>
      <c r="M1745">
        <v>1</v>
      </c>
      <c r="N1745" t="b">
        <v>1</v>
      </c>
    </row>
    <row r="1746" spans="1:14" x14ac:dyDescent="0.35">
      <c r="A1746" t="s">
        <v>410</v>
      </c>
      <c r="B1746" t="b">
        <v>1</v>
      </c>
      <c r="C1746" t="b">
        <v>0</v>
      </c>
      <c r="D1746">
        <v>0</v>
      </c>
      <c r="E1746">
        <v>-1</v>
      </c>
      <c r="F1746" t="s">
        <v>123</v>
      </c>
      <c r="G1746">
        <v>1.74731335270303E-2</v>
      </c>
      <c r="H1746">
        <v>0</v>
      </c>
      <c r="I1746">
        <v>-1.74731335270303E-2</v>
      </c>
      <c r="J1746">
        <v>108.84725768177999</v>
      </c>
      <c r="K1746">
        <v>85.311093778730694</v>
      </c>
      <c r="L1746">
        <v>58.9141892245134</v>
      </c>
      <c r="M1746">
        <v>0</v>
      </c>
      <c r="N1746" t="b">
        <v>1</v>
      </c>
    </row>
    <row r="1747" spans="1:14" x14ac:dyDescent="0.35">
      <c r="A1747" t="s">
        <v>411</v>
      </c>
      <c r="B1747" t="b">
        <v>1</v>
      </c>
      <c r="C1747" t="b">
        <v>0</v>
      </c>
      <c r="D1747">
        <v>0</v>
      </c>
      <c r="E1747">
        <v>-1</v>
      </c>
      <c r="F1747" t="s">
        <v>123</v>
      </c>
      <c r="G1747">
        <v>-7.3627808479977297E-2</v>
      </c>
      <c r="H1747">
        <v>0</v>
      </c>
      <c r="I1747">
        <v>7.3627808479977297E-2</v>
      </c>
      <c r="J1747">
        <v>100.833072639615</v>
      </c>
      <c r="K1747">
        <v>85.311093778730694</v>
      </c>
      <c r="L1747">
        <v>63.251911865489099</v>
      </c>
      <c r="M1747">
        <v>0</v>
      </c>
      <c r="N1747" t="b">
        <v>0</v>
      </c>
    </row>
    <row r="1748" spans="1:14" x14ac:dyDescent="0.35">
      <c r="A1748" t="s">
        <v>412</v>
      </c>
      <c r="B1748" t="b">
        <v>0</v>
      </c>
      <c r="C1748" t="b">
        <v>1</v>
      </c>
      <c r="D1748">
        <v>1</v>
      </c>
      <c r="E1748">
        <v>1</v>
      </c>
      <c r="F1748" t="s">
        <v>123</v>
      </c>
      <c r="G1748">
        <v>-1.31003897015936E-2</v>
      </c>
      <c r="H1748">
        <v>-1.31003897015936E-2</v>
      </c>
      <c r="I1748">
        <v>-1.31003897015936E-2</v>
      </c>
      <c r="J1748">
        <v>99.512120093227693</v>
      </c>
      <c r="K1748">
        <v>84.193485204360201</v>
      </c>
      <c r="L1748">
        <v>62.423287170680297</v>
      </c>
      <c r="M1748">
        <v>0</v>
      </c>
      <c r="N1748" t="b">
        <v>0</v>
      </c>
    </row>
    <row r="1749" spans="1:14" x14ac:dyDescent="0.35">
      <c r="A1749" t="s">
        <v>413</v>
      </c>
      <c r="B1749" t="b">
        <v>0</v>
      </c>
      <c r="C1749" t="b">
        <v>0</v>
      </c>
      <c r="D1749">
        <v>0</v>
      </c>
      <c r="E1749">
        <v>-1</v>
      </c>
      <c r="F1749" t="s">
        <v>123</v>
      </c>
      <c r="G1749">
        <v>-5.1051003534608098E-2</v>
      </c>
      <c r="H1749">
        <v>0</v>
      </c>
      <c r="I1749">
        <v>5.1051003534608098E-2</v>
      </c>
      <c r="J1749">
        <v>94.431926498612</v>
      </c>
      <c r="K1749">
        <v>84.193485204360201</v>
      </c>
      <c r="L1749">
        <v>65.610058624672504</v>
      </c>
      <c r="M1749">
        <v>1</v>
      </c>
      <c r="N1749" t="b">
        <v>0</v>
      </c>
    </row>
    <row r="1750" spans="1:14" x14ac:dyDescent="0.35">
      <c r="A1750" t="s">
        <v>414</v>
      </c>
      <c r="B1750" t="b">
        <v>0</v>
      </c>
      <c r="C1750" t="b">
        <v>0</v>
      </c>
      <c r="D1750">
        <v>0</v>
      </c>
      <c r="E1750">
        <v>-1</v>
      </c>
      <c r="F1750" t="s">
        <v>123</v>
      </c>
      <c r="G1750">
        <v>6.0031614379301101E-2</v>
      </c>
      <c r="H1750">
        <v>0</v>
      </c>
      <c r="I1750">
        <v>-6.0031614379301101E-2</v>
      </c>
      <c r="J1750">
        <v>100.10082749527101</v>
      </c>
      <c r="K1750">
        <v>84.193485204360201</v>
      </c>
      <c r="L1750">
        <v>61.671380885912797</v>
      </c>
      <c r="M1750">
        <v>1</v>
      </c>
      <c r="N1750" t="b">
        <v>1</v>
      </c>
    </row>
    <row r="1751" spans="1:14" x14ac:dyDescent="0.35">
      <c r="A1751" t="s">
        <v>415</v>
      </c>
      <c r="B1751" t="b">
        <v>1</v>
      </c>
      <c r="C1751" t="b">
        <v>1</v>
      </c>
      <c r="D1751">
        <v>1</v>
      </c>
      <c r="E1751">
        <v>1</v>
      </c>
      <c r="F1751" t="s">
        <v>123</v>
      </c>
      <c r="G1751">
        <v>-3.2400558384039803E-2</v>
      </c>
      <c r="H1751">
        <v>-3.2400558384039803E-2</v>
      </c>
      <c r="I1751">
        <v>-3.2400558384039803E-2</v>
      </c>
      <c r="J1751">
        <v>96.857504789719897</v>
      </c>
      <c r="K1751">
        <v>81.465569271440501</v>
      </c>
      <c r="L1751">
        <v>59.673193708894502</v>
      </c>
      <c r="M1751">
        <v>1</v>
      </c>
      <c r="N1751" t="b">
        <v>0</v>
      </c>
    </row>
    <row r="1752" spans="1:14" x14ac:dyDescent="0.35">
      <c r="A1752" t="s">
        <v>416</v>
      </c>
      <c r="B1752" t="b">
        <v>0</v>
      </c>
      <c r="C1752" t="b">
        <v>0</v>
      </c>
      <c r="D1752">
        <v>0</v>
      </c>
      <c r="E1752">
        <v>-1</v>
      </c>
      <c r="F1752" t="s">
        <v>123</v>
      </c>
      <c r="G1752">
        <v>-6.2695938588157293E-2</v>
      </c>
      <c r="H1752">
        <v>0</v>
      </c>
      <c r="I1752">
        <v>6.2695938588157293E-2</v>
      </c>
      <c r="J1752">
        <v>90.784932617621493</v>
      </c>
      <c r="K1752">
        <v>81.465569271440501</v>
      </c>
      <c r="L1752">
        <v>63.414460597026498</v>
      </c>
      <c r="M1752">
        <v>1</v>
      </c>
      <c r="N1752" t="b">
        <v>0</v>
      </c>
    </row>
    <row r="1753" spans="1:14" x14ac:dyDescent="0.35">
      <c r="A1753" t="s">
        <v>417</v>
      </c>
      <c r="B1753" t="b">
        <v>0</v>
      </c>
      <c r="C1753" t="b">
        <v>0</v>
      </c>
      <c r="D1753">
        <v>0</v>
      </c>
      <c r="E1753">
        <v>-1</v>
      </c>
      <c r="F1753" t="s">
        <v>123</v>
      </c>
      <c r="G1753">
        <v>1.34004025719831E-2</v>
      </c>
      <c r="H1753">
        <v>0</v>
      </c>
      <c r="I1753">
        <v>-1.34004025719831E-2</v>
      </c>
      <c r="J1753">
        <v>92.001487262167998</v>
      </c>
      <c r="K1753">
        <v>81.465569271440501</v>
      </c>
      <c r="L1753">
        <v>62.564681296141202</v>
      </c>
      <c r="M1753">
        <v>1</v>
      </c>
      <c r="N1753" t="b">
        <v>1</v>
      </c>
    </row>
    <row r="1754" spans="1:14" x14ac:dyDescent="0.35">
      <c r="A1754" t="s">
        <v>418</v>
      </c>
      <c r="B1754" t="b">
        <v>1</v>
      </c>
      <c r="C1754" t="b">
        <v>0</v>
      </c>
      <c r="D1754">
        <v>0</v>
      </c>
      <c r="E1754">
        <v>-1</v>
      </c>
      <c r="F1754" t="s">
        <v>123</v>
      </c>
      <c r="G1754">
        <v>-4.4262292647164997E-2</v>
      </c>
      <c r="H1754">
        <v>0</v>
      </c>
      <c r="I1754">
        <v>4.4262292647164997E-2</v>
      </c>
      <c r="J1754">
        <v>87.929290508995507</v>
      </c>
      <c r="K1754">
        <v>81.465569271440501</v>
      </c>
      <c r="L1754">
        <v>65.333937529047603</v>
      </c>
      <c r="M1754">
        <v>0</v>
      </c>
      <c r="N1754" t="b">
        <v>0</v>
      </c>
    </row>
    <row r="1755" spans="1:14" x14ac:dyDescent="0.35">
      <c r="A1755" t="s">
        <v>419</v>
      </c>
      <c r="B1755" t="b">
        <v>0</v>
      </c>
      <c r="C1755" t="b">
        <v>0</v>
      </c>
      <c r="D1755">
        <v>0</v>
      </c>
      <c r="E1755">
        <v>-1</v>
      </c>
      <c r="F1755" t="s">
        <v>123</v>
      </c>
      <c r="G1755">
        <v>4.3261188376539597E-2</v>
      </c>
      <c r="H1755">
        <v>0</v>
      </c>
      <c r="I1755">
        <v>-4.3261188376539597E-2</v>
      </c>
      <c r="J1755">
        <v>91.733216109520598</v>
      </c>
      <c r="K1755">
        <v>81.465569271440501</v>
      </c>
      <c r="L1755">
        <v>62.507513750222401</v>
      </c>
      <c r="M1755">
        <v>1</v>
      </c>
      <c r="N1755" t="b">
        <v>1</v>
      </c>
    </row>
    <row r="1756" spans="1:14" x14ac:dyDescent="0.35">
      <c r="A1756" t="s">
        <v>420</v>
      </c>
      <c r="B1756" t="b">
        <v>1</v>
      </c>
      <c r="C1756" t="b">
        <v>0</v>
      </c>
      <c r="D1756">
        <v>0</v>
      </c>
      <c r="E1756">
        <v>-1</v>
      </c>
      <c r="F1756" t="s">
        <v>123</v>
      </c>
      <c r="G1756">
        <v>-8.5831627098387805E-2</v>
      </c>
      <c r="H1756">
        <v>0</v>
      </c>
      <c r="I1756">
        <v>8.5831627098387805E-2</v>
      </c>
      <c r="J1756">
        <v>83.859604911872395</v>
      </c>
      <c r="K1756">
        <v>81.465569271440501</v>
      </c>
      <c r="L1756">
        <v>67.872635361278896</v>
      </c>
      <c r="M1756">
        <v>0</v>
      </c>
      <c r="N1756" t="b">
        <v>0</v>
      </c>
    </row>
    <row r="1757" spans="1:14" x14ac:dyDescent="0.35">
      <c r="A1757" t="s">
        <v>421</v>
      </c>
      <c r="B1757" t="b">
        <v>0</v>
      </c>
      <c r="C1757" t="b">
        <v>0</v>
      </c>
      <c r="D1757">
        <v>0</v>
      </c>
      <c r="E1757">
        <v>-1</v>
      </c>
      <c r="F1757" t="s">
        <v>123</v>
      </c>
      <c r="G1757">
        <v>4.4542748651561397E-3</v>
      </c>
      <c r="H1757">
        <v>0</v>
      </c>
      <c r="I1757">
        <v>-4.4542748651561397E-3</v>
      </c>
      <c r="J1757">
        <v>84.2331386422333</v>
      </c>
      <c r="K1757">
        <v>81.465569271440501</v>
      </c>
      <c r="L1757">
        <v>67.570311987557204</v>
      </c>
      <c r="M1757">
        <v>1</v>
      </c>
      <c r="N1757" t="b">
        <v>1</v>
      </c>
    </row>
    <row r="1758" spans="1:14" x14ac:dyDescent="0.35">
      <c r="A1758" t="s">
        <v>422</v>
      </c>
      <c r="B1758" t="b">
        <v>1</v>
      </c>
      <c r="C1758" t="b">
        <v>0</v>
      </c>
      <c r="D1758">
        <v>0</v>
      </c>
      <c r="E1758">
        <v>-1</v>
      </c>
      <c r="F1758" t="s">
        <v>123</v>
      </c>
      <c r="G1758">
        <v>2.3593399673988099E-2</v>
      </c>
      <c r="H1758">
        <v>0</v>
      </c>
      <c r="I1758">
        <v>-2.3593399673988099E-2</v>
      </c>
      <c r="J1758">
        <v>86.220484748014002</v>
      </c>
      <c r="K1758">
        <v>81.465569271440501</v>
      </c>
      <c r="L1758">
        <v>65.976098610738703</v>
      </c>
      <c r="M1758">
        <v>0</v>
      </c>
      <c r="N1758" t="b">
        <v>1</v>
      </c>
    </row>
    <row r="1759" spans="1:14" x14ac:dyDescent="0.35">
      <c r="A1759" t="s">
        <v>423</v>
      </c>
      <c r="B1759" t="b">
        <v>1</v>
      </c>
      <c r="C1759" t="b">
        <v>1</v>
      </c>
      <c r="D1759">
        <v>1</v>
      </c>
      <c r="E1759">
        <v>1</v>
      </c>
      <c r="F1759" t="s">
        <v>123</v>
      </c>
      <c r="G1759">
        <v>4.6430112548604401E-2</v>
      </c>
      <c r="H1759">
        <v>4.6430112548604401E-2</v>
      </c>
      <c r="I1759">
        <v>4.6430112548604401E-2</v>
      </c>
      <c r="J1759">
        <v>90.223711558859506</v>
      </c>
      <c r="K1759">
        <v>85.248024821549606</v>
      </c>
      <c r="L1759">
        <v>69.039376294753097</v>
      </c>
      <c r="M1759">
        <v>1</v>
      </c>
      <c r="N1759" t="b">
        <v>1</v>
      </c>
    </row>
    <row r="1760" spans="1:14" x14ac:dyDescent="0.35">
      <c r="A1760" t="s">
        <v>424</v>
      </c>
      <c r="B1760" t="b">
        <v>1</v>
      </c>
      <c r="C1760" t="b">
        <v>1</v>
      </c>
      <c r="D1760">
        <v>1</v>
      </c>
      <c r="E1760">
        <v>1</v>
      </c>
      <c r="F1760" t="s">
        <v>123</v>
      </c>
      <c r="G1760">
        <v>-1.3732830390195599E-2</v>
      </c>
      <c r="H1760">
        <v>-1.3732830390195599E-2</v>
      </c>
      <c r="I1760">
        <v>-1.3732830390195599E-2</v>
      </c>
      <c r="J1760">
        <v>88.984684630847696</v>
      </c>
      <c r="K1760">
        <v>84.077328155576097</v>
      </c>
      <c r="L1760">
        <v>68.0912702498524</v>
      </c>
      <c r="M1760">
        <v>1</v>
      </c>
      <c r="N1760" t="b">
        <v>0</v>
      </c>
    </row>
    <row r="1761" spans="1:14" x14ac:dyDescent="0.35">
      <c r="A1761" t="s">
        <v>425</v>
      </c>
      <c r="B1761" t="b">
        <v>0</v>
      </c>
      <c r="C1761" t="b">
        <v>0</v>
      </c>
      <c r="D1761">
        <v>0</v>
      </c>
      <c r="E1761">
        <v>-1</v>
      </c>
      <c r="F1761" t="s">
        <v>123</v>
      </c>
      <c r="G1761">
        <v>-1.80800725170168E-2</v>
      </c>
      <c r="H1761">
        <v>0</v>
      </c>
      <c r="I1761">
        <v>1.80800725170168E-2</v>
      </c>
      <c r="J1761">
        <v>87.375835079818103</v>
      </c>
      <c r="K1761">
        <v>84.077328155576097</v>
      </c>
      <c r="L1761">
        <v>69.322365353745496</v>
      </c>
      <c r="M1761">
        <v>1</v>
      </c>
      <c r="N1761" t="b">
        <v>0</v>
      </c>
    </row>
    <row r="1762" spans="1:14" x14ac:dyDescent="0.35">
      <c r="A1762" t="s">
        <v>426</v>
      </c>
      <c r="B1762" t="b">
        <v>0</v>
      </c>
      <c r="C1762" t="b">
        <v>1</v>
      </c>
      <c r="D1762">
        <v>1</v>
      </c>
      <c r="E1762">
        <v>1</v>
      </c>
      <c r="F1762" t="s">
        <v>123</v>
      </c>
      <c r="G1762">
        <v>5.6928549170962302E-2</v>
      </c>
      <c r="H1762">
        <v>5.6928549170962302E-2</v>
      </c>
      <c r="I1762">
        <v>5.6928549170962302E-2</v>
      </c>
      <c r="J1762">
        <v>92.350014603513401</v>
      </c>
      <c r="K1762">
        <v>88.863728465643902</v>
      </c>
      <c r="L1762">
        <v>73.268787038433601</v>
      </c>
      <c r="M1762">
        <v>0</v>
      </c>
      <c r="N1762" t="b">
        <v>1</v>
      </c>
    </row>
    <row r="1763" spans="1:14" x14ac:dyDescent="0.35">
      <c r="A1763" t="s">
        <v>427</v>
      </c>
      <c r="B1763" t="b">
        <v>1</v>
      </c>
      <c r="C1763" t="b">
        <v>0</v>
      </c>
      <c r="D1763">
        <v>0</v>
      </c>
      <c r="E1763">
        <v>-1</v>
      </c>
      <c r="F1763" t="s">
        <v>123</v>
      </c>
      <c r="G1763">
        <v>7.4426623449938806E-2</v>
      </c>
      <c r="H1763">
        <v>0</v>
      </c>
      <c r="I1763">
        <v>-7.4426623449938806E-2</v>
      </c>
      <c r="J1763">
        <v>99.223314366005496</v>
      </c>
      <c r="K1763">
        <v>88.863728465643902</v>
      </c>
      <c r="L1763">
        <v>67.815638614890304</v>
      </c>
      <c r="M1763">
        <v>0</v>
      </c>
      <c r="N1763" t="b">
        <v>1</v>
      </c>
    </row>
    <row r="1764" spans="1:14" x14ac:dyDescent="0.35">
      <c r="A1764" t="s">
        <v>428</v>
      </c>
      <c r="B1764" t="b">
        <v>1</v>
      </c>
      <c r="C1764" t="b">
        <v>0</v>
      </c>
      <c r="D1764">
        <v>0</v>
      </c>
      <c r="E1764">
        <v>-1</v>
      </c>
      <c r="F1764" t="s">
        <v>123</v>
      </c>
      <c r="G1764">
        <v>3.85064843920861E-2</v>
      </c>
      <c r="H1764">
        <v>0</v>
      </c>
      <c r="I1764">
        <v>-3.85064843920861E-2</v>
      </c>
      <c r="J1764">
        <v>103.044055371971</v>
      </c>
      <c r="K1764">
        <v>88.863728465643902</v>
      </c>
      <c r="L1764">
        <v>65.204296785026699</v>
      </c>
      <c r="M1764">
        <v>0</v>
      </c>
      <c r="N1764" t="b">
        <v>1</v>
      </c>
    </row>
    <row r="1765" spans="1:14" x14ac:dyDescent="0.35">
      <c r="A1765" t="s">
        <v>429</v>
      </c>
      <c r="B1765" t="b">
        <v>1</v>
      </c>
      <c r="C1765" t="b">
        <v>1</v>
      </c>
      <c r="D1765">
        <v>1</v>
      </c>
      <c r="E1765">
        <v>1</v>
      </c>
      <c r="F1765" t="s">
        <v>123</v>
      </c>
      <c r="G1765">
        <v>0.41363637250316798</v>
      </c>
      <c r="H1765">
        <v>0.41363637250316798</v>
      </c>
      <c r="I1765">
        <v>0.41363637250316798</v>
      </c>
      <c r="J1765">
        <v>145.66682464404801</v>
      </c>
      <c r="K1765">
        <v>125.620998755279</v>
      </c>
      <c r="L1765">
        <v>92.175165578805206</v>
      </c>
      <c r="M1765">
        <v>1</v>
      </c>
      <c r="N1765" t="b">
        <v>1</v>
      </c>
    </row>
    <row r="1766" spans="1:14" x14ac:dyDescent="0.35">
      <c r="A1766" t="s">
        <v>430</v>
      </c>
      <c r="B1766" t="b">
        <v>1</v>
      </c>
      <c r="C1766" t="b">
        <v>1</v>
      </c>
      <c r="D1766">
        <v>1</v>
      </c>
      <c r="E1766">
        <v>1</v>
      </c>
      <c r="F1766" t="s">
        <v>123</v>
      </c>
      <c r="G1766">
        <v>-0.29681276284393399</v>
      </c>
      <c r="H1766">
        <v>-0.29681276284393399</v>
      </c>
      <c r="I1766">
        <v>-0.29681276284393399</v>
      </c>
      <c r="J1766">
        <v>102.431051966745</v>
      </c>
      <c r="K1766">
        <v>88.335083043510494</v>
      </c>
      <c r="L1766">
        <v>64.816400017762803</v>
      </c>
      <c r="M1766">
        <v>1</v>
      </c>
      <c r="N1766" t="b">
        <v>0</v>
      </c>
    </row>
    <row r="1767" spans="1:14" x14ac:dyDescent="0.35">
      <c r="A1767" t="s">
        <v>431</v>
      </c>
      <c r="B1767" t="b">
        <v>0</v>
      </c>
      <c r="C1767" t="b">
        <v>1</v>
      </c>
      <c r="D1767">
        <v>1</v>
      </c>
      <c r="E1767">
        <v>1</v>
      </c>
      <c r="F1767" t="s">
        <v>123</v>
      </c>
      <c r="G1767">
        <v>3.2258102201331199E-2</v>
      </c>
      <c r="H1767">
        <v>3.2258102201331199E-2</v>
      </c>
      <c r="I1767">
        <v>3.2258102201331199E-2</v>
      </c>
      <c r="J1767">
        <v>105.735283309678</v>
      </c>
      <c r="K1767">
        <v>91.184605180291101</v>
      </c>
      <c r="L1767">
        <v>66.907254073858198</v>
      </c>
      <c r="M1767">
        <v>0</v>
      </c>
      <c r="N1767" t="b">
        <v>1</v>
      </c>
    </row>
    <row r="1768" spans="1:14" x14ac:dyDescent="0.35">
      <c r="A1768" t="s">
        <v>432</v>
      </c>
      <c r="B1768" t="b">
        <v>1</v>
      </c>
      <c r="C1768" t="b">
        <v>1</v>
      </c>
      <c r="D1768">
        <v>1</v>
      </c>
      <c r="E1768">
        <v>1</v>
      </c>
      <c r="F1768" t="s">
        <v>123</v>
      </c>
      <c r="G1768">
        <v>1.2279952243674201E-2</v>
      </c>
      <c r="H1768">
        <v>1.2279952243674201E-2</v>
      </c>
      <c r="I1768">
        <v>1.2279952243674201E-2</v>
      </c>
      <c r="J1768">
        <v>107.033707539193</v>
      </c>
      <c r="K1768">
        <v>92.304347777263402</v>
      </c>
      <c r="L1768">
        <v>67.728871958640596</v>
      </c>
      <c r="M1768">
        <v>1</v>
      </c>
      <c r="N1768" t="b">
        <v>1</v>
      </c>
    </row>
    <row r="1769" spans="1:14" x14ac:dyDescent="0.35">
      <c r="A1769" t="s">
        <v>433</v>
      </c>
      <c r="B1769" t="b">
        <v>1</v>
      </c>
      <c r="C1769" t="b">
        <v>1</v>
      </c>
      <c r="D1769">
        <v>1</v>
      </c>
      <c r="E1769">
        <v>1</v>
      </c>
      <c r="F1769" t="s">
        <v>123</v>
      </c>
      <c r="G1769">
        <v>-6.3795868673725706E-2</v>
      </c>
      <c r="H1769">
        <v>-6.3795868673725706E-2</v>
      </c>
      <c r="I1769">
        <v>-6.3795868673725706E-2</v>
      </c>
      <c r="J1769">
        <v>100.20539918935999</v>
      </c>
      <c r="K1769">
        <v>86.4157117284512</v>
      </c>
      <c r="L1769">
        <v>63.408049737747596</v>
      </c>
      <c r="M1769">
        <v>1</v>
      </c>
      <c r="N1769" t="b">
        <v>0</v>
      </c>
    </row>
    <row r="1770" spans="1:14" x14ac:dyDescent="0.35">
      <c r="A1770" t="s">
        <v>434</v>
      </c>
      <c r="B1770" t="b">
        <v>0</v>
      </c>
      <c r="C1770" t="b">
        <v>1</v>
      </c>
      <c r="D1770">
        <v>1</v>
      </c>
      <c r="E1770">
        <v>1</v>
      </c>
      <c r="F1770" t="s">
        <v>123</v>
      </c>
      <c r="G1770">
        <v>-6.0975640078668999E-2</v>
      </c>
      <c r="H1770">
        <v>-6.0975640078668999E-2</v>
      </c>
      <c r="I1770">
        <v>-6.0975640078668999E-2</v>
      </c>
      <c r="J1770">
        <v>94.095310834450999</v>
      </c>
      <c r="K1770">
        <v>81.146458392955097</v>
      </c>
      <c r="L1770">
        <v>59.541703318848299</v>
      </c>
      <c r="M1770">
        <v>0</v>
      </c>
      <c r="N1770" t="b">
        <v>0</v>
      </c>
    </row>
    <row r="1771" spans="1:14" x14ac:dyDescent="0.35">
      <c r="A1771" t="s">
        <v>435</v>
      </c>
      <c r="B1771" t="b">
        <v>0</v>
      </c>
      <c r="C1771" t="b">
        <v>1</v>
      </c>
      <c r="D1771">
        <v>1</v>
      </c>
      <c r="E1771">
        <v>1</v>
      </c>
      <c r="F1771" t="s">
        <v>123</v>
      </c>
      <c r="G1771">
        <v>-6.9407672145166494E-2</v>
      </c>
      <c r="H1771">
        <v>-6.9407672145166494E-2</v>
      </c>
      <c r="I1771">
        <v>-6.9407672145166494E-2</v>
      </c>
      <c r="J1771">
        <v>87.564374349655907</v>
      </c>
      <c r="K1771">
        <v>75.514271613075493</v>
      </c>
      <c r="L1771">
        <v>55.409052295928902</v>
      </c>
      <c r="M1771">
        <v>0</v>
      </c>
      <c r="N1771" t="b">
        <v>0</v>
      </c>
    </row>
    <row r="1772" spans="1:14" x14ac:dyDescent="0.35">
      <c r="A1772" t="s">
        <v>436</v>
      </c>
      <c r="B1772" t="b">
        <v>0</v>
      </c>
      <c r="C1772" t="b">
        <v>0</v>
      </c>
      <c r="D1772">
        <v>0</v>
      </c>
      <c r="E1772">
        <v>-1</v>
      </c>
      <c r="F1772" t="s">
        <v>123</v>
      </c>
      <c r="G1772">
        <v>-3.3997122766001003E-2</v>
      </c>
      <c r="H1772">
        <v>0</v>
      </c>
      <c r="I1772">
        <v>3.3997122766001003E-2</v>
      </c>
      <c r="J1772">
        <v>84.587437564962599</v>
      </c>
      <c r="K1772">
        <v>75.514271613075493</v>
      </c>
      <c r="L1772">
        <v>57.292800649181402</v>
      </c>
      <c r="M1772">
        <v>1</v>
      </c>
      <c r="N1772" t="b">
        <v>0</v>
      </c>
    </row>
    <row r="1773" spans="1:14" x14ac:dyDescent="0.35">
      <c r="A1773" t="s">
        <v>437</v>
      </c>
      <c r="B1773" t="b">
        <v>0</v>
      </c>
      <c r="C1773" t="b">
        <v>1</v>
      </c>
      <c r="D1773">
        <v>1</v>
      </c>
      <c r="E1773">
        <v>1</v>
      </c>
      <c r="F1773" t="s">
        <v>123</v>
      </c>
      <c r="G1773">
        <v>-5.14150565019466E-4</v>
      </c>
      <c r="H1773">
        <v>-5.14150565019466E-4</v>
      </c>
      <c r="I1773">
        <v>-5.14150565019466E-4</v>
      </c>
      <c r="J1773">
        <v>84.543946886144994</v>
      </c>
      <c r="K1773">
        <v>75.475445907658596</v>
      </c>
      <c r="L1773">
        <v>57.263343523356099</v>
      </c>
      <c r="M1773">
        <v>0</v>
      </c>
      <c r="N1773" t="b">
        <v>0</v>
      </c>
    </row>
    <row r="1774" spans="1:14" x14ac:dyDescent="0.35">
      <c r="A1774" t="s">
        <v>438</v>
      </c>
      <c r="B1774" t="b">
        <v>0</v>
      </c>
      <c r="C1774" t="b">
        <v>0</v>
      </c>
      <c r="D1774">
        <v>0</v>
      </c>
      <c r="E1774">
        <v>-1</v>
      </c>
      <c r="F1774" t="s">
        <v>123</v>
      </c>
      <c r="G1774">
        <v>4.8806369107471798E-2</v>
      </c>
      <c r="H1774">
        <v>0</v>
      </c>
      <c r="I1774">
        <v>-4.8806369107471798E-2</v>
      </c>
      <c r="J1774">
        <v>88.670229963672696</v>
      </c>
      <c r="K1774">
        <v>75.475445907658596</v>
      </c>
      <c r="L1774">
        <v>54.468527643027201</v>
      </c>
      <c r="M1774">
        <v>1</v>
      </c>
      <c r="N1774" t="b">
        <v>1</v>
      </c>
    </row>
    <row r="1775" spans="1:14" x14ac:dyDescent="0.35">
      <c r="A1775" t="s">
        <v>439</v>
      </c>
      <c r="B1775" t="b">
        <v>1</v>
      </c>
      <c r="C1775" t="b">
        <v>0</v>
      </c>
      <c r="D1775">
        <v>0</v>
      </c>
      <c r="E1775">
        <v>-1</v>
      </c>
      <c r="F1775" t="s">
        <v>123</v>
      </c>
      <c r="G1775">
        <v>-1.87099542471094E-2</v>
      </c>
      <c r="H1775">
        <v>0</v>
      </c>
      <c r="I1775">
        <v>1.87099542471094E-2</v>
      </c>
      <c r="J1775">
        <v>87.011214017971696</v>
      </c>
      <c r="K1775">
        <v>75.475445907658596</v>
      </c>
      <c r="L1775">
        <v>55.487631303135601</v>
      </c>
      <c r="M1775">
        <v>0</v>
      </c>
      <c r="N1775" t="b">
        <v>0</v>
      </c>
    </row>
    <row r="1776" spans="1:14" x14ac:dyDescent="0.35">
      <c r="A1776" t="s">
        <v>440</v>
      </c>
      <c r="B1776" t="b">
        <v>0</v>
      </c>
      <c r="C1776" t="b">
        <v>0</v>
      </c>
      <c r="D1776">
        <v>0</v>
      </c>
      <c r="E1776">
        <v>-1</v>
      </c>
      <c r="F1776" t="s">
        <v>123</v>
      </c>
      <c r="G1776">
        <v>5.90330722611416E-2</v>
      </c>
      <c r="H1776">
        <v>0</v>
      </c>
      <c r="I1776">
        <v>-5.90330722611416E-2</v>
      </c>
      <c r="J1776">
        <v>92.147753302624295</v>
      </c>
      <c r="K1776">
        <v>75.475445907658596</v>
      </c>
      <c r="L1776">
        <v>52.212025954818003</v>
      </c>
      <c r="M1776">
        <v>1</v>
      </c>
      <c r="N1776" t="b">
        <v>1</v>
      </c>
    </row>
    <row r="1777" spans="1:14" x14ac:dyDescent="0.35">
      <c r="A1777" t="s">
        <v>441</v>
      </c>
      <c r="B1777" t="b">
        <v>1</v>
      </c>
      <c r="C1777" t="b">
        <v>0</v>
      </c>
      <c r="D1777">
        <v>0</v>
      </c>
      <c r="E1777">
        <v>-1</v>
      </c>
      <c r="F1777" t="s">
        <v>123</v>
      </c>
      <c r="G1777">
        <v>-0.164871212874484</v>
      </c>
      <c r="H1777">
        <v>0</v>
      </c>
      <c r="I1777">
        <v>0.164871212874484</v>
      </c>
      <c r="J1777">
        <v>76.955241451961896</v>
      </c>
      <c r="K1777">
        <v>75.475445907658596</v>
      </c>
      <c r="L1777">
        <v>60.820286000623</v>
      </c>
      <c r="M1777">
        <v>0</v>
      </c>
      <c r="N1777" t="b">
        <v>0</v>
      </c>
    </row>
    <row r="1778" spans="1:14" x14ac:dyDescent="0.35">
      <c r="A1778" t="s">
        <v>442</v>
      </c>
      <c r="B1778" t="b">
        <v>0</v>
      </c>
      <c r="C1778" t="b">
        <v>1</v>
      </c>
      <c r="D1778">
        <v>1</v>
      </c>
      <c r="E1778">
        <v>1</v>
      </c>
      <c r="F1778" t="s">
        <v>123</v>
      </c>
      <c r="G1778">
        <v>-6.1247134197913097E-2</v>
      </c>
      <c r="H1778">
        <v>-6.1247134197913097E-2</v>
      </c>
      <c r="I1778">
        <v>-6.1247134197913097E-2</v>
      </c>
      <c r="J1778">
        <v>72.2419534515207</v>
      </c>
      <c r="K1778">
        <v>70.852791143504902</v>
      </c>
      <c r="L1778">
        <v>57.095217781987301</v>
      </c>
      <c r="M1778">
        <v>0</v>
      </c>
      <c r="N1778" t="b">
        <v>0</v>
      </c>
    </row>
    <row r="1779" spans="1:14" x14ac:dyDescent="0.35">
      <c r="A1779" t="s">
        <v>443</v>
      </c>
      <c r="B1779" t="b">
        <v>0</v>
      </c>
      <c r="C1779" t="b">
        <v>0</v>
      </c>
      <c r="D1779">
        <v>0</v>
      </c>
      <c r="E1779">
        <v>-1</v>
      </c>
      <c r="F1779" t="s">
        <v>123</v>
      </c>
      <c r="G1779" s="129">
        <v>-0.127504524307578</v>
      </c>
      <c r="H1779" s="129">
        <v>0</v>
      </c>
      <c r="I1779" s="129">
        <v>0.127504524307578</v>
      </c>
      <c r="J1779">
        <v>63.0307775416344</v>
      </c>
      <c r="K1779">
        <v>70.852791143504902</v>
      </c>
      <c r="L1779">
        <v>64.375116365517201</v>
      </c>
      <c r="M1779">
        <v>1</v>
      </c>
      <c r="N1779" t="b">
        <v>0</v>
      </c>
    </row>
    <row r="1780" spans="1:14" x14ac:dyDescent="0.35">
      <c r="A1780" t="s">
        <v>444</v>
      </c>
      <c r="B1780" t="b">
        <v>0</v>
      </c>
      <c r="C1780" t="b">
        <v>0</v>
      </c>
      <c r="D1780">
        <v>0</v>
      </c>
      <c r="E1780">
        <v>-1</v>
      </c>
      <c r="F1780" t="s">
        <v>123</v>
      </c>
      <c r="G1780">
        <v>-7.81139798520398E-2</v>
      </c>
      <c r="H1780">
        <v>0</v>
      </c>
      <c r="I1780">
        <v>7.81139798520398E-2</v>
      </c>
      <c r="J1780">
        <v>58.107192654688703</v>
      </c>
      <c r="K1780">
        <v>70.852791143504902</v>
      </c>
      <c r="L1780">
        <v>69.403712908265902</v>
      </c>
      <c r="M1780">
        <v>1</v>
      </c>
      <c r="N1780" t="b">
        <v>0</v>
      </c>
    </row>
    <row r="1781" spans="1:14" x14ac:dyDescent="0.35">
      <c r="A1781" t="s">
        <v>445</v>
      </c>
      <c r="B1781" t="b">
        <v>0</v>
      </c>
      <c r="C1781" t="b">
        <v>0</v>
      </c>
      <c r="D1781">
        <v>0</v>
      </c>
      <c r="E1781">
        <v>-1</v>
      </c>
      <c r="F1781" t="s">
        <v>123</v>
      </c>
      <c r="G1781">
        <v>-7.5846814341521004E-2</v>
      </c>
      <c r="H1781">
        <v>0</v>
      </c>
      <c r="I1781">
        <v>7.5846814341521004E-2</v>
      </c>
      <c r="J1781">
        <v>53.699947201501601</v>
      </c>
      <c r="K1781">
        <v>70.852791143504902</v>
      </c>
      <c r="L1781">
        <v>74.667763435831404</v>
      </c>
      <c r="M1781">
        <v>1</v>
      </c>
      <c r="N1781" t="b">
        <v>0</v>
      </c>
    </row>
    <row r="1782" spans="1:14" x14ac:dyDescent="0.35">
      <c r="A1782" t="s">
        <v>446</v>
      </c>
      <c r="B1782" t="b">
        <v>0</v>
      </c>
      <c r="C1782" t="b">
        <v>0</v>
      </c>
      <c r="D1782">
        <v>0</v>
      </c>
      <c r="E1782">
        <v>-1</v>
      </c>
      <c r="F1782" t="s">
        <v>123</v>
      </c>
      <c r="G1782">
        <v>0.11656949141129599</v>
      </c>
      <c r="H1782">
        <v>0</v>
      </c>
      <c r="I1782">
        <v>-0.11656949141129599</v>
      </c>
      <c r="J1782">
        <v>59.959722735594099</v>
      </c>
      <c r="K1782">
        <v>70.852791143504902</v>
      </c>
      <c r="L1782">
        <v>65.963780227297605</v>
      </c>
      <c r="M1782">
        <v>1</v>
      </c>
      <c r="N1782" t="b">
        <v>1</v>
      </c>
    </row>
    <row r="1783" spans="1:14" x14ac:dyDescent="0.35">
      <c r="A1783" t="s">
        <v>447</v>
      </c>
      <c r="B1783" t="b">
        <v>1</v>
      </c>
      <c r="C1783" t="b">
        <v>0</v>
      </c>
      <c r="D1783">
        <v>0</v>
      </c>
      <c r="E1783">
        <v>-1</v>
      </c>
      <c r="F1783" t="s">
        <v>123</v>
      </c>
      <c r="G1783">
        <v>-0.12990011562842599</v>
      </c>
      <c r="H1783">
        <v>0</v>
      </c>
      <c r="I1783">
        <v>0.12990011562842599</v>
      </c>
      <c r="J1783">
        <v>52.170947819192001</v>
      </c>
      <c r="K1783">
        <v>70.852791143504902</v>
      </c>
      <c r="L1783">
        <v>74.532482906111596</v>
      </c>
      <c r="M1783">
        <v>0</v>
      </c>
      <c r="N1783" t="b">
        <v>0</v>
      </c>
    </row>
    <row r="1784" spans="1:14" x14ac:dyDescent="0.35">
      <c r="A1784" t="s">
        <v>448</v>
      </c>
      <c r="B1784" t="b">
        <v>0</v>
      </c>
      <c r="C1784" t="b">
        <v>0</v>
      </c>
      <c r="D1784">
        <v>0</v>
      </c>
      <c r="E1784">
        <v>-1</v>
      </c>
      <c r="F1784" t="s">
        <v>123</v>
      </c>
      <c r="G1784">
        <v>-6.6423981568666204E-2</v>
      </c>
      <c r="H1784">
        <v>0</v>
      </c>
      <c r="I1784">
        <v>6.6423981568666204E-2</v>
      </c>
      <c r="J1784">
        <v>48.705545742830097</v>
      </c>
      <c r="K1784">
        <v>70.852791143504902</v>
      </c>
      <c r="L1784">
        <v>79.483227176934093</v>
      </c>
      <c r="M1784">
        <v>1</v>
      </c>
      <c r="N1784" t="b">
        <v>0</v>
      </c>
    </row>
    <row r="1785" spans="1:14" x14ac:dyDescent="0.35">
      <c r="A1785" t="s">
        <v>449</v>
      </c>
      <c r="B1785" t="b">
        <v>0</v>
      </c>
      <c r="C1785" t="b">
        <v>0</v>
      </c>
      <c r="D1785">
        <v>0</v>
      </c>
      <c r="E1785">
        <v>-1</v>
      </c>
      <c r="F1785" t="s">
        <v>123</v>
      </c>
      <c r="G1785">
        <v>3.7411513924653798E-2</v>
      </c>
      <c r="H1785">
        <v>0</v>
      </c>
      <c r="I1785">
        <v>-3.7411513924653798E-2</v>
      </c>
      <c r="J1785">
        <v>50.5276939455959</v>
      </c>
      <c r="K1785">
        <v>70.852791143504902</v>
      </c>
      <c r="L1785">
        <v>76.509639316627798</v>
      </c>
      <c r="M1785">
        <v>1</v>
      </c>
      <c r="N1785" t="b">
        <v>1</v>
      </c>
    </row>
    <row r="1786" spans="1:14" x14ac:dyDescent="0.35">
      <c r="A1786" t="s">
        <v>450</v>
      </c>
      <c r="B1786" t="b">
        <v>1</v>
      </c>
      <c r="C1786" t="b">
        <v>0</v>
      </c>
      <c r="D1786">
        <v>0</v>
      </c>
      <c r="E1786">
        <v>-1</v>
      </c>
      <c r="F1786" t="s">
        <v>123</v>
      </c>
      <c r="G1786">
        <v>0.178333361943567</v>
      </c>
      <c r="H1786">
        <v>0</v>
      </c>
      <c r="I1786">
        <v>-0.178333361943567</v>
      </c>
      <c r="J1786">
        <v>59.538467478169601</v>
      </c>
      <c r="K1786">
        <v>70.852791143504902</v>
      </c>
      <c r="L1786">
        <v>62.865418116203898</v>
      </c>
      <c r="M1786">
        <v>0</v>
      </c>
      <c r="N1786" t="b">
        <v>1</v>
      </c>
    </row>
    <row r="1787" spans="1:14" x14ac:dyDescent="0.35">
      <c r="A1787" t="s">
        <v>451</v>
      </c>
      <c r="B1787" t="b">
        <v>1</v>
      </c>
      <c r="C1787" t="b">
        <v>0</v>
      </c>
      <c r="D1787">
        <v>0</v>
      </c>
      <c r="E1787">
        <v>-1</v>
      </c>
      <c r="F1787" t="s">
        <v>123</v>
      </c>
      <c r="G1787">
        <v>-0.15481482611762101</v>
      </c>
      <c r="H1787">
        <v>0</v>
      </c>
      <c r="I1787">
        <v>0.15481482611762101</v>
      </c>
      <c r="J1787">
        <v>50.321029988227103</v>
      </c>
      <c r="K1787">
        <v>70.852791143504902</v>
      </c>
      <c r="L1787">
        <v>72.597916890675606</v>
      </c>
      <c r="M1787">
        <v>0</v>
      </c>
      <c r="N1787" t="b">
        <v>0</v>
      </c>
    </row>
    <row r="1788" spans="1:14" x14ac:dyDescent="0.35">
      <c r="A1788" t="s">
        <v>452</v>
      </c>
      <c r="B1788" t="b">
        <v>0</v>
      </c>
      <c r="C1788" t="b">
        <v>1</v>
      </c>
      <c r="D1788">
        <v>1</v>
      </c>
      <c r="E1788">
        <v>1</v>
      </c>
      <c r="F1788" t="s">
        <v>123</v>
      </c>
      <c r="G1788">
        <v>0.134461290332448</v>
      </c>
      <c r="H1788">
        <v>0.134461290332448</v>
      </c>
      <c r="I1788">
        <v>0.134461290332448</v>
      </c>
      <c r="J1788">
        <v>57.0872606113019</v>
      </c>
      <c r="K1788">
        <v>80.379748864315999</v>
      </c>
      <c r="L1788">
        <v>82.359526471243697</v>
      </c>
      <c r="M1788">
        <v>0</v>
      </c>
      <c r="N1788" t="b">
        <v>1</v>
      </c>
    </row>
    <row r="1789" spans="1:14" x14ac:dyDescent="0.35">
      <c r="A1789" t="s">
        <v>453</v>
      </c>
      <c r="B1789" t="b">
        <v>1</v>
      </c>
      <c r="C1789" t="b">
        <v>0</v>
      </c>
      <c r="D1789">
        <v>0</v>
      </c>
      <c r="E1789">
        <v>-1</v>
      </c>
      <c r="F1789" t="s">
        <v>123</v>
      </c>
      <c r="G1789">
        <v>-0.134693846410636</v>
      </c>
      <c r="H1789">
        <v>0</v>
      </c>
      <c r="I1789">
        <v>0.134693846410636</v>
      </c>
      <c r="J1789">
        <v>49.397957898519202</v>
      </c>
      <c r="K1789">
        <v>80.379748864315999</v>
      </c>
      <c r="L1789">
        <v>93.452847880214094</v>
      </c>
      <c r="M1789">
        <v>0</v>
      </c>
      <c r="N1789" t="b">
        <v>0</v>
      </c>
    </row>
    <row r="1790" spans="1:14" x14ac:dyDescent="0.35">
      <c r="A1790" t="s">
        <v>454</v>
      </c>
      <c r="B1790" t="b">
        <v>0</v>
      </c>
      <c r="C1790" t="b">
        <v>1</v>
      </c>
      <c r="D1790">
        <v>1</v>
      </c>
      <c r="E1790">
        <v>1</v>
      </c>
      <c r="F1790" t="s">
        <v>123</v>
      </c>
      <c r="G1790">
        <v>-0.117929094910983</v>
      </c>
      <c r="H1790">
        <v>-0.117929094910983</v>
      </c>
      <c r="I1790">
        <v>-0.117929094910983</v>
      </c>
      <c r="J1790">
        <v>43.572501433096001</v>
      </c>
      <c r="K1790">
        <v>70.900637831575096</v>
      </c>
      <c r="L1790">
        <v>82.432038112846698</v>
      </c>
      <c r="M1790">
        <v>0</v>
      </c>
      <c r="N1790" t="b">
        <v>0</v>
      </c>
    </row>
    <row r="1791" spans="1:14" x14ac:dyDescent="0.35">
      <c r="A1791" t="s">
        <v>455</v>
      </c>
      <c r="B1791" t="b">
        <v>0</v>
      </c>
      <c r="C1791" t="b">
        <v>1</v>
      </c>
      <c r="D1791">
        <v>1</v>
      </c>
      <c r="E1791">
        <v>1</v>
      </c>
      <c r="F1791" t="s">
        <v>123</v>
      </c>
      <c r="G1791">
        <v>-4.2328002815207296E-3</v>
      </c>
      <c r="H1791">
        <v>-4.2328002815207296E-3</v>
      </c>
      <c r="I1791">
        <v>-4.2328002815207296E-3</v>
      </c>
      <c r="J1791">
        <v>43.388067736763396</v>
      </c>
      <c r="K1791">
        <v>70.600529591801603</v>
      </c>
      <c r="L1791">
        <v>82.083119758716293</v>
      </c>
      <c r="M1791">
        <v>0</v>
      </c>
      <c r="N1791" t="b">
        <v>0</v>
      </c>
    </row>
    <row r="1792" spans="1:14" x14ac:dyDescent="0.35">
      <c r="A1792" t="s">
        <v>456</v>
      </c>
      <c r="B1792" t="b">
        <v>0</v>
      </c>
      <c r="C1792" t="b">
        <v>0</v>
      </c>
      <c r="D1792">
        <v>0</v>
      </c>
      <c r="E1792">
        <v>-1</v>
      </c>
      <c r="F1792" t="s">
        <v>123</v>
      </c>
      <c r="G1792" s="129">
        <v>4.4408920985006202E-16</v>
      </c>
      <c r="H1792">
        <v>0</v>
      </c>
      <c r="I1792" s="129">
        <v>-4.4408920985006202E-16</v>
      </c>
      <c r="J1792">
        <v>43.388067736763503</v>
      </c>
      <c r="K1792">
        <v>70.600529591801603</v>
      </c>
      <c r="L1792">
        <v>82.083119758716194</v>
      </c>
      <c r="M1792">
        <v>1</v>
      </c>
      <c r="N1792" t="b">
        <v>1</v>
      </c>
    </row>
    <row r="1793" spans="1:14" x14ac:dyDescent="0.35">
      <c r="A1793" t="s">
        <v>457</v>
      </c>
      <c r="B1793" t="b">
        <v>1</v>
      </c>
      <c r="C1793" t="b">
        <v>0</v>
      </c>
      <c r="D1793">
        <v>0</v>
      </c>
      <c r="E1793">
        <v>-1</v>
      </c>
      <c r="F1793" t="s">
        <v>123</v>
      </c>
      <c r="G1793">
        <v>-7.6181289351138895E-2</v>
      </c>
      <c r="H1793">
        <v>0</v>
      </c>
      <c r="I1793">
        <v>7.6181289351138895E-2</v>
      </c>
      <c r="J1793">
        <v>40.082708794122297</v>
      </c>
      <c r="K1793">
        <v>70.600529591801603</v>
      </c>
      <c r="L1793">
        <v>88.336317655899194</v>
      </c>
      <c r="M1793">
        <v>0</v>
      </c>
      <c r="N1793" t="b">
        <v>0</v>
      </c>
    </row>
    <row r="1794" spans="1:14" x14ac:dyDescent="0.35">
      <c r="A1794" t="s">
        <v>458</v>
      </c>
      <c r="B1794" t="b">
        <v>0</v>
      </c>
      <c r="C1794" t="b">
        <v>1</v>
      </c>
      <c r="D1794">
        <v>1</v>
      </c>
      <c r="E1794">
        <v>1</v>
      </c>
      <c r="F1794" t="s">
        <v>123</v>
      </c>
      <c r="G1794">
        <v>8.3505199540619302E-2</v>
      </c>
      <c r="H1794">
        <v>8.3505199540619302E-2</v>
      </c>
      <c r="I1794">
        <v>8.3505199540619302E-2</v>
      </c>
      <c r="J1794">
        <v>43.429823390103998</v>
      </c>
      <c r="K1794">
        <v>76.496040903038406</v>
      </c>
      <c r="L1794">
        <v>95.712859488438596</v>
      </c>
      <c r="M1794">
        <v>0</v>
      </c>
      <c r="N1794" t="b">
        <v>1</v>
      </c>
    </row>
    <row r="1795" spans="1:14" x14ac:dyDescent="0.35">
      <c r="A1795" t="s">
        <v>459</v>
      </c>
      <c r="B1795" t="b">
        <v>1</v>
      </c>
      <c r="C1795" t="b">
        <v>1</v>
      </c>
      <c r="D1795">
        <v>1</v>
      </c>
      <c r="E1795">
        <v>1</v>
      </c>
      <c r="F1795" t="s">
        <v>123</v>
      </c>
      <c r="G1795">
        <v>-1.03480390868261E-2</v>
      </c>
      <c r="H1795">
        <v>-1.03480390868261E-2</v>
      </c>
      <c r="I1795">
        <v>-1.03480390868261E-2</v>
      </c>
      <c r="J1795">
        <v>42.980409880129201</v>
      </c>
      <c r="K1795">
        <v>75.7044568817863</v>
      </c>
      <c r="L1795">
        <v>94.722419077340305</v>
      </c>
      <c r="M1795">
        <v>1</v>
      </c>
      <c r="N1795" t="b">
        <v>0</v>
      </c>
    </row>
    <row r="1796" spans="1:14" x14ac:dyDescent="0.35">
      <c r="A1796" t="s">
        <v>460</v>
      </c>
      <c r="B1796" t="b">
        <v>0</v>
      </c>
      <c r="C1796" t="b">
        <v>1</v>
      </c>
      <c r="D1796">
        <v>1</v>
      </c>
      <c r="E1796">
        <v>1</v>
      </c>
      <c r="F1796" t="s">
        <v>123</v>
      </c>
      <c r="G1796">
        <v>0.197802182446987</v>
      </c>
      <c r="H1796">
        <v>0.197802182446987</v>
      </c>
      <c r="I1796">
        <v>0.197802182446987</v>
      </c>
      <c r="J1796">
        <v>51.482028756884901</v>
      </c>
      <c r="K1796">
        <v>90.678963673967502</v>
      </c>
      <c r="L1796">
        <v>113.458720297496</v>
      </c>
      <c r="M1796">
        <v>0</v>
      </c>
      <c r="N1796" t="b">
        <v>1</v>
      </c>
    </row>
    <row r="1797" spans="1:14" x14ac:dyDescent="0.35">
      <c r="A1797" t="s">
        <v>461</v>
      </c>
      <c r="B1797" t="b">
        <v>1</v>
      </c>
      <c r="C1797" t="b">
        <v>1</v>
      </c>
      <c r="D1797">
        <v>1</v>
      </c>
      <c r="E1797">
        <v>1</v>
      </c>
      <c r="F1797" t="s">
        <v>123</v>
      </c>
      <c r="G1797">
        <v>7.5840521495065399E-2</v>
      </c>
      <c r="H1797">
        <v>7.5840521495065399E-2</v>
      </c>
      <c r="I1797">
        <v>7.5840521495065399E-2</v>
      </c>
      <c r="J1797">
        <v>55.386452665431001</v>
      </c>
      <c r="K1797">
        <v>97.556103567633301</v>
      </c>
      <c r="L1797">
        <v>122.063488813021</v>
      </c>
      <c r="M1797">
        <v>1</v>
      </c>
      <c r="N1797" t="b">
        <v>1</v>
      </c>
    </row>
    <row r="1798" spans="1:14" x14ac:dyDescent="0.35">
      <c r="A1798" t="s">
        <v>462</v>
      </c>
      <c r="B1798" t="b">
        <v>1</v>
      </c>
      <c r="C1798" t="b">
        <v>1</v>
      </c>
      <c r="D1798">
        <v>1</v>
      </c>
      <c r="E1798">
        <v>1</v>
      </c>
      <c r="F1798" t="s">
        <v>123</v>
      </c>
      <c r="G1798">
        <v>0.105339110700745</v>
      </c>
      <c r="H1798">
        <v>0.105339110700745</v>
      </c>
      <c r="I1798">
        <v>0.105339110700745</v>
      </c>
      <c r="J1798">
        <v>61.220812334076399</v>
      </c>
      <c r="K1798">
        <v>107.832576760877</v>
      </c>
      <c r="L1798">
        <v>134.92154817361501</v>
      </c>
      <c r="M1798">
        <v>1</v>
      </c>
      <c r="N1798" t="b">
        <v>1</v>
      </c>
    </row>
    <row r="1799" spans="1:14" x14ac:dyDescent="0.35">
      <c r="A1799" t="s">
        <v>463</v>
      </c>
      <c r="B1799" t="b">
        <v>1</v>
      </c>
      <c r="C1799" t="b">
        <v>0</v>
      </c>
      <c r="D1799">
        <v>0</v>
      </c>
      <c r="E1799">
        <v>-1</v>
      </c>
      <c r="F1799" t="s">
        <v>123</v>
      </c>
      <c r="G1799">
        <v>0.25217387389724799</v>
      </c>
      <c r="H1799">
        <v>0</v>
      </c>
      <c r="I1799">
        <v>-0.25217387389724799</v>
      </c>
      <c r="J1799">
        <v>76.659101743496905</v>
      </c>
      <c r="K1799">
        <v>107.832576760877</v>
      </c>
      <c r="L1799">
        <v>100.89785869846</v>
      </c>
      <c r="M1799">
        <v>0</v>
      </c>
      <c r="N1799" t="b">
        <v>1</v>
      </c>
    </row>
    <row r="1800" spans="1:14" x14ac:dyDescent="0.35">
      <c r="A1800" t="s">
        <v>464</v>
      </c>
      <c r="B1800" t="b">
        <v>1</v>
      </c>
      <c r="C1800" t="b">
        <v>1</v>
      </c>
      <c r="D1800">
        <v>1</v>
      </c>
      <c r="E1800">
        <v>1</v>
      </c>
      <c r="F1800" t="s">
        <v>123</v>
      </c>
      <c r="G1800">
        <v>-4.2531201917475898E-2</v>
      </c>
      <c r="H1800">
        <v>-4.2531201917475898E-2</v>
      </c>
      <c r="I1800">
        <v>-4.2531201917475898E-2</v>
      </c>
      <c r="J1800">
        <v>73.398698008431893</v>
      </c>
      <c r="K1800">
        <v>103.246327665379</v>
      </c>
      <c r="L1800">
        <v>96.606551497115404</v>
      </c>
      <c r="M1800">
        <v>1</v>
      </c>
      <c r="N1800" t="b">
        <v>0</v>
      </c>
    </row>
    <row r="1801" spans="1:14" x14ac:dyDescent="0.35">
      <c r="A1801" t="s">
        <v>465</v>
      </c>
      <c r="B1801" t="b">
        <v>0</v>
      </c>
      <c r="C1801" t="b">
        <v>1</v>
      </c>
      <c r="D1801">
        <v>1</v>
      </c>
      <c r="E1801">
        <v>1</v>
      </c>
      <c r="F1801" t="s">
        <v>123</v>
      </c>
      <c r="G1801">
        <v>-0.132834936573796</v>
      </c>
      <c r="H1801">
        <v>-0.132834936573796</v>
      </c>
      <c r="I1801">
        <v>-0.132834936573796</v>
      </c>
      <c r="J1801">
        <v>63.648786613882599</v>
      </c>
      <c r="K1801">
        <v>89.531608278470898</v>
      </c>
      <c r="L1801">
        <v>83.773826356382799</v>
      </c>
      <c r="M1801">
        <v>0</v>
      </c>
      <c r="N1801" t="b">
        <v>0</v>
      </c>
    </row>
    <row r="1802" spans="1:14" x14ac:dyDescent="0.35">
      <c r="A1802" t="s">
        <v>466</v>
      </c>
      <c r="B1802" t="b">
        <v>0</v>
      </c>
      <c r="C1802" t="b">
        <v>1</v>
      </c>
      <c r="D1802">
        <v>1</v>
      </c>
      <c r="E1802">
        <v>1</v>
      </c>
      <c r="F1802" t="s">
        <v>123</v>
      </c>
      <c r="G1802">
        <v>-0.102084837661452</v>
      </c>
      <c r="H1802">
        <v>-0.102084837661452</v>
      </c>
      <c r="I1802">
        <v>-0.102084837661452</v>
      </c>
      <c r="J1802">
        <v>57.151210565055898</v>
      </c>
      <c r="K1802">
        <v>80.391788581794401</v>
      </c>
      <c r="L1802">
        <v>75.221788892512706</v>
      </c>
      <c r="M1802">
        <v>0</v>
      </c>
      <c r="N1802" t="b">
        <v>0</v>
      </c>
    </row>
    <row r="1803" spans="1:14" x14ac:dyDescent="0.35">
      <c r="A1803" t="s">
        <v>467</v>
      </c>
      <c r="B1803" t="b">
        <v>0</v>
      </c>
      <c r="C1803" t="b">
        <v>0</v>
      </c>
      <c r="D1803">
        <v>0</v>
      </c>
      <c r="E1803">
        <v>-1</v>
      </c>
      <c r="F1803" t="s">
        <v>123</v>
      </c>
      <c r="G1803">
        <v>0.33202816124727103</v>
      </c>
      <c r="H1803">
        <v>0</v>
      </c>
      <c r="I1803">
        <v>-0.33202816124727103</v>
      </c>
      <c r="J1803">
        <v>76.127021922027097</v>
      </c>
      <c r="K1803">
        <v>80.391788581794401</v>
      </c>
      <c r="L1803">
        <v>50.2460366408013</v>
      </c>
      <c r="M1803">
        <v>1</v>
      </c>
      <c r="N1803" t="b">
        <v>1</v>
      </c>
    </row>
    <row r="1804" spans="1:14" x14ac:dyDescent="0.35">
      <c r="A1804" t="s">
        <v>468</v>
      </c>
      <c r="B1804" t="b">
        <v>1</v>
      </c>
      <c r="C1804" t="b">
        <v>0</v>
      </c>
      <c r="D1804">
        <v>0</v>
      </c>
      <c r="E1804">
        <v>-1</v>
      </c>
      <c r="F1804" t="s">
        <v>123</v>
      </c>
      <c r="G1804">
        <v>-9.5906450686391198E-2</v>
      </c>
      <c r="H1804">
        <v>0</v>
      </c>
      <c r="I1804">
        <v>9.5906450686391198E-2</v>
      </c>
      <c r="J1804">
        <v>68.825949448160401</v>
      </c>
      <c r="K1804">
        <v>80.391788581794401</v>
      </c>
      <c r="L1804">
        <v>55.064955676078903</v>
      </c>
      <c r="M1804">
        <v>0</v>
      </c>
      <c r="N1804" t="b">
        <v>0</v>
      </c>
    </row>
    <row r="1805" spans="1:14" x14ac:dyDescent="0.35">
      <c r="A1805" t="s">
        <v>469</v>
      </c>
      <c r="B1805" t="b">
        <v>0</v>
      </c>
      <c r="C1805" t="b">
        <v>0</v>
      </c>
      <c r="D1805">
        <v>0</v>
      </c>
      <c r="E1805">
        <v>-1</v>
      </c>
      <c r="F1805" t="s">
        <v>123</v>
      </c>
      <c r="G1805">
        <v>0.224084330616552</v>
      </c>
      <c r="H1805">
        <v>0</v>
      </c>
      <c r="I1805">
        <v>-0.224084330616552</v>
      </c>
      <c r="J1805">
        <v>84.248766259300197</v>
      </c>
      <c r="K1805">
        <v>80.391788581794401</v>
      </c>
      <c r="L1805">
        <v>42.7257619429746</v>
      </c>
      <c r="M1805">
        <v>1</v>
      </c>
      <c r="N1805" t="b">
        <v>1</v>
      </c>
    </row>
    <row r="1806" spans="1:14" x14ac:dyDescent="0.35">
      <c r="A1806" t="s">
        <v>470</v>
      </c>
      <c r="B1806" t="b">
        <v>1</v>
      </c>
      <c r="C1806" t="b">
        <v>0</v>
      </c>
      <c r="D1806">
        <v>0</v>
      </c>
      <c r="E1806">
        <v>-1</v>
      </c>
      <c r="F1806" t="s">
        <v>123</v>
      </c>
      <c r="G1806">
        <v>0.25502007551453898</v>
      </c>
      <c r="H1806">
        <v>0</v>
      </c>
      <c r="I1806">
        <v>-0.25502007551453898</v>
      </c>
      <c r="J1806">
        <v>105.733892992753</v>
      </c>
      <c r="K1806">
        <v>80.391788581794401</v>
      </c>
      <c r="L1806">
        <v>31.829834905860999</v>
      </c>
      <c r="M1806">
        <v>0</v>
      </c>
      <c r="N1806" t="b">
        <v>1</v>
      </c>
    </row>
    <row r="1807" spans="1:14" x14ac:dyDescent="0.35">
      <c r="A1807" t="s">
        <v>471</v>
      </c>
      <c r="B1807" t="b">
        <v>1</v>
      </c>
      <c r="C1807" t="b">
        <v>0</v>
      </c>
      <c r="D1807">
        <v>0</v>
      </c>
      <c r="E1807">
        <v>-1</v>
      </c>
      <c r="F1807" t="s">
        <v>123</v>
      </c>
      <c r="G1807">
        <v>7.3461532592773604E-2</v>
      </c>
      <c r="H1807">
        <v>0</v>
      </c>
      <c r="I1807">
        <v>-7.3461532592773604E-2</v>
      </c>
      <c r="J1807">
        <v>113.501266819001</v>
      </c>
      <c r="K1807">
        <v>80.391788581794401</v>
      </c>
      <c r="L1807">
        <v>29.491566451501399</v>
      </c>
      <c r="M1807">
        <v>0</v>
      </c>
      <c r="N1807" t="b">
        <v>1</v>
      </c>
    </row>
    <row r="1808" spans="1:14" x14ac:dyDescent="0.35">
      <c r="A1808" t="s">
        <v>472</v>
      </c>
      <c r="B1808" t="b">
        <v>1</v>
      </c>
      <c r="C1808" t="b">
        <v>0</v>
      </c>
      <c r="D1808">
        <v>0</v>
      </c>
      <c r="E1808">
        <v>-1</v>
      </c>
      <c r="F1808" t="s">
        <v>123</v>
      </c>
      <c r="G1808">
        <v>-0.36186641004857001</v>
      </c>
      <c r="H1808">
        <v>0</v>
      </c>
      <c r="I1808">
        <v>0.36186641004857001</v>
      </c>
      <c r="J1808">
        <v>72.4289708592446</v>
      </c>
      <c r="K1808">
        <v>80.391788581794401</v>
      </c>
      <c r="L1808">
        <v>40.163573730015102</v>
      </c>
      <c r="M1808">
        <v>0</v>
      </c>
      <c r="N1808" t="b">
        <v>0</v>
      </c>
    </row>
    <row r="1809" spans="1:14" x14ac:dyDescent="0.35">
      <c r="A1809" t="s">
        <v>473</v>
      </c>
      <c r="B1809" t="b">
        <v>0</v>
      </c>
      <c r="C1809" t="b">
        <v>1</v>
      </c>
      <c r="D1809">
        <v>1</v>
      </c>
      <c r="E1809">
        <v>1</v>
      </c>
      <c r="F1809" t="s">
        <v>123</v>
      </c>
      <c r="G1809">
        <v>0.48213369398126099</v>
      </c>
      <c r="H1809">
        <v>0.48213369398126099</v>
      </c>
      <c r="I1809">
        <v>0.48213369398126099</v>
      </c>
      <c r="J1809">
        <v>107.349418130873</v>
      </c>
      <c r="K1809">
        <v>119.15137857649501</v>
      </c>
      <c r="L1809">
        <v>59.5277858959561</v>
      </c>
      <c r="M1809">
        <v>0</v>
      </c>
      <c r="N1809" t="b">
        <v>1</v>
      </c>
    </row>
    <row r="1810" spans="1:14" x14ac:dyDescent="0.35">
      <c r="A1810" t="s">
        <v>474</v>
      </c>
      <c r="B1810" t="b">
        <v>1</v>
      </c>
      <c r="C1810" t="b">
        <v>0</v>
      </c>
      <c r="D1810">
        <v>0</v>
      </c>
      <c r="E1810">
        <v>-1</v>
      </c>
      <c r="F1810" t="s">
        <v>123</v>
      </c>
      <c r="G1810">
        <v>0.11052630240457099</v>
      </c>
      <c r="H1810">
        <v>0</v>
      </c>
      <c r="I1810">
        <v>-0.11052630240457099</v>
      </c>
      <c r="J1810">
        <v>119.214352382161</v>
      </c>
      <c r="K1810">
        <v>119.15137857649501</v>
      </c>
      <c r="L1810">
        <v>52.9483998305451</v>
      </c>
      <c r="M1810">
        <v>0</v>
      </c>
      <c r="N1810" t="b">
        <v>1</v>
      </c>
    </row>
    <row r="1811" spans="1:14" x14ac:dyDescent="0.35">
      <c r="A1811" t="s">
        <v>475</v>
      </c>
      <c r="B1811" t="b">
        <v>1</v>
      </c>
      <c r="C1811" t="b">
        <v>1</v>
      </c>
      <c r="D1811">
        <v>1</v>
      </c>
      <c r="E1811">
        <v>1</v>
      </c>
      <c r="F1811" t="s">
        <v>123</v>
      </c>
      <c r="G1811">
        <v>-0.26339006523745301</v>
      </c>
      <c r="H1811">
        <v>-0.26339006523745301</v>
      </c>
      <c r="I1811">
        <v>-0.26339006523745301</v>
      </c>
      <c r="J1811">
        <v>87.814476330982899</v>
      </c>
      <c r="K1811">
        <v>87.768089200099894</v>
      </c>
      <c r="L1811">
        <v>39.002317344959003</v>
      </c>
      <c r="M1811">
        <v>1</v>
      </c>
      <c r="N1811" t="b">
        <v>0</v>
      </c>
    </row>
    <row r="1812" spans="1:14" x14ac:dyDescent="0.35">
      <c r="A1812" t="s">
        <v>476</v>
      </c>
      <c r="B1812" t="b">
        <v>0</v>
      </c>
      <c r="C1812" t="b">
        <v>1</v>
      </c>
      <c r="D1812">
        <v>1</v>
      </c>
      <c r="E1812">
        <v>1</v>
      </c>
      <c r="F1812" t="s">
        <v>123</v>
      </c>
      <c r="G1812">
        <v>-9.2609083191996205E-2</v>
      </c>
      <c r="H1812">
        <v>-9.2609083191996205E-2</v>
      </c>
      <c r="I1812">
        <v>-9.2609083191996205E-2</v>
      </c>
      <c r="J1812">
        <v>79.682058186985302</v>
      </c>
      <c r="K1812">
        <v>79.639966925765293</v>
      </c>
      <c r="L1812">
        <v>35.390348493279099</v>
      </c>
      <c r="M1812">
        <v>0</v>
      </c>
      <c r="N1812" t="b">
        <v>0</v>
      </c>
    </row>
    <row r="1813" spans="1:14" x14ac:dyDescent="0.35">
      <c r="A1813" t="s">
        <v>477</v>
      </c>
      <c r="B1813" t="b">
        <v>0</v>
      </c>
      <c r="C1813" t="b">
        <v>0</v>
      </c>
      <c r="D1813">
        <v>0</v>
      </c>
      <c r="E1813">
        <v>-1</v>
      </c>
      <c r="F1813" t="s">
        <v>123</v>
      </c>
      <c r="G1813">
        <v>0.126326918338144</v>
      </c>
      <c r="H1813">
        <v>0</v>
      </c>
      <c r="I1813">
        <v>-0.126326918338144</v>
      </c>
      <c r="J1813">
        <v>89.748047044587807</v>
      </c>
      <c r="K1813">
        <v>79.639966925765293</v>
      </c>
      <c r="L1813">
        <v>30.919594829210101</v>
      </c>
      <c r="M1813">
        <v>1</v>
      </c>
      <c r="N1813" t="b">
        <v>1</v>
      </c>
    </row>
    <row r="1814" spans="1:14" x14ac:dyDescent="0.35">
      <c r="A1814" t="s">
        <v>478</v>
      </c>
      <c r="B1814" t="b">
        <v>1</v>
      </c>
      <c r="C1814" t="b">
        <v>0</v>
      </c>
      <c r="D1814">
        <v>0</v>
      </c>
      <c r="E1814">
        <v>-1</v>
      </c>
      <c r="F1814" t="s">
        <v>123</v>
      </c>
      <c r="G1814">
        <v>-0.32438908411717898</v>
      </c>
      <c r="H1814">
        <v>0</v>
      </c>
      <c r="I1814">
        <v>0.32438908411717898</v>
      </c>
      <c r="J1814">
        <v>60.634760262488399</v>
      </c>
      <c r="K1814">
        <v>79.639966925765293</v>
      </c>
      <c r="L1814">
        <v>40.949573877131897</v>
      </c>
      <c r="M1814">
        <v>0</v>
      </c>
      <c r="N1814" t="b">
        <v>0</v>
      </c>
    </row>
    <row r="1815" spans="1:14" x14ac:dyDescent="0.35">
      <c r="A1815" t="s">
        <v>479</v>
      </c>
      <c r="B1815" t="b">
        <v>0</v>
      </c>
      <c r="C1815" t="b">
        <v>1</v>
      </c>
      <c r="D1815">
        <v>1</v>
      </c>
      <c r="E1815">
        <v>1</v>
      </c>
      <c r="F1815" t="s">
        <v>123</v>
      </c>
      <c r="G1815">
        <v>-0.27073553289836899</v>
      </c>
      <c r="H1815">
        <v>-0.27073553289836899</v>
      </c>
      <c r="I1815">
        <v>-0.27073553289836899</v>
      </c>
      <c r="J1815">
        <v>44.218776130658703</v>
      </c>
      <c r="K1815">
        <v>58.078598040109597</v>
      </c>
      <c r="L1815">
        <v>29.863069171545401</v>
      </c>
      <c r="M1815">
        <v>0</v>
      </c>
      <c r="N1815" t="b">
        <v>0</v>
      </c>
    </row>
    <row r="1816" spans="1:14" x14ac:dyDescent="0.35">
      <c r="A1816" t="s">
        <v>480</v>
      </c>
      <c r="B1816" t="b">
        <v>0</v>
      </c>
      <c r="C1816" t="b">
        <v>0</v>
      </c>
      <c r="D1816">
        <v>0</v>
      </c>
      <c r="E1816">
        <v>-1</v>
      </c>
      <c r="F1816" t="s">
        <v>123</v>
      </c>
      <c r="G1816">
        <v>7.2941163006950499E-2</v>
      </c>
      <c r="H1816">
        <v>0</v>
      </c>
      <c r="I1816">
        <v>-7.2941163006950499E-2</v>
      </c>
      <c r="J1816">
        <v>47.444145088372998</v>
      </c>
      <c r="K1816">
        <v>58.078598040109597</v>
      </c>
      <c r="L1816">
        <v>27.684822175215899</v>
      </c>
      <c r="M1816">
        <v>1</v>
      </c>
      <c r="N1816" t="b">
        <v>1</v>
      </c>
    </row>
    <row r="1817" spans="1:14" x14ac:dyDescent="0.35">
      <c r="A1817" t="s">
        <v>481</v>
      </c>
      <c r="B1817" t="b">
        <v>1</v>
      </c>
      <c r="C1817" t="b">
        <v>0</v>
      </c>
      <c r="D1817">
        <v>0</v>
      </c>
      <c r="E1817">
        <v>-1</v>
      </c>
      <c r="F1817" t="s">
        <v>123</v>
      </c>
      <c r="G1817">
        <v>-0.25376345001213502</v>
      </c>
      <c r="H1817">
        <v>0</v>
      </c>
      <c r="I1817">
        <v>0.25376345001213502</v>
      </c>
      <c r="J1817">
        <v>35.4045551478711</v>
      </c>
      <c r="K1817">
        <v>58.078598040109597</v>
      </c>
      <c r="L1817">
        <v>34.710218163371202</v>
      </c>
      <c r="M1817">
        <v>0</v>
      </c>
      <c r="N1817" t="b">
        <v>0</v>
      </c>
    </row>
    <row r="1818" spans="1:14" x14ac:dyDescent="0.35">
      <c r="A1818" t="s">
        <v>482</v>
      </c>
      <c r="B1818" t="b">
        <v>0</v>
      </c>
      <c r="C1818" t="b">
        <v>0</v>
      </c>
      <c r="D1818">
        <v>0</v>
      </c>
      <c r="E1818">
        <v>-1</v>
      </c>
      <c r="F1818" t="s">
        <v>123</v>
      </c>
      <c r="G1818">
        <v>4.4709417142971802E-2</v>
      </c>
      <c r="H1818">
        <v>0</v>
      </c>
      <c r="I1818">
        <v>-4.4709417142971802E-2</v>
      </c>
      <c r="J1818">
        <v>36.987472172738599</v>
      </c>
      <c r="K1818">
        <v>58.078598040109597</v>
      </c>
      <c r="L1818">
        <v>33.1583445403814</v>
      </c>
      <c r="M1818">
        <v>1</v>
      </c>
      <c r="N1818" t="b">
        <v>1</v>
      </c>
    </row>
    <row r="1819" spans="1:14" x14ac:dyDescent="0.35">
      <c r="A1819" t="s">
        <v>483</v>
      </c>
      <c r="B1819" t="b">
        <v>1</v>
      </c>
      <c r="C1819" t="b">
        <v>0</v>
      </c>
      <c r="D1819">
        <v>0</v>
      </c>
      <c r="E1819">
        <v>-1</v>
      </c>
      <c r="F1819" t="s">
        <v>123</v>
      </c>
      <c r="G1819">
        <v>-8.2840295955038196E-2</v>
      </c>
      <c r="H1819">
        <v>0</v>
      </c>
      <c r="I1819">
        <v>8.2840295955038196E-2</v>
      </c>
      <c r="J1819">
        <v>33.923419031320201</v>
      </c>
      <c r="K1819">
        <v>58.078598040109597</v>
      </c>
      <c r="L1819">
        <v>35.905191615485798</v>
      </c>
      <c r="M1819">
        <v>0</v>
      </c>
      <c r="N1819" t="b">
        <v>0</v>
      </c>
    </row>
    <row r="1820" spans="1:14" x14ac:dyDescent="0.35">
      <c r="A1820" t="s">
        <v>484</v>
      </c>
      <c r="B1820" t="b">
        <v>0</v>
      </c>
      <c r="C1820" t="b">
        <v>0</v>
      </c>
      <c r="D1820">
        <v>0</v>
      </c>
      <c r="E1820">
        <v>-1</v>
      </c>
      <c r="F1820" t="s">
        <v>123</v>
      </c>
      <c r="G1820">
        <v>0.24915824996911401</v>
      </c>
      <c r="H1820">
        <v>0</v>
      </c>
      <c r="I1820">
        <v>-0.24915824996911401</v>
      </c>
      <c r="J1820">
        <v>42.375718750132897</v>
      </c>
      <c r="K1820">
        <v>58.078598040109597</v>
      </c>
      <c r="L1820">
        <v>26.959116907765601</v>
      </c>
      <c r="M1820">
        <v>1</v>
      </c>
      <c r="N1820" t="b">
        <v>1</v>
      </c>
    </row>
    <row r="1821" spans="1:14" x14ac:dyDescent="0.35">
      <c r="A1821" t="s">
        <v>485</v>
      </c>
      <c r="B1821" t="b">
        <v>1</v>
      </c>
      <c r="C1821" t="b">
        <v>1</v>
      </c>
      <c r="D1821">
        <v>1</v>
      </c>
      <c r="E1821">
        <v>1</v>
      </c>
      <c r="F1821" t="s">
        <v>123</v>
      </c>
      <c r="G1821">
        <v>-1.79557516178869E-2</v>
      </c>
      <c r="H1821">
        <v>-1.79557516178869E-2</v>
      </c>
      <c r="I1821">
        <v>-1.79557516178869E-2</v>
      </c>
      <c r="J1821">
        <v>41.614830869626097</v>
      </c>
      <c r="K1821">
        <v>57.035753159386303</v>
      </c>
      <c r="L1821">
        <v>26.475045700732199</v>
      </c>
      <c r="M1821">
        <v>1</v>
      </c>
      <c r="N1821" t="b">
        <v>0</v>
      </c>
    </row>
    <row r="1822" spans="1:14" x14ac:dyDescent="0.35">
      <c r="A1822" t="s">
        <v>486</v>
      </c>
      <c r="B1822" t="b">
        <v>0</v>
      </c>
      <c r="C1822" t="b">
        <v>1</v>
      </c>
      <c r="D1822">
        <v>1</v>
      </c>
      <c r="E1822">
        <v>1</v>
      </c>
      <c r="F1822" t="s">
        <v>123</v>
      </c>
      <c r="G1822">
        <v>2.7456655364982201E-2</v>
      </c>
      <c r="H1822">
        <v>2.7456655364982201E-2</v>
      </c>
      <c r="I1822">
        <v>2.7456655364982201E-2</v>
      </c>
      <c r="J1822">
        <v>42.757434938885403</v>
      </c>
      <c r="K1822">
        <v>58.601764177365801</v>
      </c>
      <c r="L1822">
        <v>27.2019619063094</v>
      </c>
      <c r="M1822">
        <v>0</v>
      </c>
      <c r="N1822" t="b">
        <v>1</v>
      </c>
    </row>
    <row r="1823" spans="1:14" x14ac:dyDescent="0.35">
      <c r="A1823" t="s">
        <v>487</v>
      </c>
      <c r="B1823" t="b">
        <v>1</v>
      </c>
      <c r="C1823" t="b">
        <v>1</v>
      </c>
      <c r="D1823">
        <v>1</v>
      </c>
      <c r="E1823">
        <v>1</v>
      </c>
      <c r="F1823" t="s">
        <v>123</v>
      </c>
      <c r="G1823">
        <v>-3.1205710791032602E-2</v>
      </c>
      <c r="H1823">
        <v>-3.1205710791032602E-2</v>
      </c>
      <c r="I1823">
        <v>-3.1205710791032602E-2</v>
      </c>
      <c r="J1823">
        <v>41.423158790016203</v>
      </c>
      <c r="K1823">
        <v>56.773054472602603</v>
      </c>
      <c r="L1823">
        <v>26.353105350112401</v>
      </c>
      <c r="M1823">
        <v>1</v>
      </c>
      <c r="N1823" t="b">
        <v>0</v>
      </c>
    </row>
    <row r="1824" spans="1:14" x14ac:dyDescent="0.35">
      <c r="A1824" t="s">
        <v>488</v>
      </c>
      <c r="B1824" t="b">
        <v>0</v>
      </c>
      <c r="C1824" t="b">
        <v>1</v>
      </c>
      <c r="D1824">
        <v>1</v>
      </c>
      <c r="E1824">
        <v>1</v>
      </c>
      <c r="F1824" t="s">
        <v>123</v>
      </c>
      <c r="G1824">
        <v>0.13122169993091201</v>
      </c>
      <c r="H1824">
        <v>0.13122169993091201</v>
      </c>
      <c r="I1824">
        <v>0.13122169993091201</v>
      </c>
      <c r="J1824">
        <v>46.858776102950202</v>
      </c>
      <c r="K1824">
        <v>64.222911190767803</v>
      </c>
      <c r="L1824">
        <v>29.811204632612601</v>
      </c>
      <c r="M1824">
        <v>0</v>
      </c>
      <c r="N1824" t="b">
        <v>1</v>
      </c>
    </row>
    <row r="1825" spans="1:14" x14ac:dyDescent="0.35">
      <c r="A1825" t="s">
        <v>489</v>
      </c>
      <c r="B1825" t="b">
        <v>1</v>
      </c>
      <c r="C1825" t="b">
        <v>1</v>
      </c>
      <c r="D1825">
        <v>1</v>
      </c>
      <c r="E1825">
        <v>1</v>
      </c>
      <c r="F1825" t="s">
        <v>123</v>
      </c>
      <c r="G1825">
        <v>-0.24071526885712199</v>
      </c>
      <c r="H1825">
        <v>-0.24071526885712199</v>
      </c>
      <c r="I1825">
        <v>-0.24071526885712199</v>
      </c>
      <c r="J1825">
        <v>35.579153215012802</v>
      </c>
      <c r="K1825">
        <v>48.763475856695003</v>
      </c>
      <c r="L1825">
        <v>22.635192494518499</v>
      </c>
      <c r="M1825">
        <v>1</v>
      </c>
      <c r="N1825" t="b">
        <v>0</v>
      </c>
    </row>
    <row r="1826" spans="1:14" x14ac:dyDescent="0.35">
      <c r="A1826" t="s">
        <v>490</v>
      </c>
      <c r="B1826" t="b">
        <v>0</v>
      </c>
      <c r="C1826" t="b">
        <v>1</v>
      </c>
      <c r="D1826">
        <v>1</v>
      </c>
      <c r="E1826">
        <v>1</v>
      </c>
      <c r="F1826" t="s">
        <v>123</v>
      </c>
      <c r="G1826">
        <v>-9.1743122476809602E-2</v>
      </c>
      <c r="H1826">
        <v>-9.1743122476809602E-2</v>
      </c>
      <c r="I1826">
        <v>-9.1743122476809602E-2</v>
      </c>
      <c r="J1826">
        <v>32.3150106039867</v>
      </c>
      <c r="K1826">
        <v>44.289762318779303</v>
      </c>
      <c r="L1826">
        <v>20.558569257207701</v>
      </c>
      <c r="M1826">
        <v>0</v>
      </c>
      <c r="N1826" t="b">
        <v>0</v>
      </c>
    </row>
    <row r="1827" spans="1:14" x14ac:dyDescent="0.35">
      <c r="A1827" t="s">
        <v>396</v>
      </c>
      <c r="B1827" t="b">
        <v>0</v>
      </c>
      <c r="C1827" t="b">
        <v>1</v>
      </c>
      <c r="D1827">
        <v>1</v>
      </c>
      <c r="E1827">
        <v>1</v>
      </c>
      <c r="F1827" t="s">
        <v>131</v>
      </c>
      <c r="G1827">
        <v>-1.7930421351865101E-2</v>
      </c>
      <c r="H1827">
        <v>-1.7930421351865101E-2</v>
      </c>
      <c r="I1827">
        <v>-1.7930421351865101E-2</v>
      </c>
      <c r="J1827">
        <v>98.206957864813404</v>
      </c>
      <c r="K1827">
        <v>98.206957864813404</v>
      </c>
      <c r="L1827">
        <v>98.206957864813404</v>
      </c>
      <c r="M1827">
        <v>0</v>
      </c>
      <c r="N1827" t="b">
        <v>0</v>
      </c>
    </row>
    <row r="1828" spans="1:14" x14ac:dyDescent="0.35">
      <c r="A1828" t="s">
        <v>397</v>
      </c>
      <c r="B1828" t="b">
        <v>0</v>
      </c>
      <c r="C1828" t="b">
        <v>0</v>
      </c>
      <c r="D1828">
        <v>0</v>
      </c>
      <c r="E1828">
        <v>-1</v>
      </c>
      <c r="F1828" t="s">
        <v>131</v>
      </c>
      <c r="G1828">
        <v>2.80588062974815E-2</v>
      </c>
      <c r="H1828">
        <v>0</v>
      </c>
      <c r="I1828">
        <v>-2.80588062974815E-2</v>
      </c>
      <c r="J1828">
        <v>100.962527872607</v>
      </c>
      <c r="K1828">
        <v>98.206957864813404</v>
      </c>
      <c r="L1828">
        <v>95.451387857019697</v>
      </c>
      <c r="M1828">
        <v>1</v>
      </c>
      <c r="N1828" t="b">
        <v>1</v>
      </c>
    </row>
    <row r="1829" spans="1:14" x14ac:dyDescent="0.35">
      <c r="A1829" t="s">
        <v>398</v>
      </c>
      <c r="B1829" t="b">
        <v>1</v>
      </c>
      <c r="C1829" t="b">
        <v>1</v>
      </c>
      <c r="D1829">
        <v>1</v>
      </c>
      <c r="E1829">
        <v>1</v>
      </c>
      <c r="F1829" t="s">
        <v>131</v>
      </c>
      <c r="G1829">
        <v>5.0419588246688601E-2</v>
      </c>
      <c r="H1829">
        <v>5.0419588246688601E-2</v>
      </c>
      <c r="I1829">
        <v>5.0419588246688601E-2</v>
      </c>
      <c r="J1829">
        <v>106.053016956288</v>
      </c>
      <c r="K1829">
        <v>103.15851224331701</v>
      </c>
      <c r="L1829">
        <v>100.264007530345</v>
      </c>
      <c r="M1829">
        <v>1</v>
      </c>
      <c r="N1829" t="b">
        <v>1</v>
      </c>
    </row>
    <row r="1830" spans="1:14" x14ac:dyDescent="0.35">
      <c r="A1830" t="s">
        <v>354</v>
      </c>
      <c r="B1830" t="b">
        <v>1</v>
      </c>
      <c r="C1830" t="b">
        <v>0</v>
      </c>
      <c r="D1830">
        <v>0</v>
      </c>
      <c r="E1830">
        <v>-1</v>
      </c>
      <c r="F1830" t="s">
        <v>131</v>
      </c>
      <c r="G1830">
        <v>2.19074319094636E-2</v>
      </c>
      <c r="H1830">
        <v>0</v>
      </c>
      <c r="I1830">
        <v>-2.19074319094636E-2</v>
      </c>
      <c r="J1830">
        <v>108.376366204052</v>
      </c>
      <c r="K1830">
        <v>103.15851224331701</v>
      </c>
      <c r="L1830">
        <v>98.067480612404594</v>
      </c>
      <c r="M1830">
        <v>0</v>
      </c>
      <c r="N1830" t="b">
        <v>1</v>
      </c>
    </row>
    <row r="1831" spans="1:14" x14ac:dyDescent="0.35">
      <c r="A1831" t="s">
        <v>399</v>
      </c>
      <c r="B1831" t="b">
        <v>1</v>
      </c>
      <c r="C1831" t="b">
        <v>1</v>
      </c>
      <c r="D1831">
        <v>1</v>
      </c>
      <c r="E1831">
        <v>1</v>
      </c>
      <c r="F1831" t="s">
        <v>131</v>
      </c>
      <c r="G1831">
        <v>-1.2264989184256499E-2</v>
      </c>
      <c r="H1831">
        <v>-1.2264989184256499E-2</v>
      </c>
      <c r="I1831">
        <v>-1.2264989184256499E-2</v>
      </c>
      <c r="J1831">
        <v>107.04713124473</v>
      </c>
      <c r="K1831">
        <v>101.89327420638899</v>
      </c>
      <c r="L1831">
        <v>96.864684023366195</v>
      </c>
      <c r="M1831">
        <v>1</v>
      </c>
      <c r="N1831" t="b">
        <v>0</v>
      </c>
    </row>
    <row r="1832" spans="1:14" x14ac:dyDescent="0.35">
      <c r="A1832" t="s">
        <v>400</v>
      </c>
      <c r="B1832" t="b">
        <v>0</v>
      </c>
      <c r="C1832" t="b">
        <v>1</v>
      </c>
      <c r="D1832">
        <v>1</v>
      </c>
      <c r="E1832">
        <v>1</v>
      </c>
      <c r="F1832" t="s">
        <v>131</v>
      </c>
      <c r="G1832">
        <v>2.33766365648202E-3</v>
      </c>
      <c r="H1832">
        <v>2.33766365648202E-3</v>
      </c>
      <c r="I1832">
        <v>2.33766365648202E-3</v>
      </c>
      <c r="J1832">
        <v>107.297371432971</v>
      </c>
      <c r="K1832">
        <v>102.13146641034101</v>
      </c>
      <c r="L1832">
        <v>97.091121074804207</v>
      </c>
      <c r="M1832">
        <v>0</v>
      </c>
      <c r="N1832" t="b">
        <v>1</v>
      </c>
    </row>
    <row r="1833" spans="1:14" x14ac:dyDescent="0.35">
      <c r="A1833" t="s">
        <v>401</v>
      </c>
      <c r="B1833" t="b">
        <v>1</v>
      </c>
      <c r="C1833" t="b">
        <v>1</v>
      </c>
      <c r="D1833">
        <v>1</v>
      </c>
      <c r="E1833">
        <v>1</v>
      </c>
      <c r="F1833" t="s">
        <v>131</v>
      </c>
      <c r="G1833">
        <v>1.6071588509807E-2</v>
      </c>
      <c r="H1833">
        <v>1.6071588509807E-2</v>
      </c>
      <c r="I1833">
        <v>1.6071588509807E-2</v>
      </c>
      <c r="J1833">
        <v>109.021810634826</v>
      </c>
      <c r="K1833">
        <v>103.77288131239099</v>
      </c>
      <c r="L1833">
        <v>98.651529620674296</v>
      </c>
      <c r="M1833">
        <v>1</v>
      </c>
      <c r="N1833" t="b">
        <v>1</v>
      </c>
    </row>
    <row r="1834" spans="1:14" x14ac:dyDescent="0.35">
      <c r="A1834" t="s">
        <v>402</v>
      </c>
      <c r="B1834" t="b">
        <v>1</v>
      </c>
      <c r="C1834" t="b">
        <v>1</v>
      </c>
      <c r="D1834">
        <v>1</v>
      </c>
      <c r="E1834">
        <v>1</v>
      </c>
      <c r="F1834" t="s">
        <v>131</v>
      </c>
      <c r="G1834">
        <v>8.6286432368273394E-2</v>
      </c>
      <c r="H1834">
        <v>8.6286432368273394E-2</v>
      </c>
      <c r="I1834">
        <v>8.6286432368273394E-2</v>
      </c>
      <c r="J1834">
        <v>118.428913724835</v>
      </c>
      <c r="K1834">
        <v>112.72707301741301</v>
      </c>
      <c r="L1834">
        <v>107.163818159315</v>
      </c>
      <c r="M1834">
        <v>1</v>
      </c>
      <c r="N1834" t="b">
        <v>1</v>
      </c>
    </row>
    <row r="1835" spans="1:14" x14ac:dyDescent="0.35">
      <c r="A1835" t="s">
        <v>403</v>
      </c>
      <c r="B1835" t="b">
        <v>1</v>
      </c>
      <c r="C1835" t="b">
        <v>1</v>
      </c>
      <c r="D1835">
        <v>1</v>
      </c>
      <c r="E1835">
        <v>1</v>
      </c>
      <c r="F1835" t="s">
        <v>131</v>
      </c>
      <c r="G1835">
        <v>-9.6935077541811396E-2</v>
      </c>
      <c r="H1835">
        <v>-9.6935077541811396E-2</v>
      </c>
      <c r="I1835">
        <v>-9.6935077541811396E-2</v>
      </c>
      <c r="J1835">
        <v>106.948997789725</v>
      </c>
      <c r="K1835">
        <v>101.799865453409</v>
      </c>
      <c r="L1835">
        <v>96.775885136365602</v>
      </c>
      <c r="M1835">
        <v>1</v>
      </c>
      <c r="N1835" t="b">
        <v>0</v>
      </c>
    </row>
    <row r="1836" spans="1:14" x14ac:dyDescent="0.35">
      <c r="A1836" t="s">
        <v>404</v>
      </c>
      <c r="B1836" t="b">
        <v>0</v>
      </c>
      <c r="C1836" t="b">
        <v>1</v>
      </c>
      <c r="D1836">
        <v>1</v>
      </c>
      <c r="E1836">
        <v>1</v>
      </c>
      <c r="F1836" t="s">
        <v>131</v>
      </c>
      <c r="G1836" s="129">
        <v>2.6492158592096499E-2</v>
      </c>
      <c r="H1836">
        <v>2.6492158592096499E-2</v>
      </c>
      <c r="I1836" s="129">
        <v>2.6492158592096499E-2</v>
      </c>
      <c r="J1836">
        <v>109.782307600436</v>
      </c>
      <c r="K1836">
        <v>104.49676363365499</v>
      </c>
      <c r="L1836">
        <v>99.3396872332887</v>
      </c>
      <c r="M1836">
        <v>0</v>
      </c>
      <c r="N1836" t="b">
        <v>1</v>
      </c>
    </row>
    <row r="1837" spans="1:14" x14ac:dyDescent="0.35">
      <c r="A1837" t="s">
        <v>405</v>
      </c>
      <c r="B1837" t="b">
        <v>1</v>
      </c>
      <c r="C1837" t="b">
        <v>1</v>
      </c>
      <c r="D1837">
        <v>1</v>
      </c>
      <c r="E1837">
        <v>1</v>
      </c>
      <c r="F1837" t="s">
        <v>131</v>
      </c>
      <c r="G1837">
        <v>2.2895465014963898E-2</v>
      </c>
      <c r="H1837">
        <v>2.2895465014963898E-2</v>
      </c>
      <c r="I1837">
        <v>2.2895465014963898E-2</v>
      </c>
      <c r="J1837">
        <v>112.29582458336399</v>
      </c>
      <c r="K1837">
        <v>106.889265629606</v>
      </c>
      <c r="L1837">
        <v>101.614115566935</v>
      </c>
      <c r="M1837">
        <v>1</v>
      </c>
      <c r="N1837" t="b">
        <v>1</v>
      </c>
    </row>
    <row r="1838" spans="1:14" x14ac:dyDescent="0.35">
      <c r="A1838" t="s">
        <v>406</v>
      </c>
      <c r="B1838" t="b">
        <v>1</v>
      </c>
      <c r="C1838" t="b">
        <v>1</v>
      </c>
      <c r="D1838">
        <v>1</v>
      </c>
      <c r="E1838">
        <v>1</v>
      </c>
      <c r="F1838" t="s">
        <v>131</v>
      </c>
      <c r="G1838">
        <v>3.1138372144445099E-2</v>
      </c>
      <c r="H1838">
        <v>3.1138372144445099E-2</v>
      </c>
      <c r="I1838">
        <v>3.1138372144445099E-2</v>
      </c>
      <c r="J1838">
        <v>115.792533759508</v>
      </c>
      <c r="K1838">
        <v>110.21762336102699</v>
      </c>
      <c r="L1838">
        <v>104.778213712587</v>
      </c>
      <c r="M1838">
        <v>1</v>
      </c>
      <c r="N1838" t="b">
        <v>1</v>
      </c>
    </row>
    <row r="1839" spans="1:14" x14ac:dyDescent="0.35">
      <c r="A1839" t="s">
        <v>407</v>
      </c>
      <c r="B1839" t="b">
        <v>1</v>
      </c>
      <c r="C1839" t="b">
        <v>1</v>
      </c>
      <c r="D1839">
        <v>1</v>
      </c>
      <c r="E1839">
        <v>1</v>
      </c>
      <c r="F1839" t="s">
        <v>131</v>
      </c>
      <c r="G1839">
        <v>1.52905630159834E-2</v>
      </c>
      <c r="H1839">
        <v>1.52905630159834E-2</v>
      </c>
      <c r="I1839">
        <v>1.52905630159834E-2</v>
      </c>
      <c r="J1839">
        <v>117.563066793739</v>
      </c>
      <c r="K1839">
        <v>111.90291287650101</v>
      </c>
      <c r="L1839">
        <v>106.38033159206201</v>
      </c>
      <c r="M1839">
        <v>1</v>
      </c>
      <c r="N1839" t="b">
        <v>1</v>
      </c>
    </row>
    <row r="1840" spans="1:14" x14ac:dyDescent="0.35">
      <c r="A1840" t="s">
        <v>408</v>
      </c>
      <c r="B1840" t="b">
        <v>1</v>
      </c>
      <c r="C1840" t="b">
        <v>1</v>
      </c>
      <c r="D1840">
        <v>1</v>
      </c>
      <c r="E1840">
        <v>1</v>
      </c>
      <c r="F1840" t="s">
        <v>131</v>
      </c>
      <c r="G1840">
        <v>3.46340519570707E-2</v>
      </c>
      <c r="H1840">
        <v>3.46340519570707E-2</v>
      </c>
      <c r="I1840">
        <v>3.46340519570707E-2</v>
      </c>
      <c r="J1840">
        <v>121.634752157305</v>
      </c>
      <c r="K1840">
        <v>115.77856417521301</v>
      </c>
      <c r="L1840">
        <v>110.06471352363199</v>
      </c>
      <c r="M1840">
        <v>1</v>
      </c>
      <c r="N1840" t="b">
        <v>1</v>
      </c>
    </row>
    <row r="1841" spans="1:14" x14ac:dyDescent="0.35">
      <c r="A1841" t="s">
        <v>409</v>
      </c>
      <c r="B1841" t="b">
        <v>1</v>
      </c>
      <c r="C1841" t="b">
        <v>1</v>
      </c>
      <c r="D1841">
        <v>1</v>
      </c>
      <c r="E1841">
        <v>1</v>
      </c>
      <c r="F1841" t="s">
        <v>131</v>
      </c>
      <c r="G1841">
        <v>-2.1379060208882299E-2</v>
      </c>
      <c r="H1841">
        <v>-2.1379060208882299E-2</v>
      </c>
      <c r="I1841">
        <v>-2.1379060208882299E-2</v>
      </c>
      <c r="J1841">
        <v>119.034315467442</v>
      </c>
      <c r="K1841">
        <v>113.30332728081299</v>
      </c>
      <c r="L1841">
        <v>107.711633386337</v>
      </c>
      <c r="M1841">
        <v>1</v>
      </c>
      <c r="N1841" t="b">
        <v>0</v>
      </c>
    </row>
    <row r="1842" spans="1:14" x14ac:dyDescent="0.35">
      <c r="A1842" t="s">
        <v>410</v>
      </c>
      <c r="B1842" t="b">
        <v>0</v>
      </c>
      <c r="C1842" t="b">
        <v>1</v>
      </c>
      <c r="D1842">
        <v>1</v>
      </c>
      <c r="E1842">
        <v>1</v>
      </c>
      <c r="F1842" t="s">
        <v>131</v>
      </c>
      <c r="G1842">
        <v>-1.6094577583023299E-2</v>
      </c>
      <c r="H1842">
        <v>-1.6094577583023299E-2</v>
      </c>
      <c r="I1842">
        <v>-1.6094577583023299E-2</v>
      </c>
      <c r="J1842">
        <v>117.118508442109</v>
      </c>
      <c r="K1842">
        <v>111.479758089478</v>
      </c>
      <c r="L1842">
        <v>105.978060146206</v>
      </c>
      <c r="M1842">
        <v>0</v>
      </c>
      <c r="N1842" t="b">
        <v>0</v>
      </c>
    </row>
    <row r="1843" spans="1:14" x14ac:dyDescent="0.35">
      <c r="A1843" t="s">
        <v>411</v>
      </c>
      <c r="B1843" t="b">
        <v>0</v>
      </c>
      <c r="C1843" t="b">
        <v>1</v>
      </c>
      <c r="D1843">
        <v>1</v>
      </c>
      <c r="E1843">
        <v>1</v>
      </c>
      <c r="F1843" t="s">
        <v>131</v>
      </c>
      <c r="G1843">
        <v>1.28989710179048E-2</v>
      </c>
      <c r="H1843">
        <v>1.28989710179048E-2</v>
      </c>
      <c r="I1843">
        <v>1.28989710179048E-2</v>
      </c>
      <c r="J1843">
        <v>118.62921668816399</v>
      </c>
      <c r="K1843">
        <v>112.917732258157</v>
      </c>
      <c r="L1843">
        <v>107.34506807256599</v>
      </c>
      <c r="M1843">
        <v>0</v>
      </c>
      <c r="N1843" t="b">
        <v>1</v>
      </c>
    </row>
    <row r="1844" spans="1:14" x14ac:dyDescent="0.35">
      <c r="A1844" t="s">
        <v>412</v>
      </c>
      <c r="B1844" t="b">
        <v>1</v>
      </c>
      <c r="C1844" t="b">
        <v>0</v>
      </c>
      <c r="D1844">
        <v>0</v>
      </c>
      <c r="E1844">
        <v>-1</v>
      </c>
      <c r="F1844" t="s">
        <v>131</v>
      </c>
      <c r="G1844">
        <v>-7.9787534567967704E-3</v>
      </c>
      <c r="H1844">
        <v>0</v>
      </c>
      <c r="I1844">
        <v>7.9787534567967704E-3</v>
      </c>
      <c r="J1844">
        <v>117.68270341543599</v>
      </c>
      <c r="K1844">
        <v>112.917732258157</v>
      </c>
      <c r="L1844">
        <v>108.20154790552</v>
      </c>
      <c r="M1844">
        <v>0</v>
      </c>
      <c r="N1844" t="b">
        <v>0</v>
      </c>
    </row>
    <row r="1845" spans="1:14" x14ac:dyDescent="0.35">
      <c r="A1845" t="s">
        <v>413</v>
      </c>
      <c r="B1845" t="b">
        <v>0</v>
      </c>
      <c r="C1845" t="b">
        <v>1</v>
      </c>
      <c r="D1845">
        <v>1</v>
      </c>
      <c r="E1845">
        <v>1</v>
      </c>
      <c r="F1845" t="s">
        <v>131</v>
      </c>
      <c r="G1845">
        <v>3.43393876538922E-3</v>
      </c>
      <c r="H1845">
        <v>3.43393876538922E-3</v>
      </c>
      <c r="I1845">
        <v>3.43393876538922E-3</v>
      </c>
      <c r="J1845">
        <v>118.08681861271</v>
      </c>
      <c r="K1845">
        <v>113.305484836258</v>
      </c>
      <c r="L1845">
        <v>108.57310539534799</v>
      </c>
      <c r="M1845">
        <v>0</v>
      </c>
      <c r="N1845" t="b">
        <v>1</v>
      </c>
    </row>
    <row r="1846" spans="1:14" x14ac:dyDescent="0.35">
      <c r="A1846" t="s">
        <v>414</v>
      </c>
      <c r="B1846" t="b">
        <v>1</v>
      </c>
      <c r="C1846" t="b">
        <v>0</v>
      </c>
      <c r="D1846">
        <v>0</v>
      </c>
      <c r="E1846">
        <v>-1</v>
      </c>
      <c r="F1846" t="s">
        <v>131</v>
      </c>
      <c r="G1846">
        <v>-2.0398681835029499E-2</v>
      </c>
      <c r="H1846">
        <v>0</v>
      </c>
      <c r="I1846">
        <v>2.0398681835029499E-2</v>
      </c>
      <c r="J1846">
        <v>115.678003170919</v>
      </c>
      <c r="K1846">
        <v>113.305484836258</v>
      </c>
      <c r="L1846">
        <v>110.78785362814899</v>
      </c>
      <c r="M1846">
        <v>0</v>
      </c>
      <c r="N1846" t="b">
        <v>0</v>
      </c>
    </row>
    <row r="1847" spans="1:14" x14ac:dyDescent="0.35">
      <c r="A1847" t="s">
        <v>415</v>
      </c>
      <c r="B1847" t="b">
        <v>0</v>
      </c>
      <c r="C1847" t="b">
        <v>1</v>
      </c>
      <c r="D1847">
        <v>1</v>
      </c>
      <c r="E1847">
        <v>1</v>
      </c>
      <c r="F1847" t="s">
        <v>131</v>
      </c>
      <c r="G1847">
        <v>7.1039992066536994E-2</v>
      </c>
      <c r="H1847">
        <v>7.1039992066536994E-2</v>
      </c>
      <c r="I1847">
        <v>7.1039992066536994E-2</v>
      </c>
      <c r="J1847">
        <v>123.895767598454</v>
      </c>
      <c r="K1847">
        <v>121.35470558012101</v>
      </c>
      <c r="L1847">
        <v>118.658221870961</v>
      </c>
      <c r="M1847">
        <v>0</v>
      </c>
      <c r="N1847" t="b">
        <v>1</v>
      </c>
    </row>
    <row r="1848" spans="1:14" x14ac:dyDescent="0.35">
      <c r="A1848" t="s">
        <v>416</v>
      </c>
      <c r="B1848" t="b">
        <v>1</v>
      </c>
      <c r="C1848" t="b">
        <v>1</v>
      </c>
      <c r="D1848">
        <v>1</v>
      </c>
      <c r="E1848">
        <v>1</v>
      </c>
      <c r="F1848" t="s">
        <v>131</v>
      </c>
      <c r="G1848">
        <v>2.3634222433148E-2</v>
      </c>
      <c r="H1848">
        <v>2.3634222433148E-2</v>
      </c>
      <c r="I1848">
        <v>2.3634222433148E-2</v>
      </c>
      <c r="J1848">
        <v>126.823947728401</v>
      </c>
      <c r="K1848">
        <v>124.22282968511099</v>
      </c>
      <c r="L1848">
        <v>121.462616680181</v>
      </c>
      <c r="M1848">
        <v>1</v>
      </c>
      <c r="N1848" t="b">
        <v>1</v>
      </c>
    </row>
    <row r="1849" spans="1:14" x14ac:dyDescent="0.35">
      <c r="A1849" t="s">
        <v>417</v>
      </c>
      <c r="B1849" t="b">
        <v>1</v>
      </c>
      <c r="C1849" t="b">
        <v>0</v>
      </c>
      <c r="D1849">
        <v>0</v>
      </c>
      <c r="E1849">
        <v>-1</v>
      </c>
      <c r="F1849" t="s">
        <v>131</v>
      </c>
      <c r="G1849">
        <v>-4.1122950859742602E-2</v>
      </c>
      <c r="H1849">
        <v>0</v>
      </c>
      <c r="I1849">
        <v>4.1122950859742602E-2</v>
      </c>
      <c r="J1849">
        <v>121.60857275812801</v>
      </c>
      <c r="K1849">
        <v>124.22282968511099</v>
      </c>
      <c r="L1849">
        <v>126.45751789721599</v>
      </c>
      <c r="M1849">
        <v>0</v>
      </c>
      <c r="N1849" t="b">
        <v>0</v>
      </c>
    </row>
    <row r="1850" spans="1:14" x14ac:dyDescent="0.35">
      <c r="A1850" t="s">
        <v>418</v>
      </c>
      <c r="B1850" t="b">
        <v>0</v>
      </c>
      <c r="C1850" t="b">
        <v>1</v>
      </c>
      <c r="D1850">
        <v>1</v>
      </c>
      <c r="E1850">
        <v>1</v>
      </c>
      <c r="F1850" t="s">
        <v>131</v>
      </c>
      <c r="G1850">
        <v>6.3413347259644297E-3</v>
      </c>
      <c r="H1850">
        <v>6.3413347259644297E-3</v>
      </c>
      <c r="I1850">
        <v>6.3413347259644297E-3</v>
      </c>
      <c r="J1850">
        <v>122.37973342353401</v>
      </c>
      <c r="K1850">
        <v>125.010568228751</v>
      </c>
      <c r="L1850">
        <v>127.25942734681701</v>
      </c>
      <c r="M1850">
        <v>0</v>
      </c>
      <c r="N1850" t="b">
        <v>1</v>
      </c>
    </row>
    <row r="1851" spans="1:14" x14ac:dyDescent="0.35">
      <c r="A1851" t="s">
        <v>419</v>
      </c>
      <c r="B1851" t="b">
        <v>1</v>
      </c>
      <c r="C1851" t="b">
        <v>0</v>
      </c>
      <c r="D1851">
        <v>0</v>
      </c>
      <c r="E1851">
        <v>-1</v>
      </c>
      <c r="F1851" t="s">
        <v>131</v>
      </c>
      <c r="G1851">
        <v>-3.0495341938328702E-2</v>
      </c>
      <c r="H1851">
        <v>0</v>
      </c>
      <c r="I1851">
        <v>3.0495341938328702E-2</v>
      </c>
      <c r="J1851">
        <v>118.647721606462</v>
      </c>
      <c r="K1851">
        <v>125.010568228751</v>
      </c>
      <c r="L1851">
        <v>131.14024709863401</v>
      </c>
      <c r="M1851">
        <v>0</v>
      </c>
      <c r="N1851" t="b">
        <v>0</v>
      </c>
    </row>
    <row r="1852" spans="1:14" x14ac:dyDescent="0.35">
      <c r="A1852" t="s">
        <v>420</v>
      </c>
      <c r="B1852" t="b">
        <v>0</v>
      </c>
      <c r="C1852" t="b">
        <v>0</v>
      </c>
      <c r="D1852">
        <v>0</v>
      </c>
      <c r="E1852">
        <v>-1</v>
      </c>
      <c r="F1852" t="s">
        <v>131</v>
      </c>
      <c r="G1852">
        <v>-0.11893759339306</v>
      </c>
      <c r="H1852">
        <v>0</v>
      </c>
      <c r="I1852">
        <v>0.11893759339306</v>
      </c>
      <c r="J1852">
        <v>104.536047137019</v>
      </c>
      <c r="K1852">
        <v>125.010568228751</v>
      </c>
      <c r="L1852">
        <v>146.73775248551701</v>
      </c>
      <c r="M1852">
        <v>1</v>
      </c>
      <c r="N1852" t="b">
        <v>0</v>
      </c>
    </row>
    <row r="1853" spans="1:14" x14ac:dyDescent="0.35">
      <c r="A1853" t="s">
        <v>421</v>
      </c>
      <c r="B1853" t="b">
        <v>0</v>
      </c>
      <c r="C1853" t="b">
        <v>0</v>
      </c>
      <c r="D1853">
        <v>0</v>
      </c>
      <c r="E1853">
        <v>-1</v>
      </c>
      <c r="F1853" t="s">
        <v>131</v>
      </c>
      <c r="G1853">
        <v>1.1291825621123099E-2</v>
      </c>
      <c r="H1853">
        <v>0</v>
      </c>
      <c r="I1853">
        <v>-1.1291825621123099E-2</v>
      </c>
      <c r="J1853">
        <v>105.71644995241201</v>
      </c>
      <c r="K1853">
        <v>125.010568228751</v>
      </c>
      <c r="L1853">
        <v>145.080815372415</v>
      </c>
      <c r="M1853">
        <v>1</v>
      </c>
      <c r="N1853" t="b">
        <v>1</v>
      </c>
    </row>
    <row r="1854" spans="1:14" x14ac:dyDescent="0.35">
      <c r="A1854" t="s">
        <v>422</v>
      </c>
      <c r="B1854" t="b">
        <v>1</v>
      </c>
      <c r="C1854" t="b">
        <v>0</v>
      </c>
      <c r="D1854">
        <v>0</v>
      </c>
      <c r="E1854">
        <v>-1</v>
      </c>
      <c r="F1854" t="s">
        <v>131</v>
      </c>
      <c r="G1854">
        <v>-7.6028472569996597E-3</v>
      </c>
      <c r="H1854">
        <v>0</v>
      </c>
      <c r="I1854">
        <v>7.6028472569996597E-3</v>
      </c>
      <c r="J1854">
        <v>104.912703930871</v>
      </c>
      <c r="K1854">
        <v>125.010568228751</v>
      </c>
      <c r="L1854">
        <v>146.183842651612</v>
      </c>
      <c r="M1854">
        <v>0</v>
      </c>
      <c r="N1854" t="b">
        <v>0</v>
      </c>
    </row>
    <row r="1855" spans="1:14" x14ac:dyDescent="0.35">
      <c r="A1855" t="s">
        <v>423</v>
      </c>
      <c r="B1855" t="b">
        <v>0</v>
      </c>
      <c r="C1855" t="b">
        <v>1</v>
      </c>
      <c r="D1855">
        <v>1</v>
      </c>
      <c r="E1855">
        <v>1</v>
      </c>
      <c r="F1855" t="s">
        <v>131</v>
      </c>
      <c r="G1855">
        <v>7.7132103562605095E-2</v>
      </c>
      <c r="H1855">
        <v>7.7132103562605095E-2</v>
      </c>
      <c r="I1855">
        <v>7.7132103562605095E-2</v>
      </c>
      <c r="J1855">
        <v>113.0048414755</v>
      </c>
      <c r="K1855">
        <v>134.652896323791</v>
      </c>
      <c r="L1855">
        <v>157.459309942196</v>
      </c>
      <c r="M1855">
        <v>0</v>
      </c>
      <c r="N1855" t="b">
        <v>1</v>
      </c>
    </row>
    <row r="1856" spans="1:14" x14ac:dyDescent="0.35">
      <c r="A1856" t="s">
        <v>424</v>
      </c>
      <c r="B1856" t="b">
        <v>1</v>
      </c>
      <c r="C1856" t="b">
        <v>0</v>
      </c>
      <c r="D1856">
        <v>0</v>
      </c>
      <c r="E1856">
        <v>-1</v>
      </c>
      <c r="F1856" t="s">
        <v>131</v>
      </c>
      <c r="G1856">
        <v>2.4855760534152598E-3</v>
      </c>
      <c r="H1856">
        <v>0</v>
      </c>
      <c r="I1856">
        <v>-2.4855760534152598E-3</v>
      </c>
      <c r="J1856">
        <v>113.285723603392</v>
      </c>
      <c r="K1856">
        <v>134.652896323791</v>
      </c>
      <c r="L1856">
        <v>157.06793285201601</v>
      </c>
      <c r="M1856">
        <v>0</v>
      </c>
      <c r="N1856" t="b">
        <v>1</v>
      </c>
    </row>
    <row r="1857" spans="1:14" x14ac:dyDescent="0.35">
      <c r="A1857" t="s">
        <v>425</v>
      </c>
      <c r="B1857" t="b">
        <v>1</v>
      </c>
      <c r="C1857" t="b">
        <v>1</v>
      </c>
      <c r="D1857">
        <v>1</v>
      </c>
      <c r="E1857">
        <v>1</v>
      </c>
      <c r="F1857" t="s">
        <v>131</v>
      </c>
      <c r="G1857">
        <v>-7.6551521584531301E-3</v>
      </c>
      <c r="H1857">
        <v>-7.6551521584531301E-3</v>
      </c>
      <c r="I1857">
        <v>-7.6551521584531301E-3</v>
      </c>
      <c r="J1857">
        <v>112.41850415182699</v>
      </c>
      <c r="K1857">
        <v>133.62210791385601</v>
      </c>
      <c r="L1857">
        <v>155.86555392682001</v>
      </c>
      <c r="M1857">
        <v>1</v>
      </c>
      <c r="N1857" t="b">
        <v>0</v>
      </c>
    </row>
    <row r="1858" spans="1:14" x14ac:dyDescent="0.35">
      <c r="A1858" t="s">
        <v>426</v>
      </c>
      <c r="B1858" t="b">
        <v>0</v>
      </c>
      <c r="C1858" t="b">
        <v>1</v>
      </c>
      <c r="D1858">
        <v>1</v>
      </c>
      <c r="E1858">
        <v>1</v>
      </c>
      <c r="F1858" t="s">
        <v>131</v>
      </c>
      <c r="G1858">
        <v>6.9532673337419901E-2</v>
      </c>
      <c r="H1858">
        <v>6.9532673337419901E-2</v>
      </c>
      <c r="I1858">
        <v>6.9532673337419901E-2</v>
      </c>
      <c r="J1858">
        <v>120.235263278098</v>
      </c>
      <c r="K1858">
        <v>142.91321029408701</v>
      </c>
      <c r="L1858">
        <v>166.70330257257001</v>
      </c>
      <c r="M1858">
        <v>0</v>
      </c>
      <c r="N1858" t="b">
        <v>1</v>
      </c>
    </row>
    <row r="1859" spans="1:14" x14ac:dyDescent="0.35">
      <c r="A1859" t="s">
        <v>427</v>
      </c>
      <c r="B1859" t="b">
        <v>1</v>
      </c>
      <c r="C1859" t="b">
        <v>1</v>
      </c>
      <c r="D1859">
        <v>1</v>
      </c>
      <c r="E1859">
        <v>1</v>
      </c>
      <c r="F1859" t="s">
        <v>131</v>
      </c>
      <c r="G1859">
        <v>6.6382809233645798E-2</v>
      </c>
      <c r="H1859">
        <v>6.6382809233645798E-2</v>
      </c>
      <c r="I1859">
        <v>6.6382809233645798E-2</v>
      </c>
      <c r="J1859">
        <v>128.21681782344501</v>
      </c>
      <c r="K1859">
        <v>152.40019067000799</v>
      </c>
      <c r="L1859">
        <v>177.76953610586401</v>
      </c>
      <c r="M1859">
        <v>1</v>
      </c>
      <c r="N1859" t="b">
        <v>1</v>
      </c>
    </row>
    <row r="1860" spans="1:14" x14ac:dyDescent="0.35">
      <c r="A1860" t="s">
        <v>428</v>
      </c>
      <c r="B1860" t="b">
        <v>1</v>
      </c>
      <c r="C1860" t="b">
        <v>1</v>
      </c>
      <c r="D1860">
        <v>1</v>
      </c>
      <c r="E1860">
        <v>1</v>
      </c>
      <c r="F1860" t="s">
        <v>131</v>
      </c>
      <c r="G1860">
        <v>-0.169711572242664</v>
      </c>
      <c r="H1860">
        <v>-0.169711572242664</v>
      </c>
      <c r="I1860">
        <v>-0.169711572242664</v>
      </c>
      <c r="J1860">
        <v>106.45694008267699</v>
      </c>
      <c r="K1860">
        <v>126.53611470131899</v>
      </c>
      <c r="L1860">
        <v>147.59998863648801</v>
      </c>
      <c r="M1860">
        <v>1</v>
      </c>
      <c r="N1860" t="b">
        <v>0</v>
      </c>
    </row>
    <row r="1861" spans="1:14" x14ac:dyDescent="0.35">
      <c r="A1861" t="s">
        <v>429</v>
      </c>
      <c r="B1861" t="b">
        <v>0</v>
      </c>
      <c r="C1861" t="b">
        <v>1</v>
      </c>
      <c r="D1861">
        <v>1</v>
      </c>
      <c r="E1861">
        <v>1</v>
      </c>
      <c r="F1861" t="s">
        <v>131</v>
      </c>
      <c r="G1861">
        <v>-3.3307162021997398E-2</v>
      </c>
      <c r="H1861">
        <v>-3.3307162021997398E-2</v>
      </c>
      <c r="I1861">
        <v>-3.3307162021997398E-2</v>
      </c>
      <c r="J1861">
        <v>102.911161530977</v>
      </c>
      <c r="K1861">
        <v>122.321555827328</v>
      </c>
      <c r="L1861">
        <v>142.683851900528</v>
      </c>
      <c r="M1861">
        <v>0</v>
      </c>
      <c r="N1861" t="b">
        <v>0</v>
      </c>
    </row>
    <row r="1862" spans="1:14" x14ac:dyDescent="0.35">
      <c r="A1862" t="s">
        <v>430</v>
      </c>
      <c r="B1862" t="b">
        <v>0</v>
      </c>
      <c r="C1862" t="b">
        <v>0</v>
      </c>
      <c r="D1862">
        <v>0</v>
      </c>
      <c r="E1862">
        <v>-1</v>
      </c>
      <c r="F1862" t="s">
        <v>131</v>
      </c>
      <c r="G1862">
        <v>-1.23202801302645E-2</v>
      </c>
      <c r="H1862">
        <v>0</v>
      </c>
      <c r="I1862">
        <v>1.23202801302645E-2</v>
      </c>
      <c r="J1862">
        <v>101.643267192385</v>
      </c>
      <c r="K1862">
        <v>122.321555827328</v>
      </c>
      <c r="L1862">
        <v>144.441756926008</v>
      </c>
      <c r="M1862">
        <v>1</v>
      </c>
      <c r="N1862" t="b">
        <v>0</v>
      </c>
    </row>
    <row r="1863" spans="1:14" x14ac:dyDescent="0.35">
      <c r="A1863" t="s">
        <v>431</v>
      </c>
      <c r="B1863" t="b">
        <v>0</v>
      </c>
      <c r="C1863" t="b">
        <v>0</v>
      </c>
      <c r="D1863">
        <v>0</v>
      </c>
      <c r="E1863">
        <v>-1</v>
      </c>
      <c r="F1863" t="s">
        <v>131</v>
      </c>
      <c r="G1863">
        <v>3.7275949599620203E-2</v>
      </c>
      <c r="H1863">
        <v>0</v>
      </c>
      <c r="I1863">
        <v>-3.7275949599620203E-2</v>
      </c>
      <c r="J1863">
        <v>105.432116497389</v>
      </c>
      <c r="K1863">
        <v>122.321555827328</v>
      </c>
      <c r="L1863">
        <v>139.05755327475299</v>
      </c>
      <c r="M1863">
        <v>1</v>
      </c>
      <c r="N1863" t="b">
        <v>1</v>
      </c>
    </row>
    <row r="1864" spans="1:14" x14ac:dyDescent="0.35">
      <c r="A1864" t="s">
        <v>432</v>
      </c>
      <c r="B1864" t="b">
        <v>1</v>
      </c>
      <c r="C1864" t="b">
        <v>1</v>
      </c>
      <c r="D1864">
        <v>1</v>
      </c>
      <c r="E1864">
        <v>1</v>
      </c>
      <c r="F1864" t="s">
        <v>131</v>
      </c>
      <c r="G1864">
        <v>0.103677598193698</v>
      </c>
      <c r="H1864">
        <v>0.103677598193698</v>
      </c>
      <c r="I1864">
        <v>0.103677598193698</v>
      </c>
      <c r="J1864">
        <v>116.36306510831599</v>
      </c>
      <c r="K1864">
        <v>135.00356094282199</v>
      </c>
      <c r="L1864">
        <v>153.474706408972</v>
      </c>
      <c r="M1864">
        <v>1</v>
      </c>
      <c r="N1864" t="b">
        <v>1</v>
      </c>
    </row>
    <row r="1865" spans="1:14" x14ac:dyDescent="0.35">
      <c r="A1865" t="s">
        <v>433</v>
      </c>
      <c r="B1865" t="b">
        <v>1</v>
      </c>
      <c r="C1865" t="b">
        <v>1</v>
      </c>
      <c r="D1865">
        <v>1</v>
      </c>
      <c r="E1865">
        <v>1</v>
      </c>
      <c r="F1865" t="s">
        <v>131</v>
      </c>
      <c r="G1865">
        <v>3.1403007445085E-2</v>
      </c>
      <c r="H1865">
        <v>3.1403007445085E-2</v>
      </c>
      <c r="I1865">
        <v>3.1403007445085E-2</v>
      </c>
      <c r="J1865">
        <v>120.01721530824599</v>
      </c>
      <c r="K1865">
        <v>139.24307877222199</v>
      </c>
      <c r="L1865">
        <v>158.294273756965</v>
      </c>
      <c r="M1865">
        <v>1</v>
      </c>
      <c r="N1865" t="b">
        <v>1</v>
      </c>
    </row>
    <row r="1866" spans="1:14" x14ac:dyDescent="0.35">
      <c r="A1866" t="s">
        <v>434</v>
      </c>
      <c r="B1866" t="b">
        <v>1</v>
      </c>
      <c r="C1866" t="b">
        <v>1</v>
      </c>
      <c r="D1866">
        <v>1</v>
      </c>
      <c r="E1866">
        <v>1</v>
      </c>
      <c r="F1866" t="s">
        <v>131</v>
      </c>
      <c r="G1866">
        <v>5.1242313001444899E-3</v>
      </c>
      <c r="H1866">
        <v>5.1242313001444899E-3</v>
      </c>
      <c r="I1866">
        <v>5.1242313001444899E-3</v>
      </c>
      <c r="J1866">
        <v>120.632211279484</v>
      </c>
      <c r="K1866">
        <v>139.95659251479501</v>
      </c>
      <c r="L1866">
        <v>159.105410229184</v>
      </c>
      <c r="M1866">
        <v>1</v>
      </c>
      <c r="N1866" t="b">
        <v>1</v>
      </c>
    </row>
    <row r="1867" spans="1:14" x14ac:dyDescent="0.35">
      <c r="A1867" t="s">
        <v>435</v>
      </c>
      <c r="B1867" t="b">
        <v>1</v>
      </c>
      <c r="C1867" t="b">
        <v>1</v>
      </c>
      <c r="D1867">
        <v>1</v>
      </c>
      <c r="E1867">
        <v>1</v>
      </c>
      <c r="F1867" t="s">
        <v>131</v>
      </c>
      <c r="G1867">
        <v>-6.9609845330013798E-2</v>
      </c>
      <c r="H1867">
        <v>-6.9609845330013798E-2</v>
      </c>
      <c r="I1867">
        <v>-6.9609845330013798E-2</v>
      </c>
      <c r="J1867">
        <v>112.235021710502</v>
      </c>
      <c r="K1867">
        <v>130.21423575692401</v>
      </c>
      <c r="L1867">
        <v>148.03010723196201</v>
      </c>
      <c r="M1867">
        <v>1</v>
      </c>
      <c r="N1867" t="b">
        <v>0</v>
      </c>
    </row>
    <row r="1868" spans="1:14" x14ac:dyDescent="0.35">
      <c r="A1868" t="s">
        <v>436</v>
      </c>
      <c r="B1868" t="b">
        <v>0</v>
      </c>
      <c r="C1868" t="b">
        <v>1</v>
      </c>
      <c r="D1868">
        <v>1</v>
      </c>
      <c r="E1868">
        <v>1</v>
      </c>
      <c r="F1868" t="s">
        <v>131</v>
      </c>
      <c r="G1868">
        <v>7.5931061669853597E-2</v>
      </c>
      <c r="H1868">
        <v>7.5931061669853597E-2</v>
      </c>
      <c r="I1868">
        <v>7.5931061669853597E-2</v>
      </c>
      <c r="J1868">
        <v>120.757146065519</v>
      </c>
      <c r="K1868">
        <v>140.101540922476</v>
      </c>
      <c r="L1868">
        <v>159.270190433187</v>
      </c>
      <c r="M1868">
        <v>0</v>
      </c>
      <c r="N1868" t="b">
        <v>1</v>
      </c>
    </row>
    <row r="1869" spans="1:14" x14ac:dyDescent="0.35">
      <c r="A1869" t="s">
        <v>437</v>
      </c>
      <c r="B1869" t="b">
        <v>1</v>
      </c>
      <c r="C1869" t="b">
        <v>1</v>
      </c>
      <c r="D1869">
        <v>1</v>
      </c>
      <c r="E1869">
        <v>1</v>
      </c>
      <c r="F1869" t="s">
        <v>131</v>
      </c>
      <c r="G1869">
        <v>8.2536853581648598E-2</v>
      </c>
      <c r="H1869">
        <v>8.2536853581648598E-2</v>
      </c>
      <c r="I1869">
        <v>8.2536853581648598E-2</v>
      </c>
      <c r="J1869">
        <v>130.724060949267</v>
      </c>
      <c r="K1869">
        <v>151.66508129215799</v>
      </c>
      <c r="L1869">
        <v>172.41585082089301</v>
      </c>
      <c r="M1869">
        <v>1</v>
      </c>
      <c r="N1869" t="b">
        <v>1</v>
      </c>
    </row>
    <row r="1870" spans="1:14" x14ac:dyDescent="0.35">
      <c r="A1870" t="s">
        <v>438</v>
      </c>
      <c r="B1870" t="b">
        <v>1</v>
      </c>
      <c r="C1870" t="b">
        <v>1</v>
      </c>
      <c r="D1870">
        <v>1</v>
      </c>
      <c r="E1870">
        <v>1</v>
      </c>
      <c r="F1870" t="s">
        <v>131</v>
      </c>
      <c r="G1870">
        <v>-0.11307690869487901</v>
      </c>
      <c r="H1870">
        <v>-0.11307690869487901</v>
      </c>
      <c r="I1870">
        <v>-0.11307690869487901</v>
      </c>
      <c r="J1870">
        <v>115.942188245083</v>
      </c>
      <c r="K1870">
        <v>134.51526274268301</v>
      </c>
      <c r="L1870">
        <v>152.91959940006899</v>
      </c>
      <c r="M1870">
        <v>1</v>
      </c>
      <c r="N1870" t="b">
        <v>0</v>
      </c>
    </row>
    <row r="1871" spans="1:14" x14ac:dyDescent="0.35">
      <c r="A1871" t="s">
        <v>439</v>
      </c>
      <c r="B1871" t="b">
        <v>0</v>
      </c>
      <c r="C1871" t="b">
        <v>1</v>
      </c>
      <c r="D1871">
        <v>1</v>
      </c>
      <c r="E1871">
        <v>1</v>
      </c>
      <c r="F1871" t="s">
        <v>131</v>
      </c>
      <c r="G1871">
        <v>8.4994146091306594E-2</v>
      </c>
      <c r="H1871">
        <v>8.4994146091306594E-2</v>
      </c>
      <c r="I1871">
        <v>8.4994146091306594E-2</v>
      </c>
      <c r="J1871">
        <v>125.796595530931</v>
      </c>
      <c r="K1871">
        <v>145.94827263574501</v>
      </c>
      <c r="L1871">
        <v>165.91687017170199</v>
      </c>
      <c r="M1871">
        <v>0</v>
      </c>
      <c r="N1871" t="b">
        <v>1</v>
      </c>
    </row>
    <row r="1872" spans="1:14" x14ac:dyDescent="0.35">
      <c r="A1872" t="s">
        <v>440</v>
      </c>
      <c r="B1872" t="b">
        <v>1</v>
      </c>
      <c r="C1872" t="b">
        <v>1</v>
      </c>
      <c r="D1872">
        <v>1</v>
      </c>
      <c r="E1872">
        <v>1</v>
      </c>
      <c r="F1872" t="s">
        <v>131</v>
      </c>
      <c r="G1872">
        <v>-7.5016650586633401E-3</v>
      </c>
      <c r="H1872">
        <v>-7.5016650586633401E-3</v>
      </c>
      <c r="I1872">
        <v>-7.5016650586633401E-3</v>
      </c>
      <c r="J1872">
        <v>124.852911605738</v>
      </c>
      <c r="K1872">
        <v>144.85341757854201</v>
      </c>
      <c r="L1872">
        <v>164.67221738409199</v>
      </c>
      <c r="M1872">
        <v>1</v>
      </c>
      <c r="N1872" t="b">
        <v>0</v>
      </c>
    </row>
    <row r="1873" spans="1:14" x14ac:dyDescent="0.35">
      <c r="A1873" t="s">
        <v>441</v>
      </c>
      <c r="B1873" t="b">
        <v>0</v>
      </c>
      <c r="C1873" t="b">
        <v>1</v>
      </c>
      <c r="D1873">
        <v>1</v>
      </c>
      <c r="E1873">
        <v>1</v>
      </c>
      <c r="F1873" t="s">
        <v>131</v>
      </c>
      <c r="G1873">
        <v>0.13522715040434299</v>
      </c>
      <c r="H1873">
        <v>0.13522715040434299</v>
      </c>
      <c r="I1873">
        <v>0.13522715040434299</v>
      </c>
      <c r="J1873">
        <v>141.73641506186701</v>
      </c>
      <c r="K1873">
        <v>164.441532464018</v>
      </c>
      <c r="L1873">
        <v>186.94037209170801</v>
      </c>
      <c r="M1873">
        <v>0</v>
      </c>
      <c r="N1873" t="b">
        <v>1</v>
      </c>
    </row>
    <row r="1874" spans="1:14" x14ac:dyDescent="0.35">
      <c r="A1874" t="s">
        <v>442</v>
      </c>
      <c r="B1874" t="b">
        <v>1</v>
      </c>
      <c r="C1874" t="b">
        <v>1</v>
      </c>
      <c r="D1874">
        <v>1</v>
      </c>
      <c r="E1874">
        <v>1</v>
      </c>
      <c r="F1874" t="s">
        <v>131</v>
      </c>
      <c r="G1874">
        <v>-3.58522865785907E-2</v>
      </c>
      <c r="H1874">
        <v>-3.58522865785907E-2</v>
      </c>
      <c r="I1874">
        <v>-3.58522865785907E-2</v>
      </c>
      <c r="J1874">
        <v>136.65484049044699</v>
      </c>
      <c r="K1874">
        <v>158.545927516696</v>
      </c>
      <c r="L1874">
        <v>180.23813229836699</v>
      </c>
      <c r="M1874">
        <v>1</v>
      </c>
      <c r="N1874" t="b">
        <v>0</v>
      </c>
    </row>
    <row r="1875" spans="1:14" x14ac:dyDescent="0.35">
      <c r="A1875" t="s">
        <v>443</v>
      </c>
      <c r="B1875" t="b">
        <v>0</v>
      </c>
      <c r="C1875" t="b">
        <v>1</v>
      </c>
      <c r="D1875">
        <v>1</v>
      </c>
      <c r="E1875">
        <v>1</v>
      </c>
      <c r="F1875" t="s">
        <v>131</v>
      </c>
      <c r="G1875">
        <v>-6.4596709561596993E-2</v>
      </c>
      <c r="H1875">
        <v>-6.4596709561596993E-2</v>
      </c>
      <c r="I1875">
        <v>-6.4596709561596993E-2</v>
      </c>
      <c r="J1875">
        <v>127.82738744909901</v>
      </c>
      <c r="K1875">
        <v>148.30438228472599</v>
      </c>
      <c r="L1875">
        <v>168.595342014365</v>
      </c>
      <c r="M1875">
        <v>0</v>
      </c>
      <c r="N1875" t="b">
        <v>0</v>
      </c>
    </row>
    <row r="1876" spans="1:14" x14ac:dyDescent="0.35">
      <c r="A1876" t="s">
        <v>444</v>
      </c>
      <c r="B1876" t="b">
        <v>0</v>
      </c>
      <c r="C1876" t="b">
        <v>0</v>
      </c>
      <c r="D1876">
        <v>0</v>
      </c>
      <c r="E1876">
        <v>-1</v>
      </c>
      <c r="F1876" t="s">
        <v>131</v>
      </c>
      <c r="G1876">
        <v>-4.4661366947524199E-2</v>
      </c>
      <c r="H1876">
        <v>0</v>
      </c>
      <c r="I1876">
        <v>4.4661366947524199E-2</v>
      </c>
      <c r="J1876">
        <v>122.118441592292</v>
      </c>
      <c r="K1876">
        <v>148.30438228472599</v>
      </c>
      <c r="L1876">
        <v>176.125040449712</v>
      </c>
      <c r="M1876">
        <v>1</v>
      </c>
      <c r="N1876" t="b">
        <v>0</v>
      </c>
    </row>
    <row r="1877" spans="1:14" x14ac:dyDescent="0.35">
      <c r="A1877" t="s">
        <v>445</v>
      </c>
      <c r="B1877" t="b">
        <v>0</v>
      </c>
      <c r="C1877" t="b">
        <v>0</v>
      </c>
      <c r="D1877">
        <v>0</v>
      </c>
      <c r="E1877">
        <v>-1</v>
      </c>
      <c r="F1877" t="s">
        <v>131</v>
      </c>
      <c r="G1877">
        <v>-3.8588933588588503E-2</v>
      </c>
      <c r="H1877">
        <v>0</v>
      </c>
      <c r="I1877">
        <v>3.8588933588588503E-2</v>
      </c>
      <c r="J1877">
        <v>117.40602115974499</v>
      </c>
      <c r="K1877">
        <v>148.30438228472599</v>
      </c>
      <c r="L1877">
        <v>182.92151793891301</v>
      </c>
      <c r="M1877">
        <v>1</v>
      </c>
      <c r="N1877" t="b">
        <v>0</v>
      </c>
    </row>
    <row r="1878" spans="1:14" x14ac:dyDescent="0.35">
      <c r="A1878" t="s">
        <v>446</v>
      </c>
      <c r="B1878" t="b">
        <v>0</v>
      </c>
      <c r="C1878" t="b">
        <v>0</v>
      </c>
      <c r="D1878">
        <v>0</v>
      </c>
      <c r="E1878">
        <v>-1</v>
      </c>
      <c r="F1878" t="s">
        <v>131</v>
      </c>
      <c r="G1878">
        <v>8.1463196509573704E-2</v>
      </c>
      <c r="H1878">
        <v>0</v>
      </c>
      <c r="I1878">
        <v>-8.1463196509573704E-2</v>
      </c>
      <c r="J1878">
        <v>126.97029093288801</v>
      </c>
      <c r="K1878">
        <v>148.30438228472599</v>
      </c>
      <c r="L1878">
        <v>168.02014637722601</v>
      </c>
      <c r="M1878">
        <v>1</v>
      </c>
      <c r="N1878" t="b">
        <v>1</v>
      </c>
    </row>
    <row r="1879" spans="1:14" x14ac:dyDescent="0.35">
      <c r="A1879" t="s">
        <v>447</v>
      </c>
      <c r="B1879" t="b">
        <v>1</v>
      </c>
      <c r="C1879" t="b">
        <v>0</v>
      </c>
      <c r="D1879">
        <v>0</v>
      </c>
      <c r="E1879">
        <v>-1</v>
      </c>
      <c r="F1879" t="s">
        <v>131</v>
      </c>
      <c r="G1879">
        <v>1.55120889772741E-2</v>
      </c>
      <c r="H1879">
        <v>0</v>
      </c>
      <c r="I1879">
        <v>-1.55120889772741E-2</v>
      </c>
      <c r="J1879">
        <v>128.93986538331001</v>
      </c>
      <c r="K1879">
        <v>148.30438228472599</v>
      </c>
      <c r="L1879">
        <v>165.413802916648</v>
      </c>
      <c r="M1879">
        <v>0</v>
      </c>
      <c r="N1879" t="b">
        <v>1</v>
      </c>
    </row>
    <row r="1880" spans="1:14" x14ac:dyDescent="0.35">
      <c r="A1880" t="s">
        <v>448</v>
      </c>
      <c r="B1880" t="b">
        <v>1</v>
      </c>
      <c r="C1880" t="b">
        <v>1</v>
      </c>
      <c r="D1880">
        <v>1</v>
      </c>
      <c r="E1880">
        <v>1</v>
      </c>
      <c r="F1880" t="s">
        <v>131</v>
      </c>
      <c r="G1880">
        <v>-1.1880566903504501E-2</v>
      </c>
      <c r="H1880">
        <v>-1.1880566903504501E-2</v>
      </c>
      <c r="I1880">
        <v>-1.1880566903504501E-2</v>
      </c>
      <c r="J1880">
        <v>127.40798668609401</v>
      </c>
      <c r="K1880">
        <v>146.542442148909</v>
      </c>
      <c r="L1880">
        <v>163.448593164334</v>
      </c>
      <c r="M1880">
        <v>1</v>
      </c>
      <c r="N1880" t="b">
        <v>0</v>
      </c>
    </row>
    <row r="1881" spans="1:14" x14ac:dyDescent="0.35">
      <c r="A1881" t="s">
        <v>449</v>
      </c>
      <c r="B1881" t="b">
        <v>0</v>
      </c>
      <c r="C1881" t="b">
        <v>0</v>
      </c>
      <c r="D1881">
        <v>0</v>
      </c>
      <c r="E1881">
        <v>-1</v>
      </c>
      <c r="F1881" t="s">
        <v>131</v>
      </c>
      <c r="G1881">
        <v>1.5353858593329901E-2</v>
      </c>
      <c r="H1881">
        <v>0</v>
      </c>
      <c r="I1881">
        <v>-1.5353858593329901E-2</v>
      </c>
      <c r="J1881">
        <v>129.364190897333</v>
      </c>
      <c r="K1881">
        <v>146.542442148909</v>
      </c>
      <c r="L1881">
        <v>160.93902657761001</v>
      </c>
      <c r="M1881">
        <v>1</v>
      </c>
      <c r="N1881" t="b">
        <v>1</v>
      </c>
    </row>
    <row r="1882" spans="1:14" x14ac:dyDescent="0.35">
      <c r="A1882" t="s">
        <v>450</v>
      </c>
      <c r="B1882" t="b">
        <v>1</v>
      </c>
      <c r="C1882" t="b">
        <v>0</v>
      </c>
      <c r="D1882">
        <v>0</v>
      </c>
      <c r="E1882">
        <v>-1</v>
      </c>
      <c r="F1882" t="s">
        <v>131</v>
      </c>
      <c r="G1882">
        <v>0.17881548682408299</v>
      </c>
      <c r="H1882">
        <v>0</v>
      </c>
      <c r="I1882">
        <v>-0.17881548682408299</v>
      </c>
      <c r="J1882">
        <v>152.49651167024399</v>
      </c>
      <c r="K1882">
        <v>146.542442148909</v>
      </c>
      <c r="L1882">
        <v>132.16063619113999</v>
      </c>
      <c r="M1882">
        <v>0</v>
      </c>
      <c r="N1882" t="b">
        <v>1</v>
      </c>
    </row>
    <row r="1883" spans="1:14" x14ac:dyDescent="0.35">
      <c r="A1883" t="s">
        <v>451</v>
      </c>
      <c r="B1883" t="b">
        <v>1</v>
      </c>
      <c r="C1883" t="b">
        <v>0</v>
      </c>
      <c r="D1883">
        <v>0</v>
      </c>
      <c r="E1883">
        <v>-1</v>
      </c>
      <c r="F1883" t="s">
        <v>131</v>
      </c>
      <c r="G1883">
        <v>-0.13057660676574601</v>
      </c>
      <c r="H1883">
        <v>0</v>
      </c>
      <c r="I1883">
        <v>0.13057660676574601</v>
      </c>
      <c r="J1883">
        <v>132.58403463273001</v>
      </c>
      <c r="K1883">
        <v>146.542442148909</v>
      </c>
      <c r="L1883">
        <v>149.417723612982</v>
      </c>
      <c r="M1883">
        <v>0</v>
      </c>
      <c r="N1883" t="b">
        <v>0</v>
      </c>
    </row>
    <row r="1884" spans="1:14" x14ac:dyDescent="0.35">
      <c r="A1884" t="s">
        <v>452</v>
      </c>
      <c r="B1884" t="b">
        <v>0</v>
      </c>
      <c r="C1884" t="b">
        <v>0</v>
      </c>
      <c r="D1884">
        <v>0</v>
      </c>
      <c r="E1884">
        <v>-1</v>
      </c>
      <c r="F1884" t="s">
        <v>131</v>
      </c>
      <c r="G1884">
        <v>-1.9128956886375101E-2</v>
      </c>
      <c r="H1884">
        <v>0</v>
      </c>
      <c r="I1884">
        <v>1.9128956886375101E-2</v>
      </c>
      <c r="J1884">
        <v>130.04784035041899</v>
      </c>
      <c r="K1884">
        <v>146.542442148909</v>
      </c>
      <c r="L1884">
        <v>152.27592880603501</v>
      </c>
      <c r="M1884">
        <v>1</v>
      </c>
      <c r="N1884" t="b">
        <v>0</v>
      </c>
    </row>
    <row r="1885" spans="1:14" x14ac:dyDescent="0.35">
      <c r="A1885" t="s">
        <v>453</v>
      </c>
      <c r="B1885" t="b">
        <v>0</v>
      </c>
      <c r="C1885" t="b">
        <v>0</v>
      </c>
      <c r="D1885">
        <v>0</v>
      </c>
      <c r="E1885">
        <v>-1</v>
      </c>
      <c r="F1885" t="s">
        <v>131</v>
      </c>
      <c r="G1885">
        <v>7.5103664360698597E-2</v>
      </c>
      <c r="H1885">
        <v>0</v>
      </c>
      <c r="I1885">
        <v>-7.5103664360698597E-2</v>
      </c>
      <c r="J1885">
        <v>139.814909702931</v>
      </c>
      <c r="K1885">
        <v>146.542442148909</v>
      </c>
      <c r="L1885">
        <v>140.839448558773</v>
      </c>
      <c r="M1885">
        <v>1</v>
      </c>
      <c r="N1885" t="b">
        <v>1</v>
      </c>
    </row>
    <row r="1886" spans="1:14" x14ac:dyDescent="0.35">
      <c r="A1886" t="s">
        <v>454</v>
      </c>
      <c r="B1886" t="b">
        <v>1</v>
      </c>
      <c r="C1886" t="b">
        <v>0</v>
      </c>
      <c r="D1886">
        <v>0</v>
      </c>
      <c r="E1886">
        <v>-1</v>
      </c>
      <c r="F1886" t="s">
        <v>131</v>
      </c>
      <c r="G1886">
        <v>4.1558787691844103E-2</v>
      </c>
      <c r="H1886">
        <v>0</v>
      </c>
      <c r="I1886">
        <v>-4.1558787691844103E-2</v>
      </c>
      <c r="J1886">
        <v>145.62544785142899</v>
      </c>
      <c r="K1886">
        <v>146.542442148909</v>
      </c>
      <c r="L1886">
        <v>134.98633181748201</v>
      </c>
      <c r="M1886">
        <v>0</v>
      </c>
      <c r="N1886" t="b">
        <v>1</v>
      </c>
    </row>
    <row r="1887" spans="1:14" x14ac:dyDescent="0.35">
      <c r="A1887" t="s">
        <v>455</v>
      </c>
      <c r="B1887" t="b">
        <v>1</v>
      </c>
      <c r="C1887" t="b">
        <v>1</v>
      </c>
      <c r="D1887">
        <v>1</v>
      </c>
      <c r="E1887">
        <v>1</v>
      </c>
      <c r="F1887" t="s">
        <v>131</v>
      </c>
      <c r="G1887">
        <v>-3.8980534579847403E-2</v>
      </c>
      <c r="H1887">
        <v>-3.8980534579847403E-2</v>
      </c>
      <c r="I1887">
        <v>-3.8980534579847403E-2</v>
      </c>
      <c r="J1887">
        <v>139.948890045751</v>
      </c>
      <c r="K1887">
        <v>140.830139415308</v>
      </c>
      <c r="L1887">
        <v>129.72449244226399</v>
      </c>
      <c r="M1887">
        <v>1</v>
      </c>
      <c r="N1887" t="b">
        <v>0</v>
      </c>
    </row>
    <row r="1888" spans="1:14" x14ac:dyDescent="0.35">
      <c r="A1888" t="s">
        <v>456</v>
      </c>
      <c r="B1888" t="b">
        <v>0</v>
      </c>
      <c r="C1888" t="b">
        <v>1</v>
      </c>
      <c r="D1888">
        <v>1</v>
      </c>
      <c r="E1888">
        <v>1</v>
      </c>
      <c r="F1888" t="s">
        <v>131</v>
      </c>
      <c r="G1888">
        <v>5.0415856106568402E-2</v>
      </c>
      <c r="H1888">
        <v>5.0415856106568402E-2</v>
      </c>
      <c r="I1888">
        <v>5.0415856106568402E-2</v>
      </c>
      <c r="J1888">
        <v>147.004533148571</v>
      </c>
      <c r="K1888">
        <v>147.93021145953799</v>
      </c>
      <c r="L1888">
        <v>136.26466378673101</v>
      </c>
      <c r="M1888">
        <v>0</v>
      </c>
      <c r="N1888" t="b">
        <v>1</v>
      </c>
    </row>
    <row r="1889" spans="1:14" x14ac:dyDescent="0.35">
      <c r="A1889" t="s">
        <v>457</v>
      </c>
      <c r="B1889" t="b">
        <v>1</v>
      </c>
      <c r="C1889" t="b">
        <v>1</v>
      </c>
      <c r="D1889">
        <v>1</v>
      </c>
      <c r="E1889">
        <v>1</v>
      </c>
      <c r="F1889" t="s">
        <v>131</v>
      </c>
      <c r="G1889">
        <v>2.51322620298941E-2</v>
      </c>
      <c r="H1889">
        <v>2.51322620298941E-2</v>
      </c>
      <c r="I1889">
        <v>2.51322620298941E-2</v>
      </c>
      <c r="J1889">
        <v>150.699089595244</v>
      </c>
      <c r="K1889">
        <v>151.64803229607699</v>
      </c>
      <c r="L1889">
        <v>139.68930302243399</v>
      </c>
      <c r="M1889">
        <v>1</v>
      </c>
      <c r="N1889" t="b">
        <v>1</v>
      </c>
    </row>
    <row r="1890" spans="1:14" x14ac:dyDescent="0.35">
      <c r="A1890" t="s">
        <v>458</v>
      </c>
      <c r="B1890" t="b">
        <v>1</v>
      </c>
      <c r="C1890" t="b">
        <v>1</v>
      </c>
      <c r="D1890">
        <v>1</v>
      </c>
      <c r="E1890">
        <v>1</v>
      </c>
      <c r="F1890" t="s">
        <v>131</v>
      </c>
      <c r="G1890">
        <v>1.7905474575131398E-2</v>
      </c>
      <c r="H1890">
        <v>1.7905474575131398E-2</v>
      </c>
      <c r="I1890">
        <v>1.7905474575131398E-2</v>
      </c>
      <c r="J1890">
        <v>153.39742831248699</v>
      </c>
      <c r="K1890">
        <v>154.36336228272299</v>
      </c>
      <c r="L1890">
        <v>142.19050628612001</v>
      </c>
      <c r="M1890">
        <v>1</v>
      </c>
      <c r="N1890" t="b">
        <v>1</v>
      </c>
    </row>
    <row r="1891" spans="1:14" x14ac:dyDescent="0.35">
      <c r="A1891" t="s">
        <v>459</v>
      </c>
      <c r="B1891" t="b">
        <v>1</v>
      </c>
      <c r="C1891" t="b">
        <v>1</v>
      </c>
      <c r="D1891">
        <v>1</v>
      </c>
      <c r="E1891">
        <v>1</v>
      </c>
      <c r="F1891" t="s">
        <v>131</v>
      </c>
      <c r="G1891">
        <v>-6.9284667286919094E-2</v>
      </c>
      <c r="H1891">
        <v>-6.9284667286919094E-2</v>
      </c>
      <c r="I1891">
        <v>-6.9284667286919094E-2</v>
      </c>
      <c r="J1891">
        <v>142.769338529187</v>
      </c>
      <c r="K1891">
        <v>143.66834808567401</v>
      </c>
      <c r="L1891">
        <v>132.338884366728</v>
      </c>
      <c r="M1891">
        <v>1</v>
      </c>
      <c r="N1891" t="b">
        <v>0</v>
      </c>
    </row>
    <row r="1892" spans="1:14" x14ac:dyDescent="0.35">
      <c r="A1892" t="s">
        <v>460</v>
      </c>
      <c r="B1892" t="b">
        <v>0</v>
      </c>
      <c r="C1892" t="b">
        <v>1</v>
      </c>
      <c r="D1892">
        <v>1</v>
      </c>
      <c r="E1892">
        <v>1</v>
      </c>
      <c r="F1892" t="s">
        <v>131</v>
      </c>
      <c r="G1892">
        <v>0.17476265771732</v>
      </c>
      <c r="H1892">
        <v>0.17476265771732</v>
      </c>
      <c r="I1892">
        <v>0.17476265771732</v>
      </c>
      <c r="J1892">
        <v>167.72008757109199</v>
      </c>
      <c r="K1892">
        <v>168.77621042698399</v>
      </c>
      <c r="L1892">
        <v>155.46677951800299</v>
      </c>
      <c r="M1892">
        <v>0</v>
      </c>
      <c r="N1892" t="b">
        <v>1</v>
      </c>
    </row>
    <row r="1893" spans="1:14" x14ac:dyDescent="0.35">
      <c r="A1893" t="s">
        <v>461</v>
      </c>
      <c r="B1893" t="b">
        <v>1</v>
      </c>
      <c r="C1893" t="b">
        <v>1</v>
      </c>
      <c r="D1893">
        <v>1</v>
      </c>
      <c r="E1893">
        <v>1</v>
      </c>
      <c r="F1893" t="s">
        <v>131</v>
      </c>
      <c r="G1893">
        <v>-7.2352457977176696E-2</v>
      </c>
      <c r="H1893">
        <v>-7.2352457977176696E-2</v>
      </c>
      <c r="I1893">
        <v>-7.2352457977176696E-2</v>
      </c>
      <c r="J1893">
        <v>155.585126983176</v>
      </c>
      <c r="K1893">
        <v>156.56483675451901</v>
      </c>
      <c r="L1893">
        <v>144.218375886079</v>
      </c>
      <c r="M1893">
        <v>1</v>
      </c>
      <c r="N1893" t="b">
        <v>0</v>
      </c>
    </row>
    <row r="1894" spans="1:14" x14ac:dyDescent="0.35">
      <c r="A1894" t="s">
        <v>462</v>
      </c>
      <c r="B1894" t="b">
        <v>0</v>
      </c>
      <c r="C1894" t="b">
        <v>0</v>
      </c>
      <c r="D1894">
        <v>0</v>
      </c>
      <c r="E1894">
        <v>-1</v>
      </c>
      <c r="F1894" t="s">
        <v>131</v>
      </c>
      <c r="G1894">
        <v>8.3986061268879197E-2</v>
      </c>
      <c r="H1894">
        <v>0</v>
      </c>
      <c r="I1894">
        <v>-8.3986061268879197E-2</v>
      </c>
      <c r="J1894">
        <v>168.65210899051101</v>
      </c>
      <c r="K1894">
        <v>156.56483675451901</v>
      </c>
      <c r="L1894">
        <v>132.10604253281301</v>
      </c>
      <c r="M1894">
        <v>1</v>
      </c>
      <c r="N1894" t="b">
        <v>1</v>
      </c>
    </row>
    <row r="1895" spans="1:14" x14ac:dyDescent="0.35">
      <c r="A1895" t="s">
        <v>463</v>
      </c>
      <c r="B1895" t="b">
        <v>1</v>
      </c>
      <c r="C1895" t="b">
        <v>0</v>
      </c>
      <c r="D1895">
        <v>0</v>
      </c>
      <c r="E1895">
        <v>-1</v>
      </c>
      <c r="F1895" t="s">
        <v>131</v>
      </c>
      <c r="G1895">
        <v>-0.10012395856045</v>
      </c>
      <c r="H1895">
        <v>0</v>
      </c>
      <c r="I1895">
        <v>0.10012395856045</v>
      </c>
      <c r="J1895">
        <v>151.76599221881199</v>
      </c>
      <c r="K1895">
        <v>156.56483675451901</v>
      </c>
      <c r="L1895">
        <v>145.333022460953</v>
      </c>
      <c r="M1895">
        <v>0</v>
      </c>
      <c r="N1895" t="b">
        <v>0</v>
      </c>
    </row>
    <row r="1896" spans="1:14" x14ac:dyDescent="0.35">
      <c r="A1896" t="s">
        <v>464</v>
      </c>
      <c r="B1896" t="b">
        <v>0</v>
      </c>
      <c r="C1896" t="b">
        <v>1</v>
      </c>
      <c r="D1896">
        <v>1</v>
      </c>
      <c r="E1896">
        <v>1</v>
      </c>
      <c r="F1896" t="s">
        <v>131</v>
      </c>
      <c r="G1896">
        <v>5.9254109595516802E-3</v>
      </c>
      <c r="H1896">
        <v>5.9254109595516802E-3</v>
      </c>
      <c r="I1896">
        <v>5.9254109595516802E-3</v>
      </c>
      <c r="J1896">
        <v>152.66526809239301</v>
      </c>
      <c r="K1896">
        <v>157.49254775410401</v>
      </c>
      <c r="L1896">
        <v>146.194180345028</v>
      </c>
      <c r="M1896">
        <v>0</v>
      </c>
      <c r="N1896" t="b">
        <v>1</v>
      </c>
    </row>
    <row r="1897" spans="1:14" x14ac:dyDescent="0.35">
      <c r="A1897" t="s">
        <v>465</v>
      </c>
      <c r="B1897" t="b">
        <v>1</v>
      </c>
      <c r="C1897" t="b">
        <v>1</v>
      </c>
      <c r="D1897">
        <v>1</v>
      </c>
      <c r="E1897">
        <v>1</v>
      </c>
      <c r="F1897" t="s">
        <v>131</v>
      </c>
      <c r="G1897">
        <v>8.0512864314024907E-2</v>
      </c>
      <c r="H1897">
        <v>8.0512864314024907E-2</v>
      </c>
      <c r="I1897">
        <v>8.0512864314024907E-2</v>
      </c>
      <c r="J1897">
        <v>164.95678610778</v>
      </c>
      <c r="K1897">
        <v>170.17272388190099</v>
      </c>
      <c r="L1897">
        <v>157.96469255064699</v>
      </c>
      <c r="M1897">
        <v>1</v>
      </c>
      <c r="N1897" t="b">
        <v>1</v>
      </c>
    </row>
    <row r="1898" spans="1:14" x14ac:dyDescent="0.35">
      <c r="A1898" t="s">
        <v>466</v>
      </c>
      <c r="B1898" t="b">
        <v>1</v>
      </c>
      <c r="C1898" t="b">
        <v>1</v>
      </c>
      <c r="D1898">
        <v>1</v>
      </c>
      <c r="E1898">
        <v>1</v>
      </c>
      <c r="F1898" t="s">
        <v>131</v>
      </c>
      <c r="G1898">
        <v>-0.101883721858615</v>
      </c>
      <c r="H1898">
        <v>-0.101883721858615</v>
      </c>
      <c r="I1898">
        <v>-0.101883721858615</v>
      </c>
      <c r="J1898">
        <v>148.15037479328399</v>
      </c>
      <c r="K1898">
        <v>152.834893413994</v>
      </c>
      <c r="L1898">
        <v>141.870661751336</v>
      </c>
      <c r="M1898">
        <v>1</v>
      </c>
      <c r="N1898" t="b">
        <v>0</v>
      </c>
    </row>
    <row r="1899" spans="1:14" x14ac:dyDescent="0.35">
      <c r="A1899" t="s">
        <v>467</v>
      </c>
      <c r="B1899" t="b">
        <v>0</v>
      </c>
      <c r="C1899" t="b">
        <v>1</v>
      </c>
      <c r="D1899">
        <v>1</v>
      </c>
      <c r="E1899">
        <v>1</v>
      </c>
      <c r="F1899" t="s">
        <v>131</v>
      </c>
      <c r="G1899">
        <v>-3.3906880177367801E-2</v>
      </c>
      <c r="H1899">
        <v>-3.3906880177367801E-2</v>
      </c>
      <c r="I1899">
        <v>-3.3906880177367801E-2</v>
      </c>
      <c r="J1899">
        <v>143.12705778693601</v>
      </c>
      <c r="K1899">
        <v>147.65273899608499</v>
      </c>
      <c r="L1899">
        <v>137.060270222649</v>
      </c>
      <c r="M1899">
        <v>0</v>
      </c>
      <c r="N1899" t="b">
        <v>0</v>
      </c>
    </row>
    <row r="1900" spans="1:14" x14ac:dyDescent="0.35">
      <c r="A1900" t="s">
        <v>468</v>
      </c>
      <c r="B1900" t="b">
        <v>0</v>
      </c>
      <c r="C1900" t="b">
        <v>0</v>
      </c>
      <c r="D1900">
        <v>0</v>
      </c>
      <c r="E1900">
        <v>-1</v>
      </c>
      <c r="F1900" t="s">
        <v>131</v>
      </c>
      <c r="G1900">
        <v>-3.5158230811441699E-3</v>
      </c>
      <c r="H1900">
        <v>0</v>
      </c>
      <c r="I1900">
        <v>3.5158230811441699E-3</v>
      </c>
      <c r="J1900">
        <v>142.623848373632</v>
      </c>
      <c r="K1900">
        <v>147.65273899608499</v>
      </c>
      <c r="L1900">
        <v>137.542149884206</v>
      </c>
      <c r="M1900">
        <v>1</v>
      </c>
      <c r="N1900" t="b">
        <v>0</v>
      </c>
    </row>
    <row r="1901" spans="1:14" x14ac:dyDescent="0.35">
      <c r="A1901" t="s">
        <v>469</v>
      </c>
      <c r="B1901" t="b">
        <v>0</v>
      </c>
      <c r="C1901" t="b">
        <v>0</v>
      </c>
      <c r="D1901">
        <v>0</v>
      </c>
      <c r="E1901">
        <v>-1</v>
      </c>
      <c r="F1901" t="s">
        <v>131</v>
      </c>
      <c r="G1901">
        <v>6.1200915160431302E-2</v>
      </c>
      <c r="H1901">
        <v>0</v>
      </c>
      <c r="I1901">
        <v>-6.1200915160431302E-2</v>
      </c>
      <c r="J1901">
        <v>151.35255841780099</v>
      </c>
      <c r="K1901">
        <v>147.65273899608499</v>
      </c>
      <c r="L1901">
        <v>129.124444438159</v>
      </c>
      <c r="M1901">
        <v>1</v>
      </c>
      <c r="N1901" t="b">
        <v>1</v>
      </c>
    </row>
    <row r="1902" spans="1:14" x14ac:dyDescent="0.35">
      <c r="A1902" t="s">
        <v>470</v>
      </c>
      <c r="B1902" t="b">
        <v>1</v>
      </c>
      <c r="C1902" t="b">
        <v>0</v>
      </c>
      <c r="D1902">
        <v>0</v>
      </c>
      <c r="E1902">
        <v>-1</v>
      </c>
      <c r="F1902" t="s">
        <v>131</v>
      </c>
      <c r="G1902">
        <v>-0.10098777197120901</v>
      </c>
      <c r="H1902">
        <v>0</v>
      </c>
      <c r="I1902">
        <v>0.10098777197120901</v>
      </c>
      <c r="J1902">
        <v>136.06780076104499</v>
      </c>
      <c r="K1902">
        <v>147.65273899608499</v>
      </c>
      <c r="L1902">
        <v>142.16443438898901</v>
      </c>
      <c r="M1902">
        <v>0</v>
      </c>
      <c r="N1902" t="b">
        <v>0</v>
      </c>
    </row>
    <row r="1903" spans="1:14" x14ac:dyDescent="0.35">
      <c r="A1903" t="s">
        <v>471</v>
      </c>
      <c r="B1903" t="b">
        <v>0</v>
      </c>
      <c r="C1903" t="b">
        <v>0</v>
      </c>
      <c r="D1903">
        <v>0</v>
      </c>
      <c r="E1903">
        <v>-1</v>
      </c>
      <c r="F1903" t="s">
        <v>131</v>
      </c>
      <c r="G1903">
        <v>-6.5013815795601504E-2</v>
      </c>
      <c r="H1903">
        <v>0</v>
      </c>
      <c r="I1903">
        <v>6.5013815795601504E-2</v>
      </c>
      <c r="J1903">
        <v>127.221513826654</v>
      </c>
      <c r="K1903">
        <v>147.65273899608499</v>
      </c>
      <c r="L1903">
        <v>151.40708673904101</v>
      </c>
      <c r="M1903">
        <v>1</v>
      </c>
      <c r="N1903" t="b">
        <v>0</v>
      </c>
    </row>
    <row r="1904" spans="1:14" x14ac:dyDescent="0.35">
      <c r="A1904" t="s">
        <v>472</v>
      </c>
      <c r="B1904" t="b">
        <v>0</v>
      </c>
      <c r="C1904" t="b">
        <v>0</v>
      </c>
      <c r="D1904">
        <v>0</v>
      </c>
      <c r="E1904">
        <v>-1</v>
      </c>
      <c r="F1904" t="s">
        <v>131</v>
      </c>
      <c r="G1904">
        <v>-4.0109562051152603E-3</v>
      </c>
      <c r="H1904">
        <v>0</v>
      </c>
      <c r="I1904">
        <v>4.0109562051152603E-3</v>
      </c>
      <c r="J1904">
        <v>126.711233906347</v>
      </c>
      <c r="K1904">
        <v>147.65273899608499</v>
      </c>
      <c r="L1904">
        <v>152.01437393309499</v>
      </c>
      <c r="M1904">
        <v>1</v>
      </c>
      <c r="N1904" t="b">
        <v>0</v>
      </c>
    </row>
    <row r="1905" spans="1:14" x14ac:dyDescent="0.35">
      <c r="A1905" t="s">
        <v>473</v>
      </c>
      <c r="B1905" t="b">
        <v>0</v>
      </c>
      <c r="C1905" t="b">
        <v>0</v>
      </c>
      <c r="D1905">
        <v>0</v>
      </c>
      <c r="E1905">
        <v>-1</v>
      </c>
      <c r="F1905" t="s">
        <v>131</v>
      </c>
      <c r="G1905">
        <v>2.67562588966632E-2</v>
      </c>
      <c r="H1905">
        <v>0</v>
      </c>
      <c r="I1905">
        <v>-2.67562588966632E-2</v>
      </c>
      <c r="J1905">
        <v>130.10155248586099</v>
      </c>
      <c r="K1905">
        <v>147.65273899608499</v>
      </c>
      <c r="L1905">
        <v>147.94703798812699</v>
      </c>
      <c r="M1905">
        <v>1</v>
      </c>
      <c r="N1905" t="b">
        <v>1</v>
      </c>
    </row>
    <row r="1906" spans="1:14" x14ac:dyDescent="0.35">
      <c r="A1906" t="s">
        <v>474</v>
      </c>
      <c r="B1906" t="b">
        <v>1</v>
      </c>
      <c r="C1906" t="b">
        <v>0</v>
      </c>
      <c r="D1906">
        <v>0</v>
      </c>
      <c r="E1906">
        <v>-1</v>
      </c>
      <c r="F1906" t="s">
        <v>131</v>
      </c>
      <c r="G1906">
        <v>-5.5576921568329897E-3</v>
      </c>
      <c r="H1906">
        <v>0</v>
      </c>
      <c r="I1906">
        <v>5.5576921568329897E-3</v>
      </c>
      <c r="J1906">
        <v>129.37848810801799</v>
      </c>
      <c r="K1906">
        <v>147.65273899608499</v>
      </c>
      <c r="L1906">
        <v>148.76928208077999</v>
      </c>
      <c r="M1906">
        <v>0</v>
      </c>
      <c r="N1906" t="b">
        <v>0</v>
      </c>
    </row>
    <row r="1907" spans="1:14" x14ac:dyDescent="0.35">
      <c r="A1907" t="s">
        <v>475</v>
      </c>
      <c r="B1907" t="b">
        <v>0</v>
      </c>
      <c r="C1907" t="b">
        <v>0</v>
      </c>
      <c r="D1907">
        <v>0</v>
      </c>
      <c r="E1907">
        <v>-1</v>
      </c>
      <c r="F1907" t="s">
        <v>131</v>
      </c>
      <c r="G1907">
        <v>-6.3168051647922704E-2</v>
      </c>
      <c r="H1907">
        <v>0</v>
      </c>
      <c r="I1907">
        <v>6.3168051647922704E-2</v>
      </c>
      <c r="J1907">
        <v>121.205901089081</v>
      </c>
      <c r="K1907">
        <v>147.65273899608499</v>
      </c>
      <c r="L1907">
        <v>158.16674777488299</v>
      </c>
      <c r="M1907">
        <v>1</v>
      </c>
      <c r="N1907" t="b">
        <v>0</v>
      </c>
    </row>
    <row r="1908" spans="1:14" x14ac:dyDescent="0.35">
      <c r="A1908" t="s">
        <v>476</v>
      </c>
      <c r="B1908" t="b">
        <v>0</v>
      </c>
      <c r="C1908" t="b">
        <v>0</v>
      </c>
      <c r="D1908">
        <v>0</v>
      </c>
      <c r="E1908">
        <v>-1</v>
      </c>
      <c r="F1908" t="s">
        <v>131</v>
      </c>
      <c r="G1908">
        <v>-2.76999835311431E-3</v>
      </c>
      <c r="H1908">
        <v>0</v>
      </c>
      <c r="I1908">
        <v>2.76999835311431E-3</v>
      </c>
      <c r="J1908">
        <v>120.87016094267599</v>
      </c>
      <c r="K1908">
        <v>147.65273899608499</v>
      </c>
      <c r="L1908">
        <v>158.60486940573699</v>
      </c>
      <c r="M1908">
        <v>1</v>
      </c>
      <c r="N1908" t="b">
        <v>0</v>
      </c>
    </row>
    <row r="1909" spans="1:14" x14ac:dyDescent="0.35">
      <c r="A1909" t="s">
        <v>477</v>
      </c>
      <c r="B1909" t="b">
        <v>0</v>
      </c>
      <c r="C1909" t="b">
        <v>0</v>
      </c>
      <c r="D1909">
        <v>0</v>
      </c>
      <c r="E1909">
        <v>-1</v>
      </c>
      <c r="F1909" t="s">
        <v>131</v>
      </c>
      <c r="G1909">
        <v>6.4899947495013599E-2</v>
      </c>
      <c r="H1909">
        <v>0</v>
      </c>
      <c r="I1909">
        <v>-6.4899947495013599E-2</v>
      </c>
      <c r="J1909">
        <v>128.71462804156999</v>
      </c>
      <c r="K1909">
        <v>147.65273899608499</v>
      </c>
      <c r="L1909">
        <v>148.31142170885099</v>
      </c>
      <c r="M1909">
        <v>1</v>
      </c>
      <c r="N1909" t="b">
        <v>1</v>
      </c>
    </row>
    <row r="1910" spans="1:14" x14ac:dyDescent="0.35">
      <c r="A1910" t="s">
        <v>478</v>
      </c>
      <c r="B1910" t="b">
        <v>1</v>
      </c>
      <c r="C1910" t="b">
        <v>0</v>
      </c>
      <c r="D1910">
        <v>0</v>
      </c>
      <c r="E1910">
        <v>-1</v>
      </c>
      <c r="F1910" t="s">
        <v>131</v>
      </c>
      <c r="G1910">
        <v>2.7170455466749501E-3</v>
      </c>
      <c r="H1910">
        <v>0</v>
      </c>
      <c r="I1910">
        <v>-2.7170455466749501E-3</v>
      </c>
      <c r="J1910">
        <v>129.06435154848199</v>
      </c>
      <c r="K1910">
        <v>147.65273899608499</v>
      </c>
      <c r="L1910">
        <v>147.90845282097601</v>
      </c>
      <c r="M1910">
        <v>0</v>
      </c>
      <c r="N1910" t="b">
        <v>1</v>
      </c>
    </row>
    <row r="1911" spans="1:14" x14ac:dyDescent="0.35">
      <c r="A1911" t="s">
        <v>479</v>
      </c>
      <c r="B1911" t="b">
        <v>1</v>
      </c>
      <c r="C1911" t="b">
        <v>0</v>
      </c>
      <c r="D1911">
        <v>0</v>
      </c>
      <c r="E1911">
        <v>-1</v>
      </c>
      <c r="F1911" t="s">
        <v>131</v>
      </c>
      <c r="G1911">
        <v>6.5381018526358303E-2</v>
      </c>
      <c r="H1911">
        <v>0</v>
      </c>
      <c r="I1911">
        <v>-6.5381018526358303E-2</v>
      </c>
      <c r="J1911">
        <v>137.502710308166</v>
      </c>
      <c r="K1911">
        <v>147.65273899608499</v>
      </c>
      <c r="L1911">
        <v>138.23804752688301</v>
      </c>
      <c r="M1911">
        <v>0</v>
      </c>
      <c r="N1911" t="b">
        <v>1</v>
      </c>
    </row>
    <row r="1912" spans="1:14" x14ac:dyDescent="0.35">
      <c r="A1912" t="s">
        <v>480</v>
      </c>
      <c r="B1912" t="b">
        <v>1</v>
      </c>
      <c r="C1912" t="b">
        <v>1</v>
      </c>
      <c r="D1912">
        <v>1</v>
      </c>
      <c r="E1912">
        <v>1</v>
      </c>
      <c r="F1912" t="s">
        <v>131</v>
      </c>
      <c r="G1912">
        <v>-5.1608293659752502E-2</v>
      </c>
      <c r="H1912">
        <v>-5.1608293659752502E-2</v>
      </c>
      <c r="I1912">
        <v>-5.1608293659752502E-2</v>
      </c>
      <c r="J1912">
        <v>130.40643005557001</v>
      </c>
      <c r="K1912">
        <v>140.032633082308</v>
      </c>
      <c r="L1912">
        <v>131.103817775165</v>
      </c>
      <c r="M1912">
        <v>1</v>
      </c>
      <c r="N1912" t="b">
        <v>0</v>
      </c>
    </row>
    <row r="1913" spans="1:14" x14ac:dyDescent="0.35">
      <c r="A1913" t="s">
        <v>481</v>
      </c>
      <c r="B1913" t="b">
        <v>0</v>
      </c>
      <c r="C1913" t="b">
        <v>0</v>
      </c>
      <c r="D1913">
        <v>0</v>
      </c>
      <c r="E1913">
        <v>-1</v>
      </c>
      <c r="F1913" t="s">
        <v>131</v>
      </c>
      <c r="G1913">
        <v>9.8280299913062003E-2</v>
      </c>
      <c r="H1913">
        <v>0</v>
      </c>
      <c r="I1913">
        <v>-9.8280299913062003E-2</v>
      </c>
      <c r="J1913">
        <v>143.222813112023</v>
      </c>
      <c r="K1913">
        <v>140.032633082308</v>
      </c>
      <c r="L1913">
        <v>118.218895244474</v>
      </c>
      <c r="M1913">
        <v>1</v>
      </c>
      <c r="N1913" t="b">
        <v>1</v>
      </c>
    </row>
    <row r="1914" spans="1:14" x14ac:dyDescent="0.35">
      <c r="A1914" t="s">
        <v>482</v>
      </c>
      <c r="B1914" t="b">
        <v>1</v>
      </c>
      <c r="C1914" t="b">
        <v>0</v>
      </c>
      <c r="D1914">
        <v>0</v>
      </c>
      <c r="E1914">
        <v>-1</v>
      </c>
      <c r="F1914" t="s">
        <v>131</v>
      </c>
      <c r="G1914">
        <v>2.73305357205639E-2</v>
      </c>
      <c r="H1914">
        <v>0</v>
      </c>
      <c r="I1914">
        <v>-2.73305357205639E-2</v>
      </c>
      <c r="J1914">
        <v>147.13716932178099</v>
      </c>
      <c r="K1914">
        <v>140.032633082308</v>
      </c>
      <c r="L1914">
        <v>114.98790950514901</v>
      </c>
      <c r="M1914">
        <v>0</v>
      </c>
      <c r="N1914" t="b">
        <v>1</v>
      </c>
    </row>
    <row r="1915" spans="1:14" x14ac:dyDescent="0.35">
      <c r="A1915" t="s">
        <v>483</v>
      </c>
      <c r="B1915" t="b">
        <v>1</v>
      </c>
      <c r="C1915" t="b">
        <v>1</v>
      </c>
      <c r="D1915">
        <v>1</v>
      </c>
      <c r="E1915">
        <v>1</v>
      </c>
      <c r="F1915" t="s">
        <v>131</v>
      </c>
      <c r="G1915">
        <v>-3.6825529985262798E-2</v>
      </c>
      <c r="H1915">
        <v>-3.6825529985262798E-2</v>
      </c>
      <c r="I1915">
        <v>-3.6825529985262798E-2</v>
      </c>
      <c r="J1915">
        <v>141.718765080975</v>
      </c>
      <c r="K1915">
        <v>134.87585715381999</v>
      </c>
      <c r="L1915">
        <v>110.753418795725</v>
      </c>
      <c r="M1915">
        <v>1</v>
      </c>
      <c r="N1915" t="b">
        <v>0</v>
      </c>
    </row>
    <row r="1916" spans="1:14" x14ac:dyDescent="0.35">
      <c r="A1916" t="s">
        <v>484</v>
      </c>
      <c r="B1916" t="b">
        <v>0</v>
      </c>
      <c r="C1916" t="b">
        <v>1</v>
      </c>
      <c r="D1916">
        <v>1</v>
      </c>
      <c r="E1916">
        <v>1</v>
      </c>
      <c r="F1916" t="s">
        <v>131</v>
      </c>
      <c r="G1916">
        <v>3.9333724498600703E-2</v>
      </c>
      <c r="H1916">
        <v>3.9333724498600703E-2</v>
      </c>
      <c r="I1916">
        <v>3.9333724498600703E-2</v>
      </c>
      <c r="J1916">
        <v>147.293091942952</v>
      </c>
      <c r="K1916">
        <v>140.18102696062101</v>
      </c>
      <c r="L1916">
        <v>115.109763257914</v>
      </c>
      <c r="M1916">
        <v>0</v>
      </c>
      <c r="N1916" t="b">
        <v>1</v>
      </c>
    </row>
    <row r="1917" spans="1:14" x14ac:dyDescent="0.35">
      <c r="A1917" t="s">
        <v>485</v>
      </c>
      <c r="B1917" t="b">
        <v>1</v>
      </c>
      <c r="C1917" t="b">
        <v>0</v>
      </c>
      <c r="D1917">
        <v>0</v>
      </c>
      <c r="E1917">
        <v>-1</v>
      </c>
      <c r="F1917" t="s">
        <v>131</v>
      </c>
      <c r="G1917">
        <v>0.10337344721025001</v>
      </c>
      <c r="H1917">
        <v>0</v>
      </c>
      <c r="I1917">
        <v>-0.10337344721025001</v>
      </c>
      <c r="J1917">
        <v>162.51928660735101</v>
      </c>
      <c r="K1917">
        <v>140.18102696062101</v>
      </c>
      <c r="L1917">
        <v>103.210470222388</v>
      </c>
      <c r="M1917">
        <v>0</v>
      </c>
      <c r="N1917" t="b">
        <v>1</v>
      </c>
    </row>
    <row r="1918" spans="1:14" x14ac:dyDescent="0.35">
      <c r="A1918" t="s">
        <v>486</v>
      </c>
      <c r="B1918" t="b">
        <v>1</v>
      </c>
      <c r="C1918" t="b">
        <v>1</v>
      </c>
      <c r="D1918">
        <v>1</v>
      </c>
      <c r="E1918">
        <v>1</v>
      </c>
      <c r="F1918" t="s">
        <v>131</v>
      </c>
      <c r="G1918">
        <v>-0.103330110485766</v>
      </c>
      <c r="H1918">
        <v>-0.103330110485766</v>
      </c>
      <c r="I1918">
        <v>-0.103330110485766</v>
      </c>
      <c r="J1918">
        <v>145.72615076614599</v>
      </c>
      <c r="K1918">
        <v>125.696105956772</v>
      </c>
      <c r="L1918">
        <v>92.545720931020696</v>
      </c>
      <c r="M1918">
        <v>1</v>
      </c>
      <c r="N1918" t="b">
        <v>0</v>
      </c>
    </row>
    <row r="1919" spans="1:14" x14ac:dyDescent="0.35">
      <c r="A1919" t="s">
        <v>487</v>
      </c>
      <c r="B1919" t="b">
        <v>0</v>
      </c>
      <c r="C1919" t="b">
        <v>1</v>
      </c>
      <c r="D1919">
        <v>1</v>
      </c>
      <c r="E1919">
        <v>1</v>
      </c>
      <c r="F1919" t="s">
        <v>131</v>
      </c>
      <c r="G1919">
        <v>-8.1236698945323801E-2</v>
      </c>
      <c r="H1919">
        <v>-8.1236698945323801E-2</v>
      </c>
      <c r="I1919">
        <v>-8.1236698945323801E-2</v>
      </c>
      <c r="J1919">
        <v>133.88783932789599</v>
      </c>
      <c r="K1919">
        <v>115.484969238562</v>
      </c>
      <c r="L1919">
        <v>85.027612061069405</v>
      </c>
      <c r="M1919">
        <v>0</v>
      </c>
      <c r="N1919" t="b">
        <v>0</v>
      </c>
    </row>
    <row r="1920" spans="1:14" x14ac:dyDescent="0.35">
      <c r="A1920" t="s">
        <v>488</v>
      </c>
      <c r="B1920" t="b">
        <v>0</v>
      </c>
      <c r="C1920" t="b">
        <v>0</v>
      </c>
      <c r="D1920">
        <v>0</v>
      </c>
      <c r="E1920">
        <v>-1</v>
      </c>
      <c r="F1920" t="s">
        <v>131</v>
      </c>
      <c r="G1920">
        <v>7.4513580977864896E-2</v>
      </c>
      <c r="H1920">
        <v>0</v>
      </c>
      <c r="I1920">
        <v>-7.4513580977864896E-2</v>
      </c>
      <c r="J1920">
        <v>143.86430168560599</v>
      </c>
      <c r="K1920">
        <v>115.484969238562</v>
      </c>
      <c r="L1920">
        <v>78.691900204402401</v>
      </c>
      <c r="M1920">
        <v>1</v>
      </c>
      <c r="N1920" t="b">
        <v>1</v>
      </c>
    </row>
    <row r="1921" spans="1:14" x14ac:dyDescent="0.35">
      <c r="A1921" t="s">
        <v>489</v>
      </c>
      <c r="B1921" t="b">
        <v>1</v>
      </c>
      <c r="C1921" t="b">
        <v>0</v>
      </c>
      <c r="D1921">
        <v>0</v>
      </c>
      <c r="E1921">
        <v>-1</v>
      </c>
      <c r="F1921" t="s">
        <v>131</v>
      </c>
      <c r="G1921">
        <v>1.16405343210745E-2</v>
      </c>
      <c r="H1921">
        <v>0</v>
      </c>
      <c r="I1921">
        <v>-1.16405343210745E-2</v>
      </c>
      <c r="J1921">
        <v>145.53895902695501</v>
      </c>
      <c r="K1921">
        <v>115.484969238562</v>
      </c>
      <c r="L1921">
        <v>77.775884439282507</v>
      </c>
      <c r="M1921">
        <v>0</v>
      </c>
      <c r="N1921" t="b">
        <v>1</v>
      </c>
    </row>
    <row r="1922" spans="1:14" x14ac:dyDescent="0.35">
      <c r="A1922" t="s">
        <v>490</v>
      </c>
      <c r="B1922" t="b">
        <v>1</v>
      </c>
      <c r="C1922" t="b">
        <v>0</v>
      </c>
      <c r="D1922">
        <v>0</v>
      </c>
      <c r="E1922">
        <v>-1</v>
      </c>
      <c r="F1922" t="s">
        <v>131</v>
      </c>
      <c r="G1922">
        <v>0.16741694553407999</v>
      </c>
      <c r="H1922">
        <v>0</v>
      </c>
      <c r="I1922">
        <v>-0.16741694553407999</v>
      </c>
      <c r="J1922">
        <v>169.904647003457</v>
      </c>
      <c r="K1922">
        <v>115.484969238562</v>
      </c>
      <c r="L1922">
        <v>64.754883430246196</v>
      </c>
      <c r="M1922">
        <v>0</v>
      </c>
      <c r="N1922" t="b">
        <v>1</v>
      </c>
    </row>
    <row r="1923" spans="1:14" x14ac:dyDescent="0.35">
      <c r="A1923" t="s">
        <v>396</v>
      </c>
      <c r="B1923" t="b">
        <v>0</v>
      </c>
      <c r="C1923" t="b">
        <v>0</v>
      </c>
      <c r="D1923">
        <v>0</v>
      </c>
      <c r="E1923">
        <v>-1</v>
      </c>
      <c r="F1923">
        <v>6040</v>
      </c>
      <c r="G1923">
        <v>-2.1725623407209699E-2</v>
      </c>
      <c r="H1923">
        <v>0</v>
      </c>
      <c r="I1923">
        <v>2.1725623407209699E-2</v>
      </c>
      <c r="J1923">
        <v>97.827437659278999</v>
      </c>
      <c r="K1923">
        <v>100</v>
      </c>
      <c r="L1923">
        <v>102.17256234072001</v>
      </c>
      <c r="M1923">
        <v>1</v>
      </c>
      <c r="N1923" t="b">
        <v>0</v>
      </c>
    </row>
    <row r="1924" spans="1:14" x14ac:dyDescent="0.35">
      <c r="A1924" t="s">
        <v>397</v>
      </c>
      <c r="B1924" t="b">
        <v>0</v>
      </c>
      <c r="C1924" t="b">
        <v>0</v>
      </c>
      <c r="D1924">
        <v>0</v>
      </c>
      <c r="E1924">
        <v>-1</v>
      </c>
      <c r="F1924">
        <v>6040</v>
      </c>
      <c r="G1924">
        <v>2.78121352689009E-3</v>
      </c>
      <c r="H1924">
        <v>0</v>
      </c>
      <c r="I1924">
        <v>-2.78121352689009E-3</v>
      </c>
      <c r="J1924">
        <v>98.099516652198005</v>
      </c>
      <c r="K1924">
        <v>100</v>
      </c>
      <c r="L1924">
        <v>101.888398628261</v>
      </c>
      <c r="M1924">
        <v>1</v>
      </c>
      <c r="N1924" t="b">
        <v>1</v>
      </c>
    </row>
    <row r="1925" spans="1:14" x14ac:dyDescent="0.35">
      <c r="A1925" t="s">
        <v>398</v>
      </c>
      <c r="B1925" t="b">
        <v>1</v>
      </c>
      <c r="C1925" t="b">
        <v>1</v>
      </c>
      <c r="D1925">
        <v>1</v>
      </c>
      <c r="E1925">
        <v>1</v>
      </c>
      <c r="F1925">
        <v>6040</v>
      </c>
      <c r="G1925">
        <v>3.3333425749722999E-2</v>
      </c>
      <c r="H1925">
        <v>3.3333425749722999E-2</v>
      </c>
      <c r="I1925">
        <v>3.3333425749722999E-2</v>
      </c>
      <c r="J1925">
        <v>101.369509606607</v>
      </c>
      <c r="K1925">
        <v>103.33334257497199</v>
      </c>
      <c r="L1925">
        <v>105.28468799869501</v>
      </c>
      <c r="M1925">
        <v>1</v>
      </c>
      <c r="N1925" t="b">
        <v>1</v>
      </c>
    </row>
    <row r="1926" spans="1:14" x14ac:dyDescent="0.35">
      <c r="A1926" t="s">
        <v>354</v>
      </c>
      <c r="B1926" t="b">
        <v>1</v>
      </c>
      <c r="C1926" t="b">
        <v>0</v>
      </c>
      <c r="D1926">
        <v>0</v>
      </c>
      <c r="E1926">
        <v>-1</v>
      </c>
      <c r="F1926">
        <v>6040</v>
      </c>
      <c r="G1926">
        <v>-9.8845303506656101E-4</v>
      </c>
      <c r="H1926">
        <v>0</v>
      </c>
      <c r="I1926">
        <v>9.8845303506656101E-4</v>
      </c>
      <c r="J1926">
        <v>101.269310607173</v>
      </c>
      <c r="K1926">
        <v>103.33334257497199</v>
      </c>
      <c r="L1926">
        <v>105.38875696809301</v>
      </c>
      <c r="M1926">
        <v>0</v>
      </c>
      <c r="N1926" t="b">
        <v>0</v>
      </c>
    </row>
    <row r="1927" spans="1:14" x14ac:dyDescent="0.35">
      <c r="A1927" t="s">
        <v>399</v>
      </c>
      <c r="B1927" t="b">
        <v>0</v>
      </c>
      <c r="C1927" t="b">
        <v>1</v>
      </c>
      <c r="D1927">
        <v>1</v>
      </c>
      <c r="E1927">
        <v>1</v>
      </c>
      <c r="F1927">
        <v>6040</v>
      </c>
      <c r="G1927">
        <v>6.5735083540376903E-3</v>
      </c>
      <c r="H1927">
        <v>6.5735083540376903E-3</v>
      </c>
      <c r="I1927">
        <v>6.5735083540376903E-3</v>
      </c>
      <c r="J1927">
        <v>101.935005266457</v>
      </c>
      <c r="K1927">
        <v>104.012605165639</v>
      </c>
      <c r="L1927">
        <v>106.08153084244501</v>
      </c>
      <c r="M1927">
        <v>0</v>
      </c>
      <c r="N1927" t="b">
        <v>1</v>
      </c>
    </row>
    <row r="1928" spans="1:14" x14ac:dyDescent="0.35">
      <c r="A1928" t="s">
        <v>400</v>
      </c>
      <c r="B1928" t="b">
        <v>1</v>
      </c>
      <c r="C1928" t="b">
        <v>0</v>
      </c>
      <c r="D1928">
        <v>0</v>
      </c>
      <c r="E1928">
        <v>-1</v>
      </c>
      <c r="F1928">
        <v>6040</v>
      </c>
      <c r="G1928">
        <v>6.8525953082969604E-3</v>
      </c>
      <c r="H1928">
        <v>0</v>
      </c>
      <c r="I1928">
        <v>-6.8525953082969604E-3</v>
      </c>
      <c r="J1928">
        <v>102.633524605297</v>
      </c>
      <c r="K1928">
        <v>104.012605165639</v>
      </c>
      <c r="L1928">
        <v>105.35459704189699</v>
      </c>
      <c r="M1928">
        <v>0</v>
      </c>
      <c r="N1928" t="b">
        <v>1</v>
      </c>
    </row>
    <row r="1929" spans="1:14" x14ac:dyDescent="0.35">
      <c r="A1929" t="s">
        <v>401</v>
      </c>
      <c r="B1929" t="b">
        <v>1</v>
      </c>
      <c r="C1929" t="b">
        <v>1</v>
      </c>
      <c r="D1929">
        <v>1</v>
      </c>
      <c r="E1929">
        <v>1</v>
      </c>
      <c r="F1929">
        <v>6040</v>
      </c>
      <c r="G1929">
        <v>2.5078930528508601E-2</v>
      </c>
      <c r="H1929">
        <v>2.5078930528508601E-2</v>
      </c>
      <c r="I1929">
        <v>2.5078930528508601E-2</v>
      </c>
      <c r="J1929">
        <v>105.20746363876999</v>
      </c>
      <c r="K1929">
        <v>106.621130064677</v>
      </c>
      <c r="L1929">
        <v>107.99677766196901</v>
      </c>
      <c r="M1929">
        <v>1</v>
      </c>
      <c r="N1929" t="b">
        <v>1</v>
      </c>
    </row>
    <row r="1930" spans="1:14" x14ac:dyDescent="0.35">
      <c r="A1930" t="s">
        <v>402</v>
      </c>
      <c r="B1930" t="b">
        <v>1</v>
      </c>
      <c r="C1930" t="b">
        <v>1</v>
      </c>
      <c r="D1930">
        <v>1</v>
      </c>
      <c r="E1930">
        <v>1</v>
      </c>
      <c r="F1930">
        <v>6040</v>
      </c>
      <c r="G1930">
        <v>1.4901812408267801E-3</v>
      </c>
      <c r="H1930">
        <v>1.4901812408267801E-3</v>
      </c>
      <c r="I1930">
        <v>1.4901812408267801E-3</v>
      </c>
      <c r="J1930">
        <v>105.36424182747901</v>
      </c>
      <c r="K1930">
        <v>106.78001487257499</v>
      </c>
      <c r="L1930">
        <v>108.157712434111</v>
      </c>
      <c r="M1930">
        <v>1</v>
      </c>
      <c r="N1930" t="b">
        <v>1</v>
      </c>
    </row>
    <row r="1931" spans="1:14" x14ac:dyDescent="0.35">
      <c r="A1931" t="s">
        <v>403</v>
      </c>
      <c r="B1931" t="b">
        <v>1</v>
      </c>
      <c r="C1931" t="b">
        <v>1</v>
      </c>
      <c r="D1931">
        <v>1</v>
      </c>
      <c r="E1931">
        <v>1</v>
      </c>
      <c r="F1931">
        <v>6040</v>
      </c>
      <c r="G1931" s="129">
        <v>-9.4742187752627703E-5</v>
      </c>
      <c r="H1931" s="129">
        <v>-9.4742187752627703E-5</v>
      </c>
      <c r="I1931" s="129">
        <v>-9.4742187752627703E-5</v>
      </c>
      <c r="J1931">
        <v>105.354259388698</v>
      </c>
      <c r="K1931">
        <v>106.76989830035799</v>
      </c>
      <c r="L1931">
        <v>108.147465335813</v>
      </c>
      <c r="M1931">
        <v>1</v>
      </c>
      <c r="N1931" t="b">
        <v>0</v>
      </c>
    </row>
    <row r="1932" spans="1:14" x14ac:dyDescent="0.35">
      <c r="A1932" t="s">
        <v>404</v>
      </c>
      <c r="B1932" t="b">
        <v>0</v>
      </c>
      <c r="C1932" t="b">
        <v>1</v>
      </c>
      <c r="D1932">
        <v>1</v>
      </c>
      <c r="E1932">
        <v>1</v>
      </c>
      <c r="F1932">
        <v>6040</v>
      </c>
      <c r="G1932">
        <v>-1.2666831413046401E-2</v>
      </c>
      <c r="H1932">
        <v>-1.2666831413046401E-2</v>
      </c>
      <c r="I1932">
        <v>-1.2666831413046401E-2</v>
      </c>
      <c r="J1932">
        <v>104.019754746375</v>
      </c>
      <c r="K1932">
        <v>105.41746199859899</v>
      </c>
      <c r="L1932">
        <v>106.777579624656</v>
      </c>
      <c r="M1932">
        <v>0</v>
      </c>
      <c r="N1932" t="b">
        <v>0</v>
      </c>
    </row>
    <row r="1933" spans="1:14" x14ac:dyDescent="0.35">
      <c r="A1933" t="s">
        <v>405</v>
      </c>
      <c r="B1933" t="b">
        <v>0</v>
      </c>
      <c r="C1933" t="b">
        <v>1</v>
      </c>
      <c r="D1933">
        <v>1</v>
      </c>
      <c r="E1933">
        <v>1</v>
      </c>
      <c r="F1933">
        <v>6040</v>
      </c>
      <c r="G1933">
        <v>2.3985452170344999E-2</v>
      </c>
      <c r="H1933">
        <v>2.3985452170344999E-2</v>
      </c>
      <c r="I1933">
        <v>2.3985452170344999E-2</v>
      </c>
      <c r="J1933">
        <v>106.514715598615</v>
      </c>
      <c r="K1933">
        <v>107.94594749128601</v>
      </c>
      <c r="L1933">
        <v>109.338688153608</v>
      </c>
      <c r="M1933">
        <v>0</v>
      </c>
      <c r="N1933" t="b">
        <v>1</v>
      </c>
    </row>
    <row r="1934" spans="1:14" x14ac:dyDescent="0.35">
      <c r="A1934" t="s">
        <v>406</v>
      </c>
      <c r="B1934" t="b">
        <v>1</v>
      </c>
      <c r="C1934" t="b">
        <v>1</v>
      </c>
      <c r="D1934">
        <v>1</v>
      </c>
      <c r="E1934">
        <v>1</v>
      </c>
      <c r="F1934">
        <v>6040</v>
      </c>
      <c r="G1934">
        <v>1.8951462322849701E-2</v>
      </c>
      <c r="H1934">
        <v>1.8951462322849701E-2</v>
      </c>
      <c r="I1934">
        <v>1.8951462322849701E-2</v>
      </c>
      <c r="J1934">
        <v>108.533325218111</v>
      </c>
      <c r="K1934">
        <v>109.991681048071</v>
      </c>
      <c r="L1934">
        <v>111.410816182581</v>
      </c>
      <c r="M1934">
        <v>1</v>
      </c>
      <c r="N1934" t="b">
        <v>1</v>
      </c>
    </row>
    <row r="1935" spans="1:14" x14ac:dyDescent="0.35">
      <c r="A1935" t="s">
        <v>407</v>
      </c>
      <c r="B1935" t="b">
        <v>1</v>
      </c>
      <c r="C1935" t="b">
        <v>0</v>
      </c>
      <c r="D1935">
        <v>0</v>
      </c>
      <c r="E1935">
        <v>-1</v>
      </c>
      <c r="F1935">
        <v>6040</v>
      </c>
      <c r="G1935">
        <v>7.67824824990492E-3</v>
      </c>
      <c r="H1935">
        <v>0</v>
      </c>
      <c r="I1935">
        <v>-7.67824824990492E-3</v>
      </c>
      <c r="J1935">
        <v>109.366671032523</v>
      </c>
      <c r="K1935">
        <v>109.991681048071</v>
      </c>
      <c r="L1935">
        <v>110.55537627820701</v>
      </c>
      <c r="M1935">
        <v>0</v>
      </c>
      <c r="N1935" t="b">
        <v>1</v>
      </c>
    </row>
    <row r="1936" spans="1:14" x14ac:dyDescent="0.35">
      <c r="A1936" t="s">
        <v>408</v>
      </c>
      <c r="B1936" t="b">
        <v>1</v>
      </c>
      <c r="C1936" t="b">
        <v>1</v>
      </c>
      <c r="D1936">
        <v>1</v>
      </c>
      <c r="E1936">
        <v>1</v>
      </c>
      <c r="F1936">
        <v>6040</v>
      </c>
      <c r="G1936">
        <v>3.0428778083343402E-2</v>
      </c>
      <c r="H1936">
        <v>3.0428778083343402E-2</v>
      </c>
      <c r="I1936">
        <v>3.0428778083343402E-2</v>
      </c>
      <c r="J1936">
        <v>112.694565195086</v>
      </c>
      <c r="K1936">
        <v>113.33859350169701</v>
      </c>
      <c r="L1936">
        <v>113.919441288897</v>
      </c>
      <c r="M1936">
        <v>1</v>
      </c>
      <c r="N1936" t="b">
        <v>1</v>
      </c>
    </row>
    <row r="1937" spans="1:14" x14ac:dyDescent="0.35">
      <c r="A1937" t="s">
        <v>409</v>
      </c>
      <c r="B1937" t="b">
        <v>1</v>
      </c>
      <c r="C1937" t="b">
        <v>1</v>
      </c>
      <c r="D1937">
        <v>1</v>
      </c>
      <c r="E1937">
        <v>1</v>
      </c>
      <c r="F1937">
        <v>6040</v>
      </c>
      <c r="G1937">
        <v>-8.1693962655479107E-3</v>
      </c>
      <c r="H1937">
        <v>-8.1693962655479107E-3</v>
      </c>
      <c r="I1937">
        <v>-8.1693962655479107E-3</v>
      </c>
      <c r="J1937">
        <v>111.77391863503399</v>
      </c>
      <c r="K1937">
        <v>112.41268561920199</v>
      </c>
      <c r="L1937">
        <v>112.988788230658</v>
      </c>
      <c r="M1937">
        <v>1</v>
      </c>
      <c r="N1937" t="b">
        <v>0</v>
      </c>
    </row>
    <row r="1938" spans="1:14" x14ac:dyDescent="0.35">
      <c r="A1938" t="s">
        <v>410</v>
      </c>
      <c r="B1938" t="b">
        <v>0</v>
      </c>
      <c r="C1938" t="b">
        <v>1</v>
      </c>
      <c r="D1938">
        <v>1</v>
      </c>
      <c r="E1938">
        <v>1</v>
      </c>
      <c r="F1938">
        <v>6040</v>
      </c>
      <c r="G1938">
        <v>9.9884909100535994E-3</v>
      </c>
      <c r="H1938">
        <v>9.9884909100535994E-3</v>
      </c>
      <c r="I1938">
        <v>9.9884909100535994E-3</v>
      </c>
      <c r="J1938">
        <v>112.890371405301</v>
      </c>
      <c r="K1938">
        <v>113.53551870768401</v>
      </c>
      <c r="L1938">
        <v>114.117375714838</v>
      </c>
      <c r="M1938">
        <v>0</v>
      </c>
      <c r="N1938" t="b">
        <v>1</v>
      </c>
    </row>
    <row r="1939" spans="1:14" x14ac:dyDescent="0.35">
      <c r="A1939" t="s">
        <v>411</v>
      </c>
      <c r="B1939" t="b">
        <v>1</v>
      </c>
      <c r="C1939" t="b">
        <v>1</v>
      </c>
      <c r="D1939">
        <v>1</v>
      </c>
      <c r="E1939">
        <v>1</v>
      </c>
      <c r="F1939">
        <v>6040</v>
      </c>
      <c r="G1939">
        <v>1.1009314502057299E-2</v>
      </c>
      <c r="H1939">
        <v>1.1009314502057299E-2</v>
      </c>
      <c r="I1939">
        <v>1.1009314502057299E-2</v>
      </c>
      <c r="J1939">
        <v>114.133217008356</v>
      </c>
      <c r="K1939">
        <v>114.785466940291</v>
      </c>
      <c r="L1939">
        <v>115.37372979423201</v>
      </c>
      <c r="M1939">
        <v>1</v>
      </c>
      <c r="N1939" t="b">
        <v>1</v>
      </c>
    </row>
    <row r="1940" spans="1:14" x14ac:dyDescent="0.35">
      <c r="A1940" t="s">
        <v>412</v>
      </c>
      <c r="B1940" t="b">
        <v>1</v>
      </c>
      <c r="C1940" t="b">
        <v>0</v>
      </c>
      <c r="D1940">
        <v>0</v>
      </c>
      <c r="E1940">
        <v>-1</v>
      </c>
      <c r="F1940">
        <v>6040</v>
      </c>
      <c r="G1940">
        <v>-1.08093326478275E-3</v>
      </c>
      <c r="H1940">
        <v>0</v>
      </c>
      <c r="I1940">
        <v>1.08093326478275E-3</v>
      </c>
      <c r="J1940">
        <v>114.00984661747501</v>
      </c>
      <c r="K1940">
        <v>114.785466940291</v>
      </c>
      <c r="L1940">
        <v>115.49844109664799</v>
      </c>
      <c r="M1940">
        <v>0</v>
      </c>
      <c r="N1940" t="b">
        <v>0</v>
      </c>
    </row>
    <row r="1941" spans="1:14" x14ac:dyDescent="0.35">
      <c r="A1941" t="s">
        <v>413</v>
      </c>
      <c r="B1941" t="b">
        <v>0</v>
      </c>
      <c r="C1941" t="b">
        <v>1</v>
      </c>
      <c r="D1941">
        <v>1</v>
      </c>
      <c r="E1941">
        <v>1</v>
      </c>
      <c r="F1941">
        <v>6040</v>
      </c>
      <c r="G1941">
        <v>1.52284874309127E-2</v>
      </c>
      <c r="H1941">
        <v>1.52284874309127E-2</v>
      </c>
      <c r="I1941">
        <v>1.52284874309127E-2</v>
      </c>
      <c r="J1941">
        <v>115.746044133689</v>
      </c>
      <c r="K1941">
        <v>116.53347598084299</v>
      </c>
      <c r="L1941">
        <v>117.25730765517901</v>
      </c>
      <c r="M1941">
        <v>0</v>
      </c>
      <c r="N1941" t="b">
        <v>1</v>
      </c>
    </row>
    <row r="1942" spans="1:14" x14ac:dyDescent="0.35">
      <c r="A1942" t="s">
        <v>414</v>
      </c>
      <c r="B1942" t="b">
        <v>1</v>
      </c>
      <c r="C1942" t="b">
        <v>0</v>
      </c>
      <c r="D1942">
        <v>0</v>
      </c>
      <c r="E1942">
        <v>-1</v>
      </c>
      <c r="F1942">
        <v>6040</v>
      </c>
      <c r="G1942">
        <v>2.2401614957310301E-3</v>
      </c>
      <c r="H1942">
        <v>0</v>
      </c>
      <c r="I1942">
        <v>-2.2401614957310301E-3</v>
      </c>
      <c r="J1942">
        <v>116.005333965041</v>
      </c>
      <c r="K1942">
        <v>116.53347598084299</v>
      </c>
      <c r="L1942">
        <v>116.994632349477</v>
      </c>
      <c r="M1942">
        <v>0</v>
      </c>
      <c r="N1942" t="b">
        <v>1</v>
      </c>
    </row>
    <row r="1943" spans="1:14" x14ac:dyDescent="0.35">
      <c r="A1943" t="s">
        <v>415</v>
      </c>
      <c r="B1943" t="b">
        <v>1</v>
      </c>
      <c r="C1943" t="b">
        <v>1</v>
      </c>
      <c r="D1943">
        <v>1</v>
      </c>
      <c r="E1943">
        <v>1</v>
      </c>
      <c r="F1943">
        <v>6040</v>
      </c>
      <c r="G1943">
        <v>1.29305499006573E-2</v>
      </c>
      <c r="H1943">
        <v>1.29305499006573E-2</v>
      </c>
      <c r="I1943">
        <v>1.29305499006573E-2</v>
      </c>
      <c r="J1943">
        <v>117.50534672461799</v>
      </c>
      <c r="K1943">
        <v>118.04031790710999</v>
      </c>
      <c r="L1943">
        <v>118.507437281181</v>
      </c>
      <c r="M1943">
        <v>1</v>
      </c>
      <c r="N1943" t="b">
        <v>1</v>
      </c>
    </row>
    <row r="1944" spans="1:14" x14ac:dyDescent="0.35">
      <c r="A1944" t="s">
        <v>416</v>
      </c>
      <c r="B1944" t="b">
        <v>1</v>
      </c>
      <c r="C1944" t="b">
        <v>1</v>
      </c>
      <c r="D1944">
        <v>1</v>
      </c>
      <c r="E1944">
        <v>1</v>
      </c>
      <c r="F1944">
        <v>6040</v>
      </c>
      <c r="G1944">
        <v>1.4339851687109301E-2</v>
      </c>
      <c r="H1944">
        <v>1.4339851687109301E-2</v>
      </c>
      <c r="I1944">
        <v>1.4339851687109301E-2</v>
      </c>
      <c r="J1944">
        <v>119.190355969092</v>
      </c>
      <c r="K1944">
        <v>119.732998558997</v>
      </c>
      <c r="L1944">
        <v>120.20681635561201</v>
      </c>
      <c r="M1944">
        <v>1</v>
      </c>
      <c r="N1944" t="b">
        <v>1</v>
      </c>
    </row>
    <row r="1945" spans="1:14" x14ac:dyDescent="0.35">
      <c r="A1945" t="s">
        <v>417</v>
      </c>
      <c r="B1945" t="b">
        <v>1</v>
      </c>
      <c r="C1945" t="b">
        <v>0</v>
      </c>
      <c r="D1945">
        <v>0</v>
      </c>
      <c r="E1945">
        <v>-1</v>
      </c>
      <c r="F1945">
        <v>6040</v>
      </c>
      <c r="G1945">
        <v>2.1358673016718999E-2</v>
      </c>
      <c r="H1945">
        <v>0</v>
      </c>
      <c r="I1945">
        <v>-2.1358673016718999E-2</v>
      </c>
      <c r="J1945">
        <v>121.73610380898199</v>
      </c>
      <c r="K1945">
        <v>119.732998558997</v>
      </c>
      <c r="L1945">
        <v>117.639358270692</v>
      </c>
      <c r="M1945">
        <v>0</v>
      </c>
      <c r="N1945" t="b">
        <v>1</v>
      </c>
    </row>
    <row r="1946" spans="1:14" x14ac:dyDescent="0.35">
      <c r="A1946" t="s">
        <v>418</v>
      </c>
      <c r="B1946" t="b">
        <v>1</v>
      </c>
      <c r="C1946" t="b">
        <v>1</v>
      </c>
      <c r="D1946">
        <v>1</v>
      </c>
      <c r="E1946">
        <v>1</v>
      </c>
      <c r="F1946">
        <v>6040</v>
      </c>
      <c r="G1946">
        <v>1.11807778533665E-2</v>
      </c>
      <c r="H1946">
        <v>1.11807778533665E-2</v>
      </c>
      <c r="I1946">
        <v>1.11807778533665E-2</v>
      </c>
      <c r="J1946">
        <v>123.097208142404</v>
      </c>
      <c r="K1946">
        <v>121.071706617603</v>
      </c>
      <c r="L1946">
        <v>118.954657802329</v>
      </c>
      <c r="M1946">
        <v>1</v>
      </c>
      <c r="N1946" t="b">
        <v>1</v>
      </c>
    </row>
    <row r="1947" spans="1:14" x14ac:dyDescent="0.35">
      <c r="A1947" t="s">
        <v>419</v>
      </c>
      <c r="B1947" t="b">
        <v>1</v>
      </c>
      <c r="C1947" t="b">
        <v>0</v>
      </c>
      <c r="D1947">
        <v>0</v>
      </c>
      <c r="E1947">
        <v>-1</v>
      </c>
      <c r="F1947">
        <v>6040</v>
      </c>
      <c r="G1947">
        <v>3.4576545070880101E-2</v>
      </c>
      <c r="H1947">
        <v>0</v>
      </c>
      <c r="I1947">
        <v>-3.4576545070880101E-2</v>
      </c>
      <c r="J1947">
        <v>127.35348430784001</v>
      </c>
      <c r="K1947">
        <v>121.071706617603</v>
      </c>
      <c r="L1947">
        <v>114.841616715436</v>
      </c>
      <c r="M1947">
        <v>0</v>
      </c>
      <c r="N1947" t="b">
        <v>1</v>
      </c>
    </row>
    <row r="1948" spans="1:14" x14ac:dyDescent="0.35">
      <c r="A1948" t="s">
        <v>420</v>
      </c>
      <c r="B1948" t="b">
        <v>1</v>
      </c>
      <c r="C1948" t="b">
        <v>1</v>
      </c>
      <c r="D1948">
        <v>1</v>
      </c>
      <c r="E1948">
        <v>1</v>
      </c>
      <c r="F1948">
        <v>6040</v>
      </c>
      <c r="G1948">
        <v>-2.8685064481098602E-2</v>
      </c>
      <c r="H1948">
        <v>-2.8685064481098602E-2</v>
      </c>
      <c r="I1948">
        <v>-2.8685064481098602E-2</v>
      </c>
      <c r="J1948">
        <v>123.700341398577</v>
      </c>
      <c r="K1948">
        <v>117.59875690644</v>
      </c>
      <c r="L1948">
        <v>111.54737753484</v>
      </c>
      <c r="M1948">
        <v>1</v>
      </c>
      <c r="N1948" t="b">
        <v>0</v>
      </c>
    </row>
    <row r="1949" spans="1:14" x14ac:dyDescent="0.35">
      <c r="A1949" t="s">
        <v>421</v>
      </c>
      <c r="B1949" t="b">
        <v>0</v>
      </c>
      <c r="C1949" t="b">
        <v>0</v>
      </c>
      <c r="D1949">
        <v>0</v>
      </c>
      <c r="E1949">
        <v>-1</v>
      </c>
      <c r="F1949">
        <v>6040</v>
      </c>
      <c r="G1949">
        <v>-8.5180481830454593E-3</v>
      </c>
      <c r="H1949">
        <v>0</v>
      </c>
      <c r="I1949">
        <v>8.5180481830454593E-3</v>
      </c>
      <c r="J1949">
        <v>122.64665593028499</v>
      </c>
      <c r="K1949">
        <v>117.59875690644</v>
      </c>
      <c r="L1949">
        <v>112.497543471374</v>
      </c>
      <c r="M1949">
        <v>1</v>
      </c>
      <c r="N1949" t="b">
        <v>0</v>
      </c>
    </row>
    <row r="1950" spans="1:14" x14ac:dyDescent="0.35">
      <c r="A1950" t="s">
        <v>422</v>
      </c>
      <c r="B1950" t="b">
        <v>0</v>
      </c>
      <c r="C1950" t="b">
        <v>0</v>
      </c>
      <c r="D1950">
        <v>0</v>
      </c>
      <c r="E1950">
        <v>-1</v>
      </c>
      <c r="F1950">
        <v>6040</v>
      </c>
      <c r="G1950">
        <v>1.8475236089108501E-2</v>
      </c>
      <c r="H1950">
        <v>0</v>
      </c>
      <c r="I1950">
        <v>-1.8475236089108501E-2</v>
      </c>
      <c r="J1950">
        <v>124.91258185413599</v>
      </c>
      <c r="K1950">
        <v>117.59875690644</v>
      </c>
      <c r="L1950">
        <v>110.419124796296</v>
      </c>
      <c r="M1950">
        <v>1</v>
      </c>
      <c r="N1950" t="b">
        <v>1</v>
      </c>
    </row>
    <row r="1951" spans="1:14" x14ac:dyDescent="0.35">
      <c r="A1951" t="s">
        <v>423</v>
      </c>
      <c r="B1951" t="b">
        <v>1</v>
      </c>
      <c r="C1951" t="b">
        <v>1</v>
      </c>
      <c r="D1951">
        <v>1</v>
      </c>
      <c r="E1951">
        <v>1</v>
      </c>
      <c r="F1951">
        <v>6040</v>
      </c>
      <c r="G1951">
        <v>1.88739618924052E-2</v>
      </c>
      <c r="H1951">
        <v>1.88739618924052E-2</v>
      </c>
      <c r="I1951">
        <v>1.88739618924052E-2</v>
      </c>
      <c r="J1951">
        <v>127.270177163933</v>
      </c>
      <c r="K1951">
        <v>119.818311362887</v>
      </c>
      <c r="L1951">
        <v>112.503171149894</v>
      </c>
      <c r="M1951">
        <v>1</v>
      </c>
      <c r="N1951" t="b">
        <v>1</v>
      </c>
    </row>
    <row r="1952" spans="1:14" x14ac:dyDescent="0.35">
      <c r="A1952" t="s">
        <v>424</v>
      </c>
      <c r="B1952" t="b">
        <v>1</v>
      </c>
      <c r="C1952" t="b">
        <v>1</v>
      </c>
      <c r="D1952">
        <v>1</v>
      </c>
      <c r="E1952">
        <v>1</v>
      </c>
      <c r="F1952">
        <v>6040</v>
      </c>
      <c r="G1952">
        <v>-2.5414517949013901E-3</v>
      </c>
      <c r="H1952">
        <v>-2.5414517949013901E-3</v>
      </c>
      <c r="I1952">
        <v>-2.5414517949013901E-3</v>
      </c>
      <c r="J1952">
        <v>126.946726143742</v>
      </c>
      <c r="K1952">
        <v>119.513798900411</v>
      </c>
      <c r="L1952">
        <v>112.217249763643</v>
      </c>
      <c r="M1952">
        <v>1</v>
      </c>
      <c r="N1952" t="b">
        <v>0</v>
      </c>
    </row>
    <row r="1953" spans="1:14" x14ac:dyDescent="0.35">
      <c r="A1953" t="s">
        <v>425</v>
      </c>
      <c r="B1953" t="b">
        <v>0</v>
      </c>
      <c r="C1953" t="b">
        <v>1</v>
      </c>
      <c r="D1953">
        <v>1</v>
      </c>
      <c r="E1953">
        <v>1</v>
      </c>
      <c r="F1953">
        <v>6040</v>
      </c>
      <c r="G1953">
        <v>2.6740600599288698E-2</v>
      </c>
      <c r="H1953">
        <v>2.6740600599288698E-2</v>
      </c>
      <c r="I1953">
        <v>2.6740600599288698E-2</v>
      </c>
      <c r="J1953">
        <v>130.34135784494001</v>
      </c>
      <c r="K1953">
        <v>122.709669662911</v>
      </c>
      <c r="L1953">
        <v>115.218006419923</v>
      </c>
      <c r="M1953">
        <v>0</v>
      </c>
      <c r="N1953" t="b">
        <v>1</v>
      </c>
    </row>
    <row r="1954" spans="1:14" x14ac:dyDescent="0.35">
      <c r="A1954" t="s">
        <v>426</v>
      </c>
      <c r="B1954" t="b">
        <v>1</v>
      </c>
      <c r="C1954" t="b">
        <v>1</v>
      </c>
      <c r="D1954">
        <v>1</v>
      </c>
      <c r="E1954">
        <v>1</v>
      </c>
      <c r="F1954">
        <v>6040</v>
      </c>
      <c r="G1954">
        <v>2.74278974994266E-2</v>
      </c>
      <c r="H1954">
        <v>2.74278974994266E-2</v>
      </c>
      <c r="I1954">
        <v>2.74278974994266E-2</v>
      </c>
      <c r="J1954">
        <v>133.916347247847</v>
      </c>
      <c r="K1954">
        <v>126.075337904614</v>
      </c>
      <c r="L1954">
        <v>118.378194090097</v>
      </c>
      <c r="M1954">
        <v>1</v>
      </c>
      <c r="N1954" t="b">
        <v>1</v>
      </c>
    </row>
    <row r="1955" spans="1:14" x14ac:dyDescent="0.35">
      <c r="A1955" t="s">
        <v>427</v>
      </c>
      <c r="B1955" t="b">
        <v>1</v>
      </c>
      <c r="C1955" t="b">
        <v>1</v>
      </c>
      <c r="D1955">
        <v>1</v>
      </c>
      <c r="E1955">
        <v>1</v>
      </c>
      <c r="F1955">
        <v>6040</v>
      </c>
      <c r="G1955">
        <v>4.7893520804229697E-3</v>
      </c>
      <c r="H1955">
        <v>4.7893520804229697E-3</v>
      </c>
      <c r="I1955">
        <v>4.7893520804229697E-3</v>
      </c>
      <c r="J1955">
        <v>134.557719784141</v>
      </c>
      <c r="K1955">
        <v>126.679157086497</v>
      </c>
      <c r="L1955">
        <v>118.94514894023899</v>
      </c>
      <c r="M1955">
        <v>1</v>
      </c>
      <c r="N1955" t="b">
        <v>1</v>
      </c>
    </row>
    <row r="1956" spans="1:14" x14ac:dyDescent="0.35">
      <c r="A1956" t="s">
        <v>428</v>
      </c>
      <c r="B1956" t="b">
        <v>1</v>
      </c>
      <c r="C1956" t="b">
        <v>1</v>
      </c>
      <c r="D1956">
        <v>1</v>
      </c>
      <c r="E1956">
        <v>1</v>
      </c>
      <c r="F1956">
        <v>6040</v>
      </c>
      <c r="G1956">
        <v>-5.7542674254656201E-2</v>
      </c>
      <c r="H1956">
        <v>-5.7542674254656201E-2</v>
      </c>
      <c r="I1956">
        <v>-5.7542674254656201E-2</v>
      </c>
      <c r="J1956">
        <v>126.81490874615299</v>
      </c>
      <c r="K1956">
        <v>119.389699615415</v>
      </c>
      <c r="L1956">
        <v>112.10072698059901</v>
      </c>
      <c r="M1956">
        <v>1</v>
      </c>
      <c r="N1956" t="b">
        <v>0</v>
      </c>
    </row>
    <row r="1957" spans="1:14" x14ac:dyDescent="0.35">
      <c r="A1957" t="s">
        <v>429</v>
      </c>
      <c r="B1957" t="b">
        <v>0</v>
      </c>
      <c r="C1957" t="b">
        <v>1</v>
      </c>
      <c r="D1957">
        <v>1</v>
      </c>
      <c r="E1957">
        <v>1</v>
      </c>
      <c r="F1957">
        <v>6040</v>
      </c>
      <c r="G1957">
        <v>7.2035453929313303E-3</v>
      </c>
      <c r="H1957">
        <v>7.2035453929313303E-3</v>
      </c>
      <c r="I1957">
        <v>7.2035453929313303E-3</v>
      </c>
      <c r="J1957">
        <v>127.728425697806</v>
      </c>
      <c r="K1957">
        <v>120.249728736043</v>
      </c>
      <c r="L1957">
        <v>112.90824965598399</v>
      </c>
      <c r="M1957">
        <v>0</v>
      </c>
      <c r="N1957" t="b">
        <v>1</v>
      </c>
    </row>
    <row r="1958" spans="1:14" x14ac:dyDescent="0.35">
      <c r="A1958" t="s">
        <v>430</v>
      </c>
      <c r="B1958" t="b">
        <v>1</v>
      </c>
      <c r="C1958" t="b">
        <v>0</v>
      </c>
      <c r="D1958">
        <v>0</v>
      </c>
      <c r="E1958">
        <v>-1</v>
      </c>
      <c r="F1958">
        <v>6040</v>
      </c>
      <c r="G1958">
        <v>-7.2598833978657698E-2</v>
      </c>
      <c r="H1958">
        <v>0</v>
      </c>
      <c r="I1958">
        <v>7.2598833978657698E-2</v>
      </c>
      <c r="J1958">
        <v>118.455490926216</v>
      </c>
      <c r="K1958">
        <v>120.249728736043</v>
      </c>
      <c r="L1958">
        <v>121.10525692758</v>
      </c>
      <c r="M1958">
        <v>0</v>
      </c>
      <c r="N1958" t="b">
        <v>0</v>
      </c>
    </row>
    <row r="1959" spans="1:14" x14ac:dyDescent="0.35">
      <c r="A1959" t="s">
        <v>431</v>
      </c>
      <c r="B1959" t="b">
        <v>0</v>
      </c>
      <c r="C1959" t="b">
        <v>0</v>
      </c>
      <c r="D1959">
        <v>0</v>
      </c>
      <c r="E1959">
        <v>-1</v>
      </c>
      <c r="F1959">
        <v>6040</v>
      </c>
      <c r="G1959">
        <v>6.09902429071396E-2</v>
      </c>
      <c r="H1959">
        <v>0</v>
      </c>
      <c r="I1959">
        <v>-6.09902429071396E-2</v>
      </c>
      <c r="J1959">
        <v>125.68012009149</v>
      </c>
      <c r="K1959">
        <v>120.249728736043</v>
      </c>
      <c r="L1959">
        <v>113.71901789023499</v>
      </c>
      <c r="M1959">
        <v>1</v>
      </c>
      <c r="N1959" t="b">
        <v>1</v>
      </c>
    </row>
    <row r="1960" spans="1:14" x14ac:dyDescent="0.35">
      <c r="A1960" t="s">
        <v>432</v>
      </c>
      <c r="B1960" t="b">
        <v>1</v>
      </c>
      <c r="C1960" t="b">
        <v>1</v>
      </c>
      <c r="D1960">
        <v>1</v>
      </c>
      <c r="E1960">
        <v>1</v>
      </c>
      <c r="F1960">
        <v>6040</v>
      </c>
      <c r="G1960">
        <v>2.4444090805477901E-2</v>
      </c>
      <c r="H1960">
        <v>2.4444090805477901E-2</v>
      </c>
      <c r="I1960">
        <v>2.4444090805477901E-2</v>
      </c>
      <c r="J1960">
        <v>128.75225635945</v>
      </c>
      <c r="K1960">
        <v>123.189124024601</v>
      </c>
      <c r="L1960">
        <v>116.498775889854</v>
      </c>
      <c r="M1960">
        <v>1</v>
      </c>
      <c r="N1960" t="b">
        <v>1</v>
      </c>
    </row>
    <row r="1961" spans="1:14" x14ac:dyDescent="0.35">
      <c r="A1961" t="s">
        <v>433</v>
      </c>
      <c r="B1961" t="b">
        <v>1</v>
      </c>
      <c r="C1961" t="b">
        <v>1</v>
      </c>
      <c r="D1961">
        <v>1</v>
      </c>
      <c r="E1961">
        <v>1</v>
      </c>
      <c r="F1961">
        <v>6040</v>
      </c>
      <c r="G1961" s="129">
        <v>1.4383716656457501E-2</v>
      </c>
      <c r="H1961" s="129">
        <v>1.4383716656457501E-2</v>
      </c>
      <c r="I1961" s="129">
        <v>1.4383716656457501E-2</v>
      </c>
      <c r="J1961">
        <v>130.60419233380401</v>
      </c>
      <c r="K1961">
        <v>124.961041479728</v>
      </c>
      <c r="L1961">
        <v>118.17446127307799</v>
      </c>
      <c r="M1961">
        <v>1</v>
      </c>
      <c r="N1961" t="b">
        <v>1</v>
      </c>
    </row>
    <row r="1962" spans="1:14" x14ac:dyDescent="0.35">
      <c r="A1962" t="s">
        <v>434</v>
      </c>
      <c r="B1962" t="b">
        <v>1</v>
      </c>
      <c r="C1962" t="b">
        <v>0</v>
      </c>
      <c r="D1962">
        <v>0</v>
      </c>
      <c r="E1962">
        <v>-1</v>
      </c>
      <c r="F1962">
        <v>6040</v>
      </c>
      <c r="G1962">
        <v>2.2571368264929299E-2</v>
      </c>
      <c r="H1962">
        <v>0</v>
      </c>
      <c r="I1962">
        <v>-2.2571368264929299E-2</v>
      </c>
      <c r="J1962">
        <v>133.552107655914</v>
      </c>
      <c r="K1962">
        <v>124.961041479728</v>
      </c>
      <c r="L1962">
        <v>115.507101988174</v>
      </c>
      <c r="M1962">
        <v>0</v>
      </c>
      <c r="N1962" t="b">
        <v>1</v>
      </c>
    </row>
    <row r="1963" spans="1:14" x14ac:dyDescent="0.35">
      <c r="A1963" t="s">
        <v>435</v>
      </c>
      <c r="B1963" t="b">
        <v>1</v>
      </c>
      <c r="C1963" t="b">
        <v>1</v>
      </c>
      <c r="D1963">
        <v>1</v>
      </c>
      <c r="E1963">
        <v>1</v>
      </c>
      <c r="F1963">
        <v>6040</v>
      </c>
      <c r="G1963">
        <v>-3.9385880680200901E-2</v>
      </c>
      <c r="H1963">
        <v>-3.9385880680200901E-2</v>
      </c>
      <c r="I1963">
        <v>-3.9385880680200901E-2</v>
      </c>
      <c r="J1963">
        <v>128.292040279189</v>
      </c>
      <c r="K1963">
        <v>120.039340810334</v>
      </c>
      <c r="L1963">
        <v>110.957753051552</v>
      </c>
      <c r="M1963">
        <v>1</v>
      </c>
      <c r="N1963" t="b">
        <v>0</v>
      </c>
    </row>
    <row r="1964" spans="1:14" x14ac:dyDescent="0.35">
      <c r="A1964" t="s">
        <v>436</v>
      </c>
      <c r="B1964" t="b">
        <v>0</v>
      </c>
      <c r="C1964" t="b">
        <v>1</v>
      </c>
      <c r="D1964">
        <v>1</v>
      </c>
      <c r="E1964">
        <v>1</v>
      </c>
      <c r="F1964">
        <v>6040</v>
      </c>
      <c r="G1964">
        <v>5.6706918916349103E-2</v>
      </c>
      <c r="H1964">
        <v>5.6706918916349103E-2</v>
      </c>
      <c r="I1964">
        <v>5.6706918916349103E-2</v>
      </c>
      <c r="J1964">
        <v>135.56708660491299</v>
      </c>
      <c r="K1964">
        <v>126.84640197643699</v>
      </c>
      <c r="L1964">
        <v>117.24982535698599</v>
      </c>
      <c r="M1964">
        <v>0</v>
      </c>
      <c r="N1964" t="b">
        <v>1</v>
      </c>
    </row>
    <row r="1965" spans="1:14" x14ac:dyDescent="0.35">
      <c r="A1965" t="s">
        <v>437</v>
      </c>
      <c r="B1965" t="b">
        <v>1</v>
      </c>
      <c r="C1965" t="b">
        <v>1</v>
      </c>
      <c r="D1965">
        <v>1</v>
      </c>
      <c r="E1965">
        <v>1</v>
      </c>
      <c r="F1965">
        <v>6040</v>
      </c>
      <c r="G1965">
        <v>4.8464999687689502E-3</v>
      </c>
      <c r="H1965">
        <v>4.8464999687689502E-3</v>
      </c>
      <c r="I1965">
        <v>4.8464999687689502E-3</v>
      </c>
      <c r="J1965">
        <v>136.22411248591001</v>
      </c>
      <c r="K1965">
        <v>127.461163059654</v>
      </c>
      <c r="L1965">
        <v>117.81807663191699</v>
      </c>
      <c r="M1965">
        <v>1</v>
      </c>
      <c r="N1965" t="b">
        <v>1</v>
      </c>
    </row>
    <row r="1966" spans="1:14" x14ac:dyDescent="0.35">
      <c r="A1966" t="s">
        <v>438</v>
      </c>
      <c r="B1966" t="b">
        <v>1</v>
      </c>
      <c r="C1966" t="b">
        <v>1</v>
      </c>
      <c r="D1966">
        <v>1</v>
      </c>
      <c r="E1966">
        <v>1</v>
      </c>
      <c r="F1966">
        <v>6040</v>
      </c>
      <c r="G1966">
        <v>-1.5560546006860799E-3</v>
      </c>
      <c r="H1966">
        <v>-1.5560546006860799E-3</v>
      </c>
      <c r="I1966">
        <v>-1.5560546006860799E-3</v>
      </c>
      <c r="J1966">
        <v>136.012140328952</v>
      </c>
      <c r="K1966">
        <v>127.262826530467</v>
      </c>
      <c r="L1966">
        <v>117.63474527173</v>
      </c>
      <c r="M1966">
        <v>1</v>
      </c>
      <c r="N1966" t="b">
        <v>0</v>
      </c>
    </row>
    <row r="1967" spans="1:14" x14ac:dyDescent="0.35">
      <c r="A1967" t="s">
        <v>439</v>
      </c>
      <c r="B1967" t="b">
        <v>0</v>
      </c>
      <c r="C1967" t="b">
        <v>0</v>
      </c>
      <c r="D1967">
        <v>0</v>
      </c>
      <c r="E1967">
        <v>-1</v>
      </c>
      <c r="F1967">
        <v>6040</v>
      </c>
      <c r="G1967">
        <v>1.7918027608419599E-2</v>
      </c>
      <c r="H1967">
        <v>0</v>
      </c>
      <c r="I1967">
        <v>-1.7918027608419599E-2</v>
      </c>
      <c r="J1967">
        <v>138.449209614447</v>
      </c>
      <c r="K1967">
        <v>127.262826530467</v>
      </c>
      <c r="L1967">
        <v>115.526962658242</v>
      </c>
      <c r="M1967">
        <v>1</v>
      </c>
      <c r="N1967" t="b">
        <v>1</v>
      </c>
    </row>
    <row r="1968" spans="1:14" x14ac:dyDescent="0.35">
      <c r="A1968" t="s">
        <v>440</v>
      </c>
      <c r="B1968" t="b">
        <v>1</v>
      </c>
      <c r="C1968" t="b">
        <v>0</v>
      </c>
      <c r="D1968">
        <v>0</v>
      </c>
      <c r="E1968">
        <v>-1</v>
      </c>
      <c r="F1968">
        <v>6040</v>
      </c>
      <c r="G1968">
        <v>2.63055267859011E-2</v>
      </c>
      <c r="H1968">
        <v>0</v>
      </c>
      <c r="I1968">
        <v>-2.63055267859011E-2</v>
      </c>
      <c r="J1968">
        <v>142.091189006446</v>
      </c>
      <c r="K1968">
        <v>127.262826530467</v>
      </c>
      <c r="L1968">
        <v>112.487965047542</v>
      </c>
      <c r="M1968">
        <v>0</v>
      </c>
      <c r="N1968" t="b">
        <v>1</v>
      </c>
    </row>
    <row r="1969" spans="1:14" x14ac:dyDescent="0.35">
      <c r="A1969" t="s">
        <v>441</v>
      </c>
      <c r="B1969" t="b">
        <v>1</v>
      </c>
      <c r="C1969" t="b">
        <v>1</v>
      </c>
      <c r="D1969">
        <v>1</v>
      </c>
      <c r="E1969">
        <v>1</v>
      </c>
      <c r="F1969">
        <v>6040</v>
      </c>
      <c r="G1969">
        <v>2.04142617435394E-2</v>
      </c>
      <c r="H1969">
        <v>2.04142617435394E-2</v>
      </c>
      <c r="I1969">
        <v>2.04142617435394E-2</v>
      </c>
      <c r="J1969">
        <v>144.99187573027501</v>
      </c>
      <c r="K1969">
        <v>129.860803181482</v>
      </c>
      <c r="L1969">
        <v>114.78432380901999</v>
      </c>
      <c r="M1969">
        <v>1</v>
      </c>
      <c r="N1969" t="b">
        <v>1</v>
      </c>
    </row>
    <row r="1970" spans="1:14" x14ac:dyDescent="0.35">
      <c r="A1970" t="s">
        <v>442</v>
      </c>
      <c r="B1970" t="b">
        <v>1</v>
      </c>
      <c r="C1970" t="b">
        <v>1</v>
      </c>
      <c r="D1970">
        <v>1</v>
      </c>
      <c r="E1970">
        <v>1</v>
      </c>
      <c r="F1970">
        <v>6040</v>
      </c>
      <c r="G1970" s="129">
        <v>2.9445689540295899E-2</v>
      </c>
      <c r="H1970" s="129">
        <v>2.9445689540295899E-2</v>
      </c>
      <c r="I1970" s="129">
        <v>2.9445689540295899E-2</v>
      </c>
      <c r="J1970">
        <v>149.26126148889401</v>
      </c>
      <c r="K1970">
        <v>133.68464407541799</v>
      </c>
      <c r="L1970">
        <v>118.16422737199299</v>
      </c>
      <c r="M1970">
        <v>1</v>
      </c>
      <c r="N1970" t="b">
        <v>1</v>
      </c>
    </row>
    <row r="1971" spans="1:14" x14ac:dyDescent="0.35">
      <c r="A1971" t="s">
        <v>443</v>
      </c>
      <c r="B1971" t="b">
        <v>1</v>
      </c>
      <c r="C1971" t="b">
        <v>1</v>
      </c>
      <c r="D1971">
        <v>1</v>
      </c>
      <c r="E1971">
        <v>1</v>
      </c>
      <c r="F1971">
        <v>6040</v>
      </c>
      <c r="G1971">
        <v>-3.7246349519773898E-3</v>
      </c>
      <c r="H1971">
        <v>-3.7246349519773898E-3</v>
      </c>
      <c r="I1971">
        <v>-3.7246349519773898E-3</v>
      </c>
      <c r="J1971">
        <v>148.705317777376</v>
      </c>
      <c r="K1971">
        <v>133.186717577552</v>
      </c>
      <c r="L1971">
        <v>117.72410876065</v>
      </c>
      <c r="M1971">
        <v>1</v>
      </c>
      <c r="N1971" t="b">
        <v>0</v>
      </c>
    </row>
    <row r="1972" spans="1:14" x14ac:dyDescent="0.35">
      <c r="A1972" t="s">
        <v>444</v>
      </c>
      <c r="B1972" t="b">
        <v>0</v>
      </c>
      <c r="C1972" t="b">
        <v>1</v>
      </c>
      <c r="D1972">
        <v>1</v>
      </c>
      <c r="E1972">
        <v>1</v>
      </c>
      <c r="F1972">
        <v>6040</v>
      </c>
      <c r="G1972">
        <v>-6.3267926006463901E-2</v>
      </c>
      <c r="H1972">
        <v>-6.3267926006463901E-2</v>
      </c>
      <c r="I1972">
        <v>-6.3267926006463901E-2</v>
      </c>
      <c r="J1972">
        <v>139.29704073546901</v>
      </c>
      <c r="K1972">
        <v>124.76027018481101</v>
      </c>
      <c r="L1972">
        <v>110.27594855840501</v>
      </c>
      <c r="M1972">
        <v>0</v>
      </c>
      <c r="N1972" t="b">
        <v>0</v>
      </c>
    </row>
    <row r="1973" spans="1:14" x14ac:dyDescent="0.35">
      <c r="A1973" t="s">
        <v>445</v>
      </c>
      <c r="B1973" t="b">
        <v>0</v>
      </c>
      <c r="C1973" t="b">
        <v>0</v>
      </c>
      <c r="D1973">
        <v>0</v>
      </c>
      <c r="E1973">
        <v>-1</v>
      </c>
      <c r="F1973">
        <v>6040</v>
      </c>
      <c r="G1973">
        <v>-0.12474408345098</v>
      </c>
      <c r="H1973">
        <v>0</v>
      </c>
      <c r="I1973">
        <v>0.12474408345098</v>
      </c>
      <c r="J1973">
        <v>121.920559061489</v>
      </c>
      <c r="K1973">
        <v>124.76027018481101</v>
      </c>
      <c r="L1973">
        <v>124.03222068801</v>
      </c>
      <c r="M1973">
        <v>1</v>
      </c>
      <c r="N1973" t="b">
        <v>0</v>
      </c>
    </row>
    <row r="1974" spans="1:14" x14ac:dyDescent="0.35">
      <c r="A1974" t="s">
        <v>446</v>
      </c>
      <c r="B1974" t="b">
        <v>0</v>
      </c>
      <c r="C1974" t="b">
        <v>0</v>
      </c>
      <c r="D1974">
        <v>0</v>
      </c>
      <c r="E1974">
        <v>-1</v>
      </c>
      <c r="F1974">
        <v>6040</v>
      </c>
      <c r="G1974">
        <v>0.13647464366267401</v>
      </c>
      <c r="H1974">
        <v>0</v>
      </c>
      <c r="I1974">
        <v>-0.13647464366267401</v>
      </c>
      <c r="J1974">
        <v>138.55962391456001</v>
      </c>
      <c r="K1974">
        <v>124.76027018481101</v>
      </c>
      <c r="L1974">
        <v>107.104967566924</v>
      </c>
      <c r="M1974">
        <v>1</v>
      </c>
      <c r="N1974" t="b">
        <v>1</v>
      </c>
    </row>
    <row r="1975" spans="1:14" x14ac:dyDescent="0.35">
      <c r="A1975" t="s">
        <v>447</v>
      </c>
      <c r="B1975" t="b">
        <v>1</v>
      </c>
      <c r="C1975" t="b">
        <v>0</v>
      </c>
      <c r="D1975">
        <v>0</v>
      </c>
      <c r="E1975">
        <v>-1</v>
      </c>
      <c r="F1975">
        <v>6040</v>
      </c>
      <c r="G1975">
        <v>5.8719559332569497E-2</v>
      </c>
      <c r="H1975">
        <v>0</v>
      </c>
      <c r="I1975">
        <v>-5.8719559332569497E-2</v>
      </c>
      <c r="J1975">
        <v>146.69578397210901</v>
      </c>
      <c r="K1975">
        <v>124.76027018481101</v>
      </c>
      <c r="L1975">
        <v>100.81581106906501</v>
      </c>
      <c r="M1975">
        <v>0</v>
      </c>
      <c r="N1975" t="b">
        <v>1</v>
      </c>
    </row>
    <row r="1976" spans="1:14" x14ac:dyDescent="0.35">
      <c r="A1976" t="s">
        <v>448</v>
      </c>
      <c r="B1976" t="b">
        <v>1</v>
      </c>
      <c r="C1976" t="b">
        <v>1</v>
      </c>
      <c r="D1976">
        <v>1</v>
      </c>
      <c r="E1976">
        <v>1</v>
      </c>
      <c r="F1976">
        <v>6040</v>
      </c>
      <c r="G1976">
        <v>1.2097971888293599E-2</v>
      </c>
      <c r="H1976">
        <v>1.2097971888293599E-2</v>
      </c>
      <c r="I1976">
        <v>1.2097971888293599E-2</v>
      </c>
      <c r="J1976">
        <v>148.470505442735</v>
      </c>
      <c r="K1976">
        <v>126.26961642628299</v>
      </c>
      <c r="L1976">
        <v>102.03547791727399</v>
      </c>
      <c r="M1976">
        <v>1</v>
      </c>
      <c r="N1976" t="b">
        <v>1</v>
      </c>
    </row>
    <row r="1977" spans="1:14" x14ac:dyDescent="0.35">
      <c r="A1977" t="s">
        <v>449</v>
      </c>
      <c r="B1977" t="b">
        <v>1</v>
      </c>
      <c r="C1977" t="b">
        <v>0</v>
      </c>
      <c r="D1977">
        <v>0</v>
      </c>
      <c r="E1977">
        <v>-1</v>
      </c>
      <c r="F1977">
        <v>6040</v>
      </c>
      <c r="G1977">
        <v>4.2414685373895797E-2</v>
      </c>
      <c r="H1977">
        <v>0</v>
      </c>
      <c r="I1977">
        <v>-4.2414685373895797E-2</v>
      </c>
      <c r="J1977">
        <v>154.76783521839201</v>
      </c>
      <c r="K1977">
        <v>126.26961642628299</v>
      </c>
      <c r="L1977">
        <v>97.707675224438105</v>
      </c>
      <c r="M1977">
        <v>0</v>
      </c>
      <c r="N1977" t="b">
        <v>1</v>
      </c>
    </row>
    <row r="1978" spans="1:14" x14ac:dyDescent="0.35">
      <c r="A1978" t="s">
        <v>450</v>
      </c>
      <c r="B1978" t="b">
        <v>1</v>
      </c>
      <c r="C1978" t="b">
        <v>0</v>
      </c>
      <c r="D1978">
        <v>0</v>
      </c>
      <c r="E1978">
        <v>-1</v>
      </c>
      <c r="F1978">
        <v>6040</v>
      </c>
      <c r="G1978">
        <v>4.6256776399722803E-2</v>
      </c>
      <c r="H1978">
        <v>0</v>
      </c>
      <c r="I1978">
        <v>-4.6256776399722803E-2</v>
      </c>
      <c r="J1978">
        <v>161.92689636595799</v>
      </c>
      <c r="K1978">
        <v>126.26961642628299</v>
      </c>
      <c r="L1978">
        <v>93.188033139044506</v>
      </c>
      <c r="M1978">
        <v>0</v>
      </c>
      <c r="N1978" t="b">
        <v>1</v>
      </c>
    </row>
    <row r="1979" spans="1:14" x14ac:dyDescent="0.35">
      <c r="A1979" t="s">
        <v>451</v>
      </c>
      <c r="B1979" t="b">
        <v>1</v>
      </c>
      <c r="C1979" t="b">
        <v>1</v>
      </c>
      <c r="D1979">
        <v>1</v>
      </c>
      <c r="E1979">
        <v>1</v>
      </c>
      <c r="F1979">
        <v>6040</v>
      </c>
      <c r="G1979">
        <v>-3.7130324905883999E-2</v>
      </c>
      <c r="H1979">
        <v>-3.7130324905883999E-2</v>
      </c>
      <c r="I1979">
        <v>-3.7130324905883999E-2</v>
      </c>
      <c r="J1979">
        <v>155.914498092889</v>
      </c>
      <c r="K1979">
        <v>121.58118454263401</v>
      </c>
      <c r="L1979">
        <v>89.7279311912515</v>
      </c>
      <c r="M1979">
        <v>1</v>
      </c>
      <c r="N1979" t="b">
        <v>0</v>
      </c>
    </row>
    <row r="1980" spans="1:14" x14ac:dyDescent="0.35">
      <c r="A1980" t="s">
        <v>452</v>
      </c>
      <c r="B1980" t="b">
        <v>0</v>
      </c>
      <c r="C1980" t="b">
        <v>0</v>
      </c>
      <c r="D1980">
        <v>0</v>
      </c>
      <c r="E1980">
        <v>-1</v>
      </c>
      <c r="F1980">
        <v>6040</v>
      </c>
      <c r="G1980">
        <v>-2.58050895449176E-2</v>
      </c>
      <c r="H1980">
        <v>0</v>
      </c>
      <c r="I1980">
        <v>2.58050895449176E-2</v>
      </c>
      <c r="J1980">
        <v>151.89111050825099</v>
      </c>
      <c r="K1980">
        <v>121.58118454263401</v>
      </c>
      <c r="L1980">
        <v>92.043368490321996</v>
      </c>
      <c r="M1980">
        <v>1</v>
      </c>
      <c r="N1980" t="b">
        <v>0</v>
      </c>
    </row>
    <row r="1981" spans="1:14" x14ac:dyDescent="0.35">
      <c r="A1981" t="s">
        <v>453</v>
      </c>
      <c r="B1981" t="b">
        <v>0</v>
      </c>
      <c r="C1981" t="b">
        <v>0</v>
      </c>
      <c r="D1981">
        <v>0</v>
      </c>
      <c r="E1981">
        <v>-1</v>
      </c>
      <c r="F1981">
        <v>6040</v>
      </c>
      <c r="G1981">
        <v>7.7200742992242305E-2</v>
      </c>
      <c r="H1981">
        <v>0</v>
      </c>
      <c r="I1981">
        <v>-7.7200742992242305E-2</v>
      </c>
      <c r="J1981">
        <v>163.617217093405</v>
      </c>
      <c r="K1981">
        <v>121.58118454263401</v>
      </c>
      <c r="L1981">
        <v>84.937552055360399</v>
      </c>
      <c r="M1981">
        <v>1</v>
      </c>
      <c r="N1981" t="b">
        <v>1</v>
      </c>
    </row>
    <row r="1982" spans="1:14" x14ac:dyDescent="0.35">
      <c r="A1982" t="s">
        <v>454</v>
      </c>
      <c r="B1982" t="b">
        <v>1</v>
      </c>
      <c r="C1982" t="b">
        <v>0</v>
      </c>
      <c r="D1982">
        <v>0</v>
      </c>
      <c r="E1982">
        <v>-1</v>
      </c>
      <c r="F1982">
        <v>6040</v>
      </c>
      <c r="G1982">
        <v>2.1308337204950002E-2</v>
      </c>
      <c r="H1982">
        <v>0</v>
      </c>
      <c r="I1982">
        <v>-2.1308337204950002E-2</v>
      </c>
      <c r="J1982">
        <v>167.10362792776701</v>
      </c>
      <c r="K1982">
        <v>121.58118454263401</v>
      </c>
      <c r="L1982">
        <v>83.127674054801702</v>
      </c>
      <c r="M1982">
        <v>0</v>
      </c>
      <c r="N1982" t="b">
        <v>1</v>
      </c>
    </row>
    <row r="1983" spans="1:14" x14ac:dyDescent="0.35">
      <c r="A1983" t="s">
        <v>455</v>
      </c>
      <c r="B1983" t="b">
        <v>1</v>
      </c>
      <c r="C1983" t="b">
        <v>1</v>
      </c>
      <c r="D1983">
        <v>1</v>
      </c>
      <c r="E1983">
        <v>1</v>
      </c>
      <c r="F1983">
        <v>6040</v>
      </c>
      <c r="G1983">
        <v>1.4825974628180901E-3</v>
      </c>
      <c r="H1983">
        <v>1.4825974628180901E-3</v>
      </c>
      <c r="I1983">
        <v>1.4825974628180901E-3</v>
      </c>
      <c r="J1983">
        <v>167.35137534256</v>
      </c>
      <c r="K1983">
        <v>121.761440498363</v>
      </c>
      <c r="L1983">
        <v>83.250918933445405</v>
      </c>
      <c r="M1983">
        <v>1</v>
      </c>
      <c r="N1983" t="b">
        <v>1</v>
      </c>
    </row>
    <row r="1984" spans="1:14" x14ac:dyDescent="0.35">
      <c r="A1984" t="s">
        <v>456</v>
      </c>
      <c r="B1984" t="b">
        <v>1</v>
      </c>
      <c r="C1984" t="b">
        <v>1</v>
      </c>
      <c r="D1984">
        <v>1</v>
      </c>
      <c r="E1984">
        <v>1</v>
      </c>
      <c r="F1984">
        <v>6040</v>
      </c>
      <c r="G1984">
        <v>5.5080717507904799E-3</v>
      </c>
      <c r="H1984">
        <v>5.5080717507904799E-3</v>
      </c>
      <c r="I1984">
        <v>5.5080717507904799E-3</v>
      </c>
      <c r="J1984">
        <v>168.27315872553999</v>
      </c>
      <c r="K1984">
        <v>122.432111249108</v>
      </c>
      <c r="L1984">
        <v>83.709470968250002</v>
      </c>
      <c r="M1984">
        <v>1</v>
      </c>
      <c r="N1984" t="b">
        <v>1</v>
      </c>
    </row>
    <row r="1985" spans="1:14" x14ac:dyDescent="0.35">
      <c r="A1985" t="s">
        <v>457</v>
      </c>
      <c r="B1985" t="b">
        <v>1</v>
      </c>
      <c r="C1985" t="b">
        <v>1</v>
      </c>
      <c r="D1985">
        <v>1</v>
      </c>
      <c r="E1985">
        <v>1</v>
      </c>
      <c r="F1985">
        <v>6040</v>
      </c>
      <c r="G1985" s="129">
        <v>1.4538475898983201E-2</v>
      </c>
      <c r="H1985">
        <v>1.4538475898983201E-2</v>
      </c>
      <c r="I1985" s="129">
        <v>1.4538475898983201E-2</v>
      </c>
      <c r="J1985">
        <v>170.719593988117</v>
      </c>
      <c r="K1985">
        <v>124.21208754776499</v>
      </c>
      <c r="L1985">
        <v>84.926479094438605</v>
      </c>
      <c r="M1985">
        <v>1</v>
      </c>
      <c r="N1985" t="b">
        <v>1</v>
      </c>
    </row>
    <row r="1986" spans="1:14" x14ac:dyDescent="0.35">
      <c r="A1986" t="s">
        <v>458</v>
      </c>
      <c r="B1986" t="b">
        <v>1</v>
      </c>
      <c r="C1986" t="b">
        <v>1</v>
      </c>
      <c r="D1986">
        <v>1</v>
      </c>
      <c r="E1986">
        <v>1</v>
      </c>
      <c r="F1986">
        <v>6040</v>
      </c>
      <c r="G1986">
        <v>3.4584768680147003E-2</v>
      </c>
      <c r="H1986">
        <v>3.4584768680147003E-2</v>
      </c>
      <c r="I1986">
        <v>3.4584768680147003E-2</v>
      </c>
      <c r="J1986">
        <v>176.62389165536499</v>
      </c>
      <c r="K1986">
        <v>128.507933862882</v>
      </c>
      <c r="L1986">
        <v>87.863641728739097</v>
      </c>
      <c r="M1986">
        <v>1</v>
      </c>
      <c r="N1986" t="b">
        <v>1</v>
      </c>
    </row>
    <row r="1987" spans="1:14" x14ac:dyDescent="0.35">
      <c r="A1987" t="s">
        <v>459</v>
      </c>
      <c r="B1987" t="b">
        <v>1</v>
      </c>
      <c r="C1987" t="b">
        <v>1</v>
      </c>
      <c r="D1987">
        <v>1</v>
      </c>
      <c r="E1987">
        <v>1</v>
      </c>
      <c r="F1987">
        <v>6040</v>
      </c>
      <c r="G1987">
        <v>3.8540234160462298E-3</v>
      </c>
      <c r="H1987">
        <v>3.8540234160462298E-3</v>
      </c>
      <c r="I1987">
        <v>3.8540234160462298E-3</v>
      </c>
      <c r="J1987">
        <v>177.30460426963799</v>
      </c>
      <c r="K1987">
        <v>129.003206449137</v>
      </c>
      <c r="L1987">
        <v>88.202270261380704</v>
      </c>
      <c r="M1987">
        <v>1</v>
      </c>
      <c r="N1987" t="b">
        <v>1</v>
      </c>
    </row>
    <row r="1988" spans="1:14" x14ac:dyDescent="0.35">
      <c r="A1988" t="s">
        <v>460</v>
      </c>
      <c r="B1988" t="b">
        <v>1</v>
      </c>
      <c r="C1988" t="b">
        <v>1</v>
      </c>
      <c r="D1988">
        <v>1</v>
      </c>
      <c r="E1988">
        <v>1</v>
      </c>
      <c r="F1988">
        <v>6040</v>
      </c>
      <c r="G1988">
        <v>2.0682573224526799E-2</v>
      </c>
      <c r="H1988">
        <v>2.0682573224526799E-2</v>
      </c>
      <c r="I1988">
        <v>2.0682573224526799E-2</v>
      </c>
      <c r="J1988">
        <v>180.971719730491</v>
      </c>
      <c r="K1988">
        <v>131.67132471272001</v>
      </c>
      <c r="L1988">
        <v>90.026520174631202</v>
      </c>
      <c r="M1988">
        <v>1</v>
      </c>
      <c r="N1988" t="b">
        <v>1</v>
      </c>
    </row>
    <row r="1989" spans="1:14" x14ac:dyDescent="0.35">
      <c r="A1989" t="s">
        <v>461</v>
      </c>
      <c r="B1989" t="b">
        <v>1</v>
      </c>
      <c r="C1989" t="b">
        <v>1</v>
      </c>
      <c r="D1989">
        <v>1</v>
      </c>
      <c r="E1989">
        <v>1</v>
      </c>
      <c r="F1989">
        <v>6040</v>
      </c>
      <c r="G1989">
        <v>1.7514874202672202E-2</v>
      </c>
      <c r="H1989">
        <v>1.7514874202672202E-2</v>
      </c>
      <c r="I1989">
        <v>1.7514874202672202E-2</v>
      </c>
      <c r="J1989">
        <v>184.141416635811</v>
      </c>
      <c r="K1989">
        <v>133.97753140116299</v>
      </c>
      <c r="L1989">
        <v>91.603323350394206</v>
      </c>
      <c r="M1989">
        <v>1</v>
      </c>
      <c r="N1989" t="b">
        <v>1</v>
      </c>
    </row>
    <row r="1990" spans="1:14" x14ac:dyDescent="0.35">
      <c r="A1990" t="s">
        <v>462</v>
      </c>
      <c r="B1990" t="b">
        <v>1</v>
      </c>
      <c r="C1990" t="b">
        <v>1</v>
      </c>
      <c r="D1990">
        <v>1</v>
      </c>
      <c r="E1990">
        <v>1</v>
      </c>
      <c r="F1990">
        <v>6040</v>
      </c>
      <c r="G1990">
        <v>2.5507200755019201E-2</v>
      </c>
      <c r="H1990">
        <v>2.5507200755019201E-2</v>
      </c>
      <c r="I1990">
        <v>2.5507200755019201E-2</v>
      </c>
      <c r="J1990">
        <v>188.838348717255</v>
      </c>
      <c r="K1990">
        <v>137.39492319127399</v>
      </c>
      <c r="L1990">
        <v>93.939867708919707</v>
      </c>
      <c r="M1990">
        <v>1</v>
      </c>
      <c r="N1990" t="b">
        <v>1</v>
      </c>
    </row>
    <row r="1991" spans="1:14" x14ac:dyDescent="0.35">
      <c r="A1991" t="s">
        <v>463</v>
      </c>
      <c r="B1991" t="b">
        <v>1</v>
      </c>
      <c r="C1991" t="b">
        <v>1</v>
      </c>
      <c r="D1991">
        <v>1</v>
      </c>
      <c r="E1991">
        <v>1</v>
      </c>
      <c r="F1991">
        <v>6040</v>
      </c>
      <c r="G1991">
        <v>-4.06074778872898E-2</v>
      </c>
      <c r="H1991">
        <v>-4.06074778872898E-2</v>
      </c>
      <c r="I1991">
        <v>-4.06074778872898E-2</v>
      </c>
      <c r="J1991">
        <v>181.17009964744599</v>
      </c>
      <c r="K1991">
        <v>131.815661885959</v>
      </c>
      <c r="L1991">
        <v>90.125206608194802</v>
      </c>
      <c r="M1991">
        <v>1</v>
      </c>
      <c r="N1991" t="b">
        <v>0</v>
      </c>
    </row>
    <row r="1992" spans="1:14" x14ac:dyDescent="0.35">
      <c r="A1992" t="s">
        <v>464</v>
      </c>
      <c r="B1992" t="b">
        <v>0</v>
      </c>
      <c r="C1992" t="b">
        <v>1</v>
      </c>
      <c r="D1992">
        <v>1</v>
      </c>
      <c r="E1992">
        <v>1</v>
      </c>
      <c r="F1992">
        <v>6040</v>
      </c>
      <c r="G1992">
        <v>4.6833874306832099E-2</v>
      </c>
      <c r="H1992">
        <v>4.6833874306832099E-2</v>
      </c>
      <c r="I1992">
        <v>4.6833874306832099E-2</v>
      </c>
      <c r="J1992">
        <v>189.654997322491</v>
      </c>
      <c r="K1992">
        <v>137.98910002639801</v>
      </c>
      <c r="L1992">
        <v>94.346119206360299</v>
      </c>
      <c r="M1992">
        <v>0</v>
      </c>
      <c r="N1992" t="b">
        <v>1</v>
      </c>
    </row>
    <row r="1993" spans="1:14" x14ac:dyDescent="0.35">
      <c r="A1993" t="s">
        <v>465</v>
      </c>
      <c r="B1993" t="b">
        <v>1</v>
      </c>
      <c r="C1993" t="b">
        <v>1</v>
      </c>
      <c r="D1993">
        <v>1</v>
      </c>
      <c r="E1993">
        <v>1</v>
      </c>
      <c r="F1993">
        <v>6040</v>
      </c>
      <c r="G1993">
        <v>-7.5384799040170104E-3</v>
      </c>
      <c r="H1993">
        <v>-7.5384799040170104E-3</v>
      </c>
      <c r="I1993">
        <v>-7.5384799040170104E-3</v>
      </c>
      <c r="J1993">
        <v>188.22528693647899</v>
      </c>
      <c r="K1993">
        <v>136.94887196887501</v>
      </c>
      <c r="L1993">
        <v>93.634892882701195</v>
      </c>
      <c r="M1993">
        <v>1</v>
      </c>
      <c r="N1993" t="b">
        <v>0</v>
      </c>
    </row>
    <row r="1994" spans="1:14" x14ac:dyDescent="0.35">
      <c r="A1994" t="s">
        <v>466</v>
      </c>
      <c r="B1994" t="b">
        <v>0</v>
      </c>
      <c r="C1994" t="b">
        <v>1</v>
      </c>
      <c r="D1994">
        <v>1</v>
      </c>
      <c r="E1994">
        <v>1</v>
      </c>
      <c r="F1994">
        <v>6040</v>
      </c>
      <c r="G1994">
        <v>4.7381108497809701E-2</v>
      </c>
      <c r="H1994">
        <v>4.7381108497809701E-2</v>
      </c>
      <c r="I1994">
        <v>4.7381108497809701E-2</v>
      </c>
      <c r="J1994">
        <v>197.14360967884801</v>
      </c>
      <c r="K1994">
        <v>143.43766133028501</v>
      </c>
      <c r="L1994">
        <v>98.071417901557197</v>
      </c>
      <c r="M1994">
        <v>0</v>
      </c>
      <c r="N1994" t="b">
        <v>1</v>
      </c>
    </row>
    <row r="1995" spans="1:14" x14ac:dyDescent="0.35">
      <c r="A1995" t="s">
        <v>467</v>
      </c>
      <c r="B1995" t="b">
        <v>1</v>
      </c>
      <c r="C1995" t="b">
        <v>0</v>
      </c>
      <c r="D1995">
        <v>0</v>
      </c>
      <c r="E1995">
        <v>-1</v>
      </c>
      <c r="F1995">
        <v>6040</v>
      </c>
      <c r="G1995">
        <v>-5.0922327208884698E-2</v>
      </c>
      <c r="H1995">
        <v>0</v>
      </c>
      <c r="I1995">
        <v>5.0922327208884698E-2</v>
      </c>
      <c r="J1995">
        <v>187.10459827964101</v>
      </c>
      <c r="K1995">
        <v>143.43766133028501</v>
      </c>
      <c r="L1995">
        <v>103.06544273377899</v>
      </c>
      <c r="M1995">
        <v>0</v>
      </c>
      <c r="N1995" t="b">
        <v>0</v>
      </c>
    </row>
    <row r="1996" spans="1:14" x14ac:dyDescent="0.35">
      <c r="A1996" t="s">
        <v>468</v>
      </c>
      <c r="B1996" t="b">
        <v>0</v>
      </c>
      <c r="C1996" t="b">
        <v>1</v>
      </c>
      <c r="D1996">
        <v>1</v>
      </c>
      <c r="E1996">
        <v>1</v>
      </c>
      <c r="F1996">
        <v>6040</v>
      </c>
      <c r="G1996">
        <v>-3.1864115774852299E-2</v>
      </c>
      <c r="H1996">
        <v>-3.1864115774852299E-2</v>
      </c>
      <c r="I1996">
        <v>-3.1864115774852299E-2</v>
      </c>
      <c r="J1996">
        <v>181.14267569805099</v>
      </c>
      <c r="K1996">
        <v>138.867147083183</v>
      </c>
      <c r="L1996">
        <v>99.781353534123994</v>
      </c>
      <c r="M1996">
        <v>0</v>
      </c>
      <c r="N1996" t="b">
        <v>0</v>
      </c>
    </row>
    <row r="1997" spans="1:14" x14ac:dyDescent="0.35">
      <c r="A1997" t="s">
        <v>469</v>
      </c>
      <c r="B1997" t="b">
        <v>0</v>
      </c>
      <c r="C1997" t="b">
        <v>0</v>
      </c>
      <c r="D1997">
        <v>0</v>
      </c>
      <c r="E1997">
        <v>-1</v>
      </c>
      <c r="F1997">
        <v>6040</v>
      </c>
      <c r="G1997">
        <v>3.84839970493977E-2</v>
      </c>
      <c r="H1997">
        <v>0</v>
      </c>
      <c r="I1997">
        <v>-3.84839970493977E-2</v>
      </c>
      <c r="J1997">
        <v>188.11376989513499</v>
      </c>
      <c r="K1997">
        <v>138.867147083183</v>
      </c>
      <c r="L1997">
        <v>95.941368219131903</v>
      </c>
      <c r="M1997">
        <v>1</v>
      </c>
      <c r="N1997" t="b">
        <v>1</v>
      </c>
    </row>
    <row r="1998" spans="1:14" x14ac:dyDescent="0.35">
      <c r="A1998" t="s">
        <v>470</v>
      </c>
      <c r="B1998" t="b">
        <v>1</v>
      </c>
      <c r="C1998" t="b">
        <v>0</v>
      </c>
      <c r="D1998">
        <v>0</v>
      </c>
      <c r="E1998">
        <v>-1</v>
      </c>
      <c r="F1998">
        <v>6040</v>
      </c>
      <c r="G1998">
        <v>-8.1648212171851101E-2</v>
      </c>
      <c r="H1998">
        <v>0</v>
      </c>
      <c r="I1998">
        <v>8.1648212171851101E-2</v>
      </c>
      <c r="J1998">
        <v>172.75461689829001</v>
      </c>
      <c r="K1998">
        <v>138.867147083183</v>
      </c>
      <c r="L1998">
        <v>103.77480940754501</v>
      </c>
      <c r="M1998">
        <v>0</v>
      </c>
      <c r="N1998" t="b">
        <v>0</v>
      </c>
    </row>
    <row r="1999" spans="1:14" x14ac:dyDescent="0.35">
      <c r="A1999" t="s">
        <v>471</v>
      </c>
      <c r="B1999" t="b">
        <v>0</v>
      </c>
      <c r="C1999" t="b">
        <v>1</v>
      </c>
      <c r="D1999">
        <v>1</v>
      </c>
      <c r="E1999">
        <v>1</v>
      </c>
      <c r="F1999">
        <v>6040</v>
      </c>
      <c r="G1999">
        <v>-9.1675019085923903E-4</v>
      </c>
      <c r="H1999">
        <v>-9.1675019085923903E-4</v>
      </c>
      <c r="I1999">
        <v>-9.1675019085923903E-4</v>
      </c>
      <c r="J1999">
        <v>172.59624407027701</v>
      </c>
      <c r="K1999">
        <v>138.73984059959</v>
      </c>
      <c r="L1999">
        <v>103.679673831214</v>
      </c>
      <c r="M1999">
        <v>0</v>
      </c>
      <c r="N1999" t="b">
        <v>0</v>
      </c>
    </row>
    <row r="2000" spans="1:14" x14ac:dyDescent="0.35">
      <c r="A2000" t="s">
        <v>472</v>
      </c>
      <c r="B2000" t="b">
        <v>0</v>
      </c>
      <c r="C2000" t="b">
        <v>0</v>
      </c>
      <c r="D2000">
        <v>0</v>
      </c>
      <c r="E2000">
        <v>-1</v>
      </c>
      <c r="F2000">
        <v>6040</v>
      </c>
      <c r="G2000">
        <v>-6.4160048055897201E-2</v>
      </c>
      <c r="H2000">
        <v>0</v>
      </c>
      <c r="I2000">
        <v>6.4160048055897201E-2</v>
      </c>
      <c r="J2000">
        <v>161.52246075646099</v>
      </c>
      <c r="K2000">
        <v>138.73984059959</v>
      </c>
      <c r="L2000">
        <v>110.331766686645</v>
      </c>
      <c r="M2000">
        <v>1</v>
      </c>
      <c r="N2000" t="b">
        <v>0</v>
      </c>
    </row>
    <row r="2001" spans="1:14" x14ac:dyDescent="0.35">
      <c r="A2001" t="s">
        <v>473</v>
      </c>
      <c r="B2001" t="b">
        <v>0</v>
      </c>
      <c r="C2001" t="b">
        <v>0</v>
      </c>
      <c r="D2001">
        <v>0</v>
      </c>
      <c r="E2001">
        <v>-1</v>
      </c>
      <c r="F2001">
        <v>6040</v>
      </c>
      <c r="G2001">
        <v>6.9206924198632794E-2</v>
      </c>
      <c r="H2001">
        <v>0</v>
      </c>
      <c r="I2001">
        <v>-6.9206924198632794E-2</v>
      </c>
      <c r="J2001">
        <v>172.70093345441001</v>
      </c>
      <c r="K2001">
        <v>138.73984059959</v>
      </c>
      <c r="L2001">
        <v>102.696044472861</v>
      </c>
      <c r="M2001">
        <v>1</v>
      </c>
      <c r="N2001" t="b">
        <v>1</v>
      </c>
    </row>
    <row r="2002" spans="1:14" x14ac:dyDescent="0.35">
      <c r="A2002" t="s">
        <v>474</v>
      </c>
      <c r="B2002" t="b">
        <v>1</v>
      </c>
      <c r="C2002" t="b">
        <v>0</v>
      </c>
      <c r="D2002">
        <v>0</v>
      </c>
      <c r="E2002">
        <v>-1</v>
      </c>
      <c r="F2002">
        <v>6040</v>
      </c>
      <c r="G2002">
        <v>-3.7234959337599398E-2</v>
      </c>
      <c r="H2002">
        <v>0</v>
      </c>
      <c r="I2002">
        <v>3.7234959337599398E-2</v>
      </c>
      <c r="J2002">
        <v>166.270421219669</v>
      </c>
      <c r="K2002">
        <v>138.73984059959</v>
      </c>
      <c r="L2002">
        <v>106.51992751294</v>
      </c>
      <c r="M2002">
        <v>0</v>
      </c>
      <c r="N2002" t="b">
        <v>0</v>
      </c>
    </row>
    <row r="2003" spans="1:14" x14ac:dyDescent="0.35">
      <c r="A2003" t="s">
        <v>475</v>
      </c>
      <c r="B2003" t="b">
        <v>0</v>
      </c>
      <c r="C2003" t="b">
        <v>0</v>
      </c>
      <c r="D2003">
        <v>0</v>
      </c>
      <c r="E2003">
        <v>-1</v>
      </c>
      <c r="F2003">
        <v>6040</v>
      </c>
      <c r="G2003">
        <v>-8.5348000596642104E-2</v>
      </c>
      <c r="H2003">
        <v>0</v>
      </c>
      <c r="I2003">
        <v>8.5348000596642104E-2</v>
      </c>
      <c r="J2003">
        <v>152.07957321020899</v>
      </c>
      <c r="K2003">
        <v>138.73984059959</v>
      </c>
      <c r="L2003">
        <v>115.61119034986901</v>
      </c>
      <c r="M2003">
        <v>1</v>
      </c>
      <c r="N2003" t="b">
        <v>0</v>
      </c>
    </row>
    <row r="2004" spans="1:14" x14ac:dyDescent="0.35">
      <c r="A2004" t="s">
        <v>476</v>
      </c>
      <c r="B2004" t="b">
        <v>0</v>
      </c>
      <c r="C2004" t="b">
        <v>0</v>
      </c>
      <c r="D2004">
        <v>0</v>
      </c>
      <c r="E2004">
        <v>-1</v>
      </c>
      <c r="F2004">
        <v>6040</v>
      </c>
      <c r="G2004">
        <v>4.0280075395781399E-2</v>
      </c>
      <c r="H2004">
        <v>0</v>
      </c>
      <c r="I2004">
        <v>-4.0280075395781399E-2</v>
      </c>
      <c r="J2004">
        <v>158.20534988527399</v>
      </c>
      <c r="K2004">
        <v>138.73984059959</v>
      </c>
      <c r="L2004">
        <v>110.95436288598</v>
      </c>
      <c r="M2004">
        <v>1</v>
      </c>
      <c r="N2004" t="b">
        <v>1</v>
      </c>
    </row>
    <row r="2005" spans="1:14" x14ac:dyDescent="0.35">
      <c r="A2005" t="s">
        <v>477</v>
      </c>
      <c r="B2005" t="b">
        <v>1</v>
      </c>
      <c r="C2005" t="b">
        <v>0</v>
      </c>
      <c r="D2005">
        <v>0</v>
      </c>
      <c r="E2005">
        <v>-1</v>
      </c>
      <c r="F2005">
        <v>6040</v>
      </c>
      <c r="G2005">
        <v>5.6184321003933398E-2</v>
      </c>
      <c r="H2005">
        <v>0</v>
      </c>
      <c r="I2005">
        <v>-5.6184321003933398E-2</v>
      </c>
      <c r="J2005">
        <v>167.09401004776799</v>
      </c>
      <c r="K2005">
        <v>138.73984059959</v>
      </c>
      <c r="L2005">
        <v>104.72046734480701</v>
      </c>
      <c r="M2005">
        <v>0</v>
      </c>
      <c r="N2005" t="b">
        <v>1</v>
      </c>
    </row>
    <row r="2006" spans="1:14" x14ac:dyDescent="0.35">
      <c r="A2006" t="s">
        <v>478</v>
      </c>
      <c r="B2006" t="b">
        <v>1</v>
      </c>
      <c r="C2006" t="b">
        <v>0</v>
      </c>
      <c r="D2006">
        <v>0</v>
      </c>
      <c r="E2006">
        <v>-1</v>
      </c>
      <c r="F2006">
        <v>6040</v>
      </c>
      <c r="G2006">
        <v>-5.0279575925307601E-2</v>
      </c>
      <c r="H2006">
        <v>0</v>
      </c>
      <c r="I2006">
        <v>5.0279575925307601E-2</v>
      </c>
      <c r="J2006">
        <v>158.69259408290699</v>
      </c>
      <c r="K2006">
        <v>138.73984059959</v>
      </c>
      <c r="L2006">
        <v>109.985768033604</v>
      </c>
      <c r="M2006">
        <v>0</v>
      </c>
      <c r="N2006" t="b">
        <v>0</v>
      </c>
    </row>
    <row r="2007" spans="1:14" x14ac:dyDescent="0.35">
      <c r="A2007" t="s">
        <v>479</v>
      </c>
      <c r="B2007" t="b">
        <v>0</v>
      </c>
      <c r="C2007" t="b">
        <v>1</v>
      </c>
      <c r="D2007">
        <v>1</v>
      </c>
      <c r="E2007">
        <v>1</v>
      </c>
      <c r="F2007">
        <v>6040</v>
      </c>
      <c r="G2007">
        <v>6.0423068598096201E-2</v>
      </c>
      <c r="H2007">
        <v>6.0423068598096201E-2</v>
      </c>
      <c r="I2007">
        <v>6.0423068598096201E-2</v>
      </c>
      <c r="J2007">
        <v>168.28128758118899</v>
      </c>
      <c r="K2007">
        <v>147.12292750542801</v>
      </c>
      <c r="L2007">
        <v>116.631445640313</v>
      </c>
      <c r="M2007">
        <v>0</v>
      </c>
      <c r="N2007" t="b">
        <v>1</v>
      </c>
    </row>
    <row r="2008" spans="1:14" x14ac:dyDescent="0.35">
      <c r="A2008" t="s">
        <v>480</v>
      </c>
      <c r="B2008" t="b">
        <v>1</v>
      </c>
      <c r="C2008" t="b">
        <v>1</v>
      </c>
      <c r="D2008">
        <v>1</v>
      </c>
      <c r="E2008">
        <v>1</v>
      </c>
      <c r="F2008">
        <v>6040</v>
      </c>
      <c r="G2008">
        <v>-3.50723001598209E-2</v>
      </c>
      <c r="H2008">
        <v>-3.50723001598209E-2</v>
      </c>
      <c r="I2008">
        <v>-3.50723001598209E-2</v>
      </c>
      <c r="J2008">
        <v>162.37927575186001</v>
      </c>
      <c r="K2008">
        <v>141.962988031566</v>
      </c>
      <c r="L2008">
        <v>112.54091257074199</v>
      </c>
      <c r="M2008">
        <v>1</v>
      </c>
      <c r="N2008" t="b">
        <v>0</v>
      </c>
    </row>
    <row r="2009" spans="1:14" x14ac:dyDescent="0.35">
      <c r="A2009" t="s">
        <v>481</v>
      </c>
      <c r="B2009" t="b">
        <v>0</v>
      </c>
      <c r="C2009" t="b">
        <v>1</v>
      </c>
      <c r="D2009">
        <v>1</v>
      </c>
      <c r="E2009">
        <v>1</v>
      </c>
      <c r="F2009">
        <v>6040</v>
      </c>
      <c r="G2009">
        <v>3.9605913158904098E-2</v>
      </c>
      <c r="H2009">
        <v>3.9605913158904098E-2</v>
      </c>
      <c r="I2009">
        <v>3.9605913158904098E-2</v>
      </c>
      <c r="J2009">
        <v>168.81045524609399</v>
      </c>
      <c r="K2009">
        <v>147.58556180732299</v>
      </c>
      <c r="L2009">
        <v>116.998198180842</v>
      </c>
      <c r="M2009">
        <v>0</v>
      </c>
      <c r="N2009" t="b">
        <v>1</v>
      </c>
    </row>
    <row r="2010" spans="1:14" x14ac:dyDescent="0.35">
      <c r="A2010" t="s">
        <v>482</v>
      </c>
      <c r="B2010" t="b">
        <v>1</v>
      </c>
      <c r="C2010" t="b">
        <v>0</v>
      </c>
      <c r="D2010">
        <v>0</v>
      </c>
      <c r="E2010">
        <v>-1</v>
      </c>
      <c r="F2010">
        <v>6040</v>
      </c>
      <c r="G2010">
        <v>1.0334671239053499E-2</v>
      </c>
      <c r="H2010">
        <v>0</v>
      </c>
      <c r="I2010">
        <v>-1.0334671239053499E-2</v>
      </c>
      <c r="J2010">
        <v>170.55505580277699</v>
      </c>
      <c r="K2010">
        <v>147.58556180732299</v>
      </c>
      <c r="L2010">
        <v>115.78906026708199</v>
      </c>
      <c r="M2010">
        <v>0</v>
      </c>
      <c r="N2010" t="b">
        <v>1</v>
      </c>
    </row>
    <row r="2011" spans="1:14" x14ac:dyDescent="0.35">
      <c r="A2011" t="s">
        <v>483</v>
      </c>
      <c r="B2011" t="b">
        <v>1</v>
      </c>
      <c r="C2011" t="b">
        <v>1</v>
      </c>
      <c r="D2011">
        <v>1</v>
      </c>
      <c r="E2011">
        <v>1</v>
      </c>
      <c r="F2011">
        <v>6040</v>
      </c>
      <c r="G2011">
        <v>4.5107646032536098E-3</v>
      </c>
      <c r="H2011">
        <v>4.5107646032536098E-3</v>
      </c>
      <c r="I2011">
        <v>4.5107646032536098E-3</v>
      </c>
      <c r="J2011">
        <v>171.32438951139801</v>
      </c>
      <c r="K2011">
        <v>148.25128553547501</v>
      </c>
      <c r="L2011">
        <v>116.31135746157899</v>
      </c>
      <c r="M2011">
        <v>1</v>
      </c>
      <c r="N2011" t="b">
        <v>1</v>
      </c>
    </row>
    <row r="2012" spans="1:14" x14ac:dyDescent="0.35">
      <c r="A2012" t="s">
        <v>484</v>
      </c>
      <c r="B2012" t="b">
        <v>1</v>
      </c>
      <c r="C2012" t="b">
        <v>1</v>
      </c>
      <c r="D2012">
        <v>1</v>
      </c>
      <c r="E2012">
        <v>1</v>
      </c>
      <c r="F2012">
        <v>6040</v>
      </c>
      <c r="G2012">
        <v>4.4826843802720097E-2</v>
      </c>
      <c r="H2012">
        <v>4.4826843802720097E-2</v>
      </c>
      <c r="I2012">
        <v>4.4826843802720097E-2</v>
      </c>
      <c r="J2012">
        <v>179.00432115962201</v>
      </c>
      <c r="K2012">
        <v>154.896922755726</v>
      </c>
      <c r="L2012">
        <v>121.525228514991</v>
      </c>
      <c r="M2012">
        <v>1</v>
      </c>
      <c r="N2012" t="b">
        <v>1</v>
      </c>
    </row>
    <row r="2013" spans="1:14" x14ac:dyDescent="0.35">
      <c r="A2013" t="s">
        <v>485</v>
      </c>
      <c r="B2013" t="b">
        <v>1</v>
      </c>
      <c r="C2013" t="b">
        <v>1</v>
      </c>
      <c r="D2013">
        <v>1</v>
      </c>
      <c r="E2013">
        <v>1</v>
      </c>
      <c r="F2013">
        <v>6040</v>
      </c>
      <c r="G2013">
        <v>2.6858272455118001E-2</v>
      </c>
      <c r="H2013">
        <v>2.6858272455118001E-2</v>
      </c>
      <c r="I2013">
        <v>2.6858272455118001E-2</v>
      </c>
      <c r="J2013">
        <v>183.81206798797101</v>
      </c>
      <c r="K2013">
        <v>159.05718650955899</v>
      </c>
      <c r="L2013">
        <v>124.789186212617</v>
      </c>
      <c r="M2013">
        <v>1</v>
      </c>
      <c r="N2013" t="b">
        <v>1</v>
      </c>
    </row>
    <row r="2014" spans="1:14" x14ac:dyDescent="0.35">
      <c r="A2014" t="s">
        <v>486</v>
      </c>
      <c r="B2014" t="b">
        <v>1</v>
      </c>
      <c r="C2014" t="b">
        <v>1</v>
      </c>
      <c r="D2014">
        <v>1</v>
      </c>
      <c r="E2014">
        <v>1</v>
      </c>
      <c r="F2014">
        <v>6040</v>
      </c>
      <c r="G2014">
        <v>-1.1378236993541501E-2</v>
      </c>
      <c r="H2014">
        <v>-1.1378236993541501E-2</v>
      </c>
      <c r="I2014">
        <v>-1.1378236993541501E-2</v>
      </c>
      <c r="J2014">
        <v>181.72061071613101</v>
      </c>
      <c r="K2014">
        <v>157.24739614592701</v>
      </c>
      <c r="L2014">
        <v>123.369305277659</v>
      </c>
      <c r="M2014">
        <v>1</v>
      </c>
      <c r="N2014" t="b">
        <v>0</v>
      </c>
    </row>
    <row r="2015" spans="1:14" x14ac:dyDescent="0.35">
      <c r="A2015" t="s">
        <v>487</v>
      </c>
      <c r="B2015" t="b">
        <v>0</v>
      </c>
      <c r="C2015" t="b">
        <v>1</v>
      </c>
      <c r="D2015">
        <v>1</v>
      </c>
      <c r="E2015">
        <v>1</v>
      </c>
      <c r="F2015">
        <v>6040</v>
      </c>
      <c r="G2015">
        <v>-4.4946984948667598E-2</v>
      </c>
      <c r="H2015">
        <v>-4.4946984948667598E-2</v>
      </c>
      <c r="I2015">
        <v>-4.4946984948667598E-2</v>
      </c>
      <c r="J2015">
        <v>173.55281716140999</v>
      </c>
      <c r="K2015">
        <v>150.17959979813901</v>
      </c>
      <c r="L2015">
        <v>117.824226970216</v>
      </c>
      <c r="M2015">
        <v>0</v>
      </c>
      <c r="N2015" t="b">
        <v>0</v>
      </c>
    </row>
    <row r="2016" spans="1:14" x14ac:dyDescent="0.35">
      <c r="A2016" t="s">
        <v>488</v>
      </c>
      <c r="B2016" t="b">
        <v>0</v>
      </c>
      <c r="C2016" t="b">
        <v>1</v>
      </c>
      <c r="D2016">
        <v>1</v>
      </c>
      <c r="E2016">
        <v>1</v>
      </c>
      <c r="F2016">
        <v>6040</v>
      </c>
      <c r="G2016">
        <v>-1.9404003138244499E-2</v>
      </c>
      <c r="H2016">
        <v>-1.9404003138244499E-2</v>
      </c>
      <c r="I2016">
        <v>-1.9404003138244499E-2</v>
      </c>
      <c r="J2016">
        <v>170.18519775255899</v>
      </c>
      <c r="K2016">
        <v>147.26551437235599</v>
      </c>
      <c r="L2016">
        <v>115.537965300325</v>
      </c>
      <c r="M2016">
        <v>0</v>
      </c>
      <c r="N2016" t="b">
        <v>0</v>
      </c>
    </row>
    <row r="2017" spans="1:14" x14ac:dyDescent="0.35">
      <c r="A2017" t="s">
        <v>489</v>
      </c>
      <c r="B2017" t="b">
        <v>0</v>
      </c>
      <c r="C2017" t="b">
        <v>0</v>
      </c>
      <c r="D2017">
        <v>0</v>
      </c>
      <c r="E2017">
        <v>-1</v>
      </c>
      <c r="F2017">
        <v>6040</v>
      </c>
      <c r="G2017">
        <v>7.2812464514049699E-2</v>
      </c>
      <c r="H2017">
        <v>0</v>
      </c>
      <c r="I2017">
        <v>-7.2812464514049699E-2</v>
      </c>
      <c r="J2017">
        <v>182.57680142473399</v>
      </c>
      <c r="K2017">
        <v>147.26551437235599</v>
      </c>
      <c r="L2017">
        <v>107.12536130187</v>
      </c>
      <c r="M2017">
        <v>1</v>
      </c>
      <c r="N2017" t="b">
        <v>1</v>
      </c>
    </row>
    <row r="2018" spans="1:14" x14ac:dyDescent="0.35">
      <c r="A2018" t="s">
        <v>490</v>
      </c>
      <c r="B2018" t="b">
        <v>1</v>
      </c>
      <c r="C2018" t="b">
        <v>0</v>
      </c>
      <c r="D2018">
        <v>0</v>
      </c>
      <c r="E2018">
        <v>-1</v>
      </c>
      <c r="F2018">
        <v>6040</v>
      </c>
      <c r="G2018">
        <v>4.0642303365489199E-2</v>
      </c>
      <c r="H2018">
        <v>0</v>
      </c>
      <c r="I2018">
        <v>-4.0642303365489199E-2</v>
      </c>
      <c r="J2018">
        <v>189.99714317573901</v>
      </c>
      <c r="K2018">
        <v>147.26551437235599</v>
      </c>
      <c r="L2018">
        <v>102.771539869701</v>
      </c>
      <c r="M2018">
        <v>0</v>
      </c>
      <c r="N2018" t="b">
        <v>1</v>
      </c>
    </row>
    <row r="2057" spans="7:9" x14ac:dyDescent="0.35">
      <c r="G2057" s="129"/>
      <c r="H2057" s="129"/>
      <c r="I2057" s="129"/>
    </row>
    <row r="2365" spans="7:9" x14ac:dyDescent="0.35">
      <c r="G2365" s="129"/>
      <c r="H2365" s="129"/>
      <c r="I2365" s="129"/>
    </row>
    <row r="2440" spans="7:9" x14ac:dyDescent="0.35">
      <c r="G2440" s="129"/>
      <c r="H2440" s="129"/>
      <c r="I2440" s="129"/>
    </row>
    <row r="2802" spans="7:9" x14ac:dyDescent="0.35">
      <c r="G2802" s="129"/>
      <c r="H2802" s="129"/>
      <c r="I2802" s="129"/>
    </row>
    <row r="2838" spans="7:9" x14ac:dyDescent="0.35">
      <c r="G2838" s="129"/>
      <c r="H2838" s="129"/>
      <c r="I2838" s="129"/>
    </row>
    <row r="2845" spans="7:9" x14ac:dyDescent="0.35">
      <c r="G2845" s="129"/>
      <c r="H2845" s="129"/>
      <c r="I2845" s="129"/>
    </row>
    <row r="3031" spans="7:9" x14ac:dyDescent="0.35">
      <c r="G3031" s="129"/>
      <c r="H3031" s="129"/>
      <c r="I3031" s="129"/>
    </row>
    <row r="3157" spans="7:9" x14ac:dyDescent="0.35">
      <c r="G3157" s="129"/>
      <c r="I3157" s="129"/>
    </row>
    <row r="3166" spans="7:9" x14ac:dyDescent="0.35">
      <c r="G3166" s="129"/>
      <c r="I3166" s="129"/>
    </row>
    <row r="3193" spans="7:9" x14ac:dyDescent="0.35">
      <c r="G3193" s="129"/>
      <c r="H3193" s="129"/>
      <c r="I3193" s="129"/>
    </row>
    <row r="3209" spans="7:9" x14ac:dyDescent="0.35">
      <c r="G3209" s="129"/>
      <c r="H3209" s="129"/>
      <c r="I3209" s="129"/>
    </row>
    <row r="3221" spans="7:9" x14ac:dyDescent="0.35">
      <c r="G3221" s="129"/>
      <c r="H3221" s="129"/>
      <c r="I3221" s="129"/>
    </row>
    <row r="3226" spans="7:9" x14ac:dyDescent="0.35">
      <c r="G3226" s="129"/>
      <c r="I3226" s="129"/>
    </row>
    <row r="3406" spans="7:9" x14ac:dyDescent="0.35">
      <c r="G3406" s="129"/>
      <c r="H3406" s="129"/>
      <c r="I3406" s="129"/>
    </row>
    <row r="3471" spans="7:9" x14ac:dyDescent="0.35">
      <c r="G3471" s="129"/>
      <c r="H3471" s="129"/>
      <c r="I3471" s="129"/>
    </row>
    <row r="3843" spans="7:9" x14ac:dyDescent="0.35">
      <c r="G3843" s="129"/>
      <c r="H3843" s="129"/>
      <c r="I3843" s="129"/>
    </row>
    <row r="3934" spans="7:9" x14ac:dyDescent="0.35">
      <c r="G3934" s="129"/>
      <c r="I3934" s="129"/>
    </row>
    <row r="4802" spans="7:9" x14ac:dyDescent="0.35">
      <c r="G4802" s="129"/>
      <c r="H4802" s="129"/>
      <c r="I4802" s="129"/>
    </row>
    <row r="5105" spans="7:9" x14ac:dyDescent="0.35">
      <c r="G5105" s="129"/>
      <c r="I5105" s="129"/>
    </row>
    <row r="5181" spans="7:9" x14ac:dyDescent="0.35">
      <c r="G5181" s="129"/>
      <c r="I5181" s="129"/>
    </row>
    <row r="5200" spans="7:9" x14ac:dyDescent="0.35">
      <c r="G5200" s="129"/>
      <c r="I5200" s="129"/>
    </row>
    <row r="5201" spans="7:9" x14ac:dyDescent="0.35">
      <c r="G5201" s="129"/>
      <c r="I5201" s="129"/>
    </row>
    <row r="5246" spans="7:9" x14ac:dyDescent="0.35">
      <c r="G5246" s="129"/>
      <c r="I5246" s="129"/>
    </row>
    <row r="5399" spans="7:9" x14ac:dyDescent="0.35">
      <c r="G5399" s="129"/>
      <c r="H5399" s="129"/>
      <c r="I5399" s="129"/>
    </row>
    <row r="5816" spans="7:9" x14ac:dyDescent="0.35">
      <c r="G5816" s="129"/>
      <c r="I5816" s="129"/>
    </row>
    <row r="6243" spans="7:9" x14ac:dyDescent="0.35">
      <c r="G6243" s="129"/>
      <c r="H6243" s="129"/>
      <c r="I6243" s="12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1C322-58A2-4D31-9C74-943AB6012B70}">
  <sheetPr codeName="Sheet21"/>
  <dimension ref="A1:T301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5" x14ac:dyDescent="0.35"/>
  <cols>
    <col min="1" max="1" width="10.7265625" bestFit="1" customWidth="1"/>
  </cols>
  <sheetData>
    <row r="1" spans="1:20" x14ac:dyDescent="0.35">
      <c r="A1" t="s">
        <v>599</v>
      </c>
      <c r="B1" t="s">
        <v>79</v>
      </c>
      <c r="C1" t="s">
        <v>67</v>
      </c>
      <c r="D1" t="s">
        <v>77</v>
      </c>
      <c r="E1" t="s">
        <v>47</v>
      </c>
      <c r="F1" t="s">
        <v>87</v>
      </c>
      <c r="G1" t="s">
        <v>23</v>
      </c>
      <c r="H1" t="s">
        <v>35</v>
      </c>
      <c r="I1" t="s">
        <v>105</v>
      </c>
      <c r="J1" t="s">
        <v>113</v>
      </c>
      <c r="K1" t="s">
        <v>5</v>
      </c>
      <c r="L1" t="s">
        <v>97</v>
      </c>
      <c r="M1" t="s">
        <v>107</v>
      </c>
      <c r="N1" t="s">
        <v>109</v>
      </c>
      <c r="O1" t="s">
        <v>99</v>
      </c>
      <c r="P1" t="s">
        <v>115</v>
      </c>
      <c r="Q1" t="s">
        <v>17</v>
      </c>
      <c r="R1" t="s">
        <v>27</v>
      </c>
      <c r="S1" t="s">
        <v>123</v>
      </c>
      <c r="T1" t="s">
        <v>117</v>
      </c>
    </row>
    <row r="2" spans="1:20" x14ac:dyDescent="0.35">
      <c r="A2" s="24">
        <v>40911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</row>
    <row r="3" spans="1:20" x14ac:dyDescent="0.35">
      <c r="A3" s="24">
        <v>40912</v>
      </c>
      <c r="B3">
        <v>99.863709775441507</v>
      </c>
      <c r="C3">
        <v>99.744962349989194</v>
      </c>
      <c r="D3">
        <v>100.150789214597</v>
      </c>
      <c r="E3">
        <v>100.01236157717101</v>
      </c>
      <c r="F3">
        <v>99.948258246177204</v>
      </c>
      <c r="G3">
        <v>102.258084098029</v>
      </c>
      <c r="H3">
        <v>103.408482872051</v>
      </c>
      <c r="I3">
        <v>99.537001336083193</v>
      </c>
      <c r="J3">
        <v>100.079183596711</v>
      </c>
      <c r="K3">
        <v>96.621304534656005</v>
      </c>
      <c r="L3">
        <v>100.15686408793199</v>
      </c>
      <c r="M3">
        <v>99.915411634977701</v>
      </c>
      <c r="N3">
        <v>100.184453000592</v>
      </c>
      <c r="O3">
        <v>100.59144082100499</v>
      </c>
      <c r="P3">
        <v>99.714496803630098</v>
      </c>
      <c r="Q3">
        <v>100.75977177386299</v>
      </c>
      <c r="R3">
        <v>100.46838363034701</v>
      </c>
      <c r="S3">
        <v>103.86398776054</v>
      </c>
      <c r="T3">
        <v>101.17104684010501</v>
      </c>
    </row>
    <row r="4" spans="1:20" x14ac:dyDescent="0.35">
      <c r="A4" s="24">
        <v>40913</v>
      </c>
      <c r="B4">
        <v>100</v>
      </c>
      <c r="C4">
        <v>99.659924464356905</v>
      </c>
      <c r="D4">
        <v>99.788935277878196</v>
      </c>
      <c r="E4">
        <v>99.987592254473398</v>
      </c>
      <c r="F4">
        <v>99.586145044946207</v>
      </c>
      <c r="G4">
        <v>102.688209728251</v>
      </c>
      <c r="H4">
        <v>104.11270948291801</v>
      </c>
      <c r="I4">
        <v>99.455969443243006</v>
      </c>
      <c r="J4">
        <v>99.648215168120103</v>
      </c>
      <c r="K4">
        <v>95.977741312158003</v>
      </c>
      <c r="L4">
        <v>100.42353528036401</v>
      </c>
      <c r="M4">
        <v>100.084573151287</v>
      </c>
      <c r="N4">
        <v>100.50303983977</v>
      </c>
      <c r="O4">
        <v>102.513577792289</v>
      </c>
      <c r="P4">
        <v>100.266552878662</v>
      </c>
      <c r="Q4">
        <v>99.384951656781794</v>
      </c>
      <c r="R4">
        <v>98.946134039930897</v>
      </c>
      <c r="S4">
        <v>99.227206869875204</v>
      </c>
      <c r="T4">
        <v>100.988081034114</v>
      </c>
    </row>
    <row r="5" spans="1:20" x14ac:dyDescent="0.35">
      <c r="A5" s="24">
        <v>40914</v>
      </c>
      <c r="B5">
        <v>100.081832059014</v>
      </c>
      <c r="C5">
        <v>99.9271163063583</v>
      </c>
      <c r="D5">
        <v>100.180987235831</v>
      </c>
      <c r="E5">
        <v>100.11120802618299</v>
      </c>
      <c r="F5">
        <v>99.5085587727215</v>
      </c>
      <c r="G5">
        <v>101.182842688272</v>
      </c>
      <c r="H5">
        <v>101.633827186377</v>
      </c>
      <c r="I5">
        <v>100</v>
      </c>
      <c r="J5">
        <v>100.03521049272599</v>
      </c>
      <c r="K5">
        <v>98.113215672154297</v>
      </c>
      <c r="L5">
        <v>100.16469196553901</v>
      </c>
      <c r="M5">
        <v>100</v>
      </c>
      <c r="N5">
        <v>100.40244944637701</v>
      </c>
      <c r="O5">
        <v>102.464298165625</v>
      </c>
      <c r="P5">
        <v>99.124359285969902</v>
      </c>
      <c r="Q5">
        <v>99.819106956132501</v>
      </c>
      <c r="R5">
        <v>99.385248579008604</v>
      </c>
      <c r="S5">
        <v>102.627512856363</v>
      </c>
      <c r="T5">
        <v>99.890185149303505</v>
      </c>
    </row>
    <row r="6" spans="1:20" x14ac:dyDescent="0.35">
      <c r="A6" s="24">
        <v>40917</v>
      </c>
      <c r="B6">
        <v>99.999999999999901</v>
      </c>
      <c r="C6">
        <v>100.097095341586</v>
      </c>
      <c r="D6">
        <v>100.361853936719</v>
      </c>
      <c r="E6">
        <v>100.16072358740099</v>
      </c>
      <c r="F6">
        <v>99.5085587727215</v>
      </c>
      <c r="G6">
        <v>101.505389398685</v>
      </c>
      <c r="H6">
        <v>102.098632731281</v>
      </c>
      <c r="I6">
        <v>99.942116943947099</v>
      </c>
      <c r="J6">
        <v>99.885655925465798</v>
      </c>
      <c r="K6">
        <v>97.630540964726507</v>
      </c>
      <c r="L6">
        <v>100.407857095702</v>
      </c>
      <c r="M6">
        <v>100.050722591544</v>
      </c>
      <c r="N6">
        <v>100.62041393841599</v>
      </c>
      <c r="O6">
        <v>104.090659890027</v>
      </c>
      <c r="P6">
        <v>100.266552878662</v>
      </c>
      <c r="Q6">
        <v>99.927638284677002</v>
      </c>
      <c r="R6">
        <v>99.502347278382103</v>
      </c>
      <c r="S6">
        <v>100.92736354810501</v>
      </c>
      <c r="T6">
        <v>99.396140421877305</v>
      </c>
    </row>
    <row r="7" spans="1:20" x14ac:dyDescent="0.35">
      <c r="A7" s="24">
        <v>40918</v>
      </c>
      <c r="B7">
        <v>99.972747560663805</v>
      </c>
      <c r="C7">
        <v>100.170041222679</v>
      </c>
      <c r="D7">
        <v>100.573007051133</v>
      </c>
      <c r="E7">
        <v>100.185469825921</v>
      </c>
      <c r="F7">
        <v>99.999999999999901</v>
      </c>
      <c r="G7">
        <v>101.828014364575</v>
      </c>
      <c r="H7">
        <v>102.73241354960599</v>
      </c>
      <c r="I7">
        <v>99.942116943947099</v>
      </c>
      <c r="J7">
        <v>100.167169816605</v>
      </c>
      <c r="K7">
        <v>97.235621963298001</v>
      </c>
      <c r="L7">
        <v>101.278448671663</v>
      </c>
      <c r="M7">
        <v>100.65966753729801</v>
      </c>
      <c r="N7">
        <v>101.72705205760499</v>
      </c>
      <c r="O7">
        <v>105.421404783754</v>
      </c>
      <c r="P7">
        <v>100.533071317854</v>
      </c>
      <c r="Q7">
        <v>100.651232949025</v>
      </c>
      <c r="R7">
        <v>100.263466490017</v>
      </c>
      <c r="S7">
        <v>97.836168917689903</v>
      </c>
      <c r="T7">
        <v>100.750178330189</v>
      </c>
    </row>
    <row r="8" spans="1:20" x14ac:dyDescent="0.35">
      <c r="A8" s="24">
        <v>40919</v>
      </c>
      <c r="B8">
        <v>100.32726283767801</v>
      </c>
      <c r="C8">
        <v>100.400729030408</v>
      </c>
      <c r="D8">
        <v>100.81426175882601</v>
      </c>
      <c r="E8">
        <v>100.173154417105</v>
      </c>
      <c r="F8">
        <v>99.844774738531896</v>
      </c>
      <c r="G8">
        <v>99.193588506551194</v>
      </c>
      <c r="H8">
        <v>98.676081729315698</v>
      </c>
      <c r="I8">
        <v>100.59034284911</v>
      </c>
      <c r="J8">
        <v>100.149644594089</v>
      </c>
      <c r="K8">
        <v>100.78981051620799</v>
      </c>
      <c r="L8">
        <v>101.333318579739</v>
      </c>
      <c r="M8">
        <v>100.642757471161</v>
      </c>
      <c r="N8">
        <v>101.475560097247</v>
      </c>
      <c r="O8">
        <v>106.259231552218</v>
      </c>
      <c r="P8">
        <v>100.475927629244</v>
      </c>
      <c r="Q8">
        <v>100.361786087734</v>
      </c>
      <c r="R8">
        <v>99.619434810609107</v>
      </c>
      <c r="S8">
        <v>92.890269300979895</v>
      </c>
      <c r="T8">
        <v>98.920360276244097</v>
      </c>
    </row>
    <row r="9" spans="1:20" x14ac:dyDescent="0.35">
      <c r="A9" s="24">
        <v>40920</v>
      </c>
      <c r="B9">
        <v>100.245402750786</v>
      </c>
      <c r="C9">
        <v>100.352167540181</v>
      </c>
      <c r="D9">
        <v>100.69363842281101</v>
      </c>
      <c r="E9">
        <v>100.13604660141399</v>
      </c>
      <c r="F9">
        <v>99.844774738531896</v>
      </c>
      <c r="G9">
        <v>99.354861861757996</v>
      </c>
      <c r="H9">
        <v>99.042284193257302</v>
      </c>
      <c r="I9">
        <v>99.687523595623105</v>
      </c>
      <c r="J9">
        <v>100.378322740176</v>
      </c>
      <c r="K9">
        <v>100.497270117707</v>
      </c>
      <c r="L9">
        <v>101.576476233419</v>
      </c>
      <c r="M9">
        <v>100.81190377373601</v>
      </c>
      <c r="N9">
        <v>101.74383576285599</v>
      </c>
      <c r="O9">
        <v>106.505654057264</v>
      </c>
      <c r="P9">
        <v>100.59013751766</v>
      </c>
      <c r="Q9">
        <v>98.950803853724196</v>
      </c>
      <c r="R9">
        <v>98.009366779235094</v>
      </c>
      <c r="S9">
        <v>91.190112622749993</v>
      </c>
      <c r="T9">
        <v>98.023753724387305</v>
      </c>
    </row>
    <row r="10" spans="1:20" x14ac:dyDescent="0.35">
      <c r="A10" s="24">
        <v>40921</v>
      </c>
      <c r="B10">
        <v>100.472606066596</v>
      </c>
      <c r="C10">
        <v>100.522201853144</v>
      </c>
      <c r="D10">
        <v>100.87456137334</v>
      </c>
      <c r="E10">
        <v>100.123650397977</v>
      </c>
      <c r="F10">
        <v>99.844774738531896</v>
      </c>
      <c r="G10">
        <v>97.580676084824901</v>
      </c>
      <c r="H10">
        <v>96.112696024617193</v>
      </c>
      <c r="I10">
        <v>100.810289690844</v>
      </c>
      <c r="J10">
        <v>100.739060239951</v>
      </c>
      <c r="K10">
        <v>103.48102825719</v>
      </c>
      <c r="L10">
        <v>101.05098415561299</v>
      </c>
      <c r="M10">
        <v>100.43979864317799</v>
      </c>
      <c r="N10">
        <v>100.871921875646</v>
      </c>
      <c r="O10">
        <v>106.259231552218</v>
      </c>
      <c r="P10">
        <v>100.39979057359</v>
      </c>
      <c r="Q10">
        <v>98.733726204048807</v>
      </c>
      <c r="R10">
        <v>98.009366779235094</v>
      </c>
      <c r="S10">
        <v>87.6352435882538</v>
      </c>
      <c r="T10">
        <v>96.376935159387301</v>
      </c>
    </row>
    <row r="11" spans="1:20" x14ac:dyDescent="0.35">
      <c r="A11" s="24">
        <v>40925</v>
      </c>
      <c r="B11">
        <v>100.499895876435</v>
      </c>
      <c r="C11">
        <v>100.813639891674</v>
      </c>
      <c r="D11">
        <v>101.206281574128</v>
      </c>
      <c r="E11">
        <v>100.333924172862</v>
      </c>
      <c r="F11">
        <v>99.7672280040711</v>
      </c>
      <c r="G11">
        <v>96.559151469173699</v>
      </c>
      <c r="H11">
        <v>94.859181489284694</v>
      </c>
      <c r="I11">
        <v>101.284873737238</v>
      </c>
      <c r="J11">
        <v>101.04696199467401</v>
      </c>
      <c r="K11">
        <v>104.972930232473</v>
      </c>
      <c r="L11">
        <v>101.443125684238</v>
      </c>
      <c r="M11">
        <v>100.96410958270501</v>
      </c>
      <c r="N11">
        <v>102.179780723806</v>
      </c>
      <c r="O11">
        <v>105.32284553042599</v>
      </c>
      <c r="P11">
        <v>100.87571820283399</v>
      </c>
      <c r="Q11">
        <v>99.421128766296505</v>
      </c>
      <c r="R11">
        <v>98.829035340557198</v>
      </c>
      <c r="S11">
        <v>82.998455327616497</v>
      </c>
      <c r="T11">
        <v>97.456499096496998</v>
      </c>
    </row>
    <row r="12" spans="1:20" x14ac:dyDescent="0.35">
      <c r="A12" s="24">
        <v>40926</v>
      </c>
      <c r="B12">
        <v>100.37263997098501</v>
      </c>
      <c r="C12">
        <v>100.813639891674</v>
      </c>
      <c r="D12">
        <v>101.176163909523</v>
      </c>
      <c r="E12">
        <v>100.247358506398</v>
      </c>
      <c r="F12">
        <v>100.336281862083</v>
      </c>
      <c r="G12">
        <v>98.817213208495602</v>
      </c>
      <c r="H12">
        <v>98.225386371514702</v>
      </c>
      <c r="I12">
        <v>100.891314274295</v>
      </c>
      <c r="J12">
        <v>100.844641703227</v>
      </c>
      <c r="K12">
        <v>101.12622876770899</v>
      </c>
      <c r="L12">
        <v>102.564717744452</v>
      </c>
      <c r="M12">
        <v>101.843706869062</v>
      </c>
      <c r="N12">
        <v>102.548670748118</v>
      </c>
      <c r="O12">
        <v>106.160708856477</v>
      </c>
      <c r="P12">
        <v>103.483733076552</v>
      </c>
      <c r="Q12">
        <v>99.457313372104295</v>
      </c>
      <c r="R12">
        <v>98.653398458643494</v>
      </c>
      <c r="S12">
        <v>82.843899649580294</v>
      </c>
      <c r="T12">
        <v>99.780403981560895</v>
      </c>
    </row>
    <row r="13" spans="1:20" x14ac:dyDescent="0.35">
      <c r="A13" s="24">
        <v>40927</v>
      </c>
      <c r="B13">
        <v>100.209041251336</v>
      </c>
      <c r="C13">
        <v>100.91078360127899</v>
      </c>
      <c r="D13">
        <v>101.145973923952</v>
      </c>
      <c r="E13">
        <v>100.234950760871</v>
      </c>
      <c r="F13">
        <v>100.620756074071</v>
      </c>
      <c r="G13">
        <v>101.45166142522601</v>
      </c>
      <c r="H13">
        <v>102.14085814961599</v>
      </c>
      <c r="I13">
        <v>100.41672291851</v>
      </c>
      <c r="J13">
        <v>100.818143806854</v>
      </c>
      <c r="K13">
        <v>97.089374669587997</v>
      </c>
      <c r="L13">
        <v>103.105880530438</v>
      </c>
      <c r="M13">
        <v>102.351138169921</v>
      </c>
      <c r="N13">
        <v>103.370241508012</v>
      </c>
      <c r="O13">
        <v>105.963541606371</v>
      </c>
      <c r="P13">
        <v>104.87344313152499</v>
      </c>
      <c r="Q13">
        <v>99.891468671455002</v>
      </c>
      <c r="R13">
        <v>98.858315598974002</v>
      </c>
      <c r="S13">
        <v>77.743436984862299</v>
      </c>
      <c r="T13">
        <v>99.030166706202195</v>
      </c>
    </row>
    <row r="14" spans="1:20" x14ac:dyDescent="0.35">
      <c r="A14" s="24">
        <v>40928</v>
      </c>
      <c r="B14">
        <v>99.954529440435493</v>
      </c>
      <c r="C14">
        <v>100.570804801672</v>
      </c>
      <c r="D14">
        <v>101.085561810158</v>
      </c>
      <c r="E14">
        <v>100.32157413778</v>
      </c>
      <c r="F14">
        <v>100.775981335539</v>
      </c>
      <c r="G14">
        <v>103.655950473674</v>
      </c>
      <c r="H14">
        <v>105.61973424272099</v>
      </c>
      <c r="I14">
        <v>99.942116943947099</v>
      </c>
      <c r="J14">
        <v>100.563077797183</v>
      </c>
      <c r="K14">
        <v>93.769216603035204</v>
      </c>
      <c r="L14">
        <v>103.490239040354</v>
      </c>
      <c r="M14">
        <v>102.283497905373</v>
      </c>
      <c r="N14">
        <v>103.10199779614901</v>
      </c>
      <c r="O14">
        <v>107.04783962333001</v>
      </c>
      <c r="P14">
        <v>104.264234758016</v>
      </c>
      <c r="Q14">
        <v>99.167874007106406</v>
      </c>
      <c r="R14">
        <v>97.716631197947706</v>
      </c>
      <c r="S14">
        <v>78.670793162995494</v>
      </c>
      <c r="T14">
        <v>98.426323969556407</v>
      </c>
    </row>
    <row r="15" spans="1:20" x14ac:dyDescent="0.35">
      <c r="A15" s="24">
        <v>40931</v>
      </c>
      <c r="B15">
        <v>99.872706724046495</v>
      </c>
      <c r="C15">
        <v>100.68004051581499</v>
      </c>
      <c r="D15">
        <v>101.085561810158</v>
      </c>
      <c r="E15">
        <v>100.32157413778</v>
      </c>
      <c r="F15">
        <v>101.189823111338</v>
      </c>
      <c r="G15">
        <v>105.107567181486</v>
      </c>
      <c r="H15">
        <v>107.605653705937</v>
      </c>
      <c r="I15">
        <v>99.398130243527703</v>
      </c>
      <c r="J15">
        <v>100.41350322396001</v>
      </c>
      <c r="K15">
        <v>91.984774229251897</v>
      </c>
      <c r="L15">
        <v>103.223537941991</v>
      </c>
      <c r="M15">
        <v>102.48647194709</v>
      </c>
      <c r="N15">
        <v>103.152269027537</v>
      </c>
      <c r="O15">
        <v>107.09707050654499</v>
      </c>
      <c r="P15">
        <v>104.473652557935</v>
      </c>
      <c r="Q15">
        <v>100.325616474512</v>
      </c>
      <c r="R15">
        <v>98.858315598974002</v>
      </c>
      <c r="S15">
        <v>85.780531231987595</v>
      </c>
      <c r="T15">
        <v>101.42723938803699</v>
      </c>
    </row>
    <row r="16" spans="1:20" x14ac:dyDescent="0.35">
      <c r="A16" s="24">
        <v>40932</v>
      </c>
      <c r="B16">
        <v>99.954529440435493</v>
      </c>
      <c r="C16">
        <v>100.66796233071101</v>
      </c>
      <c r="D16">
        <v>101.145973923952</v>
      </c>
      <c r="E16">
        <v>100.32157413778</v>
      </c>
      <c r="F16">
        <v>101.26747527983601</v>
      </c>
      <c r="G16">
        <v>104.892487597345</v>
      </c>
      <c r="H16">
        <v>107.126801059714</v>
      </c>
      <c r="I16">
        <v>99.537001336083307</v>
      </c>
      <c r="J16">
        <v>100.77418070585</v>
      </c>
      <c r="K16">
        <v>92.218841364473903</v>
      </c>
      <c r="L16">
        <v>103.105880530438</v>
      </c>
      <c r="M16">
        <v>102.249654952496</v>
      </c>
      <c r="N16">
        <v>103.286418842996</v>
      </c>
      <c r="O16">
        <v>106.407143547384</v>
      </c>
      <c r="P16">
        <v>105.387400544195</v>
      </c>
      <c r="Q16">
        <v>100.506524510966</v>
      </c>
      <c r="R16">
        <v>98.594849108956595</v>
      </c>
      <c r="S16">
        <v>85.625968183979495</v>
      </c>
      <c r="T16">
        <v>101.042984249092</v>
      </c>
    </row>
    <row r="17" spans="1:20" x14ac:dyDescent="0.35">
      <c r="A17" s="24">
        <v>40933</v>
      </c>
      <c r="B17">
        <v>100.100003466114</v>
      </c>
      <c r="C17">
        <v>101.165869619308</v>
      </c>
      <c r="D17">
        <v>101.628459232349</v>
      </c>
      <c r="E17">
        <v>100.482390061892</v>
      </c>
      <c r="F17">
        <v>102.146946712649</v>
      </c>
      <c r="G17">
        <v>105.26882935734</v>
      </c>
      <c r="H17">
        <v>107.929588694354</v>
      </c>
      <c r="I17">
        <v>99.525503666280201</v>
      </c>
      <c r="J17">
        <v>101.11726294435699</v>
      </c>
      <c r="K17">
        <v>91.750734580677602</v>
      </c>
      <c r="L17">
        <v>103.968621799345</v>
      </c>
      <c r="M17">
        <v>103.4674992028</v>
      </c>
      <c r="N17">
        <v>103.87326537091</v>
      </c>
      <c r="O17">
        <v>106.998535624941</v>
      </c>
      <c r="P17">
        <v>106.32023660603799</v>
      </c>
      <c r="Q17">
        <v>101.33864300756601</v>
      </c>
      <c r="R17">
        <v>99.326699229321704</v>
      </c>
      <c r="S17">
        <v>91.653787026830699</v>
      </c>
      <c r="T17">
        <v>103.842610334621</v>
      </c>
    </row>
    <row r="18" spans="1:20" x14ac:dyDescent="0.35">
      <c r="A18" s="24">
        <v>40934</v>
      </c>
      <c r="B18">
        <v>100.299954342587</v>
      </c>
      <c r="C18">
        <v>101.797403922632</v>
      </c>
      <c r="D18">
        <v>101.59832549641899</v>
      </c>
      <c r="E18">
        <v>100.61850591583899</v>
      </c>
      <c r="F18">
        <v>102.379718708578</v>
      </c>
      <c r="G18">
        <v>102.52690283498301</v>
      </c>
      <c r="H18">
        <v>103.67607174073299</v>
      </c>
      <c r="I18">
        <v>100.706094342437</v>
      </c>
      <c r="J18">
        <v>101.90905889955199</v>
      </c>
      <c r="K18">
        <v>95.392724650667802</v>
      </c>
      <c r="L18">
        <v>103.43527941448301</v>
      </c>
      <c r="M18">
        <v>102.70633323434301</v>
      </c>
      <c r="N18">
        <v>103.571430283236</v>
      </c>
      <c r="O18">
        <v>104.43569039184899</v>
      </c>
      <c r="P18">
        <v>105.558762731088</v>
      </c>
      <c r="Q18">
        <v>101.628074876271</v>
      </c>
      <c r="R18">
        <v>99.648715069025599</v>
      </c>
      <c r="S18">
        <v>86.862443088156994</v>
      </c>
      <c r="T18">
        <v>100.658678585716</v>
      </c>
    </row>
    <row r="19" spans="1:20" x14ac:dyDescent="0.35">
      <c r="A19" s="24">
        <v>40935</v>
      </c>
      <c r="B19">
        <v>100.463543719611</v>
      </c>
      <c r="C19">
        <v>102.173872937078</v>
      </c>
      <c r="D19">
        <v>101.809406289867</v>
      </c>
      <c r="E19">
        <v>100.470005400543</v>
      </c>
      <c r="F19">
        <v>102.069314313033</v>
      </c>
      <c r="G19">
        <v>101.828014364575</v>
      </c>
      <c r="H19">
        <v>102.492981969346</v>
      </c>
      <c r="I19">
        <v>100.868223912624</v>
      </c>
      <c r="J19">
        <v>102.058603463832</v>
      </c>
      <c r="K19">
        <v>96.182526004660403</v>
      </c>
      <c r="L19">
        <v>103.388214954565</v>
      </c>
      <c r="M19">
        <v>103.095386465375</v>
      </c>
      <c r="N19">
        <v>103.67206061881301</v>
      </c>
      <c r="O19">
        <v>104.830000520336</v>
      </c>
      <c r="P19">
        <v>106.24403928131299</v>
      </c>
      <c r="Q19">
        <v>101.98986846029899</v>
      </c>
      <c r="R19">
        <v>99.941450650313001</v>
      </c>
      <c r="S19">
        <v>90.880993896705604</v>
      </c>
      <c r="T19">
        <v>101.82979279172901</v>
      </c>
    </row>
    <row r="20" spans="1:20" x14ac:dyDescent="0.35">
      <c r="A20" s="24">
        <v>40938</v>
      </c>
      <c r="B20">
        <v>100.75432360370399</v>
      </c>
      <c r="C20">
        <v>102.149571462813</v>
      </c>
      <c r="D20">
        <v>101.77924844694699</v>
      </c>
      <c r="E20">
        <v>100.61850591583899</v>
      </c>
      <c r="F20">
        <v>102.069314313033</v>
      </c>
      <c r="G20">
        <v>99.408601014570905</v>
      </c>
      <c r="H20">
        <v>98.915534338170303</v>
      </c>
      <c r="I20">
        <v>101.400625230565</v>
      </c>
      <c r="J20">
        <v>101.926644139953</v>
      </c>
      <c r="K20">
        <v>99.692845866786996</v>
      </c>
      <c r="L20">
        <v>103.03528757880299</v>
      </c>
      <c r="M20">
        <v>102.723250907346</v>
      </c>
      <c r="N20">
        <v>103.67206061881301</v>
      </c>
      <c r="O20">
        <v>104.04140463508701</v>
      </c>
      <c r="P20">
        <v>106.034681750465</v>
      </c>
      <c r="Q20">
        <v>100.940672314023</v>
      </c>
      <c r="R20">
        <v>99.004683389617497</v>
      </c>
      <c r="S20">
        <v>87.171561814201397</v>
      </c>
      <c r="T20">
        <v>100.49401946521</v>
      </c>
    </row>
    <row r="21" spans="1:20" x14ac:dyDescent="0.35">
      <c r="A21" s="24">
        <v>40939</v>
      </c>
      <c r="B21">
        <v>100.926984670339</v>
      </c>
      <c r="C21">
        <v>102.626984531147</v>
      </c>
      <c r="D21">
        <v>102.020575475607</v>
      </c>
      <c r="E21">
        <v>100.569024980889</v>
      </c>
      <c r="F21">
        <v>102.095172010689</v>
      </c>
      <c r="G21">
        <v>97.150561633956201</v>
      </c>
      <c r="H21">
        <v>95.633822349800198</v>
      </c>
      <c r="I21">
        <v>102.01984016850101</v>
      </c>
      <c r="J21">
        <v>102.22580328938</v>
      </c>
      <c r="K21">
        <v>103.042258889411</v>
      </c>
      <c r="L21">
        <v>102.996080902423</v>
      </c>
      <c r="M21">
        <v>102.723250907346</v>
      </c>
      <c r="N21">
        <v>103.403776964767</v>
      </c>
      <c r="O21">
        <v>104.04140463508701</v>
      </c>
      <c r="P21">
        <v>104.98763580020599</v>
      </c>
      <c r="Q21">
        <v>100.68741005854</v>
      </c>
      <c r="R21">
        <v>98.858315598973903</v>
      </c>
      <c r="S21">
        <v>81.143742971350306</v>
      </c>
      <c r="T21">
        <v>99.871903726033494</v>
      </c>
    </row>
    <row r="22" spans="1:20" x14ac:dyDescent="0.35">
      <c r="A22" s="24">
        <v>40940</v>
      </c>
      <c r="B22">
        <v>100.74939069730399</v>
      </c>
      <c r="C22">
        <v>102.517375692293</v>
      </c>
      <c r="D22">
        <v>102.51035716593</v>
      </c>
      <c r="E22">
        <v>100.674254205042</v>
      </c>
      <c r="F22">
        <v>102.47486633764601</v>
      </c>
      <c r="G22">
        <v>99.301100350237803</v>
      </c>
      <c r="H22">
        <v>98.774674295980802</v>
      </c>
      <c r="I22">
        <v>101.49702876968399</v>
      </c>
      <c r="J22">
        <v>102.63264452806899</v>
      </c>
      <c r="K22">
        <v>99.400314630501995</v>
      </c>
      <c r="L22">
        <v>103.898051277158</v>
      </c>
      <c r="M22">
        <v>103.484447303274</v>
      </c>
      <c r="N22">
        <v>104.577509962778</v>
      </c>
      <c r="O22">
        <v>105.569243663747</v>
      </c>
      <c r="P22">
        <v>106.034681750465</v>
      </c>
      <c r="Q22">
        <v>101.01301903676</v>
      </c>
      <c r="R22">
        <v>98.799766249287103</v>
      </c>
      <c r="S22">
        <v>78.052555710906603</v>
      </c>
      <c r="T22">
        <v>99.871903726033494</v>
      </c>
    </row>
    <row r="23" spans="1:20" x14ac:dyDescent="0.35">
      <c r="A23" s="24">
        <v>40941</v>
      </c>
      <c r="B23">
        <v>100.776689849769</v>
      </c>
      <c r="C23">
        <v>102.700068606578</v>
      </c>
      <c r="D23">
        <v>102.631334071114</v>
      </c>
      <c r="E23">
        <v>100.68663886639099</v>
      </c>
      <c r="F23">
        <v>102.44892297483401</v>
      </c>
      <c r="G23">
        <v>99.301100350237803</v>
      </c>
      <c r="H23">
        <v>98.845078031332505</v>
      </c>
      <c r="I23">
        <v>101.74108928762899</v>
      </c>
      <c r="J23">
        <v>102.844567681168</v>
      </c>
      <c r="K23">
        <v>99.458833704861505</v>
      </c>
      <c r="L23">
        <v>104.062750719181</v>
      </c>
      <c r="M23">
        <v>103.68741373812399</v>
      </c>
      <c r="N23">
        <v>104.393056962185</v>
      </c>
      <c r="O23">
        <v>106.012821233035</v>
      </c>
      <c r="P23">
        <v>106.186930032172</v>
      </c>
      <c r="Q23">
        <v>101.26628129224299</v>
      </c>
      <c r="R23">
        <v>98.741216899600204</v>
      </c>
      <c r="S23">
        <v>83.616692779705303</v>
      </c>
      <c r="T23">
        <v>100.457465039409</v>
      </c>
    </row>
    <row r="24" spans="1:20" x14ac:dyDescent="0.35">
      <c r="A24" s="24">
        <v>40942</v>
      </c>
      <c r="B24">
        <v>100.73117257707599</v>
      </c>
      <c r="C24">
        <v>102.700068606578</v>
      </c>
      <c r="D24">
        <v>102.540643579457</v>
      </c>
      <c r="E24">
        <v>100.56281533708101</v>
      </c>
      <c r="F24">
        <v>102.709002386433</v>
      </c>
      <c r="G24">
        <v>103.49465475976</v>
      </c>
      <c r="H24">
        <v>105.04226800123899</v>
      </c>
      <c r="I24">
        <v>101.299550991507</v>
      </c>
      <c r="J24">
        <v>102.694462949959</v>
      </c>
      <c r="K24">
        <v>93.067143468393795</v>
      </c>
      <c r="L24">
        <v>105.52154711159901</v>
      </c>
      <c r="M24">
        <v>104.83759490327699</v>
      </c>
      <c r="N24">
        <v>105.952399782266</v>
      </c>
      <c r="O24">
        <v>109.265666540461</v>
      </c>
      <c r="P24">
        <v>108.319077545716</v>
      </c>
      <c r="Q24">
        <v>102.46020836545701</v>
      </c>
      <c r="R24">
        <v>99.560885460922293</v>
      </c>
      <c r="S24">
        <v>82.380217875527805</v>
      </c>
      <c r="T24">
        <v>102.30559819957899</v>
      </c>
    </row>
    <row r="25" spans="1:20" x14ac:dyDescent="0.35">
      <c r="A25" s="24">
        <v>40945</v>
      </c>
      <c r="B25">
        <v>100.80401703011201</v>
      </c>
      <c r="C25">
        <v>102.89490880313799</v>
      </c>
      <c r="D25">
        <v>102.691850648526</v>
      </c>
      <c r="E25">
        <v>100.736165969697</v>
      </c>
      <c r="F25">
        <v>102.735018235146</v>
      </c>
      <c r="G25">
        <v>101.612923601079</v>
      </c>
      <c r="H25">
        <v>102.028197453037</v>
      </c>
      <c r="I25">
        <v>102.13607408154</v>
      </c>
      <c r="J25">
        <v>102.959291868976</v>
      </c>
      <c r="K25">
        <v>95.699842135016496</v>
      </c>
      <c r="L25">
        <v>105.450969112929</v>
      </c>
      <c r="M25">
        <v>104.769931818126</v>
      </c>
      <c r="N25">
        <v>105.71766756185001</v>
      </c>
      <c r="O25">
        <v>108.477070655212</v>
      </c>
      <c r="P25">
        <v>108.680778066811</v>
      </c>
      <c r="Q25">
        <v>102.96671038754501</v>
      </c>
      <c r="R25">
        <v>100.02926909127</v>
      </c>
      <c r="S25">
        <v>84.389493279802096</v>
      </c>
      <c r="T25">
        <v>104.446436229789</v>
      </c>
    </row>
    <row r="26" spans="1:20" x14ac:dyDescent="0.35">
      <c r="A26" s="24">
        <v>40946</v>
      </c>
      <c r="B26">
        <v>100.703798683605</v>
      </c>
      <c r="C26">
        <v>102.541739354009</v>
      </c>
      <c r="D26">
        <v>102.540643579457</v>
      </c>
      <c r="E26">
        <v>100.72379285043699</v>
      </c>
      <c r="F26">
        <v>102.917063279861</v>
      </c>
      <c r="G26">
        <v>103.924758031275</v>
      </c>
      <c r="H26">
        <v>105.774672929122</v>
      </c>
      <c r="I26">
        <v>101.25307789258299</v>
      </c>
      <c r="J26">
        <v>102.765104000992</v>
      </c>
      <c r="K26">
        <v>92.218841364473903</v>
      </c>
      <c r="L26">
        <v>105.71764030536001</v>
      </c>
      <c r="M26">
        <v>105.175925542765</v>
      </c>
      <c r="N26">
        <v>106.271002598319</v>
      </c>
      <c r="O26">
        <v>108.674225719456</v>
      </c>
      <c r="P26">
        <v>109.13766927967499</v>
      </c>
      <c r="Q26">
        <v>102.894363664808</v>
      </c>
      <c r="R26">
        <v>100.46838363034701</v>
      </c>
      <c r="S26">
        <v>81.607424745402795</v>
      </c>
      <c r="T26">
        <v>105.617542015064</v>
      </c>
    </row>
    <row r="27" spans="1:20" x14ac:dyDescent="0.35">
      <c r="A27" s="24">
        <v>40947</v>
      </c>
      <c r="B27">
        <v>100.621817142578</v>
      </c>
      <c r="C27">
        <v>102.578243388281</v>
      </c>
      <c r="D27">
        <v>102.601111942891</v>
      </c>
      <c r="E27">
        <v>100.575107661719</v>
      </c>
      <c r="F27">
        <v>102.99513718450901</v>
      </c>
      <c r="G27">
        <v>103.817235008235</v>
      </c>
      <c r="H27">
        <v>105.436638267899</v>
      </c>
      <c r="I27">
        <v>101.671328473515</v>
      </c>
      <c r="J27">
        <v>102.871075580522</v>
      </c>
      <c r="K27">
        <v>92.511317627462404</v>
      </c>
      <c r="L27">
        <v>106.031361004743</v>
      </c>
      <c r="M27">
        <v>105.226655741176</v>
      </c>
      <c r="N27">
        <v>106.220675447875</v>
      </c>
      <c r="O27">
        <v>109.51211341723</v>
      </c>
      <c r="P27">
        <v>109.213797725462</v>
      </c>
      <c r="Q27">
        <v>103.364688577381</v>
      </c>
      <c r="R27">
        <v>100.87821791100799</v>
      </c>
      <c r="S27">
        <v>80.216386793217296</v>
      </c>
      <c r="T27">
        <v>105.74564670976901</v>
      </c>
    </row>
    <row r="28" spans="1:20" x14ac:dyDescent="0.35">
      <c r="A28" s="24">
        <v>40948</v>
      </c>
      <c r="B28">
        <v>100.45779800477</v>
      </c>
      <c r="C28">
        <v>102.45643889913499</v>
      </c>
      <c r="D28">
        <v>102.449864695507</v>
      </c>
      <c r="E28">
        <v>100.45127259032</v>
      </c>
      <c r="F28">
        <v>103.2031651298</v>
      </c>
      <c r="G28">
        <v>105.43013625060701</v>
      </c>
      <c r="H28">
        <v>107.887342247424</v>
      </c>
      <c r="I28">
        <v>101.043970875591</v>
      </c>
      <c r="J28">
        <v>102.544408233653</v>
      </c>
      <c r="K28">
        <v>90.419757769330502</v>
      </c>
      <c r="L28">
        <v>106.164689124476</v>
      </c>
      <c r="M28">
        <v>105.649513890748</v>
      </c>
      <c r="N28">
        <v>106.35482526333401</v>
      </c>
      <c r="O28">
        <v>109.31492179540101</v>
      </c>
      <c r="P28">
        <v>109.57553268602599</v>
      </c>
      <c r="Q28">
        <v>103.907375205276</v>
      </c>
      <c r="R28">
        <v>101.200233750712</v>
      </c>
      <c r="S28">
        <v>80.989179923342206</v>
      </c>
      <c r="T28">
        <v>105.782217977047</v>
      </c>
    </row>
    <row r="29" spans="1:20" x14ac:dyDescent="0.35">
      <c r="A29" s="24">
        <v>40949</v>
      </c>
      <c r="B29">
        <v>100.594471276984</v>
      </c>
      <c r="C29">
        <v>102.700068606578</v>
      </c>
      <c r="D29">
        <v>102.540643579457</v>
      </c>
      <c r="E29">
        <v>100.538011388117</v>
      </c>
      <c r="F29">
        <v>102.656957509753</v>
      </c>
      <c r="G29">
        <v>102.741960060417</v>
      </c>
      <c r="H29">
        <v>103.84508907134401</v>
      </c>
      <c r="I29">
        <v>101.427362977634</v>
      </c>
      <c r="J29">
        <v>102.44730929817</v>
      </c>
      <c r="K29">
        <v>93.681442572603601</v>
      </c>
      <c r="L29">
        <v>105.38038363777601</v>
      </c>
      <c r="M29">
        <v>104.85453539688299</v>
      </c>
      <c r="N29">
        <v>105.63384489683401</v>
      </c>
      <c r="O29">
        <v>107.934921646733</v>
      </c>
      <c r="P29">
        <v>109.042487197773</v>
      </c>
      <c r="Q29">
        <v>102.93054077432301</v>
      </c>
      <c r="R29">
        <v>100.292735581287</v>
      </c>
      <c r="S29">
        <v>81.452861697394695</v>
      </c>
      <c r="T29">
        <v>105.06860249339699</v>
      </c>
    </row>
    <row r="30" spans="1:20" x14ac:dyDescent="0.35">
      <c r="A30" s="24">
        <v>40952</v>
      </c>
      <c r="B30">
        <v>100.630907517441</v>
      </c>
      <c r="C30">
        <v>102.712236618003</v>
      </c>
      <c r="D30">
        <v>102.631334071114</v>
      </c>
      <c r="E30">
        <v>100.438911013149</v>
      </c>
      <c r="F30">
        <v>102.656957509753</v>
      </c>
      <c r="G30">
        <v>102.52690283498301</v>
      </c>
      <c r="H30">
        <v>103.436640160473</v>
      </c>
      <c r="I30">
        <v>101.590048061429</v>
      </c>
      <c r="J30">
        <v>102.800424526508</v>
      </c>
      <c r="K30">
        <v>94.1640989555993</v>
      </c>
      <c r="L30">
        <v>106.164689124476</v>
      </c>
      <c r="M30">
        <v>105.700282123496</v>
      </c>
      <c r="N30">
        <v>106.287754349823</v>
      </c>
      <c r="O30">
        <v>108.772797158646</v>
      </c>
      <c r="P30">
        <v>109.670688938327</v>
      </c>
      <c r="Q30">
        <v>103.18379553351301</v>
      </c>
      <c r="R30">
        <v>100.731850120365</v>
      </c>
      <c r="S30">
        <v>80.061823745209196</v>
      </c>
      <c r="T30">
        <v>106.697164897343</v>
      </c>
    </row>
    <row r="31" spans="1:20" x14ac:dyDescent="0.35">
      <c r="A31" s="24">
        <v>40953</v>
      </c>
      <c r="B31">
        <v>100.71288905846799</v>
      </c>
      <c r="C31">
        <v>102.68790059515401</v>
      </c>
      <c r="D31">
        <v>102.691850648526</v>
      </c>
      <c r="E31">
        <v>100.525592100502</v>
      </c>
      <c r="F31">
        <v>102.55288093564801</v>
      </c>
      <c r="G31">
        <v>101.344127222832</v>
      </c>
      <c r="H31">
        <v>101.732419753042</v>
      </c>
      <c r="I31">
        <v>101.729386954917</v>
      </c>
      <c r="J31">
        <v>102.879898209666</v>
      </c>
      <c r="K31">
        <v>95.758379533808196</v>
      </c>
      <c r="L31">
        <v>106.031361004743</v>
      </c>
      <c r="M31">
        <v>105.81866780019099</v>
      </c>
      <c r="N31">
        <v>105.818297897427</v>
      </c>
      <c r="O31">
        <v>108.033541829372</v>
      </c>
      <c r="P31">
        <v>110.584462754188</v>
      </c>
      <c r="Q31">
        <v>103.147610927705</v>
      </c>
      <c r="R31">
        <v>100.93676726069501</v>
      </c>
      <c r="S31">
        <v>83.153018375624598</v>
      </c>
      <c r="T31">
        <v>107.520569969474</v>
      </c>
    </row>
    <row r="32" spans="1:20" x14ac:dyDescent="0.35">
      <c r="A32" s="24">
        <v>40954</v>
      </c>
      <c r="B32">
        <v>100.67643413275999</v>
      </c>
      <c r="C32">
        <v>102.82181781799</v>
      </c>
      <c r="D32">
        <v>102.601111942891</v>
      </c>
      <c r="E32">
        <v>100.624738643825</v>
      </c>
      <c r="F32">
        <v>102.11076306896</v>
      </c>
      <c r="G32">
        <v>101.505389398685</v>
      </c>
      <c r="H32">
        <v>102.253550389086</v>
      </c>
      <c r="I32">
        <v>101.961854780995</v>
      </c>
      <c r="J32">
        <v>102.738606104619</v>
      </c>
      <c r="K32">
        <v>95.144043780733995</v>
      </c>
      <c r="L32">
        <v>105.537277631641</v>
      </c>
      <c r="M32">
        <v>105.159000262893</v>
      </c>
      <c r="N32">
        <v>106.036238424156</v>
      </c>
      <c r="O32">
        <v>107.934921646733</v>
      </c>
      <c r="P32">
        <v>109.461279748275</v>
      </c>
      <c r="Q32">
        <v>103.509412008026</v>
      </c>
      <c r="R32">
        <v>101.34660154135599</v>
      </c>
      <c r="S32">
        <v>80.216386793217296</v>
      </c>
      <c r="T32">
        <v>108.362298568566</v>
      </c>
    </row>
    <row r="33" spans="1:20" x14ac:dyDescent="0.35">
      <c r="A33" s="24">
        <v>40955</v>
      </c>
      <c r="B33">
        <v>100.658244040409</v>
      </c>
      <c r="C33">
        <v>102.40773230485399</v>
      </c>
      <c r="D33">
        <v>102.17774500655899</v>
      </c>
      <c r="E33">
        <v>100.538011388117</v>
      </c>
      <c r="F33">
        <v>102.500961261887</v>
      </c>
      <c r="G33">
        <v>103.172074511286</v>
      </c>
      <c r="H33">
        <v>104.61972993185999</v>
      </c>
      <c r="I33">
        <v>100.98590508479801</v>
      </c>
      <c r="J33">
        <v>102.562123512806</v>
      </c>
      <c r="K33">
        <v>92.979360275746103</v>
      </c>
      <c r="L33">
        <v>106.705896769359</v>
      </c>
      <c r="M33">
        <v>105.95400157735899</v>
      </c>
      <c r="N33">
        <v>107.176412000101</v>
      </c>
      <c r="O33">
        <v>110.054225868123</v>
      </c>
      <c r="P33">
        <v>111.079392360344</v>
      </c>
      <c r="Q33">
        <v>103.979744416892</v>
      </c>
      <c r="R33">
        <v>102.10773192013799</v>
      </c>
      <c r="S33">
        <v>83.153018375624598</v>
      </c>
      <c r="T33">
        <v>110.430002484959</v>
      </c>
    </row>
    <row r="34" spans="1:20" x14ac:dyDescent="0.35">
      <c r="A34" s="24">
        <v>40956</v>
      </c>
      <c r="B34">
        <v>100.530679828308</v>
      </c>
      <c r="C34">
        <v>102.529550613434</v>
      </c>
      <c r="D34">
        <v>102.419658638611</v>
      </c>
      <c r="E34">
        <v>100.463680335847</v>
      </c>
      <c r="F34">
        <v>102.604932401955</v>
      </c>
      <c r="G34">
        <v>103.279586354972</v>
      </c>
      <c r="H34">
        <v>104.774679132557</v>
      </c>
      <c r="I34">
        <v>101.439021454008</v>
      </c>
      <c r="J34">
        <v>102.40318614947201</v>
      </c>
      <c r="K34">
        <v>92.847735878963505</v>
      </c>
      <c r="L34">
        <v>106.988223717003</v>
      </c>
      <c r="M34">
        <v>106.326106707918</v>
      </c>
      <c r="N34">
        <v>107.595613197983</v>
      </c>
      <c r="O34">
        <v>110.645642317404</v>
      </c>
      <c r="P34">
        <v>112.01222842218699</v>
      </c>
      <c r="Q34">
        <v>103.798843876731</v>
      </c>
      <c r="R34">
        <v>102.429747759842</v>
      </c>
      <c r="S34">
        <v>86.707887410120804</v>
      </c>
      <c r="T34">
        <v>110.741064564917</v>
      </c>
    </row>
    <row r="35" spans="1:20" x14ac:dyDescent="0.35">
      <c r="A35" s="24">
        <v>40960</v>
      </c>
      <c r="B35">
        <v>100.375835148994</v>
      </c>
      <c r="C35">
        <v>102.35907407859</v>
      </c>
      <c r="D35">
        <v>102.298737983067</v>
      </c>
      <c r="E35">
        <v>100.51324206541901</v>
      </c>
      <c r="F35">
        <v>102.94304618043699</v>
      </c>
      <c r="G35">
        <v>105.483908941481</v>
      </c>
      <c r="H35">
        <v>108.11271621206799</v>
      </c>
      <c r="I35">
        <v>100.78836152211601</v>
      </c>
      <c r="J35">
        <v>102.235526186803</v>
      </c>
      <c r="K35">
        <v>89.746948752976607</v>
      </c>
      <c r="L35">
        <v>107.035303129887</v>
      </c>
      <c r="M35">
        <v>106.072417681524</v>
      </c>
      <c r="N35">
        <v>107.729723071259</v>
      </c>
      <c r="O35">
        <v>110.349879256384</v>
      </c>
      <c r="P35">
        <v>110.336963511641</v>
      </c>
      <c r="Q35">
        <v>105.42691125671</v>
      </c>
      <c r="R35">
        <v>103.864167742155</v>
      </c>
      <c r="S35">
        <v>85.316849457935206</v>
      </c>
      <c r="T35">
        <v>111.491268157322</v>
      </c>
    </row>
    <row r="36" spans="1:20" x14ac:dyDescent="0.35">
      <c r="A36" s="24">
        <v>40961</v>
      </c>
      <c r="B36">
        <v>100.658244040409</v>
      </c>
      <c r="C36">
        <v>102.724404629427</v>
      </c>
      <c r="D36">
        <v>102.449864695507</v>
      </c>
      <c r="E36">
        <v>100.550384507377</v>
      </c>
      <c r="F36">
        <v>103.2031651298</v>
      </c>
      <c r="G36">
        <v>103.01076761801799</v>
      </c>
      <c r="H36">
        <v>104.183134246864</v>
      </c>
      <c r="I36">
        <v>101.915352444512</v>
      </c>
      <c r="J36">
        <v>102.871075580522</v>
      </c>
      <c r="K36">
        <v>93.037879350105698</v>
      </c>
      <c r="L36">
        <v>106.690188678765</v>
      </c>
      <c r="M36">
        <v>106.326106707918</v>
      </c>
      <c r="N36">
        <v>107.36084902381999</v>
      </c>
      <c r="O36">
        <v>107.984250016846</v>
      </c>
      <c r="P36">
        <v>110.165652983952</v>
      </c>
      <c r="Q36">
        <v>106.403768176542</v>
      </c>
      <c r="R36">
        <v>104.39110072219</v>
      </c>
      <c r="S36">
        <v>85.625968183979495</v>
      </c>
      <c r="T36">
        <v>110.411670537259</v>
      </c>
    </row>
    <row r="37" spans="1:20" x14ac:dyDescent="0.35">
      <c r="A37" s="24">
        <v>40962</v>
      </c>
      <c r="B37">
        <v>100.740262951939</v>
      </c>
      <c r="C37">
        <v>102.748733742559</v>
      </c>
      <c r="D37">
        <v>102.51035716593</v>
      </c>
      <c r="E37">
        <v>100.463680335847</v>
      </c>
      <c r="F37">
        <v>103.827440064868</v>
      </c>
      <c r="G37">
        <v>103.01076761801799</v>
      </c>
      <c r="H37">
        <v>104.014116916253</v>
      </c>
      <c r="I37">
        <v>102.159317940392</v>
      </c>
      <c r="J37">
        <v>103.012317670665</v>
      </c>
      <c r="K37">
        <v>93.067143468393795</v>
      </c>
      <c r="L37">
        <v>107.16080337201301</v>
      </c>
      <c r="M37">
        <v>106.78280781036599</v>
      </c>
      <c r="N37">
        <v>107.377648705944</v>
      </c>
      <c r="O37">
        <v>109.216338170348</v>
      </c>
      <c r="P37">
        <v>111.46014651755399</v>
      </c>
      <c r="Q37">
        <v>106.72937715476201</v>
      </c>
      <c r="R37">
        <v>105.240049541929</v>
      </c>
      <c r="S37">
        <v>84.4281340418041</v>
      </c>
      <c r="T37">
        <v>111.87556539996</v>
      </c>
    </row>
    <row r="38" spans="1:20" x14ac:dyDescent="0.35">
      <c r="A38" s="24">
        <v>40963</v>
      </c>
      <c r="B38">
        <v>100.767580789655</v>
      </c>
      <c r="C38">
        <v>102.931399017977</v>
      </c>
      <c r="D38">
        <v>102.540643579457</v>
      </c>
      <c r="E38">
        <v>100.463680335847</v>
      </c>
      <c r="F38">
        <v>103.93137825679899</v>
      </c>
      <c r="G38">
        <v>101.720457803473</v>
      </c>
      <c r="H38">
        <v>102.112711375491</v>
      </c>
      <c r="I38">
        <v>102.972553315235</v>
      </c>
      <c r="J38">
        <v>103.09171132997599</v>
      </c>
      <c r="K38">
        <v>94.836907971952598</v>
      </c>
      <c r="L38">
        <v>107.396058383256</v>
      </c>
      <c r="M38">
        <v>107.15492815465799</v>
      </c>
      <c r="N38">
        <v>107.863880875155</v>
      </c>
      <c r="O38">
        <v>108.772797158646</v>
      </c>
      <c r="P38">
        <v>111.11749102270601</v>
      </c>
      <c r="Q38">
        <v>107.380610103788</v>
      </c>
      <c r="R38">
        <v>106.411003034225</v>
      </c>
      <c r="S38">
        <v>82.457499399531898</v>
      </c>
      <c r="T38">
        <v>112.241505432681</v>
      </c>
    </row>
    <row r="39" spans="1:20" x14ac:dyDescent="0.35">
      <c r="A39" s="24">
        <v>40966</v>
      </c>
      <c r="B39">
        <v>101.086491319906</v>
      </c>
      <c r="C39">
        <v>103.223756048852</v>
      </c>
      <c r="D39">
        <v>102.782484890543</v>
      </c>
      <c r="E39">
        <v>100.47607653928399</v>
      </c>
      <c r="F39">
        <v>103.879366328256</v>
      </c>
      <c r="G39">
        <v>99.892488156313107</v>
      </c>
      <c r="H39">
        <v>99.1972228796579</v>
      </c>
      <c r="I39">
        <v>103.402433134983</v>
      </c>
      <c r="J39">
        <v>103.47134446064899</v>
      </c>
      <c r="K39">
        <v>97.498898243511704</v>
      </c>
      <c r="L39">
        <v>107.57648834532201</v>
      </c>
      <c r="M39">
        <v>107.29025432496</v>
      </c>
      <c r="N39">
        <v>108.065077638815</v>
      </c>
      <c r="O39">
        <v>110.054225868123</v>
      </c>
      <c r="P39">
        <v>111.74570137312701</v>
      </c>
      <c r="Q39">
        <v>106.51230700137999</v>
      </c>
      <c r="R39">
        <v>105.357148241302</v>
      </c>
      <c r="S39">
        <v>80.023182983207107</v>
      </c>
      <c r="T39">
        <v>111.930477035677</v>
      </c>
    </row>
    <row r="40" spans="1:20" x14ac:dyDescent="0.35">
      <c r="A40" s="24">
        <v>40967</v>
      </c>
      <c r="B40">
        <v>101.013572125865</v>
      </c>
      <c r="C40">
        <v>103.43073661796799</v>
      </c>
      <c r="D40">
        <v>103.084947242658</v>
      </c>
      <c r="E40">
        <v>100.587503865157</v>
      </c>
      <c r="F40">
        <v>104.24353549321501</v>
      </c>
      <c r="G40">
        <v>100.430136809575</v>
      </c>
      <c r="H40">
        <v>100.239463123151</v>
      </c>
      <c r="I40">
        <v>103.55352552690999</v>
      </c>
      <c r="J40">
        <v>103.797901774728</v>
      </c>
      <c r="K40">
        <v>96.533539666440603</v>
      </c>
      <c r="L40">
        <v>107.890179138772</v>
      </c>
      <c r="M40">
        <v>107.713097260797</v>
      </c>
      <c r="N40">
        <v>108.316601552919</v>
      </c>
      <c r="O40">
        <v>110.202052562253</v>
      </c>
      <c r="P40">
        <v>113.68743306366299</v>
      </c>
      <c r="Q40">
        <v>106.476114899279</v>
      </c>
      <c r="R40">
        <v>104.83021526126799</v>
      </c>
      <c r="S40">
        <v>77.627514698856302</v>
      </c>
      <c r="T40">
        <v>110.61298513242799</v>
      </c>
    </row>
    <row r="41" spans="1:20" x14ac:dyDescent="0.35">
      <c r="A41" s="24">
        <v>40968</v>
      </c>
      <c r="B41">
        <v>100.913409835113</v>
      </c>
      <c r="C41">
        <v>103.307398171675</v>
      </c>
      <c r="D41">
        <v>103.02447887922401</v>
      </c>
      <c r="E41">
        <v>100.587503865157</v>
      </c>
      <c r="F41">
        <v>104.269518393791</v>
      </c>
      <c r="G41">
        <v>101.559162089559</v>
      </c>
      <c r="H41">
        <v>102.014097780231</v>
      </c>
      <c r="I41">
        <v>103.320363308823</v>
      </c>
      <c r="J41">
        <v>103.89497070126799</v>
      </c>
      <c r="K41">
        <v>94.851567517744897</v>
      </c>
      <c r="L41">
        <v>107.46668124082299</v>
      </c>
      <c r="M41">
        <v>107.324097277836</v>
      </c>
      <c r="N41">
        <v>107.91418406028799</v>
      </c>
      <c r="O41">
        <v>109.807778991354</v>
      </c>
      <c r="P41">
        <v>112.08838269757599</v>
      </c>
      <c r="Q41">
        <v>106.078151702029</v>
      </c>
      <c r="R41">
        <v>105.005852143182</v>
      </c>
      <c r="S41">
        <v>79.482227055122493</v>
      </c>
      <c r="T41">
        <v>108.545264374558</v>
      </c>
    </row>
    <row r="42" spans="1:20" x14ac:dyDescent="0.35">
      <c r="A42" s="24">
        <v>40969</v>
      </c>
      <c r="B42">
        <v>100.709656509955</v>
      </c>
      <c r="C42">
        <v>103.34397130311601</v>
      </c>
      <c r="D42">
        <v>103.036548444922</v>
      </c>
      <c r="E42">
        <v>100.57144881955</v>
      </c>
      <c r="F42">
        <v>104.337576064892</v>
      </c>
      <c r="G42">
        <v>103.49465475976</v>
      </c>
      <c r="H42">
        <v>104.80283642097901</v>
      </c>
      <c r="I42">
        <v>103.075506067414</v>
      </c>
      <c r="J42">
        <v>103.64961758603999</v>
      </c>
      <c r="K42">
        <v>92.1748902137453</v>
      </c>
      <c r="L42">
        <v>108.023537164437</v>
      </c>
      <c r="M42">
        <v>107.865325890368</v>
      </c>
      <c r="N42">
        <v>108.383680454868</v>
      </c>
      <c r="O42">
        <v>110.596374876602</v>
      </c>
      <c r="P42">
        <v>113.325749762303</v>
      </c>
      <c r="Q42">
        <v>107.74240368781599</v>
      </c>
      <c r="R42">
        <v>106.645200432972</v>
      </c>
      <c r="S42">
        <v>75.540957770577904</v>
      </c>
      <c r="T42">
        <v>110.430002484959</v>
      </c>
    </row>
    <row r="43" spans="1:20" x14ac:dyDescent="0.35">
      <c r="A43" s="24">
        <v>40970</v>
      </c>
      <c r="B43">
        <v>100.928890565994</v>
      </c>
      <c r="C43">
        <v>103.64928405313999</v>
      </c>
      <c r="D43">
        <v>102.884979771022</v>
      </c>
      <c r="E43">
        <v>100.645860666442</v>
      </c>
      <c r="F43">
        <v>104.023600091332</v>
      </c>
      <c r="G43">
        <v>101.666696291953</v>
      </c>
      <c r="H43">
        <v>102.00001913602</v>
      </c>
      <c r="I43">
        <v>103.29696595279</v>
      </c>
      <c r="J43">
        <v>103.68508815627</v>
      </c>
      <c r="K43">
        <v>94.573640853955695</v>
      </c>
      <c r="L43">
        <v>107.694138280392</v>
      </c>
      <c r="M43">
        <v>107.628531716377</v>
      </c>
      <c r="N43">
        <v>108.1321645292</v>
      </c>
      <c r="O43">
        <v>109.857046432155</v>
      </c>
      <c r="P43">
        <v>113.287676929542</v>
      </c>
      <c r="Q43">
        <v>106.657022935732</v>
      </c>
      <c r="R43">
        <v>104.918033702225</v>
      </c>
      <c r="S43">
        <v>75.734161580587994</v>
      </c>
      <c r="T43">
        <v>108.051194384916</v>
      </c>
    </row>
    <row r="44" spans="1:20" x14ac:dyDescent="0.35">
      <c r="A44" s="24">
        <v>40973</v>
      </c>
      <c r="B44">
        <v>100.782734528635</v>
      </c>
      <c r="C44">
        <v>103.44171615808899</v>
      </c>
      <c r="D44">
        <v>103.036548444922</v>
      </c>
      <c r="E44">
        <v>100.65827995405699</v>
      </c>
      <c r="F44">
        <v>103.762018244701</v>
      </c>
      <c r="G44">
        <v>103.064529129538</v>
      </c>
      <c r="H44">
        <v>104.267616626426</v>
      </c>
      <c r="I44">
        <v>102.67919827399</v>
      </c>
      <c r="J44">
        <v>103.49910273261401</v>
      </c>
      <c r="K44">
        <v>92.496685568318995</v>
      </c>
      <c r="L44">
        <v>107.2549098624</v>
      </c>
      <c r="M44">
        <v>107.222583632942</v>
      </c>
      <c r="N44">
        <v>107.511766567658</v>
      </c>
      <c r="O44">
        <v>108.969891293578</v>
      </c>
      <c r="P44">
        <v>113.57321456538099</v>
      </c>
      <c r="Q44">
        <v>106.150513417352</v>
      </c>
      <c r="R44">
        <v>105.093681751285</v>
      </c>
      <c r="S44">
        <v>72.333848224128204</v>
      </c>
      <c r="T44">
        <v>106.56903494042299</v>
      </c>
    </row>
    <row r="45" spans="1:20" x14ac:dyDescent="0.35">
      <c r="A45" s="24">
        <v>40974</v>
      </c>
      <c r="B45">
        <v>100.98369440869</v>
      </c>
      <c r="C45">
        <v>103.331824020843</v>
      </c>
      <c r="D45">
        <v>102.945608847714</v>
      </c>
      <c r="E45">
        <v>100.645860666442</v>
      </c>
      <c r="F45">
        <v>102.55848870850799</v>
      </c>
      <c r="G45">
        <v>100.96776310413</v>
      </c>
      <c r="H45">
        <v>100.746515114985</v>
      </c>
      <c r="I45">
        <v>102.71414446555301</v>
      </c>
      <c r="J45">
        <v>103.33966522023501</v>
      </c>
      <c r="K45">
        <v>95.509716988306494</v>
      </c>
      <c r="L45">
        <v>105.686306365485</v>
      </c>
      <c r="M45">
        <v>105.86939799860301</v>
      </c>
      <c r="N45">
        <v>106.187163956429</v>
      </c>
      <c r="O45">
        <v>106.259231552218</v>
      </c>
      <c r="P45">
        <v>112.14548333685001</v>
      </c>
      <c r="Q45">
        <v>104.413899716242</v>
      </c>
      <c r="R45">
        <v>103.278685412434</v>
      </c>
      <c r="S45">
        <v>72.102011022087794</v>
      </c>
      <c r="T45">
        <v>104.556242659747</v>
      </c>
    </row>
    <row r="46" spans="1:20" x14ac:dyDescent="0.35">
      <c r="A46" s="24">
        <v>40975</v>
      </c>
      <c r="B46">
        <v>100.89236089928001</v>
      </c>
      <c r="C46">
        <v>103.39290591805501</v>
      </c>
      <c r="D46">
        <v>103.06685896543701</v>
      </c>
      <c r="E46">
        <v>100.67069924167301</v>
      </c>
      <c r="F46">
        <v>102.741594683225</v>
      </c>
      <c r="G46">
        <v>101.88173115868</v>
      </c>
      <c r="H46">
        <v>102.352153470049</v>
      </c>
      <c r="I46">
        <v>102.34113900609699</v>
      </c>
      <c r="J46">
        <v>103.2953520149</v>
      </c>
      <c r="K46">
        <v>94.076352411816003</v>
      </c>
      <c r="L46">
        <v>106.423539915783</v>
      </c>
      <c r="M46">
        <v>106.444484777745</v>
      </c>
      <c r="N46">
        <v>106.740475027587</v>
      </c>
      <c r="O46">
        <v>107.934921646733</v>
      </c>
      <c r="P46">
        <v>113.05923132311</v>
      </c>
      <c r="Q46">
        <v>104.88422462881501</v>
      </c>
      <c r="R46">
        <v>103.747069042782</v>
      </c>
      <c r="S46">
        <v>70.633698915869999</v>
      </c>
      <c r="T46">
        <v>106.514173829136</v>
      </c>
    </row>
    <row r="47" spans="1:20" x14ac:dyDescent="0.35">
      <c r="A47" s="24">
        <v>40976</v>
      </c>
      <c r="B47">
        <v>100.66398975525</v>
      </c>
      <c r="C47">
        <v>103.307398171675</v>
      </c>
      <c r="D47">
        <v>103.006318281036</v>
      </c>
      <c r="E47">
        <v>100.583856565076</v>
      </c>
      <c r="F47">
        <v>103.578820015202</v>
      </c>
      <c r="G47">
        <v>103.978530722149</v>
      </c>
      <c r="H47">
        <v>105.40848097947701</v>
      </c>
      <c r="I47">
        <v>101.863126855991</v>
      </c>
      <c r="J47">
        <v>103.313057291072</v>
      </c>
      <c r="K47">
        <v>91.238841566042694</v>
      </c>
      <c r="L47">
        <v>107.482344472519</v>
      </c>
      <c r="M47">
        <v>107.425557674659</v>
      </c>
      <c r="N47">
        <v>106.740475027587</v>
      </c>
      <c r="O47">
        <v>109.31492179540101</v>
      </c>
      <c r="P47">
        <v>114.42987913210099</v>
      </c>
      <c r="Q47">
        <v>105.75253522751601</v>
      </c>
      <c r="R47">
        <v>104.274002022817</v>
      </c>
      <c r="S47">
        <v>70.479135867861999</v>
      </c>
      <c r="T47">
        <v>108.41720178354601</v>
      </c>
    </row>
    <row r="48" spans="1:20" x14ac:dyDescent="0.35">
      <c r="A48" s="24">
        <v>40977</v>
      </c>
      <c r="B48">
        <v>100.645762292396</v>
      </c>
      <c r="C48">
        <v>103.24644064936599</v>
      </c>
      <c r="D48">
        <v>102.975959546544</v>
      </c>
      <c r="E48">
        <v>100.546575618053</v>
      </c>
      <c r="F48">
        <v>103.578820015202</v>
      </c>
      <c r="G48">
        <v>103.60220014150801</v>
      </c>
      <c r="H48">
        <v>105.04226800123899</v>
      </c>
      <c r="I48">
        <v>101.83980259385299</v>
      </c>
      <c r="J48">
        <v>103.259921456594</v>
      </c>
      <c r="K48">
        <v>91.516740743184201</v>
      </c>
      <c r="L48">
        <v>107.898021969346</v>
      </c>
      <c r="M48">
        <v>107.662374669253</v>
      </c>
      <c r="N48">
        <v>108.450727403069</v>
      </c>
      <c r="O48">
        <v>110.74422594245701</v>
      </c>
      <c r="P48">
        <v>115.78148191484399</v>
      </c>
      <c r="Q48">
        <v>106.04195959992801</v>
      </c>
      <c r="R48">
        <v>104.80093500285101</v>
      </c>
      <c r="S48">
        <v>70.981458403916406</v>
      </c>
      <c r="T48">
        <v>109.130808846457</v>
      </c>
    </row>
    <row r="49" spans="1:20" x14ac:dyDescent="0.35">
      <c r="A49" s="24">
        <v>40980</v>
      </c>
      <c r="B49">
        <v>100.737095801807</v>
      </c>
      <c r="C49">
        <v>103.18528274526901</v>
      </c>
      <c r="D49">
        <v>103.006318281036</v>
      </c>
      <c r="E49">
        <v>100.55897182149</v>
      </c>
      <c r="F49">
        <v>103.421822143981</v>
      </c>
      <c r="G49">
        <v>103.548438629987</v>
      </c>
      <c r="H49">
        <v>104.774679132557</v>
      </c>
      <c r="I49">
        <v>101.97973354789799</v>
      </c>
      <c r="J49">
        <v>103.05617073888</v>
      </c>
      <c r="K49">
        <v>91.589864390039594</v>
      </c>
      <c r="L49">
        <v>107.90585732343401</v>
      </c>
      <c r="M49">
        <v>107.746924999938</v>
      </c>
      <c r="N49">
        <v>108.450727403069</v>
      </c>
      <c r="O49">
        <v>110.497779065687</v>
      </c>
      <c r="P49">
        <v>115.49590122967</v>
      </c>
      <c r="Q49">
        <v>105.89725865816099</v>
      </c>
      <c r="R49">
        <v>104.625298120937</v>
      </c>
      <c r="S49">
        <v>69.165379439680393</v>
      </c>
      <c r="T49">
        <v>107.593771449199</v>
      </c>
    </row>
    <row r="50" spans="1:20" x14ac:dyDescent="0.35">
      <c r="A50" s="24">
        <v>40981</v>
      </c>
      <c r="B50">
        <v>100.39909828713201</v>
      </c>
      <c r="C50">
        <v>102.88003909241399</v>
      </c>
      <c r="D50">
        <v>102.733306633504</v>
      </c>
      <c r="E50">
        <v>100.434986702936</v>
      </c>
      <c r="F50">
        <v>104.25906724484</v>
      </c>
      <c r="G50">
        <v>107.20433320689401</v>
      </c>
      <c r="H50">
        <v>110.32396758273801</v>
      </c>
      <c r="I50">
        <v>100.755681241321</v>
      </c>
      <c r="J50">
        <v>102.772766284352</v>
      </c>
      <c r="K50">
        <v>86.938729512139602</v>
      </c>
      <c r="L50">
        <v>109.850961546728</v>
      </c>
      <c r="M50">
        <v>109.150878867027</v>
      </c>
      <c r="N50">
        <v>108.685459623485</v>
      </c>
      <c r="O50">
        <v>114.88417764501</v>
      </c>
      <c r="P50">
        <v>116.98082780601401</v>
      </c>
      <c r="Q50">
        <v>106.367583570734</v>
      </c>
      <c r="R50">
        <v>104.976583051912</v>
      </c>
      <c r="S50">
        <v>71.406492045995094</v>
      </c>
      <c r="T50">
        <v>109.44187092641501</v>
      </c>
    </row>
    <row r="51" spans="1:20" x14ac:dyDescent="0.35">
      <c r="A51" s="24">
        <v>40982</v>
      </c>
      <c r="B51">
        <v>99.851115915919706</v>
      </c>
      <c r="C51">
        <v>102.208380063172</v>
      </c>
      <c r="D51">
        <v>102.187548515315</v>
      </c>
      <c r="E51">
        <v>100.236555111223</v>
      </c>
      <c r="F51">
        <v>103.971285039931</v>
      </c>
      <c r="G51">
        <v>112.580685587275</v>
      </c>
      <c r="H51">
        <v>118.63381635665</v>
      </c>
      <c r="I51">
        <v>99.088679926435304</v>
      </c>
      <c r="J51">
        <v>101.550422025763</v>
      </c>
      <c r="K51">
        <v>80.342263745385694</v>
      </c>
      <c r="L51">
        <v>109.733326564623</v>
      </c>
      <c r="M51">
        <v>109.421523600762</v>
      </c>
      <c r="N51">
        <v>110.244842385749</v>
      </c>
      <c r="O51">
        <v>116.21488598115199</v>
      </c>
      <c r="P51">
        <v>116.73331995359899</v>
      </c>
      <c r="Q51">
        <v>105.643996402678</v>
      </c>
      <c r="R51">
        <v>104.332551372503</v>
      </c>
      <c r="S51">
        <v>69.938179939777299</v>
      </c>
      <c r="T51">
        <v>108.032912961647</v>
      </c>
    </row>
    <row r="52" spans="1:20" x14ac:dyDescent="0.35">
      <c r="A52" s="24">
        <v>40983</v>
      </c>
      <c r="B52">
        <v>99.805439818588596</v>
      </c>
      <c r="C52">
        <v>102.245008472349</v>
      </c>
      <c r="D52">
        <v>102.369459852381</v>
      </c>
      <c r="E52">
        <v>100.24896285675</v>
      </c>
      <c r="F52">
        <v>103.657249759725</v>
      </c>
      <c r="G52">
        <v>112.31186685032</v>
      </c>
      <c r="H52">
        <v>118.239467118584</v>
      </c>
      <c r="I52">
        <v>99.042082567887803</v>
      </c>
      <c r="J52">
        <v>101.328986037839</v>
      </c>
      <c r="K52">
        <v>80.503133936024298</v>
      </c>
      <c r="L52">
        <v>110.368685558792</v>
      </c>
      <c r="M52">
        <v>109.725996073639</v>
      </c>
      <c r="N52">
        <v>110.295137582446</v>
      </c>
      <c r="O52">
        <v>119.171992599281</v>
      </c>
      <c r="P52">
        <v>117.494802438417</v>
      </c>
      <c r="Q52">
        <v>105.716358118001</v>
      </c>
      <c r="R52">
        <v>103.805618392469</v>
      </c>
      <c r="S52">
        <v>69.2426609636845</v>
      </c>
      <c r="T52">
        <v>108.838045031246</v>
      </c>
    </row>
    <row r="53" spans="1:20" x14ac:dyDescent="0.35">
      <c r="A53" s="24">
        <v>40984</v>
      </c>
      <c r="B53">
        <v>99.814614277082995</v>
      </c>
      <c r="C53">
        <v>102.367137718189</v>
      </c>
      <c r="D53">
        <v>102.43012107172601</v>
      </c>
      <c r="E53">
        <v>100.310978500204</v>
      </c>
      <c r="F53">
        <v>103.52651814305599</v>
      </c>
      <c r="G53">
        <v>111.989275422492</v>
      </c>
      <c r="H53">
        <v>117.549329666226</v>
      </c>
      <c r="I53">
        <v>99.555040909556993</v>
      </c>
      <c r="J53">
        <v>101.479570912131</v>
      </c>
      <c r="K53">
        <v>81.088196408594897</v>
      </c>
      <c r="L53">
        <v>110.521467487056</v>
      </c>
      <c r="M53">
        <v>109.994153361748</v>
      </c>
      <c r="N53">
        <v>110.74295336015101</v>
      </c>
      <c r="O53">
        <v>119.819573687359</v>
      </c>
      <c r="P53">
        <v>116.312590182978</v>
      </c>
      <c r="Q53">
        <v>107.01881651975999</v>
      </c>
      <c r="R53">
        <v>105.38641733257199</v>
      </c>
      <c r="S53">
        <v>71.097373319950705</v>
      </c>
      <c r="T53">
        <v>111.17371368798599</v>
      </c>
    </row>
    <row r="54" spans="1:20" x14ac:dyDescent="0.35">
      <c r="A54" s="24">
        <v>40987</v>
      </c>
      <c r="B54">
        <v>99.494918966268401</v>
      </c>
      <c r="C54">
        <v>102.000825987555</v>
      </c>
      <c r="D54">
        <v>102.248169556344</v>
      </c>
      <c r="E54">
        <v>100.22413582360799</v>
      </c>
      <c r="F54">
        <v>103.81430693759199</v>
      </c>
      <c r="G54">
        <v>114.56993976899599</v>
      </c>
      <c r="H54">
        <v>121.56340452529</v>
      </c>
      <c r="I54">
        <v>97.981205074207395</v>
      </c>
      <c r="J54">
        <v>101.337878687848</v>
      </c>
      <c r="K54">
        <v>78.162929856822203</v>
      </c>
      <c r="L54">
        <v>110.95471471872</v>
      </c>
      <c r="M54">
        <v>110.469460861754</v>
      </c>
      <c r="N54">
        <v>111.635221783763</v>
      </c>
      <c r="O54">
        <v>120.808151756877</v>
      </c>
      <c r="P54">
        <v>116.46515702977101</v>
      </c>
      <c r="Q54">
        <v>106.83792347589301</v>
      </c>
      <c r="R54">
        <v>105.591334472903</v>
      </c>
      <c r="S54">
        <v>71.561055094003194</v>
      </c>
      <c r="T54">
        <v>112.438727548942</v>
      </c>
    </row>
    <row r="55" spans="1:20" x14ac:dyDescent="0.35">
      <c r="A55" s="24">
        <v>40988</v>
      </c>
      <c r="B55">
        <v>99.641018947872794</v>
      </c>
      <c r="C55">
        <v>101.781014074195</v>
      </c>
      <c r="D55">
        <v>102.096520525815</v>
      </c>
      <c r="E55">
        <v>100.186889502851</v>
      </c>
      <c r="F55">
        <v>103.657249759725</v>
      </c>
      <c r="G55">
        <v>113.763461199425</v>
      </c>
      <c r="H55">
        <v>120.197208264784</v>
      </c>
      <c r="I55">
        <v>97.946222335696405</v>
      </c>
      <c r="J55">
        <v>101.27585020335999</v>
      </c>
      <c r="K55">
        <v>79.113656374749198</v>
      </c>
      <c r="L55">
        <v>110.631775515909</v>
      </c>
      <c r="M55">
        <v>110.163931034315</v>
      </c>
      <c r="N55">
        <v>111.029163065878</v>
      </c>
      <c r="O55">
        <v>120.610436142974</v>
      </c>
      <c r="P55">
        <v>117.20876543028101</v>
      </c>
      <c r="Q55">
        <v>105.535457577841</v>
      </c>
      <c r="R55">
        <v>103.981266441529</v>
      </c>
      <c r="S55">
        <v>70.633698915869999</v>
      </c>
      <c r="T55">
        <v>109.780401455339</v>
      </c>
    </row>
    <row r="56" spans="1:20" x14ac:dyDescent="0.35">
      <c r="A56" s="24">
        <v>40989</v>
      </c>
      <c r="B56">
        <v>99.878499152016602</v>
      </c>
      <c r="C56">
        <v>102.208380063172</v>
      </c>
      <c r="D56">
        <v>102.248169556344</v>
      </c>
      <c r="E56">
        <v>100.22413582360799</v>
      </c>
      <c r="F56">
        <v>103.50036391216901</v>
      </c>
      <c r="G56">
        <v>111.129057700109</v>
      </c>
      <c r="H56">
        <v>116.169054761509</v>
      </c>
      <c r="I56">
        <v>98.762235278578601</v>
      </c>
      <c r="J56">
        <v>101.736427455381</v>
      </c>
      <c r="K56">
        <v>81.621840524298904</v>
      </c>
      <c r="L56">
        <v>110.45056052313799</v>
      </c>
      <c r="M56">
        <v>109.994153361748</v>
      </c>
      <c r="N56">
        <v>111.029163065878</v>
      </c>
      <c r="O56">
        <v>119.868950800921</v>
      </c>
      <c r="P56">
        <v>117.47572297270101</v>
      </c>
      <c r="Q56">
        <v>105.28220281865001</v>
      </c>
      <c r="R56">
        <v>104.449650071877</v>
      </c>
      <c r="S56">
        <v>71.136014081952695</v>
      </c>
      <c r="T56">
        <v>109.102035183024</v>
      </c>
    </row>
    <row r="57" spans="1:20" x14ac:dyDescent="0.35">
      <c r="A57" s="24">
        <v>40990</v>
      </c>
      <c r="B57">
        <v>99.969870031930299</v>
      </c>
      <c r="C57">
        <v>102.208380063172</v>
      </c>
      <c r="D57">
        <v>102.308822740026</v>
      </c>
      <c r="E57">
        <v>100.199320332555</v>
      </c>
      <c r="F57">
        <v>103.448035681514</v>
      </c>
      <c r="G57">
        <v>110.268851157079</v>
      </c>
      <c r="H57">
        <v>115.16903993635</v>
      </c>
      <c r="I57">
        <v>99.111967641624702</v>
      </c>
      <c r="J57">
        <v>101.56816731385901</v>
      </c>
      <c r="K57">
        <v>82.367837323020694</v>
      </c>
      <c r="L57">
        <v>109.65492816483</v>
      </c>
      <c r="M57">
        <v>109.450992604907</v>
      </c>
      <c r="N57">
        <v>109.88434021984401</v>
      </c>
      <c r="O57">
        <v>117.842332247288</v>
      </c>
      <c r="P57">
        <v>117.246915751846</v>
      </c>
      <c r="Q57">
        <v>104.45007682575699</v>
      </c>
      <c r="R57">
        <v>103.278685412434</v>
      </c>
      <c r="S57">
        <v>68.894901475638093</v>
      </c>
      <c r="T57">
        <v>105.472023233154</v>
      </c>
    </row>
    <row r="58" spans="1:20" x14ac:dyDescent="0.35">
      <c r="A58" s="24">
        <v>40991</v>
      </c>
      <c r="B58">
        <v>100.198213148082</v>
      </c>
      <c r="C58">
        <v>102.342704959304</v>
      </c>
      <c r="D58">
        <v>102.43012107172601</v>
      </c>
      <c r="E58">
        <v>100.34817865260599</v>
      </c>
      <c r="F58">
        <v>103.107925245949</v>
      </c>
      <c r="G58">
        <v>108.27958579600499</v>
      </c>
      <c r="H58">
        <v>111.760578092893</v>
      </c>
      <c r="I58">
        <v>99.683203746383697</v>
      </c>
      <c r="J58">
        <v>101.64788106855799</v>
      </c>
      <c r="K58">
        <v>84.722865867905099</v>
      </c>
      <c r="L58">
        <v>110.009425602004</v>
      </c>
      <c r="M58">
        <v>109.620709422535</v>
      </c>
      <c r="N58">
        <v>110.423072394248</v>
      </c>
      <c r="O58">
        <v>118.386041046126</v>
      </c>
      <c r="P58">
        <v>117.437581261003</v>
      </c>
      <c r="Q58">
        <v>105.463103358811</v>
      </c>
      <c r="R58">
        <v>104.42036981346</v>
      </c>
      <c r="S58">
        <v>68.894901475638093</v>
      </c>
      <c r="T58">
        <v>107.76371879348</v>
      </c>
    </row>
    <row r="59" spans="1:20" x14ac:dyDescent="0.35">
      <c r="A59" s="24">
        <v>40994</v>
      </c>
      <c r="B59">
        <v>100.125107101526</v>
      </c>
      <c r="C59">
        <v>102.44040835597499</v>
      </c>
      <c r="D59">
        <v>102.58177010225501</v>
      </c>
      <c r="E59">
        <v>100.39778655053399</v>
      </c>
      <c r="F59">
        <v>103.840487526988</v>
      </c>
      <c r="G59">
        <v>109.247337720782</v>
      </c>
      <c r="H59">
        <v>113.408483923481</v>
      </c>
      <c r="I59">
        <v>99.799773891342795</v>
      </c>
      <c r="J59">
        <v>101.869327059463</v>
      </c>
      <c r="K59">
        <v>83.4649027568192</v>
      </c>
      <c r="L59">
        <v>111.55339408773099</v>
      </c>
      <c r="M59">
        <v>111.01263683232899</v>
      </c>
      <c r="N59">
        <v>111.36585170234299</v>
      </c>
      <c r="O59">
        <v>119.967814700804</v>
      </c>
      <c r="P59">
        <v>119.82104218826299</v>
      </c>
      <c r="Q59">
        <v>105.933435767676</v>
      </c>
      <c r="R59">
        <v>104.83021526126799</v>
      </c>
      <c r="S59">
        <v>67.078829881374006</v>
      </c>
      <c r="T59">
        <v>108.350366382121</v>
      </c>
    </row>
    <row r="60" spans="1:20" x14ac:dyDescent="0.35">
      <c r="A60" s="24">
        <v>40995</v>
      </c>
      <c r="B60">
        <v>100.234724129545</v>
      </c>
      <c r="C60">
        <v>102.843369224936</v>
      </c>
      <c r="D60">
        <v>102.975959546544</v>
      </c>
      <c r="E60">
        <v>100.472221481605</v>
      </c>
      <c r="F60">
        <v>103.945124219417</v>
      </c>
      <c r="G60">
        <v>107.795709833616</v>
      </c>
      <c r="H60">
        <v>110.971869102464</v>
      </c>
      <c r="I60">
        <v>100.266091018127</v>
      </c>
      <c r="J60">
        <v>102.657591962404</v>
      </c>
      <c r="K60">
        <v>85.176322268125205</v>
      </c>
      <c r="L60">
        <v>111.206806769476</v>
      </c>
      <c r="M60">
        <v>110.995643090652</v>
      </c>
      <c r="N60">
        <v>111.753083177039</v>
      </c>
      <c r="O60">
        <v>118.484953689458</v>
      </c>
      <c r="P60">
        <v>119.268099296909</v>
      </c>
      <c r="Q60">
        <v>105.49928046832601</v>
      </c>
      <c r="R60">
        <v>104.59601786252</v>
      </c>
      <c r="S60">
        <v>66.421951667283196</v>
      </c>
      <c r="T60">
        <v>107.03033141584601</v>
      </c>
    </row>
    <row r="61" spans="1:20" x14ac:dyDescent="0.35">
      <c r="A61" s="24">
        <v>40996</v>
      </c>
      <c r="B61">
        <v>100.216403240433</v>
      </c>
      <c r="C61">
        <v>102.73346326825499</v>
      </c>
      <c r="D61">
        <v>102.884979771022</v>
      </c>
      <c r="E61">
        <v>100.42257895741</v>
      </c>
      <c r="F61">
        <v>103.343372630575</v>
      </c>
      <c r="G61">
        <v>107.95701672688401</v>
      </c>
      <c r="H61">
        <v>111.478889551406</v>
      </c>
      <c r="I61">
        <v>100.056267680956</v>
      </c>
      <c r="J61">
        <v>102.46278390960499</v>
      </c>
      <c r="K61">
        <v>84.883781869623505</v>
      </c>
      <c r="L61">
        <v>110.655371295972</v>
      </c>
      <c r="M61">
        <v>110.401523929379</v>
      </c>
      <c r="N61">
        <v>110.74295336015101</v>
      </c>
      <c r="O61">
        <v>119.522994173573</v>
      </c>
      <c r="P61">
        <v>118.009638057541</v>
      </c>
      <c r="Q61">
        <v>104.48624643897899</v>
      </c>
      <c r="R61">
        <v>103.48360255276501</v>
      </c>
      <c r="S61">
        <v>66.112832941238807</v>
      </c>
      <c r="T61">
        <v>104.683690536849</v>
      </c>
    </row>
    <row r="62" spans="1:20" x14ac:dyDescent="0.35">
      <c r="A62" s="24">
        <v>40997</v>
      </c>
      <c r="B62">
        <v>100.490450481794</v>
      </c>
      <c r="C62">
        <v>103.014377807979</v>
      </c>
      <c r="D62">
        <v>102.854661214844</v>
      </c>
      <c r="E62">
        <v>100.472221481605</v>
      </c>
      <c r="F62">
        <v>103.343372630575</v>
      </c>
      <c r="G62">
        <v>106.397865816677</v>
      </c>
      <c r="H62">
        <v>108.985960153546</v>
      </c>
      <c r="I62">
        <v>100.289400661485</v>
      </c>
      <c r="J62">
        <v>102.666474609433</v>
      </c>
      <c r="K62">
        <v>86.741494485720594</v>
      </c>
      <c r="L62">
        <v>110.46632842559499</v>
      </c>
      <c r="M62">
        <v>110.486408962228</v>
      </c>
      <c r="N62">
        <v>110.74295336015101</v>
      </c>
      <c r="O62">
        <v>118.287189332105</v>
      </c>
      <c r="P62">
        <v>117.761725541369</v>
      </c>
      <c r="Q62">
        <v>103.039072102868</v>
      </c>
      <c r="R62">
        <v>101.727166730747</v>
      </c>
      <c r="S62">
        <v>62.635238060774903</v>
      </c>
      <c r="T62">
        <v>103.803698102041</v>
      </c>
    </row>
    <row r="63" spans="1:20" x14ac:dyDescent="0.35">
      <c r="A63" s="24">
        <v>40998</v>
      </c>
      <c r="B63">
        <v>100.335213412198</v>
      </c>
      <c r="C63">
        <v>102.561280033343</v>
      </c>
      <c r="D63">
        <v>102.763673403659</v>
      </c>
      <c r="E63">
        <v>100.39778655053399</v>
      </c>
      <c r="F63">
        <v>103.00329514314799</v>
      </c>
      <c r="G63">
        <v>109.94624854989701</v>
      </c>
      <c r="H63">
        <v>114.352152628905</v>
      </c>
      <c r="I63">
        <v>99.463088788690101</v>
      </c>
      <c r="J63">
        <v>102.41841068638399</v>
      </c>
      <c r="K63">
        <v>82.440970132092104</v>
      </c>
      <c r="L63">
        <v>110.92320134325399</v>
      </c>
      <c r="M63">
        <v>110.825903452422</v>
      </c>
      <c r="N63">
        <v>111.298549124171</v>
      </c>
      <c r="O63">
        <v>117.89177029016</v>
      </c>
      <c r="P63">
        <v>116.78930131013701</v>
      </c>
      <c r="Q63">
        <v>104.19682206656699</v>
      </c>
      <c r="R63">
        <v>101.814985171704</v>
      </c>
      <c r="S63">
        <v>61.514685442603501</v>
      </c>
      <c r="T63">
        <v>104.335366689057</v>
      </c>
    </row>
    <row r="64" spans="1:20" x14ac:dyDescent="0.35">
      <c r="A64" s="24">
        <v>41001</v>
      </c>
      <c r="B64">
        <v>100.34709723216299</v>
      </c>
      <c r="C64">
        <v>102.45102859081901</v>
      </c>
      <c r="D64">
        <v>102.91874562659</v>
      </c>
      <c r="E64">
        <v>100.514511695194</v>
      </c>
      <c r="F64">
        <v>103.24540464100799</v>
      </c>
      <c r="G64">
        <v>108.763472937747</v>
      </c>
      <c r="H64">
        <v>112.507061664986</v>
      </c>
      <c r="I64">
        <v>99.8258830309084</v>
      </c>
      <c r="J64">
        <v>102.68239935500699</v>
      </c>
      <c r="K64">
        <v>83.845208023536301</v>
      </c>
      <c r="L64">
        <v>111.73460160401901</v>
      </c>
      <c r="M64">
        <v>111.674616857305</v>
      </c>
      <c r="N64">
        <v>112.325470634746</v>
      </c>
      <c r="O64">
        <v>118.732058602785</v>
      </c>
      <c r="P64">
        <v>117.799875862934</v>
      </c>
      <c r="Q64">
        <v>105.535457577841</v>
      </c>
      <c r="R64">
        <v>103.60070125213799</v>
      </c>
      <c r="S64">
        <v>62.596604668744703</v>
      </c>
      <c r="T64">
        <v>106.05868766327301</v>
      </c>
    </row>
    <row r="65" spans="1:20" x14ac:dyDescent="0.35">
      <c r="A65" s="24">
        <v>41002</v>
      </c>
      <c r="B65">
        <v>99.916831945501798</v>
      </c>
      <c r="C65">
        <v>102.083597486051</v>
      </c>
      <c r="D65">
        <v>102.493040312349</v>
      </c>
      <c r="E65">
        <v>100.303360721556</v>
      </c>
      <c r="F65">
        <v>103.219138386457</v>
      </c>
      <c r="G65">
        <v>112.52690171704801</v>
      </c>
      <c r="H65">
        <v>118.225388474374</v>
      </c>
      <c r="I65">
        <v>98.784214613033996</v>
      </c>
      <c r="J65">
        <v>101.70478802683201</v>
      </c>
      <c r="K65">
        <v>79.398436376197097</v>
      </c>
      <c r="L65">
        <v>111.277721209877</v>
      </c>
      <c r="M65">
        <v>111.318159052902</v>
      </c>
      <c r="N65">
        <v>111.483689130309</v>
      </c>
      <c r="O65">
        <v>119.12752638817901</v>
      </c>
      <c r="P65">
        <v>117.97149634584299</v>
      </c>
      <c r="Q65">
        <v>105.065132665268</v>
      </c>
      <c r="R65">
        <v>103.073768272104</v>
      </c>
      <c r="S65">
        <v>63.176201358831399</v>
      </c>
      <c r="T65">
        <v>105.105350596184</v>
      </c>
    </row>
    <row r="66" spans="1:20" x14ac:dyDescent="0.35">
      <c r="A66" s="24">
        <v>41003</v>
      </c>
      <c r="B66">
        <v>100.127358674333</v>
      </c>
      <c r="C66">
        <v>102.573489503069</v>
      </c>
      <c r="D66">
        <v>102.614660070566</v>
      </c>
      <c r="E66">
        <v>100.353049414106</v>
      </c>
      <c r="F66">
        <v>103.08748422196101</v>
      </c>
      <c r="G66">
        <v>109.677474530358</v>
      </c>
      <c r="H66">
        <v>113.46481952891899</v>
      </c>
      <c r="I66">
        <v>99.439684123267597</v>
      </c>
      <c r="J66">
        <v>101.90032629723601</v>
      </c>
      <c r="K66">
        <v>82.704264736737798</v>
      </c>
      <c r="L66">
        <v>110.174835309903</v>
      </c>
      <c r="M66">
        <v>110.673149949003</v>
      </c>
      <c r="N66">
        <v>110.271547729231</v>
      </c>
      <c r="O66">
        <v>117.249173219715</v>
      </c>
      <c r="P66">
        <v>116.82741719223399</v>
      </c>
      <c r="Q66">
        <v>103.43705029270301</v>
      </c>
      <c r="R66">
        <v>101.727166730747</v>
      </c>
      <c r="S66">
        <v>62.0556413706882</v>
      </c>
      <c r="T66">
        <v>102.77700798193401</v>
      </c>
    </row>
    <row r="67" spans="1:20" x14ac:dyDescent="0.35">
      <c r="A67" s="24">
        <v>41004</v>
      </c>
      <c r="B67">
        <v>100.356262348031</v>
      </c>
      <c r="C67">
        <v>102.695929686168</v>
      </c>
      <c r="D67">
        <v>102.705905022964</v>
      </c>
      <c r="E67">
        <v>100.47732308488099</v>
      </c>
      <c r="F67">
        <v>102.58729855921101</v>
      </c>
      <c r="G67">
        <v>108.010778238404</v>
      </c>
      <c r="H67">
        <v>111.00001587658799</v>
      </c>
      <c r="I67">
        <v>99.802507603044305</v>
      </c>
      <c r="J67">
        <v>102.069136602707</v>
      </c>
      <c r="K67">
        <v>84.415711734691499</v>
      </c>
      <c r="L67">
        <v>110.119658866028</v>
      </c>
      <c r="M67">
        <v>110.774983082327</v>
      </c>
      <c r="N67">
        <v>110.338914214895</v>
      </c>
      <c r="O67">
        <v>116.408848349504</v>
      </c>
      <c r="P67">
        <v>116.236332589182</v>
      </c>
      <c r="Q67">
        <v>103.83502098624599</v>
      </c>
      <c r="R67">
        <v>102.01990231203401</v>
      </c>
      <c r="S67">
        <v>60.780525704508698</v>
      </c>
      <c r="T67">
        <v>101.768666651004</v>
      </c>
    </row>
    <row r="68" spans="1:20" x14ac:dyDescent="0.35">
      <c r="A68" s="24">
        <v>41008</v>
      </c>
      <c r="B68">
        <v>100.79565538005799</v>
      </c>
      <c r="C68">
        <v>103.210289010655</v>
      </c>
      <c r="D68">
        <v>103.040365384807</v>
      </c>
      <c r="E68">
        <v>100.626446872976</v>
      </c>
      <c r="F68">
        <v>102.218753881702</v>
      </c>
      <c r="G68">
        <v>102.957006106498</v>
      </c>
      <c r="H68">
        <v>103.197208580213</v>
      </c>
      <c r="I68">
        <v>100.87931956600001</v>
      </c>
      <c r="J68">
        <v>102.735825275932</v>
      </c>
      <c r="K68">
        <v>90.412996053833893</v>
      </c>
      <c r="L68">
        <v>108.88293644548401</v>
      </c>
      <c r="M68">
        <v>109.739543904404</v>
      </c>
      <c r="N68">
        <v>109.547675548689</v>
      </c>
      <c r="O68">
        <v>114.233927853114</v>
      </c>
      <c r="P68">
        <v>115.20666135093499</v>
      </c>
      <c r="Q68">
        <v>103.364688577381</v>
      </c>
      <c r="R68">
        <v>101.200233750712</v>
      </c>
      <c r="S68">
        <v>61.553326204605497</v>
      </c>
      <c r="T68">
        <v>100.24700552223599</v>
      </c>
    </row>
    <row r="69" spans="1:20" x14ac:dyDescent="0.35">
      <c r="A69" s="24">
        <v>41009</v>
      </c>
      <c r="B69">
        <v>100.804811153301</v>
      </c>
      <c r="C69">
        <v>103.39404602134</v>
      </c>
      <c r="D69">
        <v>103.16193692904601</v>
      </c>
      <c r="E69">
        <v>100.725743463455</v>
      </c>
      <c r="F69">
        <v>101.850275100467</v>
      </c>
      <c r="G69">
        <v>100.37636411870101</v>
      </c>
      <c r="H69">
        <v>99.591582632020703</v>
      </c>
      <c r="I69">
        <v>101.41767072705601</v>
      </c>
      <c r="J69">
        <v>102.673566722883</v>
      </c>
      <c r="K69">
        <v>93.397047384233105</v>
      </c>
      <c r="L69">
        <v>107.055340104085</v>
      </c>
      <c r="M69">
        <v>108.05909562258201</v>
      </c>
      <c r="N69">
        <v>107.46004942925001</v>
      </c>
      <c r="O69">
        <v>111.811817142363</v>
      </c>
      <c r="P69">
        <v>112.060495337714</v>
      </c>
      <c r="Q69">
        <v>101.98986846029899</v>
      </c>
      <c r="R69">
        <v>99.590165719338998</v>
      </c>
      <c r="S69">
        <v>58.887172586240503</v>
      </c>
      <c r="T69">
        <v>97.533658323315095</v>
      </c>
    </row>
    <row r="70" spans="1:20" x14ac:dyDescent="0.35">
      <c r="A70" s="24">
        <v>41010</v>
      </c>
      <c r="B70">
        <v>100.813920213415</v>
      </c>
      <c r="C70">
        <v>103.259292722762</v>
      </c>
      <c r="D70">
        <v>103.101171246083</v>
      </c>
      <c r="E70">
        <v>100.713347260017</v>
      </c>
      <c r="F70">
        <v>102.455749828752</v>
      </c>
      <c r="G70">
        <v>102.84946072475</v>
      </c>
      <c r="H70">
        <v>103.154951618986</v>
      </c>
      <c r="I70">
        <v>100.87931956600001</v>
      </c>
      <c r="J70">
        <v>102.566884931709</v>
      </c>
      <c r="K70">
        <v>90.105805271755898</v>
      </c>
      <c r="L70">
        <v>107.92187942631099</v>
      </c>
      <c r="M70">
        <v>108.483421897554</v>
      </c>
      <c r="N70">
        <v>108.099795384185</v>
      </c>
      <c r="O70">
        <v>113.986737638752</v>
      </c>
      <c r="P70">
        <v>113.986359042999</v>
      </c>
      <c r="Q70">
        <v>102.243130715782</v>
      </c>
      <c r="R70">
        <v>100.497663888764</v>
      </c>
      <c r="S70">
        <v>57.612056920061001</v>
      </c>
      <c r="T70">
        <v>96.745308785533197</v>
      </c>
    </row>
    <row r="71" spans="1:20" x14ac:dyDescent="0.35">
      <c r="A71" s="24">
        <v>41011</v>
      </c>
      <c r="B71">
        <v>100.71319736511801</v>
      </c>
      <c r="C71">
        <v>103.198003534043</v>
      </c>
      <c r="D71">
        <v>103.101171246083</v>
      </c>
      <c r="E71">
        <v>100.63884307641401</v>
      </c>
      <c r="F71">
        <v>103.192793056377</v>
      </c>
      <c r="G71">
        <v>103.70968962648701</v>
      </c>
      <c r="H71">
        <v>104.535237037999</v>
      </c>
      <c r="I71">
        <v>100.411218948159</v>
      </c>
      <c r="J71">
        <v>102.611268157911</v>
      </c>
      <c r="K71">
        <v>89.067231425668695</v>
      </c>
      <c r="L71">
        <v>109.33191419719</v>
      </c>
      <c r="M71">
        <v>109.926269677444</v>
      </c>
      <c r="N71">
        <v>108.099795384185</v>
      </c>
      <c r="O71">
        <v>115.963966892961</v>
      </c>
      <c r="P71">
        <v>115.454548037506</v>
      </c>
      <c r="Q71">
        <v>103.58176622705599</v>
      </c>
      <c r="R71">
        <v>101.756435822017</v>
      </c>
      <c r="S71">
        <v>57.689338444065001</v>
      </c>
      <c r="T71">
        <v>99.990358254425004</v>
      </c>
    </row>
    <row r="72" spans="1:20" x14ac:dyDescent="0.35">
      <c r="A72" s="24">
        <v>41012</v>
      </c>
      <c r="B72">
        <v>101.024521683253</v>
      </c>
      <c r="C72">
        <v>103.491942890084</v>
      </c>
      <c r="D72">
        <v>103.222766897312</v>
      </c>
      <c r="E72">
        <v>100.750662833308</v>
      </c>
      <c r="F72">
        <v>102.85056735043899</v>
      </c>
      <c r="G72">
        <v>100.483887141742</v>
      </c>
      <c r="H72">
        <v>99.450743618426003</v>
      </c>
      <c r="I72">
        <v>101.300662018723</v>
      </c>
      <c r="J72">
        <v>103.10013383988399</v>
      </c>
      <c r="K72">
        <v>93.133716130723002</v>
      </c>
      <c r="L72">
        <v>108.032165025715</v>
      </c>
      <c r="M72">
        <v>109.17938179901699</v>
      </c>
      <c r="N72">
        <v>109.227786594348</v>
      </c>
      <c r="O72">
        <v>112.35551375534</v>
      </c>
      <c r="P72">
        <v>114.157953696306</v>
      </c>
      <c r="Q72">
        <v>102.532555088194</v>
      </c>
      <c r="R72">
        <v>101.17096465944201</v>
      </c>
      <c r="S72">
        <v>57.727975521081198</v>
      </c>
      <c r="T72">
        <v>97.826986328005006</v>
      </c>
    </row>
    <row r="73" spans="1:20" x14ac:dyDescent="0.35">
      <c r="A73" s="24">
        <v>41015</v>
      </c>
      <c r="B73">
        <v>101.042805201861</v>
      </c>
      <c r="C73">
        <v>103.491942890084</v>
      </c>
      <c r="D73">
        <v>103.25317384578101</v>
      </c>
      <c r="E73">
        <v>100.750662833308</v>
      </c>
      <c r="F73">
        <v>103.00855366576</v>
      </c>
      <c r="G73">
        <v>100.75271705805</v>
      </c>
      <c r="H73">
        <v>99.802825380967207</v>
      </c>
      <c r="I73">
        <v>101.487855485766</v>
      </c>
      <c r="J73">
        <v>103.10013383988399</v>
      </c>
      <c r="K73">
        <v>92.928922276004599</v>
      </c>
      <c r="L73">
        <v>107.961265538281</v>
      </c>
      <c r="M73">
        <v>108.44948766226899</v>
      </c>
      <c r="N73">
        <v>109.227786594348</v>
      </c>
      <c r="O73">
        <v>113.393554239455</v>
      </c>
      <c r="P73">
        <v>114.691842951545</v>
      </c>
      <c r="Q73">
        <v>101.51953605143299</v>
      </c>
      <c r="R73">
        <v>100.46838363034701</v>
      </c>
      <c r="S73">
        <v>58.500776021177998</v>
      </c>
      <c r="T73">
        <v>96.158669617630196</v>
      </c>
    </row>
    <row r="74" spans="1:20" x14ac:dyDescent="0.35">
      <c r="A74" s="24">
        <v>41016</v>
      </c>
      <c r="B74">
        <v>101.061060692593</v>
      </c>
      <c r="C74">
        <v>103.381767454445</v>
      </c>
      <c r="D74">
        <v>103.101171246083</v>
      </c>
      <c r="E74">
        <v>100.725743463455</v>
      </c>
      <c r="F74">
        <v>103.53501217268899</v>
      </c>
      <c r="G74">
        <v>100.80647856957</v>
      </c>
      <c r="H74">
        <v>99.957764067367705</v>
      </c>
      <c r="I74">
        <v>101.265481926693</v>
      </c>
      <c r="J74">
        <v>103.23342356022</v>
      </c>
      <c r="K74">
        <v>92.709505524358207</v>
      </c>
      <c r="L74">
        <v>109.560380561952</v>
      </c>
      <c r="M74">
        <v>110.079038394598</v>
      </c>
      <c r="N74">
        <v>109.379295282492</v>
      </c>
      <c r="O74">
        <v>115.519085436419</v>
      </c>
      <c r="P74">
        <v>116.979975429161</v>
      </c>
      <c r="Q74">
        <v>101.98986846029899</v>
      </c>
      <c r="R74">
        <v>100.907498169425</v>
      </c>
      <c r="S74">
        <v>56.684700741927898</v>
      </c>
      <c r="T74">
        <v>97.845343537921195</v>
      </c>
    </row>
    <row r="75" spans="1:20" x14ac:dyDescent="0.35">
      <c r="A75" s="24">
        <v>41017</v>
      </c>
      <c r="B75">
        <v>101.18926954587</v>
      </c>
      <c r="C75">
        <v>103.47966432318999</v>
      </c>
      <c r="D75">
        <v>103.16193692904601</v>
      </c>
      <c r="E75">
        <v>100.750662833308</v>
      </c>
      <c r="F75">
        <v>103.508712970001</v>
      </c>
      <c r="G75">
        <v>100.322602607181</v>
      </c>
      <c r="H75">
        <v>99.084541154484398</v>
      </c>
      <c r="I75">
        <v>101.242106498829</v>
      </c>
      <c r="J75">
        <v>103.21569827808599</v>
      </c>
      <c r="K75">
        <v>93.484775603584197</v>
      </c>
      <c r="L75">
        <v>109.190160081218</v>
      </c>
      <c r="M75">
        <v>109.72257298332801</v>
      </c>
      <c r="N75">
        <v>109.42979817854</v>
      </c>
      <c r="O75">
        <v>114.332755195411</v>
      </c>
      <c r="P75">
        <v>116.78930131013701</v>
      </c>
      <c r="Q75">
        <v>101.01301903676</v>
      </c>
      <c r="R75">
        <v>99.912181559042907</v>
      </c>
      <c r="S75">
        <v>56.259663414863297</v>
      </c>
      <c r="T75">
        <v>96.543682623039999</v>
      </c>
    </row>
    <row r="76" spans="1:20" x14ac:dyDescent="0.35">
      <c r="A76" s="24">
        <v>41018</v>
      </c>
      <c r="B76">
        <v>101.11601401730201</v>
      </c>
      <c r="C76">
        <v>103.60213905487301</v>
      </c>
      <c r="D76">
        <v>103.222766897312</v>
      </c>
      <c r="E76">
        <v>100.738151208982</v>
      </c>
      <c r="F76">
        <v>103.219138386457</v>
      </c>
      <c r="G76">
        <v>100.10755656110101</v>
      </c>
      <c r="H76">
        <v>98.887345506856903</v>
      </c>
      <c r="I76">
        <v>101.429387678547</v>
      </c>
      <c r="J76">
        <v>103.28676945729801</v>
      </c>
      <c r="K76">
        <v>93.821212179517403</v>
      </c>
      <c r="L76">
        <v>108.48908280227199</v>
      </c>
      <c r="M76">
        <v>108.87385197157801</v>
      </c>
      <c r="N76">
        <v>109.042566703845</v>
      </c>
      <c r="O76">
        <v>113.640756639679</v>
      </c>
      <c r="P76">
        <v>115.759638681757</v>
      </c>
      <c r="Q76">
        <v>101.049203642568</v>
      </c>
      <c r="R76">
        <v>99.677984160296006</v>
      </c>
      <c r="S76">
        <v>55.061825587702003</v>
      </c>
      <c r="T76">
        <v>97.276994214026701</v>
      </c>
    </row>
    <row r="77" spans="1:20" x14ac:dyDescent="0.35">
      <c r="A77" s="24">
        <v>41019</v>
      </c>
      <c r="B77">
        <v>101.134344249039</v>
      </c>
      <c r="C77">
        <v>103.638815832068</v>
      </c>
      <c r="D77">
        <v>103.40520858812999</v>
      </c>
      <c r="E77">
        <v>100.800316899591</v>
      </c>
      <c r="F77">
        <v>103.429709927899</v>
      </c>
      <c r="G77">
        <v>99.946260847186906</v>
      </c>
      <c r="H77">
        <v>98.676081729315797</v>
      </c>
      <c r="I77">
        <v>101.487855485766</v>
      </c>
      <c r="J77">
        <v>103.260161528135</v>
      </c>
      <c r="K77">
        <v>93.821212179517403</v>
      </c>
      <c r="L77">
        <v>108.67022303021299</v>
      </c>
      <c r="M77">
        <v>109.026620688732</v>
      </c>
      <c r="N77">
        <v>109.109925201072</v>
      </c>
      <c r="O77">
        <v>113.591257667496</v>
      </c>
      <c r="P77">
        <v>116.198190877484</v>
      </c>
      <c r="Q77">
        <v>101.447174336111</v>
      </c>
      <c r="R77">
        <v>100.526932980034</v>
      </c>
      <c r="S77">
        <v>55.641422277788699</v>
      </c>
      <c r="T77">
        <v>96.580304414749307</v>
      </c>
    </row>
    <row r="78" spans="1:20" x14ac:dyDescent="0.35">
      <c r="A78" s="24">
        <v>41022</v>
      </c>
      <c r="B78">
        <v>101.23502972683301</v>
      </c>
      <c r="C78">
        <v>103.60213905487301</v>
      </c>
      <c r="D78">
        <v>103.31395560006899</v>
      </c>
      <c r="E78">
        <v>100.800316899591</v>
      </c>
      <c r="F78">
        <v>103.35072665468</v>
      </c>
      <c r="G78">
        <v>98.494655318728206</v>
      </c>
      <c r="H78">
        <v>96.5915802137323</v>
      </c>
      <c r="I78">
        <v>101.31234973265499</v>
      </c>
      <c r="J78">
        <v>103.277906816231</v>
      </c>
      <c r="K78">
        <v>95.825208738188905</v>
      </c>
      <c r="L78">
        <v>107.756424859514</v>
      </c>
      <c r="M78">
        <v>108.126971700019</v>
      </c>
      <c r="N78">
        <v>108.032468840703</v>
      </c>
      <c r="O78">
        <v>112.89921036831601</v>
      </c>
      <c r="P78">
        <v>114.863446214719</v>
      </c>
      <c r="Q78">
        <v>101.26628129224299</v>
      </c>
      <c r="R78">
        <v>100.02926909127</v>
      </c>
      <c r="S78">
        <v>58.3075758961538</v>
      </c>
      <c r="T78">
        <v>96.231972146217998</v>
      </c>
    </row>
    <row r="79" spans="1:20" x14ac:dyDescent="0.35">
      <c r="A79" s="24">
        <v>41023</v>
      </c>
      <c r="B79">
        <v>101.08855604019899</v>
      </c>
      <c r="C79">
        <v>103.565483006829</v>
      </c>
      <c r="D79">
        <v>103.16193692904601</v>
      </c>
      <c r="E79">
        <v>100.738151208982</v>
      </c>
      <c r="F79">
        <v>103.53501217268899</v>
      </c>
      <c r="G79">
        <v>99.838737824146705</v>
      </c>
      <c r="H79">
        <v>98.535232201423597</v>
      </c>
      <c r="I79">
        <v>100.972908990132</v>
      </c>
      <c r="J79">
        <v>103.091211180931</v>
      </c>
      <c r="K79">
        <v>93.894363313021003</v>
      </c>
      <c r="L79">
        <v>108.166098740563</v>
      </c>
      <c r="M79">
        <v>108.14395022796199</v>
      </c>
      <c r="N79">
        <v>108.335486216991</v>
      </c>
      <c r="O79">
        <v>113.986737638752</v>
      </c>
      <c r="P79">
        <v>113.128316897527</v>
      </c>
      <c r="Q79">
        <v>101.26628129224299</v>
      </c>
      <c r="R79">
        <v>99.707264418712498</v>
      </c>
      <c r="S79">
        <v>57.148378830994403</v>
      </c>
      <c r="T79">
        <v>97.093666316279894</v>
      </c>
    </row>
    <row r="80" spans="1:20" x14ac:dyDescent="0.35">
      <c r="A80" s="24">
        <v>41024</v>
      </c>
      <c r="B80">
        <v>101.134344249039</v>
      </c>
      <c r="C80">
        <v>103.577733934856</v>
      </c>
      <c r="D80">
        <v>103.435535179971</v>
      </c>
      <c r="E80">
        <v>100.738151208982</v>
      </c>
      <c r="F80">
        <v>104.324765829355</v>
      </c>
      <c r="G80">
        <v>100.86024008109</v>
      </c>
      <c r="H80">
        <v>100.042277989821</v>
      </c>
      <c r="I80">
        <v>100.867580686341</v>
      </c>
      <c r="J80">
        <v>103.269014166221</v>
      </c>
      <c r="K80">
        <v>92.460842978856505</v>
      </c>
      <c r="L80">
        <v>109.64704795184301</v>
      </c>
      <c r="M80">
        <v>110.129973978427</v>
      </c>
      <c r="N80">
        <v>109.91804343376801</v>
      </c>
      <c r="O80">
        <v>115.370807865388</v>
      </c>
      <c r="P80">
        <v>115.43550301125801</v>
      </c>
      <c r="Q80">
        <v>101.84515252594601</v>
      </c>
      <c r="R80">
        <v>100.38056518939</v>
      </c>
      <c r="S80">
        <v>60.200929014422002</v>
      </c>
      <c r="T80">
        <v>100.118673467592</v>
      </c>
    </row>
    <row r="81" spans="1:20" x14ac:dyDescent="0.35">
      <c r="A81" s="24">
        <v>41025</v>
      </c>
      <c r="B81">
        <v>101.289964366291</v>
      </c>
      <c r="C81">
        <v>103.871528186842</v>
      </c>
      <c r="D81">
        <v>103.526812275021</v>
      </c>
      <c r="E81">
        <v>100.825201643177</v>
      </c>
      <c r="F81">
        <v>104.430015357126</v>
      </c>
      <c r="G81">
        <v>99.784953953919199</v>
      </c>
      <c r="H81">
        <v>98.380314543617899</v>
      </c>
      <c r="I81">
        <v>101.429387678547</v>
      </c>
      <c r="J81">
        <v>103.437884489577</v>
      </c>
      <c r="K81">
        <v>94.011383137307902</v>
      </c>
      <c r="L81">
        <v>110.411196840617</v>
      </c>
      <c r="M81">
        <v>110.808955351948</v>
      </c>
      <c r="N81">
        <v>110.67560285136</v>
      </c>
      <c r="O81">
        <v>116.30996007789599</v>
      </c>
      <c r="P81">
        <v>117.075303878805</v>
      </c>
      <c r="Q81">
        <v>102.06223017562201</v>
      </c>
      <c r="R81">
        <v>100.70258102909401</v>
      </c>
      <c r="S81">
        <v>58.8485318242384</v>
      </c>
      <c r="T81">
        <v>101.933671021788</v>
      </c>
    </row>
    <row r="82" spans="1:20" x14ac:dyDescent="0.35">
      <c r="A82" s="24">
        <v>41026</v>
      </c>
      <c r="B82">
        <v>101.280771222545</v>
      </c>
      <c r="C82">
        <v>104.042992811199</v>
      </c>
      <c r="D82">
        <v>103.587585993647</v>
      </c>
      <c r="E82">
        <v>100.862482590201</v>
      </c>
      <c r="F82">
        <v>104.272147655097</v>
      </c>
      <c r="G82">
        <v>99.462384884798396</v>
      </c>
      <c r="H82">
        <v>98.084536843622701</v>
      </c>
      <c r="I82">
        <v>101.476211628171</v>
      </c>
      <c r="J82">
        <v>103.589009524838</v>
      </c>
      <c r="K82">
        <v>94.2454319480983</v>
      </c>
      <c r="L82">
        <v>110.59235202152399</v>
      </c>
      <c r="M82">
        <v>111.182361256825</v>
      </c>
      <c r="N82">
        <v>110.67560285136</v>
      </c>
      <c r="O82">
        <v>116.55713810639701</v>
      </c>
      <c r="P82">
        <v>119.058380151638</v>
      </c>
      <c r="Q82">
        <v>102.38783915384199</v>
      </c>
      <c r="R82">
        <v>101.22951400912901</v>
      </c>
      <c r="S82">
        <v>60.664607103488599</v>
      </c>
      <c r="T82">
        <v>102.44702450258001</v>
      </c>
    </row>
    <row r="83" spans="1:20" x14ac:dyDescent="0.35">
      <c r="A83" s="24">
        <v>41029</v>
      </c>
      <c r="B83">
        <v>101.24416681482499</v>
      </c>
      <c r="C83">
        <v>104.066347654251</v>
      </c>
      <c r="D83">
        <v>103.435535179971</v>
      </c>
      <c r="E83">
        <v>100.88739041796499</v>
      </c>
      <c r="F83">
        <v>104.588021441329</v>
      </c>
      <c r="G83">
        <v>99.516157575672096</v>
      </c>
      <c r="H83">
        <v>98.042279882394993</v>
      </c>
      <c r="I83">
        <v>101.688900246055</v>
      </c>
      <c r="J83">
        <v>103.526810989674</v>
      </c>
      <c r="K83">
        <v>94.289300638881599</v>
      </c>
      <c r="L83">
        <v>110.18271552289001</v>
      </c>
      <c r="M83">
        <v>110.57129399507799</v>
      </c>
      <c r="N83">
        <v>110.338914214895</v>
      </c>
      <c r="O83">
        <v>114.92586547953501</v>
      </c>
      <c r="P83">
        <v>117.72362687900601</v>
      </c>
      <c r="Q83">
        <v>102.785817343677</v>
      </c>
      <c r="R83">
        <v>101.46370024073001</v>
      </c>
      <c r="S83">
        <v>63.408038560871702</v>
      </c>
      <c r="T83">
        <v>103.345357305828</v>
      </c>
    </row>
    <row r="84" spans="1:20" x14ac:dyDescent="0.35">
      <c r="A84" s="24">
        <v>41030</v>
      </c>
      <c r="B84">
        <v>101.20744095297</v>
      </c>
      <c r="C84">
        <v>104.115503380129</v>
      </c>
      <c r="D84">
        <v>103.74657962008</v>
      </c>
      <c r="E84">
        <v>100.86114370789301</v>
      </c>
      <c r="F84">
        <v>104.948230240261</v>
      </c>
      <c r="G84">
        <v>100.483887141742</v>
      </c>
      <c r="H84">
        <v>99.478890392549999</v>
      </c>
      <c r="I84">
        <v>101.71248033682799</v>
      </c>
      <c r="J84">
        <v>103.32970225127001</v>
      </c>
      <c r="K84">
        <v>92.870421526077195</v>
      </c>
      <c r="L84">
        <v>110.868069758277</v>
      </c>
      <c r="M84">
        <v>111.386050344073</v>
      </c>
      <c r="N84">
        <v>111.332180442165</v>
      </c>
      <c r="O84">
        <v>115.963966892961</v>
      </c>
      <c r="P84">
        <v>117.13249922661799</v>
      </c>
      <c r="Q84">
        <v>102.785817343677</v>
      </c>
      <c r="R84">
        <v>101.727166730747</v>
      </c>
      <c r="S84">
        <v>65.301391679139996</v>
      </c>
      <c r="T84">
        <v>104.482030691402</v>
      </c>
    </row>
    <row r="85" spans="1:20" x14ac:dyDescent="0.35">
      <c r="A85" s="24">
        <v>41031</v>
      </c>
      <c r="B85">
        <v>101.308369339034</v>
      </c>
      <c r="C85">
        <v>104.311988089306</v>
      </c>
      <c r="D85">
        <v>103.74657962008</v>
      </c>
      <c r="E85">
        <v>100.898540075806</v>
      </c>
      <c r="F85">
        <v>105.02770773553</v>
      </c>
      <c r="G85">
        <v>99.032281613283502</v>
      </c>
      <c r="H85">
        <v>97.380310232756202</v>
      </c>
      <c r="I85">
        <v>102.253024314757</v>
      </c>
      <c r="J85">
        <v>103.668603243766</v>
      </c>
      <c r="K85">
        <v>94.874408922532595</v>
      </c>
      <c r="L85">
        <v>110.537183054132</v>
      </c>
      <c r="M85">
        <v>111.148404200938</v>
      </c>
      <c r="N85">
        <v>110.64193957961901</v>
      </c>
      <c r="O85">
        <v>115.420233722399</v>
      </c>
      <c r="P85">
        <v>119.039274856321</v>
      </c>
      <c r="Q85">
        <v>101.447174336111</v>
      </c>
      <c r="R85">
        <v>100.46838363034701</v>
      </c>
      <c r="S85">
        <v>62.519323144740603</v>
      </c>
      <c r="T85">
        <v>101.567023647033</v>
      </c>
    </row>
    <row r="86" spans="1:20" x14ac:dyDescent="0.35">
      <c r="A86" s="24">
        <v>41032</v>
      </c>
      <c r="B86">
        <v>101.418481526218</v>
      </c>
      <c r="C86">
        <v>104.3611092666</v>
      </c>
      <c r="D86">
        <v>103.838025464051</v>
      </c>
      <c r="E86">
        <v>100.86114370789301</v>
      </c>
      <c r="F86">
        <v>104.868772513873</v>
      </c>
      <c r="G86">
        <v>99.032281613283502</v>
      </c>
      <c r="H86">
        <v>97.408467521177499</v>
      </c>
      <c r="I86">
        <v>102.19425682256499</v>
      </c>
      <c r="J86">
        <v>103.731001838547</v>
      </c>
      <c r="K86">
        <v>94.669624230030294</v>
      </c>
      <c r="L86">
        <v>109.69429932383299</v>
      </c>
      <c r="M86">
        <v>110.401523929379</v>
      </c>
      <c r="N86">
        <v>110.00218563624701</v>
      </c>
      <c r="O86">
        <v>114.72819860908</v>
      </c>
      <c r="P86">
        <v>117.685450727839</v>
      </c>
      <c r="Q86">
        <v>100.325616474512</v>
      </c>
      <c r="R86">
        <v>98.946134039930897</v>
      </c>
      <c r="S86">
        <v>64.644513465049201</v>
      </c>
      <c r="T86">
        <v>98.853668027373899</v>
      </c>
    </row>
    <row r="87" spans="1:20" x14ac:dyDescent="0.35">
      <c r="A87" s="24">
        <v>41033</v>
      </c>
      <c r="B87">
        <v>101.519344513902</v>
      </c>
      <c r="C87">
        <v>104.58217183871599</v>
      </c>
      <c r="D87">
        <v>103.898992038586</v>
      </c>
      <c r="E87">
        <v>100.948298020889</v>
      </c>
      <c r="F87">
        <v>104.895243046872</v>
      </c>
      <c r="G87">
        <v>97.580676084824901</v>
      </c>
      <c r="H87">
        <v>95.169037833490904</v>
      </c>
      <c r="I87">
        <v>102.770075914589</v>
      </c>
      <c r="J87">
        <v>103.846926384062</v>
      </c>
      <c r="K87">
        <v>96.922283334204096</v>
      </c>
      <c r="L87">
        <v>107.92187942631099</v>
      </c>
      <c r="M87">
        <v>108.636205828442</v>
      </c>
      <c r="N87">
        <v>108.284991309379</v>
      </c>
      <c r="O87">
        <v>112.89921036831601</v>
      </c>
      <c r="P87">
        <v>115.626159910547</v>
      </c>
      <c r="Q87">
        <v>98.5528256638882</v>
      </c>
      <c r="R87">
        <v>96.838413286939002</v>
      </c>
      <c r="S87">
        <v>63.369397798869699</v>
      </c>
      <c r="T87">
        <v>96.397027041433205</v>
      </c>
    </row>
    <row r="88" spans="1:20" x14ac:dyDescent="0.35">
      <c r="A88" s="24">
        <v>41036</v>
      </c>
      <c r="B88">
        <v>101.55603300525399</v>
      </c>
      <c r="C88">
        <v>104.545349957467</v>
      </c>
      <c r="D88">
        <v>103.929479343685</v>
      </c>
      <c r="E88">
        <v>100.97324047492</v>
      </c>
      <c r="F88">
        <v>104.948230240261</v>
      </c>
      <c r="G88">
        <v>97.473141882430895</v>
      </c>
      <c r="H88">
        <v>95.098592040949796</v>
      </c>
      <c r="I88">
        <v>102.899327850462</v>
      </c>
      <c r="J88">
        <v>104.025249524358</v>
      </c>
      <c r="K88">
        <v>96.966142862771306</v>
      </c>
      <c r="L88">
        <v>108.000659126733</v>
      </c>
      <c r="M88">
        <v>108.585308278949</v>
      </c>
      <c r="N88">
        <v>108.45339554088601</v>
      </c>
      <c r="O88">
        <v>113.986737638752</v>
      </c>
      <c r="P88">
        <v>115.111350121024</v>
      </c>
      <c r="Q88">
        <v>98.335748014213195</v>
      </c>
      <c r="R88">
        <v>96.3114803069044</v>
      </c>
      <c r="S88">
        <v>64.567231941045094</v>
      </c>
      <c r="T88">
        <v>96.250320935396203</v>
      </c>
    </row>
    <row r="89" spans="1:20" x14ac:dyDescent="0.35">
      <c r="A89" s="24">
        <v>41037</v>
      </c>
      <c r="B89">
        <v>101.62950341421499</v>
      </c>
      <c r="C89">
        <v>104.459441447508</v>
      </c>
      <c r="D89">
        <v>103.959942541796</v>
      </c>
      <c r="E89">
        <v>100.99810213432799</v>
      </c>
      <c r="F89">
        <v>104.948230240261</v>
      </c>
      <c r="G89">
        <v>96.505423495714496</v>
      </c>
      <c r="H89">
        <v>93.549331348514102</v>
      </c>
      <c r="I89">
        <v>103.052159877108</v>
      </c>
      <c r="J89">
        <v>104.283946616091</v>
      </c>
      <c r="K89">
        <v>98.662939477149393</v>
      </c>
      <c r="L89">
        <v>107.567381989137</v>
      </c>
      <c r="M89">
        <v>108.245775754419</v>
      </c>
      <c r="N89">
        <v>107.207518972137</v>
      </c>
      <c r="O89">
        <v>113.492454696924</v>
      </c>
      <c r="P89">
        <v>113.79569353384299</v>
      </c>
      <c r="Q89">
        <v>97.973946933892293</v>
      </c>
      <c r="R89">
        <v>95.960184208783701</v>
      </c>
      <c r="S89">
        <v>67.619785809458605</v>
      </c>
      <c r="T89">
        <v>96.195316671554806</v>
      </c>
    </row>
    <row r="90" spans="1:20" x14ac:dyDescent="0.35">
      <c r="A90" s="24">
        <v>41038</v>
      </c>
      <c r="B90">
        <v>101.656942706067</v>
      </c>
      <c r="C90">
        <v>104.3611092666</v>
      </c>
      <c r="D90">
        <v>103.86846455517301</v>
      </c>
      <c r="E90">
        <v>101.01055604821001</v>
      </c>
      <c r="F90">
        <v>104.55088889130499</v>
      </c>
      <c r="G90">
        <v>96.182798529825405</v>
      </c>
      <c r="H90">
        <v>93.338036028080893</v>
      </c>
      <c r="I90">
        <v>103.005116645797</v>
      </c>
      <c r="J90">
        <v>104.10552344598599</v>
      </c>
      <c r="K90">
        <v>98.706863141229206</v>
      </c>
      <c r="L90">
        <v>106.92935389057099</v>
      </c>
      <c r="M90">
        <v>107.48196259612</v>
      </c>
      <c r="N90">
        <v>107.359019671844</v>
      </c>
      <c r="O90">
        <v>112.058958613277</v>
      </c>
      <c r="P90">
        <v>114.17701594228799</v>
      </c>
      <c r="Q90">
        <v>97.214190152614506</v>
      </c>
      <c r="R90">
        <v>95.403982137478906</v>
      </c>
      <c r="S90">
        <v>67.928904535502994</v>
      </c>
      <c r="T90">
        <v>96.048652669210199</v>
      </c>
    </row>
    <row r="91" spans="1:20" x14ac:dyDescent="0.35">
      <c r="A91" s="24">
        <v>41039</v>
      </c>
      <c r="B91">
        <v>101.55603300525399</v>
      </c>
      <c r="C91">
        <v>104.23828904907199</v>
      </c>
      <c r="D91">
        <v>103.99047806087199</v>
      </c>
      <c r="E91">
        <v>100.935832564918</v>
      </c>
      <c r="F91">
        <v>104.55088889130499</v>
      </c>
      <c r="G91">
        <v>96.827992564835398</v>
      </c>
      <c r="H91">
        <v>94.154944364120794</v>
      </c>
      <c r="I91">
        <v>103.09913001452399</v>
      </c>
      <c r="J91">
        <v>103.891519672862</v>
      </c>
      <c r="K91">
        <v>97.873037338779397</v>
      </c>
      <c r="L91">
        <v>107.14988770696399</v>
      </c>
      <c r="M91">
        <v>107.54986149415799</v>
      </c>
      <c r="N91">
        <v>107.74628310028601</v>
      </c>
      <c r="O91">
        <v>113.047585426244</v>
      </c>
      <c r="P91">
        <v>114.80625947677299</v>
      </c>
      <c r="Q91">
        <v>97.2503672621296</v>
      </c>
      <c r="R91">
        <v>95.199064997148497</v>
      </c>
      <c r="S91">
        <v>68.431219701585604</v>
      </c>
      <c r="T91">
        <v>95.700328821417301</v>
      </c>
    </row>
    <row r="92" spans="1:20" x14ac:dyDescent="0.35">
      <c r="A92" s="24">
        <v>41040</v>
      </c>
      <c r="B92">
        <v>101.62950341421499</v>
      </c>
      <c r="C92">
        <v>104.508555715085</v>
      </c>
      <c r="D92">
        <v>104.081931940506</v>
      </c>
      <c r="E92">
        <v>100.97324047492</v>
      </c>
      <c r="F92">
        <v>104.76281130635</v>
      </c>
      <c r="G92">
        <v>95.268841654629199</v>
      </c>
      <c r="H92">
        <v>91.901425517925901</v>
      </c>
      <c r="I92">
        <v>103.357699670777</v>
      </c>
      <c r="J92">
        <v>104.203712706386</v>
      </c>
      <c r="K92">
        <v>100.24271626724</v>
      </c>
      <c r="L92">
        <v>106.82688121580701</v>
      </c>
      <c r="M92">
        <v>107.685644076502</v>
      </c>
      <c r="N92">
        <v>107.258021868184</v>
      </c>
      <c r="O92">
        <v>112.454414212809</v>
      </c>
      <c r="P92">
        <v>114.253282145951</v>
      </c>
      <c r="Q92">
        <v>96.526772597780905</v>
      </c>
      <c r="R92">
        <v>94.496483968053496</v>
      </c>
      <c r="S92">
        <v>69.2426609636845</v>
      </c>
      <c r="T92">
        <v>94.636974805908395</v>
      </c>
    </row>
    <row r="93" spans="1:20" x14ac:dyDescent="0.35">
      <c r="A93" s="24">
        <v>41043</v>
      </c>
      <c r="B93">
        <v>101.858827506073</v>
      </c>
      <c r="C93">
        <v>104.59445040561</v>
      </c>
      <c r="D93">
        <v>104.081931940506</v>
      </c>
      <c r="E93">
        <v>100.97324047492</v>
      </c>
      <c r="F93">
        <v>103.915154594304</v>
      </c>
      <c r="G93">
        <v>92.634426975958903</v>
      </c>
      <c r="H93">
        <v>87.971854067019393</v>
      </c>
      <c r="I93">
        <v>103.710304623927</v>
      </c>
      <c r="J93">
        <v>104.23034064151101</v>
      </c>
      <c r="K93">
        <v>104.543222296436</v>
      </c>
      <c r="L93">
        <v>105.645267950792</v>
      </c>
      <c r="M93">
        <v>106.497428574558</v>
      </c>
      <c r="N93">
        <v>106.096375374717</v>
      </c>
      <c r="O93">
        <v>110.13119177366499</v>
      </c>
      <c r="P93">
        <v>112.880421601089</v>
      </c>
      <c r="Q93">
        <v>95.260498801829897</v>
      </c>
      <c r="R93">
        <v>93.325524892183907</v>
      </c>
      <c r="S93">
        <v>66.962907595367795</v>
      </c>
      <c r="T93">
        <v>92.4003171923775</v>
      </c>
    </row>
    <row r="94" spans="1:20" x14ac:dyDescent="0.35">
      <c r="A94" s="24">
        <v>41044</v>
      </c>
      <c r="B94">
        <v>101.803715356726</v>
      </c>
      <c r="C94">
        <v>104.447100693161</v>
      </c>
      <c r="D94">
        <v>103.929479343685</v>
      </c>
      <c r="E94">
        <v>100.948298020889</v>
      </c>
      <c r="F94">
        <v>103.46482605196</v>
      </c>
      <c r="G94">
        <v>91.827981944449505</v>
      </c>
      <c r="H94">
        <v>86.816937355500301</v>
      </c>
      <c r="I94">
        <v>103.827744586245</v>
      </c>
      <c r="J94">
        <v>104.09663079597701</v>
      </c>
      <c r="K94">
        <v>105.815826628881</v>
      </c>
      <c r="L94">
        <v>105.03868593934401</v>
      </c>
      <c r="M94">
        <v>106.107028928004</v>
      </c>
      <c r="N94">
        <v>106.096375374717</v>
      </c>
      <c r="O94">
        <v>108.895435675646</v>
      </c>
      <c r="P94">
        <v>113.147370533642</v>
      </c>
      <c r="Q94">
        <v>95.441384349404601</v>
      </c>
      <c r="R94">
        <v>93.296255800913798</v>
      </c>
      <c r="S94">
        <v>69.165379439680393</v>
      </c>
      <c r="T94">
        <v>89.686961572717706</v>
      </c>
    </row>
    <row r="95" spans="1:20" x14ac:dyDescent="0.35">
      <c r="A95" s="24">
        <v>41045</v>
      </c>
      <c r="B95">
        <v>101.785394467614</v>
      </c>
      <c r="C95">
        <v>104.250546886816</v>
      </c>
      <c r="D95">
        <v>103.838025464051</v>
      </c>
      <c r="E95">
        <v>100.910936279243</v>
      </c>
      <c r="F95">
        <v>102.484836443802</v>
      </c>
      <c r="G95">
        <v>91.290322111833405</v>
      </c>
      <c r="H95">
        <v>86.154967705860798</v>
      </c>
      <c r="I95">
        <v>103.733745836297</v>
      </c>
      <c r="J95">
        <v>104.150126737767</v>
      </c>
      <c r="K95">
        <v>106.561805103171</v>
      </c>
      <c r="L95">
        <v>104.636967036112</v>
      </c>
      <c r="M95">
        <v>105.88635370594299</v>
      </c>
      <c r="N95">
        <v>105.15362802036699</v>
      </c>
      <c r="O95">
        <v>107.758470362338</v>
      </c>
      <c r="P95">
        <v>112.594401812687</v>
      </c>
      <c r="Q95">
        <v>95.332853020859602</v>
      </c>
      <c r="R95">
        <v>93.062063985739798</v>
      </c>
      <c r="S95">
        <v>72.7202484741766</v>
      </c>
      <c r="T95">
        <v>88.770296821769406</v>
      </c>
    </row>
    <row r="96" spans="1:20" x14ac:dyDescent="0.35">
      <c r="A96" s="24">
        <v>41046</v>
      </c>
      <c r="B96">
        <v>101.849653047578</v>
      </c>
      <c r="C96">
        <v>103.80844938145199</v>
      </c>
      <c r="D96">
        <v>103.533160448724</v>
      </c>
      <c r="E96">
        <v>100.86114370789301</v>
      </c>
      <c r="F96">
        <v>101.16034111864801</v>
      </c>
      <c r="G96">
        <v>88.118297907638507</v>
      </c>
      <c r="H96">
        <v>81.591568122290496</v>
      </c>
      <c r="I96">
        <v>104.23905855647</v>
      </c>
      <c r="J96">
        <v>103.374255528147</v>
      </c>
      <c r="K96">
        <v>112.222689495244</v>
      </c>
      <c r="L96">
        <v>103.08510338443099</v>
      </c>
      <c r="M96">
        <v>104.104057077064</v>
      </c>
      <c r="N96">
        <v>103.82361723757499</v>
      </c>
      <c r="O96">
        <v>106.02844350835301</v>
      </c>
      <c r="P96">
        <v>108.685556543107</v>
      </c>
      <c r="Q96">
        <v>95.115775371184299</v>
      </c>
      <c r="R96">
        <v>92.740048146035903</v>
      </c>
      <c r="S96">
        <v>73.068007962222893</v>
      </c>
      <c r="T96">
        <v>87.321963483804495</v>
      </c>
    </row>
    <row r="97" spans="1:20" x14ac:dyDescent="0.35">
      <c r="A97" s="24">
        <v>41047</v>
      </c>
      <c r="B97">
        <v>101.82208295896601</v>
      </c>
      <c r="C97">
        <v>103.685656802792</v>
      </c>
      <c r="D97">
        <v>103.258798809822</v>
      </c>
      <c r="E97">
        <v>100.898540075806</v>
      </c>
      <c r="F97">
        <v>101.239858151682</v>
      </c>
      <c r="G97">
        <v>88.064530806441596</v>
      </c>
      <c r="H97">
        <v>81.408466890319701</v>
      </c>
      <c r="I97">
        <v>103.83952001285201</v>
      </c>
      <c r="J97">
        <v>102.97297594683199</v>
      </c>
      <c r="K97">
        <v>112.427483349962</v>
      </c>
      <c r="L97">
        <v>102.20280363623201</v>
      </c>
      <c r="M97">
        <v>103.22140943689701</v>
      </c>
      <c r="N97">
        <v>102.59464420062601</v>
      </c>
      <c r="O97">
        <v>104.89153912435501</v>
      </c>
      <c r="P97">
        <v>109.009674993872</v>
      </c>
      <c r="Q97">
        <v>95.043421152154494</v>
      </c>
      <c r="R97">
        <v>92.476581656018595</v>
      </c>
      <c r="S97">
        <v>75.077283366497198</v>
      </c>
      <c r="T97">
        <v>86.625282105265498</v>
      </c>
    </row>
    <row r="98" spans="1:20" x14ac:dyDescent="0.35">
      <c r="A98" s="24">
        <v>41050</v>
      </c>
      <c r="B98">
        <v>101.803715356726</v>
      </c>
      <c r="C98">
        <v>103.390819183557</v>
      </c>
      <c r="D98">
        <v>103.045331424488</v>
      </c>
      <c r="E98">
        <v>100.823920471314</v>
      </c>
      <c r="F98">
        <v>101.92853351468</v>
      </c>
      <c r="G98">
        <v>88.333349543395997</v>
      </c>
      <c r="H98">
        <v>81.9859383889508</v>
      </c>
      <c r="I98">
        <v>103.66323946444599</v>
      </c>
      <c r="J98">
        <v>103.088980516193</v>
      </c>
      <c r="K98">
        <v>111.637581211593</v>
      </c>
      <c r="L98">
        <v>103.95949301371201</v>
      </c>
      <c r="M98">
        <v>105.275271230462</v>
      </c>
      <c r="N98">
        <v>102.59464420062601</v>
      </c>
      <c r="O98">
        <v>105.88015375146</v>
      </c>
      <c r="P98">
        <v>111.240603513807</v>
      </c>
      <c r="Q98">
        <v>96.309694948105601</v>
      </c>
      <c r="R98">
        <v>93.676815406731393</v>
      </c>
      <c r="S98">
        <v>72.527052034138293</v>
      </c>
      <c r="T98">
        <v>90.878689746563396</v>
      </c>
    </row>
    <row r="99" spans="1:20" x14ac:dyDescent="0.35">
      <c r="A99" s="24">
        <v>41051</v>
      </c>
      <c r="B99">
        <v>101.55603300525399</v>
      </c>
      <c r="C99">
        <v>103.427689432824</v>
      </c>
      <c r="D99">
        <v>103.289278079258</v>
      </c>
      <c r="E99">
        <v>100.836362843107</v>
      </c>
      <c r="F99">
        <v>101.84906919866501</v>
      </c>
      <c r="G99">
        <v>90.268842213596898</v>
      </c>
      <c r="H99">
        <v>84.690157850095105</v>
      </c>
      <c r="I99">
        <v>102.61733891000701</v>
      </c>
      <c r="J99">
        <v>102.81245811251701</v>
      </c>
      <c r="K99">
        <v>108.024571231191</v>
      </c>
      <c r="L99">
        <v>104.140678100551</v>
      </c>
      <c r="M99">
        <v>105.275271230462</v>
      </c>
      <c r="N99">
        <v>104.311870481241</v>
      </c>
      <c r="O99">
        <v>106.967595720861</v>
      </c>
      <c r="P99">
        <v>111.335949183186</v>
      </c>
      <c r="Q99">
        <v>94.934874831024004</v>
      </c>
      <c r="R99">
        <v>92.330213865374702</v>
      </c>
      <c r="S99">
        <v>74.188567950366107</v>
      </c>
      <c r="T99">
        <v>89.668638045755401</v>
      </c>
    </row>
    <row r="100" spans="1:20" x14ac:dyDescent="0.35">
      <c r="A100" s="24">
        <v>41052</v>
      </c>
      <c r="B100">
        <v>101.675357021436</v>
      </c>
      <c r="C100">
        <v>103.452239656896</v>
      </c>
      <c r="D100">
        <v>103.289278079258</v>
      </c>
      <c r="E100">
        <v>100.873632248042</v>
      </c>
      <c r="F100">
        <v>101.769571934513</v>
      </c>
      <c r="G100">
        <v>89.032249193157995</v>
      </c>
      <c r="H100">
        <v>82.901413005912104</v>
      </c>
      <c r="I100">
        <v>103.052159877108</v>
      </c>
      <c r="J100">
        <v>103.062182530394</v>
      </c>
      <c r="K100">
        <v>110.10170976115</v>
      </c>
      <c r="L100">
        <v>104.195809685529</v>
      </c>
      <c r="M100">
        <v>105.563845350561</v>
      </c>
      <c r="N100">
        <v>103.95831026672199</v>
      </c>
      <c r="O100">
        <v>107.758470362338</v>
      </c>
      <c r="P100">
        <v>112.632543524385</v>
      </c>
      <c r="Q100">
        <v>93.885678684748299</v>
      </c>
      <c r="R100">
        <v>91.305622580149006</v>
      </c>
      <c r="S100">
        <v>75.038642604495195</v>
      </c>
      <c r="T100">
        <v>90.603634744404999</v>
      </c>
    </row>
    <row r="101" spans="1:20" x14ac:dyDescent="0.35">
      <c r="A101" s="24">
        <v>41053</v>
      </c>
      <c r="B101">
        <v>101.592758867109</v>
      </c>
      <c r="C101">
        <v>103.415383227063</v>
      </c>
      <c r="D101">
        <v>103.075842836576</v>
      </c>
      <c r="E101">
        <v>100.823920471314</v>
      </c>
      <c r="F101">
        <v>101.822565717529</v>
      </c>
      <c r="G101">
        <v>89.623676126970906</v>
      </c>
      <c r="H101">
        <v>83.830992552828107</v>
      </c>
      <c r="I101">
        <v>102.699584161517</v>
      </c>
      <c r="J101">
        <v>103.080057857241</v>
      </c>
      <c r="K101">
        <v>108.90222907556</v>
      </c>
      <c r="L101">
        <v>104.400642887811</v>
      </c>
      <c r="M101">
        <v>105.58080866476899</v>
      </c>
      <c r="N101">
        <v>104.530745655049</v>
      </c>
      <c r="O101">
        <v>108.104536662445</v>
      </c>
      <c r="P101">
        <v>112.68973887219801</v>
      </c>
      <c r="Q101">
        <v>93.9218482979702</v>
      </c>
      <c r="R101">
        <v>91.481265045636206</v>
      </c>
      <c r="S101">
        <v>72.7202484741766</v>
      </c>
      <c r="T101">
        <v>89.155301406440103</v>
      </c>
    </row>
    <row r="102" spans="1:20" x14ac:dyDescent="0.35">
      <c r="A102" s="24">
        <v>41054</v>
      </c>
      <c r="B102">
        <v>101.748696633637</v>
      </c>
      <c r="C102">
        <v>103.734736521785</v>
      </c>
      <c r="D102">
        <v>102.892927041645</v>
      </c>
      <c r="E102">
        <v>100.886086161924</v>
      </c>
      <c r="F102">
        <v>101.69007467036199</v>
      </c>
      <c r="G102">
        <v>88.978498860991394</v>
      </c>
      <c r="H102">
        <v>82.901413005912104</v>
      </c>
      <c r="I102">
        <v>103.204933428638</v>
      </c>
      <c r="J102">
        <v>103.338564892337</v>
      </c>
      <c r="K102">
        <v>110.116341820294</v>
      </c>
      <c r="L102">
        <v>104.06188344716401</v>
      </c>
      <c r="M102">
        <v>105.29226497214</v>
      </c>
      <c r="N102">
        <v>104.311870481241</v>
      </c>
      <c r="O102">
        <v>107.758470362338</v>
      </c>
      <c r="P102">
        <v>113.28083208511801</v>
      </c>
      <c r="Q102">
        <v>94.247464772483298</v>
      </c>
      <c r="R102">
        <v>91.422715695949293</v>
      </c>
      <c r="S102">
        <v>70.285939427823607</v>
      </c>
      <c r="T102">
        <v>89.466952938092405</v>
      </c>
    </row>
    <row r="103" spans="1:20" x14ac:dyDescent="0.35">
      <c r="A103" s="24">
        <v>41058</v>
      </c>
      <c r="B103">
        <v>101.693668567922</v>
      </c>
      <c r="C103">
        <v>103.648717456356</v>
      </c>
      <c r="D103">
        <v>103.106346213001</v>
      </c>
      <c r="E103">
        <v>100.898540075806</v>
      </c>
      <c r="F103">
        <v>102.53779068905401</v>
      </c>
      <c r="G103">
        <v>89.462391592410498</v>
      </c>
      <c r="H103">
        <v>83.619749803881703</v>
      </c>
      <c r="I103">
        <v>102.88764744592</v>
      </c>
      <c r="J103">
        <v>103.49022008558499</v>
      </c>
      <c r="K103">
        <v>109.06316340171099</v>
      </c>
      <c r="L103">
        <v>105.322291365566</v>
      </c>
      <c r="M103">
        <v>106.2767761731</v>
      </c>
      <c r="N103">
        <v>105.288297084204</v>
      </c>
      <c r="O103">
        <v>109.043652317366</v>
      </c>
      <c r="P103">
        <v>114.21515765398701</v>
      </c>
      <c r="Q103">
        <v>93.8494865826477</v>
      </c>
      <c r="R103">
        <v>91.012881415288405</v>
      </c>
      <c r="S103">
        <v>67.117470643375896</v>
      </c>
      <c r="T103">
        <v>92.088665660725297</v>
      </c>
    </row>
    <row r="104" spans="1:20" x14ac:dyDescent="0.35">
      <c r="A104" s="24">
        <v>41059</v>
      </c>
      <c r="B104">
        <v>102.033039448583</v>
      </c>
      <c r="C104">
        <v>104.20147407754</v>
      </c>
      <c r="D104">
        <v>103.35023661813</v>
      </c>
      <c r="E104">
        <v>100.97324047492</v>
      </c>
      <c r="F104">
        <v>102.03446836369299</v>
      </c>
      <c r="G104">
        <v>85.000024035610195</v>
      </c>
      <c r="H104">
        <v>77.366208457090806</v>
      </c>
      <c r="I104">
        <v>103.957011140898</v>
      </c>
      <c r="J104">
        <v>103.57936665126201</v>
      </c>
      <c r="K104">
        <v>117.29849309031501</v>
      </c>
      <c r="L104">
        <v>103.794053399882</v>
      </c>
      <c r="M104">
        <v>105.326191600558</v>
      </c>
      <c r="N104">
        <v>105.288297084204</v>
      </c>
      <c r="O104">
        <v>106.374424507425</v>
      </c>
      <c r="P104">
        <v>112.003291380033</v>
      </c>
      <c r="Q104">
        <v>92.112872881537996</v>
      </c>
      <c r="R104">
        <v>89.022248194523598</v>
      </c>
      <c r="S104">
        <v>65.340032441141901</v>
      </c>
      <c r="T104">
        <v>88.403607343321895</v>
      </c>
    </row>
    <row r="105" spans="1:20" x14ac:dyDescent="0.35">
      <c r="A105" s="24">
        <v>41060</v>
      </c>
      <c r="B105">
        <v>102.335805921524</v>
      </c>
      <c r="C105">
        <v>104.48724614823</v>
      </c>
      <c r="D105">
        <v>103.655157883098</v>
      </c>
      <c r="E105">
        <v>101.02295225164799</v>
      </c>
      <c r="F105">
        <v>100.94842529323</v>
      </c>
      <c r="G105">
        <v>83.064531365409195</v>
      </c>
      <c r="H105">
        <v>74.676078154454999</v>
      </c>
      <c r="I105">
        <v>104.688439827606</v>
      </c>
      <c r="J105">
        <v>104.310704589967</v>
      </c>
      <c r="K105">
        <v>121.54045255850301</v>
      </c>
      <c r="L105">
        <v>103.565624417534</v>
      </c>
      <c r="M105">
        <v>104.799986551058</v>
      </c>
      <c r="N105">
        <v>103.941462653979</v>
      </c>
      <c r="O105">
        <v>107.26419960637099</v>
      </c>
      <c r="P105">
        <v>111.37407367515</v>
      </c>
      <c r="Q105">
        <v>91.316931494452305</v>
      </c>
      <c r="R105">
        <v>88.495315214488897</v>
      </c>
      <c r="S105">
        <v>64.876358037061294</v>
      </c>
      <c r="T105">
        <v>87.871964018521297</v>
      </c>
    </row>
    <row r="106" spans="1:20" x14ac:dyDescent="0.35">
      <c r="A106" s="24">
        <v>41061</v>
      </c>
      <c r="B106">
        <v>102.591308050755</v>
      </c>
      <c r="C106">
        <v>104.70886840741299</v>
      </c>
      <c r="D106">
        <v>103.603135001387</v>
      </c>
      <c r="E106">
        <v>101.070251731803</v>
      </c>
      <c r="F106">
        <v>100.194209496773</v>
      </c>
      <c r="G106">
        <v>79.247324305557996</v>
      </c>
      <c r="H106">
        <v>69.380305185892794</v>
      </c>
      <c r="I106">
        <v>105.78557920297401</v>
      </c>
      <c r="J106">
        <v>104.95132549499699</v>
      </c>
      <c r="K106">
        <v>130.009831057897</v>
      </c>
      <c r="L106">
        <v>100.958163620286</v>
      </c>
      <c r="M106">
        <v>102.389628918753</v>
      </c>
      <c r="N106">
        <v>101.432989718722</v>
      </c>
      <c r="O106">
        <v>101.975133285913</v>
      </c>
      <c r="P106">
        <v>107.789346856335</v>
      </c>
      <c r="Q106">
        <v>89.435594362697501</v>
      </c>
      <c r="R106">
        <v>85.831381223045895</v>
      </c>
      <c r="S106">
        <v>62.519323144740603</v>
      </c>
      <c r="T106">
        <v>83.361951213104305</v>
      </c>
    </row>
    <row r="107" spans="1:20" x14ac:dyDescent="0.35">
      <c r="A107" s="24">
        <v>41064</v>
      </c>
      <c r="B107">
        <v>102.35231434123899</v>
      </c>
      <c r="C107">
        <v>104.351684412777</v>
      </c>
      <c r="D107">
        <v>103.45030472840899</v>
      </c>
      <c r="E107">
        <v>100.970678131192</v>
      </c>
      <c r="F107">
        <v>100.35409362476599</v>
      </c>
      <c r="G107">
        <v>80.322599253375699</v>
      </c>
      <c r="H107">
        <v>70.788753150477504</v>
      </c>
      <c r="I107">
        <v>105.219306173737</v>
      </c>
      <c r="J107">
        <v>104.154958177537</v>
      </c>
      <c r="K107">
        <v>127.011184317218</v>
      </c>
      <c r="L107">
        <v>100.910927201261</v>
      </c>
      <c r="M107">
        <v>102.508440580021</v>
      </c>
      <c r="N107">
        <v>101.197282909043</v>
      </c>
      <c r="O107">
        <v>100.09679230331101</v>
      </c>
      <c r="P107">
        <v>108.056304398755</v>
      </c>
      <c r="Q107">
        <v>89.942111377370694</v>
      </c>
      <c r="R107">
        <v>86.651055367941197</v>
      </c>
      <c r="S107">
        <v>65.224110155135904</v>
      </c>
      <c r="T107">
        <v>82.866929680012902</v>
      </c>
    </row>
    <row r="108" spans="1:20" x14ac:dyDescent="0.35">
      <c r="A108" s="24">
        <v>41065</v>
      </c>
      <c r="B108">
        <v>102.14086269245701</v>
      </c>
      <c r="C108">
        <v>104.167015319464</v>
      </c>
      <c r="D108">
        <v>103.45030472840899</v>
      </c>
      <c r="E108">
        <v>100.99548208015599</v>
      </c>
      <c r="F108">
        <v>100.727191734762</v>
      </c>
      <c r="G108">
        <v>82.419387637490601</v>
      </c>
      <c r="H108">
        <v>73.704246903460202</v>
      </c>
      <c r="I108">
        <v>104.487884796418</v>
      </c>
      <c r="J108">
        <v>103.93122150400799</v>
      </c>
      <c r="K108">
        <v>122.62290425758999</v>
      </c>
      <c r="L108">
        <v>101.675016278172</v>
      </c>
      <c r="M108">
        <v>103.03464562952</v>
      </c>
      <c r="N108">
        <v>101.719223389758</v>
      </c>
      <c r="O108">
        <v>100.739334537377</v>
      </c>
      <c r="P108">
        <v>108.933417400076</v>
      </c>
      <c r="Q108">
        <v>89.616502399150903</v>
      </c>
      <c r="R108">
        <v>86.416863552767396</v>
      </c>
      <c r="S108">
        <v>65.378673203144004</v>
      </c>
      <c r="T108">
        <v>84.901986393265304</v>
      </c>
    </row>
    <row r="109" spans="1:20" x14ac:dyDescent="0.35">
      <c r="A109" s="24">
        <v>41066</v>
      </c>
      <c r="B109">
        <v>101.83752631934399</v>
      </c>
      <c r="C109">
        <v>104.006882630788</v>
      </c>
      <c r="D109">
        <v>103.358513350932</v>
      </c>
      <c r="E109">
        <v>100.970678131192</v>
      </c>
      <c r="F109">
        <v>101.606827908258</v>
      </c>
      <c r="G109">
        <v>85.645184532559298</v>
      </c>
      <c r="H109">
        <v>78.084539997911406</v>
      </c>
      <c r="I109">
        <v>103.61492439934899</v>
      </c>
      <c r="J109">
        <v>103.62703085519399</v>
      </c>
      <c r="K109">
        <v>114.68013329192</v>
      </c>
      <c r="L109">
        <v>103.95949301371201</v>
      </c>
      <c r="M109">
        <v>104.816972685869</v>
      </c>
      <c r="N109">
        <v>103.92463900654499</v>
      </c>
      <c r="O109">
        <v>103.06263618462501</v>
      </c>
      <c r="P109">
        <v>111.507561056227</v>
      </c>
      <c r="Q109">
        <v>91.280754384937595</v>
      </c>
      <c r="R109">
        <v>87.8805637934976</v>
      </c>
      <c r="S109">
        <v>65.0695544770997</v>
      </c>
      <c r="T109">
        <v>88.238636655491803</v>
      </c>
    </row>
    <row r="110" spans="1:20" x14ac:dyDescent="0.35">
      <c r="A110" s="24">
        <v>41067</v>
      </c>
      <c r="B110">
        <v>101.993791077773</v>
      </c>
      <c r="C110">
        <v>104.142354539922</v>
      </c>
      <c r="D110">
        <v>103.603135001387</v>
      </c>
      <c r="E110">
        <v>100.970678131192</v>
      </c>
      <c r="F110">
        <v>101.979965556018</v>
      </c>
      <c r="G110">
        <v>85.376371385281601</v>
      </c>
      <c r="H110">
        <v>77.760594495197495</v>
      </c>
      <c r="I110">
        <v>104.133964153145</v>
      </c>
      <c r="J110">
        <v>103.841794854866</v>
      </c>
      <c r="K110">
        <v>115.1482309135</v>
      </c>
      <c r="L110">
        <v>104.02248238222801</v>
      </c>
      <c r="M110">
        <v>105.377134791255</v>
      </c>
      <c r="N110">
        <v>104.547553325609</v>
      </c>
      <c r="O110">
        <v>103.754622554495</v>
      </c>
      <c r="P110">
        <v>109.753352273319</v>
      </c>
      <c r="Q110">
        <v>90.665706041719403</v>
      </c>
      <c r="R110">
        <v>87.2950814637761</v>
      </c>
      <c r="S110">
        <v>61.089648115538999</v>
      </c>
      <c r="T110">
        <v>87.321963483804495</v>
      </c>
    </row>
    <row r="111" spans="1:20" x14ac:dyDescent="0.35">
      <c r="A111" s="24">
        <v>41068</v>
      </c>
      <c r="B111">
        <v>101.94789075742401</v>
      </c>
      <c r="C111">
        <v>104.36403898655701</v>
      </c>
      <c r="D111">
        <v>103.725413683962</v>
      </c>
      <c r="E111">
        <v>101.007982162394</v>
      </c>
      <c r="F111">
        <v>102.246456675012</v>
      </c>
      <c r="G111">
        <v>85.430127307125005</v>
      </c>
      <c r="H111">
        <v>77.887328578838193</v>
      </c>
      <c r="I111">
        <v>103.72111521111</v>
      </c>
      <c r="J111">
        <v>104.226589523678</v>
      </c>
      <c r="K111">
        <v>115.01656986785299</v>
      </c>
      <c r="L111">
        <v>104.849643068967</v>
      </c>
      <c r="M111">
        <v>105.76751922407399</v>
      </c>
      <c r="N111">
        <v>104.210824746962</v>
      </c>
      <c r="O111">
        <v>105.13871715285499</v>
      </c>
      <c r="P111">
        <v>111.126195598446</v>
      </c>
      <c r="Q111">
        <v>90.955130414131801</v>
      </c>
      <c r="R111">
        <v>87.675646653167206</v>
      </c>
      <c r="S111">
        <v>61.823804168647797</v>
      </c>
      <c r="T111">
        <v>87.046992689030702</v>
      </c>
    </row>
    <row r="112" spans="1:20" x14ac:dyDescent="0.35">
      <c r="A112" s="24">
        <v>41071</v>
      </c>
      <c r="B112">
        <v>102.039775481755</v>
      </c>
      <c r="C112">
        <v>104.573458685731</v>
      </c>
      <c r="D112">
        <v>103.511407909214</v>
      </c>
      <c r="E112">
        <v>101.04534390404</v>
      </c>
      <c r="F112">
        <v>101.713474437023</v>
      </c>
      <c r="G112">
        <v>84.677432607781995</v>
      </c>
      <c r="H112">
        <v>76.732396095872701</v>
      </c>
      <c r="I112">
        <v>104.09853554187001</v>
      </c>
      <c r="J112">
        <v>104.208644175964</v>
      </c>
      <c r="K112">
        <v>116.742621438303</v>
      </c>
      <c r="L112">
        <v>103.51834313961299</v>
      </c>
      <c r="M112">
        <v>104.596305070677</v>
      </c>
      <c r="N112">
        <v>104.69904603688001</v>
      </c>
      <c r="O112">
        <v>102.716582070379</v>
      </c>
      <c r="P112">
        <v>108.857142586547</v>
      </c>
      <c r="Q112">
        <v>89.290885924637806</v>
      </c>
      <c r="R112">
        <v>85.6850134324023</v>
      </c>
      <c r="S112">
        <v>59.273572836288899</v>
      </c>
      <c r="T112">
        <v>84.351943754856194</v>
      </c>
    </row>
    <row r="113" spans="1:20" x14ac:dyDescent="0.35">
      <c r="A113" s="24">
        <v>41072</v>
      </c>
      <c r="B113">
        <v>101.95707455854399</v>
      </c>
      <c r="C113">
        <v>104.25315875979599</v>
      </c>
      <c r="D113">
        <v>103.358513350932</v>
      </c>
      <c r="E113">
        <v>100.87093139924799</v>
      </c>
      <c r="F113">
        <v>102.51306640729899</v>
      </c>
      <c r="G113">
        <v>86.129054905271005</v>
      </c>
      <c r="H113">
        <v>78.873259502637893</v>
      </c>
      <c r="I113">
        <v>103.567756908414</v>
      </c>
      <c r="J113">
        <v>103.90442351820801</v>
      </c>
      <c r="K113">
        <v>113.392915224763</v>
      </c>
      <c r="L113">
        <v>104.707829141132</v>
      </c>
      <c r="M113">
        <v>105.614750506921</v>
      </c>
      <c r="N113">
        <v>104.177161475221</v>
      </c>
      <c r="O113">
        <v>104.150078154026</v>
      </c>
      <c r="P113">
        <v>110.668563937003</v>
      </c>
      <c r="Q113">
        <v>89.725033727695802</v>
      </c>
      <c r="R113">
        <v>86.504681993724105</v>
      </c>
      <c r="S113">
        <v>59.389491437308997</v>
      </c>
      <c r="T113">
        <v>86.111928624473407</v>
      </c>
    </row>
    <row r="114" spans="1:20" x14ac:dyDescent="0.35">
      <c r="A114" s="24">
        <v>41073</v>
      </c>
      <c r="B114">
        <v>102.22363835667301</v>
      </c>
      <c r="C114">
        <v>104.425659841685</v>
      </c>
      <c r="D114">
        <v>103.572591446647</v>
      </c>
      <c r="E114">
        <v>100.94571259298399</v>
      </c>
      <c r="F114">
        <v>102.246456675012</v>
      </c>
      <c r="G114">
        <v>84.462380972024505</v>
      </c>
      <c r="H114">
        <v>76.563399793856604</v>
      </c>
      <c r="I114">
        <v>104.31089523722299</v>
      </c>
      <c r="J114">
        <v>104.28021550422</v>
      </c>
      <c r="K114">
        <v>116.69875274751899</v>
      </c>
      <c r="L114">
        <v>104.038265237651</v>
      </c>
      <c r="M114">
        <v>105.309235893216</v>
      </c>
      <c r="N114">
        <v>104.95160844773901</v>
      </c>
      <c r="O114">
        <v>103.606357169326</v>
      </c>
      <c r="P114">
        <v>107.732160118389</v>
      </c>
      <c r="Q114">
        <v>89.037638661740502</v>
      </c>
      <c r="R114">
        <v>85.802106548202602</v>
      </c>
      <c r="S114">
        <v>58.9258133482425</v>
      </c>
      <c r="T114">
        <v>83.5636110585518</v>
      </c>
    </row>
    <row r="115" spans="1:20" x14ac:dyDescent="0.35">
      <c r="A115" s="24">
        <v>41074</v>
      </c>
      <c r="B115">
        <v>102.150093206706</v>
      </c>
      <c r="C115">
        <v>104.376359011752</v>
      </c>
      <c r="D115">
        <v>103.54200771359299</v>
      </c>
      <c r="E115">
        <v>100.93328176327999</v>
      </c>
      <c r="F115">
        <v>102.752902483729</v>
      </c>
      <c r="G115">
        <v>84.677432607781995</v>
      </c>
      <c r="H115">
        <v>76.830999176835803</v>
      </c>
      <c r="I115">
        <v>104.19297285519301</v>
      </c>
      <c r="J115">
        <v>104.154958177537</v>
      </c>
      <c r="K115">
        <v>116.34766578801</v>
      </c>
      <c r="L115">
        <v>105.14111375521</v>
      </c>
      <c r="M115">
        <v>106.005203401548</v>
      </c>
      <c r="N115">
        <v>105.15362802036699</v>
      </c>
      <c r="O115">
        <v>105.03984106711</v>
      </c>
      <c r="P115">
        <v>109.543607298447</v>
      </c>
      <c r="Q115">
        <v>90.086827311723496</v>
      </c>
      <c r="R115">
        <v>87.031614973758707</v>
      </c>
      <c r="S115">
        <v>67.735708095464602</v>
      </c>
      <c r="T115">
        <v>85.635297984252006</v>
      </c>
    </row>
    <row r="116" spans="1:20" x14ac:dyDescent="0.35">
      <c r="A116" s="24">
        <v>41075</v>
      </c>
      <c r="B116">
        <v>102.38914297197699</v>
      </c>
      <c r="C116">
        <v>104.81972790502201</v>
      </c>
      <c r="D116">
        <v>103.908827689994</v>
      </c>
      <c r="E116">
        <v>101.0952288121</v>
      </c>
      <c r="F116">
        <v>103.099404857807</v>
      </c>
      <c r="G116">
        <v>83.763464553232197</v>
      </c>
      <c r="H116">
        <v>75.563400740143194</v>
      </c>
      <c r="I116">
        <v>104.877212122798</v>
      </c>
      <c r="J116">
        <v>104.584406153033</v>
      </c>
      <c r="K116">
        <v>118.20536007967399</v>
      </c>
      <c r="L116">
        <v>106.21641890973</v>
      </c>
      <c r="M116">
        <v>106.906989919987</v>
      </c>
      <c r="N116">
        <v>105.820143226276</v>
      </c>
      <c r="O116">
        <v>106.62981580703701</v>
      </c>
      <c r="P116">
        <v>110.826382802789</v>
      </c>
      <c r="Q116">
        <v>89.942111377370694</v>
      </c>
      <c r="R116">
        <v>86.797423158585005</v>
      </c>
      <c r="S116">
        <v>66.306029381277</v>
      </c>
      <c r="T116">
        <v>88.404491520863999</v>
      </c>
    </row>
    <row r="117" spans="1:20" x14ac:dyDescent="0.35">
      <c r="A117" s="24">
        <v>41078</v>
      </c>
      <c r="B117">
        <v>102.361507484985</v>
      </c>
      <c r="C117">
        <v>104.893641146479</v>
      </c>
      <c r="D117">
        <v>103.908827689994</v>
      </c>
      <c r="E117">
        <v>101.082751814041</v>
      </c>
      <c r="F117">
        <v>102.91289204575899</v>
      </c>
      <c r="G117">
        <v>82.795718218131597</v>
      </c>
      <c r="H117">
        <v>74.295802303451396</v>
      </c>
      <c r="I117">
        <v>105.26655406795599</v>
      </c>
      <c r="J117">
        <v>104.53976284932899</v>
      </c>
      <c r="K117">
        <v>120.077695592699</v>
      </c>
      <c r="L117">
        <v>106.42227639017101</v>
      </c>
      <c r="M117">
        <v>107.41843003994499</v>
      </c>
      <c r="N117">
        <v>106.412294076078</v>
      </c>
      <c r="O117">
        <v>106.132961648288</v>
      </c>
      <c r="P117">
        <v>111.055818543949</v>
      </c>
      <c r="Q117">
        <v>90.014473092693706</v>
      </c>
      <c r="R117">
        <v>86.475412902453996</v>
      </c>
      <c r="S117">
        <v>70.710973069902295</v>
      </c>
      <c r="T117">
        <v>86.3280216156991</v>
      </c>
    </row>
    <row r="118" spans="1:20" x14ac:dyDescent="0.35">
      <c r="A118" s="24">
        <v>41079</v>
      </c>
      <c r="B118">
        <v>102.24207135729399</v>
      </c>
      <c r="C118">
        <v>104.80751152558</v>
      </c>
      <c r="D118">
        <v>103.878260028266</v>
      </c>
      <c r="E118">
        <v>101.007982162394</v>
      </c>
      <c r="F118">
        <v>103.819071238154</v>
      </c>
      <c r="G118">
        <v>85.000024035610195</v>
      </c>
      <c r="H118">
        <v>77.183117739417398</v>
      </c>
      <c r="I118">
        <v>104.841849296029</v>
      </c>
      <c r="J118">
        <v>104.441313511426</v>
      </c>
      <c r="K118">
        <v>115.470026268073</v>
      </c>
      <c r="L118">
        <v>107.451675939623</v>
      </c>
      <c r="M118">
        <v>108.577693804723</v>
      </c>
      <c r="N118">
        <v>107.46121574099</v>
      </c>
      <c r="O118">
        <v>108.07078182420101</v>
      </c>
      <c r="P118">
        <v>112.508785293245</v>
      </c>
      <c r="Q118">
        <v>90.774244866557098</v>
      </c>
      <c r="R118">
        <v>87.324356138619606</v>
      </c>
      <c r="S118">
        <v>68.276664023549301</v>
      </c>
      <c r="T118">
        <v>88.569866404141806</v>
      </c>
    </row>
    <row r="119" spans="1:20" x14ac:dyDescent="0.35">
      <c r="A119" s="24">
        <v>41080</v>
      </c>
      <c r="B119">
        <v>102.085769228361</v>
      </c>
      <c r="C119">
        <v>104.86906328354</v>
      </c>
      <c r="D119">
        <v>103.878260028266</v>
      </c>
      <c r="E119">
        <v>100.94571259298399</v>
      </c>
      <c r="F119">
        <v>104.165632918878</v>
      </c>
      <c r="G119">
        <v>84.193573414423795</v>
      </c>
      <c r="H119">
        <v>76.042279672109302</v>
      </c>
      <c r="I119">
        <v>105.054208991382</v>
      </c>
      <c r="J119">
        <v>104.48603683897799</v>
      </c>
      <c r="K119">
        <v>117.09369923559601</v>
      </c>
      <c r="L119">
        <v>107.277496317271</v>
      </c>
      <c r="M119">
        <v>107.91283077702001</v>
      </c>
      <c r="N119">
        <v>106.69988578133299</v>
      </c>
      <c r="O119">
        <v>108.368933314209</v>
      </c>
      <c r="P119">
        <v>112.64259123940801</v>
      </c>
      <c r="Q119">
        <v>89.290885924637806</v>
      </c>
      <c r="R119">
        <v>85.0995311026808</v>
      </c>
      <c r="S119">
        <v>67.542504285454498</v>
      </c>
      <c r="T119">
        <v>87.816471351847596</v>
      </c>
    </row>
    <row r="120" spans="1:20" x14ac:dyDescent="0.35">
      <c r="A120" s="24">
        <v>41081</v>
      </c>
      <c r="B120">
        <v>102.22363835667301</v>
      </c>
      <c r="C120">
        <v>105.06608695063299</v>
      </c>
      <c r="D120">
        <v>104.214576628242</v>
      </c>
      <c r="E120">
        <v>100.958201133133</v>
      </c>
      <c r="F120">
        <v>103.57922198246899</v>
      </c>
      <c r="G120">
        <v>83.333350102363696</v>
      </c>
      <c r="H120">
        <v>74.887336674847106</v>
      </c>
      <c r="I120">
        <v>105.11321038404</v>
      </c>
      <c r="J120">
        <v>104.647084831279</v>
      </c>
      <c r="K120">
        <v>118.907479025397</v>
      </c>
      <c r="L120">
        <v>104.87030806772999</v>
      </c>
      <c r="M120">
        <v>105.88414771441001</v>
      </c>
      <c r="N120">
        <v>105.566414503677</v>
      </c>
      <c r="O120">
        <v>105.83485890172901</v>
      </c>
      <c r="P120">
        <v>110.042583542187</v>
      </c>
      <c r="Q120">
        <v>87.373371683367907</v>
      </c>
      <c r="R120">
        <v>83.343089697089994</v>
      </c>
      <c r="S120">
        <v>69.0880979156764</v>
      </c>
      <c r="T120">
        <v>83.1674826783306</v>
      </c>
    </row>
    <row r="121" spans="1:20" x14ac:dyDescent="0.35">
      <c r="A121" s="24">
        <v>41082</v>
      </c>
      <c r="B121">
        <v>102.076576084615</v>
      </c>
      <c r="C121">
        <v>104.967582026803</v>
      </c>
      <c r="D121">
        <v>103.939403387385</v>
      </c>
      <c r="E121">
        <v>100.908373935516</v>
      </c>
      <c r="F121">
        <v>104.03235770605799</v>
      </c>
      <c r="G121">
        <v>85.483888818645099</v>
      </c>
      <c r="H121">
        <v>77.774667882259493</v>
      </c>
      <c r="I121">
        <v>105.018816927055</v>
      </c>
      <c r="J121">
        <v>104.566530826186</v>
      </c>
      <c r="K121">
        <v>114.299818862987</v>
      </c>
      <c r="L121">
        <v>105.677992516488</v>
      </c>
      <c r="M121">
        <v>106.566034911261</v>
      </c>
      <c r="N121">
        <v>105.65099607016801</v>
      </c>
      <c r="O121">
        <v>107.27578836130699</v>
      </c>
      <c r="P121">
        <v>110.55872786112501</v>
      </c>
      <c r="Q121">
        <v>88.241674785776198</v>
      </c>
      <c r="R121">
        <v>84.338406307472397</v>
      </c>
      <c r="S121">
        <v>70.401854343857906</v>
      </c>
      <c r="T121">
        <v>85.299049475459896</v>
      </c>
    </row>
    <row r="122" spans="1:20" x14ac:dyDescent="0.35">
      <c r="A122" s="24">
        <v>41085</v>
      </c>
      <c r="B122">
        <v>102.398326773097</v>
      </c>
      <c r="C122">
        <v>105.127693986328</v>
      </c>
      <c r="D122">
        <v>104.122841500406</v>
      </c>
      <c r="E122">
        <v>101.05791323881</v>
      </c>
      <c r="F122">
        <v>103.97910033794901</v>
      </c>
      <c r="G122">
        <v>83.118292876929402</v>
      </c>
      <c r="H122">
        <v>74.450714704108094</v>
      </c>
      <c r="I122">
        <v>106.009736253103</v>
      </c>
      <c r="J122">
        <v>104.834980824285</v>
      </c>
      <c r="K122">
        <v>119.126923263691</v>
      </c>
      <c r="L122">
        <v>103.983470094404</v>
      </c>
      <c r="M122">
        <v>105.21924665236899</v>
      </c>
      <c r="N122">
        <v>103.993051977401</v>
      </c>
      <c r="O122">
        <v>104.84104091147201</v>
      </c>
      <c r="P122">
        <v>108.704334663472</v>
      </c>
      <c r="Q122">
        <v>89.1461699902855</v>
      </c>
      <c r="R122">
        <v>84.601872797489705</v>
      </c>
      <c r="S122">
        <v>71.367851283993005</v>
      </c>
      <c r="T122">
        <v>83.222596411772003</v>
      </c>
    </row>
    <row r="123" spans="1:20" x14ac:dyDescent="0.35">
      <c r="A123" s="24">
        <v>41086</v>
      </c>
      <c r="B123">
        <v>102.28800904814599</v>
      </c>
      <c r="C123">
        <v>104.893641146479</v>
      </c>
      <c r="D123">
        <v>104.09232205265501</v>
      </c>
      <c r="E123">
        <v>101.020447618365</v>
      </c>
      <c r="F123">
        <v>103.87244062992799</v>
      </c>
      <c r="G123">
        <v>83.763464553232197</v>
      </c>
      <c r="H123">
        <v>75.295780328569407</v>
      </c>
      <c r="I123">
        <v>105.60869928462201</v>
      </c>
      <c r="J123">
        <v>104.94233281517801</v>
      </c>
      <c r="K123">
        <v>117.883564725101</v>
      </c>
      <c r="L123">
        <v>104.50607624980699</v>
      </c>
      <c r="M123">
        <v>105.406809180819</v>
      </c>
      <c r="N123">
        <v>104.399072254929</v>
      </c>
      <c r="O123">
        <v>105.43733170562599</v>
      </c>
      <c r="P123">
        <v>109.794033895841</v>
      </c>
      <c r="Q123">
        <v>89.761210837210498</v>
      </c>
      <c r="R123">
        <v>85.0995311026808</v>
      </c>
      <c r="S123">
        <v>74.072645664360095</v>
      </c>
      <c r="T123">
        <v>84.563977950128105</v>
      </c>
    </row>
    <row r="124" spans="1:20" x14ac:dyDescent="0.35">
      <c r="A124" s="24">
        <v>41087</v>
      </c>
      <c r="B124">
        <v>102.333918711121</v>
      </c>
      <c r="C124">
        <v>104.930601222066</v>
      </c>
      <c r="D124">
        <v>104.183976823862</v>
      </c>
      <c r="E124">
        <v>101.007982162394</v>
      </c>
      <c r="F124">
        <v>104.458851566338</v>
      </c>
      <c r="G124">
        <v>83.4408787150808</v>
      </c>
      <c r="H124">
        <v>74.9577666959418</v>
      </c>
      <c r="I124">
        <v>105.832761312687</v>
      </c>
      <c r="J124">
        <v>105.085525486595</v>
      </c>
      <c r="K124">
        <v>118.307757007034</v>
      </c>
      <c r="L124">
        <v>105.448352343911</v>
      </c>
      <c r="M124">
        <v>106.259234736972</v>
      </c>
      <c r="N124">
        <v>105.21112079842101</v>
      </c>
      <c r="O124">
        <v>106.927918553596</v>
      </c>
      <c r="P124">
        <v>109.258732622382</v>
      </c>
      <c r="Q124">
        <v>90.2677353481766</v>
      </c>
      <c r="R124">
        <v>85.919205247576102</v>
      </c>
      <c r="S124">
        <v>73.493048974273407</v>
      </c>
      <c r="T124">
        <v>87.945089711600801</v>
      </c>
    </row>
    <row r="125" spans="1:20" x14ac:dyDescent="0.35">
      <c r="A125" s="24">
        <v>41088</v>
      </c>
      <c r="B125">
        <v>102.453448265069</v>
      </c>
      <c r="C125">
        <v>105.152382404737</v>
      </c>
      <c r="D125">
        <v>104.27568784471001</v>
      </c>
      <c r="E125">
        <v>101.082751814041</v>
      </c>
      <c r="F125">
        <v>104.40553489158199</v>
      </c>
      <c r="G125">
        <v>83.010769853889002</v>
      </c>
      <c r="H125">
        <v>74.352143166037706</v>
      </c>
      <c r="I125">
        <v>105.997902351379</v>
      </c>
      <c r="J125">
        <v>105.246563475915</v>
      </c>
      <c r="K125">
        <v>119.24393392576199</v>
      </c>
      <c r="L125">
        <v>105.147438859752</v>
      </c>
      <c r="M125">
        <v>105.86710833152701</v>
      </c>
      <c r="N125">
        <v>104.280651671093</v>
      </c>
      <c r="O125">
        <v>107.126682151647</v>
      </c>
      <c r="P125">
        <v>109.20136507722501</v>
      </c>
      <c r="Q125">
        <v>89.290885924637905</v>
      </c>
      <c r="R125">
        <v>84.953163312037205</v>
      </c>
      <c r="S125">
        <v>72.952085676216896</v>
      </c>
      <c r="T125">
        <v>89.010885741272901</v>
      </c>
    </row>
    <row r="126" spans="1:20" x14ac:dyDescent="0.35">
      <c r="A126" s="24">
        <v>41089</v>
      </c>
      <c r="B126">
        <v>102.315625849887</v>
      </c>
      <c r="C126">
        <v>105.25368576390299</v>
      </c>
      <c r="D126">
        <v>104.336799061177</v>
      </c>
      <c r="E126">
        <v>101.082751814041</v>
      </c>
      <c r="F126">
        <v>105.178511357058</v>
      </c>
      <c r="G126">
        <v>85.161314159847507</v>
      </c>
      <c r="H126">
        <v>77.267621147574104</v>
      </c>
      <c r="I126">
        <v>105.713720594051</v>
      </c>
      <c r="J126">
        <v>105.21980550203899</v>
      </c>
      <c r="K126">
        <v>114.519253939065</v>
      </c>
      <c r="L126">
        <v>107.76843209106799</v>
      </c>
      <c r="M126">
        <v>108.39019973808</v>
      </c>
      <c r="N126">
        <v>107.29203663113501</v>
      </c>
      <c r="O126">
        <v>109.511723469641</v>
      </c>
      <c r="P126">
        <v>112.967622336096</v>
      </c>
      <c r="Q126">
        <v>93.162084020399703</v>
      </c>
      <c r="R126">
        <v>89.110072219053706</v>
      </c>
      <c r="S126">
        <v>74.536327438412599</v>
      </c>
      <c r="T126">
        <v>92.612469277988396</v>
      </c>
    </row>
    <row r="127" spans="1:20" x14ac:dyDescent="0.35">
      <c r="A127" s="24">
        <v>41092</v>
      </c>
      <c r="B127">
        <v>102.5117462498</v>
      </c>
      <c r="C127">
        <v>105.80952411881501</v>
      </c>
      <c r="D127">
        <v>104.73835720835901</v>
      </c>
      <c r="E127">
        <v>101.05906744769599</v>
      </c>
      <c r="F127">
        <v>105.382321940856</v>
      </c>
      <c r="G127">
        <v>83.387117203560607</v>
      </c>
      <c r="H127">
        <v>74.816922425198101</v>
      </c>
      <c r="I127">
        <v>106.53082263598</v>
      </c>
      <c r="J127">
        <v>105.77822191012901</v>
      </c>
      <c r="K127">
        <v>118.059094461532</v>
      </c>
      <c r="L127">
        <v>108.09307593198299</v>
      </c>
      <c r="M127">
        <v>108.71406972272</v>
      </c>
      <c r="N127">
        <v>107.57962833639</v>
      </c>
      <c r="O127">
        <v>110.257010800694</v>
      </c>
      <c r="P127">
        <v>113.732333521114</v>
      </c>
      <c r="Q127">
        <v>92.981183480239096</v>
      </c>
      <c r="R127">
        <v>88.788056379349797</v>
      </c>
      <c r="S127">
        <v>74.574960830442805</v>
      </c>
      <c r="T127">
        <v>93.016723670855797</v>
      </c>
    </row>
    <row r="128" spans="1:20" x14ac:dyDescent="0.35">
      <c r="A128" s="24">
        <v>41093</v>
      </c>
      <c r="B128">
        <v>102.43806096044599</v>
      </c>
      <c r="C128">
        <v>105.85892859450099</v>
      </c>
      <c r="D128">
        <v>104.64642118895</v>
      </c>
      <c r="E128">
        <v>101.108940813668</v>
      </c>
      <c r="F128">
        <v>105.864966015644</v>
      </c>
      <c r="G128">
        <v>84.569915174418497</v>
      </c>
      <c r="H128">
        <v>76.619740656443</v>
      </c>
      <c r="I128">
        <v>106.35319715989201</v>
      </c>
      <c r="J128">
        <v>105.86793864571599</v>
      </c>
      <c r="K128">
        <v>115.543195726009</v>
      </c>
      <c r="L128">
        <v>108.805734282955</v>
      </c>
      <c r="M128">
        <v>109.53235565817</v>
      </c>
      <c r="N128">
        <v>107.57962833639</v>
      </c>
      <c r="O128">
        <v>110.902971169102</v>
      </c>
      <c r="P128">
        <v>114.49707914560101</v>
      </c>
      <c r="Q128">
        <v>95.586107780049801</v>
      </c>
      <c r="R128">
        <v>91.803280885340399</v>
      </c>
      <c r="S128">
        <v>75.656880056583901</v>
      </c>
      <c r="T128">
        <v>96.250826179705399</v>
      </c>
    </row>
    <row r="129" spans="1:20" x14ac:dyDescent="0.35">
      <c r="A129" s="24">
        <v>41095</v>
      </c>
      <c r="B129">
        <v>102.70517597349399</v>
      </c>
      <c r="C129">
        <v>106.007197299295</v>
      </c>
      <c r="D129">
        <v>104.922285496817</v>
      </c>
      <c r="E129">
        <v>101.09653306814199</v>
      </c>
      <c r="F129">
        <v>105.757726420419</v>
      </c>
      <c r="G129">
        <v>83.655930350838204</v>
      </c>
      <c r="H129">
        <v>75.352126448304801</v>
      </c>
      <c r="I129">
        <v>106.874203139485</v>
      </c>
      <c r="J129">
        <v>106.137338927</v>
      </c>
      <c r="K129">
        <v>117.13756792637901</v>
      </c>
      <c r="L129">
        <v>108.314761126744</v>
      </c>
      <c r="M129">
        <v>109.60056643777</v>
      </c>
      <c r="N129">
        <v>108.45933094926301</v>
      </c>
      <c r="O129">
        <v>109.809850587924</v>
      </c>
      <c r="P129">
        <v>115.701453199215</v>
      </c>
      <c r="Q129">
        <v>95.947908860370703</v>
      </c>
      <c r="R129">
        <v>92.008198025670794</v>
      </c>
      <c r="S129">
        <v>77.511592412850106</v>
      </c>
      <c r="T129">
        <v>94.192755588149495</v>
      </c>
    </row>
    <row r="130" spans="1:20" x14ac:dyDescent="0.35">
      <c r="A130" s="24">
        <v>41096</v>
      </c>
      <c r="B130">
        <v>102.77890797597701</v>
      </c>
      <c r="C130">
        <v>106.241858194229</v>
      </c>
      <c r="D130">
        <v>104.891589264483</v>
      </c>
      <c r="E130">
        <v>101.196268257997</v>
      </c>
      <c r="F130">
        <v>105.677214353658</v>
      </c>
      <c r="G130">
        <v>82.258075154546106</v>
      </c>
      <c r="H130">
        <v>73.366222756535393</v>
      </c>
      <c r="I130">
        <v>107.182103865987</v>
      </c>
      <c r="J130">
        <v>106.406649181456</v>
      </c>
      <c r="K130">
        <v>120.37025431563301</v>
      </c>
      <c r="L130">
        <v>107.285398959706</v>
      </c>
      <c r="M130">
        <v>108.066253684766</v>
      </c>
      <c r="N130">
        <v>107.089002527061</v>
      </c>
      <c r="O130">
        <v>109.16390240537901</v>
      </c>
      <c r="P130">
        <v>114.726420178222</v>
      </c>
      <c r="Q130">
        <v>93.740955254102801</v>
      </c>
      <c r="R130">
        <v>89.871197014262407</v>
      </c>
      <c r="S130">
        <v>73.377126688267396</v>
      </c>
      <c r="T130">
        <v>92.777844161266202</v>
      </c>
    </row>
    <row r="131" spans="1:20" x14ac:dyDescent="0.35">
      <c r="A131" s="24">
        <v>41099</v>
      </c>
      <c r="B131">
        <v>102.98156821392</v>
      </c>
      <c r="C131">
        <v>106.34063259701701</v>
      </c>
      <c r="D131">
        <v>105.01419740923799</v>
      </c>
      <c r="E131">
        <v>101.246199334414</v>
      </c>
      <c r="F131">
        <v>105.78449348664699</v>
      </c>
      <c r="G131">
        <v>80.806475215764294</v>
      </c>
      <c r="H131">
        <v>71.366214134811202</v>
      </c>
      <c r="I131">
        <v>107.821638906945</v>
      </c>
      <c r="J131">
        <v>106.478460581253</v>
      </c>
      <c r="K131">
        <v>123.456693411175</v>
      </c>
      <c r="L131">
        <v>107.15077740843</v>
      </c>
      <c r="M131">
        <v>108.202652423365</v>
      </c>
      <c r="N131">
        <v>107.089002527061</v>
      </c>
      <c r="O131">
        <v>108.021087878222</v>
      </c>
      <c r="P131">
        <v>114.17203082917899</v>
      </c>
      <c r="Q131">
        <v>95.405214736182302</v>
      </c>
      <c r="R131">
        <v>91.276347905305698</v>
      </c>
      <c r="S131">
        <v>76.004639544630294</v>
      </c>
      <c r="T131">
        <v>92.557321861593195</v>
      </c>
    </row>
    <row r="132" spans="1:20" x14ac:dyDescent="0.35">
      <c r="A132" s="24">
        <v>41100</v>
      </c>
      <c r="B132">
        <v>103.027636701533</v>
      </c>
      <c r="C132">
        <v>106.328305662105</v>
      </c>
      <c r="D132">
        <v>105.07558987390701</v>
      </c>
      <c r="E132">
        <v>101.29609578456299</v>
      </c>
      <c r="F132">
        <v>105.40907582782999</v>
      </c>
      <c r="G132">
        <v>80.430133455769607</v>
      </c>
      <c r="H132">
        <v>70.901424361353605</v>
      </c>
      <c r="I132">
        <v>108.022954114649</v>
      </c>
      <c r="J132">
        <v>106.451552562663</v>
      </c>
      <c r="K132">
        <v>124.246568062896</v>
      </c>
      <c r="L132">
        <v>106.21641890973</v>
      </c>
      <c r="M132">
        <v>107.384358881048</v>
      </c>
      <c r="N132">
        <v>107.089002527061</v>
      </c>
      <c r="O132">
        <v>107.07701257739301</v>
      </c>
      <c r="P132">
        <v>113.980874557592</v>
      </c>
      <c r="Q132">
        <v>94.175118049746303</v>
      </c>
      <c r="R132">
        <v>90.163932595549497</v>
      </c>
      <c r="S132">
        <v>72.333848224128204</v>
      </c>
      <c r="T132">
        <v>89.543750073154996</v>
      </c>
    </row>
    <row r="133" spans="1:20" x14ac:dyDescent="0.35">
      <c r="A133" s="24">
        <v>41101</v>
      </c>
      <c r="B133">
        <v>103.018331446278</v>
      </c>
      <c r="C133">
        <v>106.488908211528</v>
      </c>
      <c r="D133">
        <v>105.136869839296</v>
      </c>
      <c r="E133">
        <v>101.29609578456299</v>
      </c>
      <c r="F133">
        <v>105.89181215740101</v>
      </c>
      <c r="G133">
        <v>80.268832152178604</v>
      </c>
      <c r="H133">
        <v>70.704244485171799</v>
      </c>
      <c r="I133">
        <v>108.058463129209</v>
      </c>
      <c r="J133">
        <v>106.63112607556999</v>
      </c>
      <c r="K133">
        <v>124.62690081626199</v>
      </c>
      <c r="L133">
        <v>106.23227652998099</v>
      </c>
      <c r="M133">
        <v>107.43549985029701</v>
      </c>
      <c r="N133">
        <v>106.192356440205</v>
      </c>
      <c r="O133">
        <v>108.021087878222</v>
      </c>
      <c r="P133">
        <v>112.85288724578101</v>
      </c>
      <c r="Q133">
        <v>95.224314196021993</v>
      </c>
      <c r="R133">
        <v>91.451990370792899</v>
      </c>
      <c r="S133">
        <v>74.922720318489198</v>
      </c>
      <c r="T133">
        <v>90.7565553554508</v>
      </c>
    </row>
    <row r="134" spans="1:20" x14ac:dyDescent="0.35">
      <c r="A134" s="24">
        <v>41102</v>
      </c>
      <c r="B134">
        <v>103.202577368853</v>
      </c>
      <c r="C134">
        <v>106.649476212366</v>
      </c>
      <c r="D134">
        <v>105.320798127755</v>
      </c>
      <c r="E134">
        <v>101.321095949038</v>
      </c>
      <c r="F134">
        <v>105.489574715336</v>
      </c>
      <c r="G134">
        <v>79.139806872194498</v>
      </c>
      <c r="H134">
        <v>69.211282598132996</v>
      </c>
      <c r="I134">
        <v>108.899240283975</v>
      </c>
      <c r="J134">
        <v>107.169746584482</v>
      </c>
      <c r="K134">
        <v>127.347602568719</v>
      </c>
      <c r="L134">
        <v>105.71758796998</v>
      </c>
      <c r="M134">
        <v>107.213881376684</v>
      </c>
      <c r="N134">
        <v>105.97245874651399</v>
      </c>
      <c r="O134">
        <v>107.02730644555299</v>
      </c>
      <c r="P134">
        <v>111.495550291483</v>
      </c>
      <c r="Q134">
        <v>95.441384349404601</v>
      </c>
      <c r="R134">
        <v>91.481265045636206</v>
      </c>
      <c r="S134">
        <v>75.695520818586004</v>
      </c>
      <c r="T134">
        <v>89.764280793566996</v>
      </c>
    </row>
    <row r="135" spans="1:20" x14ac:dyDescent="0.35">
      <c r="A135" s="24">
        <v>41103</v>
      </c>
      <c r="B135">
        <v>103.239499425849</v>
      </c>
      <c r="C135">
        <v>106.674143901625</v>
      </c>
      <c r="D135">
        <v>105.35142203912299</v>
      </c>
      <c r="E135">
        <v>101.34599223471299</v>
      </c>
      <c r="F135">
        <v>105.89181215740101</v>
      </c>
      <c r="G135">
        <v>79.5161486321892</v>
      </c>
      <c r="H135">
        <v>69.718318818521098</v>
      </c>
      <c r="I135">
        <v>109.029559390727</v>
      </c>
      <c r="J135">
        <v>107.20564728289</v>
      </c>
      <c r="K135">
        <v>126.294433312352</v>
      </c>
      <c r="L135">
        <v>107.491316252012</v>
      </c>
      <c r="M135">
        <v>108.577693804723</v>
      </c>
      <c r="N135">
        <v>107.51195829013599</v>
      </c>
      <c r="O135">
        <v>109.909201922295</v>
      </c>
      <c r="P135">
        <v>113.216137542973</v>
      </c>
      <c r="Q135">
        <v>96.5991418093964</v>
      </c>
      <c r="R135">
        <v>92.476581656018595</v>
      </c>
      <c r="S135">
        <v>75.772802342590097</v>
      </c>
      <c r="T135">
        <v>91.656942818891295</v>
      </c>
    </row>
    <row r="136" spans="1:20" x14ac:dyDescent="0.35">
      <c r="A136" s="24">
        <v>41106</v>
      </c>
      <c r="B136">
        <v>103.322312460568</v>
      </c>
      <c r="C136">
        <v>106.88408873928201</v>
      </c>
      <c r="D136">
        <v>105.382134342784</v>
      </c>
      <c r="E136">
        <v>101.395888684863</v>
      </c>
      <c r="F136">
        <v>105.62366045231801</v>
      </c>
      <c r="G136">
        <v>78.817215444366397</v>
      </c>
      <c r="H136">
        <v>68.676078575026494</v>
      </c>
      <c r="I136">
        <v>109.230830742093</v>
      </c>
      <c r="J136">
        <v>107.501955582763</v>
      </c>
      <c r="K136">
        <v>128.21063751616001</v>
      </c>
      <c r="L136">
        <v>107.237856004882</v>
      </c>
      <c r="M136">
        <v>108.15148863351401</v>
      </c>
      <c r="N136">
        <v>107.089002527061</v>
      </c>
      <c r="O136">
        <v>109.660756564127</v>
      </c>
      <c r="P136">
        <v>112.546995883881</v>
      </c>
      <c r="Q136">
        <v>97.793053890024893</v>
      </c>
      <c r="R136">
        <v>93.969550988018796</v>
      </c>
      <c r="S136">
        <v>73.918082616351995</v>
      </c>
      <c r="T136">
        <v>92.153067468725197</v>
      </c>
    </row>
    <row r="137" spans="1:20" x14ac:dyDescent="0.35">
      <c r="A137" s="24">
        <v>41107</v>
      </c>
      <c r="B137">
        <v>103.28550251508101</v>
      </c>
      <c r="C137">
        <v>107.032364353793</v>
      </c>
      <c r="D137">
        <v>105.443350022869</v>
      </c>
      <c r="E137">
        <v>101.370957772921</v>
      </c>
      <c r="F137">
        <v>106.133117720727</v>
      </c>
      <c r="G137">
        <v>79.946263083057602</v>
      </c>
      <c r="H137">
        <v>70.239454711714103</v>
      </c>
      <c r="I137">
        <v>109.301878008773</v>
      </c>
      <c r="J137">
        <v>107.501955582763</v>
      </c>
      <c r="K137">
        <v>125.285132746768</v>
      </c>
      <c r="L137">
        <v>107.97431200095799</v>
      </c>
      <c r="M137">
        <v>108.918633599716</v>
      </c>
      <c r="N137">
        <v>107.714960440463</v>
      </c>
      <c r="O137">
        <v>110.95267730094299</v>
      </c>
      <c r="P137">
        <v>112.776414405306</v>
      </c>
      <c r="Q137">
        <v>97.901592714862502</v>
      </c>
      <c r="R137">
        <v>93.940281896748701</v>
      </c>
      <c r="S137">
        <v>73.647604652309596</v>
      </c>
      <c r="T137">
        <v>93.751753092495406</v>
      </c>
    </row>
    <row r="138" spans="1:20" x14ac:dyDescent="0.35">
      <c r="A138" s="24">
        <v>41108</v>
      </c>
      <c r="B138">
        <v>103.488181438276</v>
      </c>
      <c r="C138">
        <v>107.26707361674499</v>
      </c>
      <c r="D138">
        <v>105.719246473388</v>
      </c>
      <c r="E138">
        <v>101.420819596805</v>
      </c>
      <c r="F138">
        <v>106.66939477238201</v>
      </c>
      <c r="G138">
        <v>79.892490392183902</v>
      </c>
      <c r="H138">
        <v>70.126778243689699</v>
      </c>
      <c r="I138">
        <v>110.166330276376</v>
      </c>
      <c r="J138">
        <v>108.09452216760501</v>
      </c>
      <c r="K138">
        <v>125.153462538905</v>
      </c>
      <c r="L138">
        <v>108.774056424866</v>
      </c>
      <c r="M138">
        <v>109.805137921633</v>
      </c>
      <c r="N138">
        <v>108.510081486846</v>
      </c>
      <c r="O138">
        <v>110.0086385577</v>
      </c>
      <c r="P138">
        <v>113.86615668701199</v>
      </c>
      <c r="Q138">
        <v>98.769895817270793</v>
      </c>
      <c r="R138">
        <v>95.403982137478906</v>
      </c>
      <c r="S138">
        <v>77.743436984862299</v>
      </c>
      <c r="T138">
        <v>94.413252625607697</v>
      </c>
    </row>
    <row r="139" spans="1:20" x14ac:dyDescent="0.35">
      <c r="A139" s="24">
        <v>41109</v>
      </c>
      <c r="B139">
        <v>103.405218921545</v>
      </c>
      <c r="C139">
        <v>107.069455714</v>
      </c>
      <c r="D139">
        <v>105.596622257308</v>
      </c>
      <c r="E139">
        <v>101.458273675161</v>
      </c>
      <c r="F139">
        <v>106.857113486232</v>
      </c>
      <c r="G139">
        <v>80.376366354572497</v>
      </c>
      <c r="H139">
        <v>70.647903622585403</v>
      </c>
      <c r="I139">
        <v>110.166330276376</v>
      </c>
      <c r="J139">
        <v>108.28305835138799</v>
      </c>
      <c r="K139">
        <v>124.451343593183</v>
      </c>
      <c r="L139">
        <v>109.05910481229</v>
      </c>
      <c r="M139">
        <v>110.48705554595399</v>
      </c>
      <c r="N139">
        <v>109.13605537712</v>
      </c>
      <c r="O139">
        <v>108.667036060768</v>
      </c>
      <c r="P139">
        <v>114.401457960472</v>
      </c>
      <c r="Q139">
        <v>99.963822890484906</v>
      </c>
      <c r="R139">
        <v>97.599532498574206</v>
      </c>
      <c r="S139">
        <v>79.4049455311184</v>
      </c>
      <c r="T139">
        <v>95.258534776344703</v>
      </c>
    </row>
    <row r="140" spans="1:20" x14ac:dyDescent="0.35">
      <c r="A140" s="24">
        <v>41110</v>
      </c>
      <c r="B140">
        <v>103.552608185504</v>
      </c>
      <c r="C140">
        <v>107.501734511679</v>
      </c>
      <c r="D140">
        <v>105.84182247549199</v>
      </c>
      <c r="E140">
        <v>101.558043491283</v>
      </c>
      <c r="F140">
        <v>106.21356389121399</v>
      </c>
      <c r="G140">
        <v>78.387112172851502</v>
      </c>
      <c r="H140">
        <v>68.2112940587173</v>
      </c>
      <c r="I140">
        <v>111.00712204992099</v>
      </c>
      <c r="J140">
        <v>108.36383242206099</v>
      </c>
      <c r="K140">
        <v>128.79571831316201</v>
      </c>
      <c r="L140">
        <v>108.061413026859</v>
      </c>
      <c r="M140">
        <v>109.58351944802099</v>
      </c>
      <c r="N140">
        <v>108.070230180408</v>
      </c>
      <c r="O140">
        <v>106.53045228680401</v>
      </c>
      <c r="P140">
        <v>112.891140885753</v>
      </c>
      <c r="Q140">
        <v>99.963822890484906</v>
      </c>
      <c r="R140">
        <v>97.160417959496499</v>
      </c>
      <c r="S140">
        <v>81.452861697394695</v>
      </c>
      <c r="T140">
        <v>95.221761411342598</v>
      </c>
    </row>
    <row r="141" spans="1:20" x14ac:dyDescent="0.35">
      <c r="A141" s="24">
        <v>41113</v>
      </c>
      <c r="B141">
        <v>103.644726475478</v>
      </c>
      <c r="C141">
        <v>107.30405442148199</v>
      </c>
      <c r="D141">
        <v>105.84182247549199</v>
      </c>
      <c r="E141">
        <v>101.508112414867</v>
      </c>
      <c r="F141">
        <v>106.320895741222</v>
      </c>
      <c r="G141">
        <v>77.419377017104694</v>
      </c>
      <c r="H141">
        <v>66.943685107727802</v>
      </c>
      <c r="I141">
        <v>110.805741057711</v>
      </c>
      <c r="J141">
        <v>108.01371808799</v>
      </c>
      <c r="K141">
        <v>131.00448123990401</v>
      </c>
      <c r="L141">
        <v>106.968672714194</v>
      </c>
      <c r="M141">
        <v>108.577693804723</v>
      </c>
      <c r="N141">
        <v>106.987485475024</v>
      </c>
      <c r="O141">
        <v>104.940404431704</v>
      </c>
      <c r="P141">
        <v>111.533743662384</v>
      </c>
      <c r="Q141">
        <v>97.865415605347394</v>
      </c>
      <c r="R141">
        <v>94.672132017113796</v>
      </c>
      <c r="S141">
        <v>81.877902709445095</v>
      </c>
      <c r="T141">
        <v>92.943235886021398</v>
      </c>
    </row>
    <row r="142" spans="1:20" x14ac:dyDescent="0.35">
      <c r="A142" s="24">
        <v>41114</v>
      </c>
      <c r="B142">
        <v>103.7737855077</v>
      </c>
      <c r="C142">
        <v>107.39058480596</v>
      </c>
      <c r="D142">
        <v>105.811198564123</v>
      </c>
      <c r="E142">
        <v>101.49578546396199</v>
      </c>
      <c r="F142">
        <v>105.650440697802</v>
      </c>
      <c r="G142">
        <v>76.129044843852895</v>
      </c>
      <c r="H142">
        <v>65.394382358102305</v>
      </c>
      <c r="I142">
        <v>111.433412959386</v>
      </c>
      <c r="J142">
        <v>108.184288918097</v>
      </c>
      <c r="K142">
        <v>134.105534070158</v>
      </c>
      <c r="L142">
        <v>106.05015688277901</v>
      </c>
      <c r="M142">
        <v>107.17977218345</v>
      </c>
      <c r="N142">
        <v>105.701754596187</v>
      </c>
      <c r="O142">
        <v>105.288274239415</v>
      </c>
      <c r="P142">
        <v>110.52049144088799</v>
      </c>
      <c r="Q142">
        <v>97.286544371644396</v>
      </c>
      <c r="R142">
        <v>94.262297736452993</v>
      </c>
      <c r="S142">
        <v>83.384855577664894</v>
      </c>
      <c r="T142">
        <v>90.646277364136907</v>
      </c>
    </row>
    <row r="143" spans="1:20" x14ac:dyDescent="0.35">
      <c r="A143" s="24">
        <v>41115</v>
      </c>
      <c r="B143">
        <v>103.810539397432</v>
      </c>
      <c r="C143">
        <v>107.501734511679</v>
      </c>
      <c r="D143">
        <v>105.84182247549199</v>
      </c>
      <c r="E143">
        <v>101.558043491283</v>
      </c>
      <c r="F143">
        <v>105.462689035815</v>
      </c>
      <c r="G143">
        <v>75.860226106898395</v>
      </c>
      <c r="H143">
        <v>64.915508683284898</v>
      </c>
      <c r="I143">
        <v>111.989942572318</v>
      </c>
      <c r="J143">
        <v>108.39080045853601</v>
      </c>
      <c r="K143">
        <v>135.18798576924601</v>
      </c>
      <c r="L143">
        <v>106.07390966898301</v>
      </c>
      <c r="M143">
        <v>107.28205412194799</v>
      </c>
      <c r="N143">
        <v>106.260042463332</v>
      </c>
      <c r="O143">
        <v>105.735483195634</v>
      </c>
      <c r="P143">
        <v>109.851401440999</v>
      </c>
      <c r="Q143">
        <v>98.010124043407004</v>
      </c>
      <c r="R143">
        <v>94.672132017113796</v>
      </c>
      <c r="S143">
        <v>80.757342721301896</v>
      </c>
      <c r="T143">
        <v>90.186883975612702</v>
      </c>
    </row>
    <row r="144" spans="1:20" x14ac:dyDescent="0.35">
      <c r="A144" s="24">
        <v>41116</v>
      </c>
      <c r="B144">
        <v>103.746065937076</v>
      </c>
      <c r="C144">
        <v>107.427662346734</v>
      </c>
      <c r="D144">
        <v>105.811198564123</v>
      </c>
      <c r="E144">
        <v>101.49578546396199</v>
      </c>
      <c r="F144">
        <v>106.320895741222</v>
      </c>
      <c r="G144">
        <v>77.258081303190494</v>
      </c>
      <c r="H144">
        <v>66.633828763521606</v>
      </c>
      <c r="I144">
        <v>111.788722386679</v>
      </c>
      <c r="J144">
        <v>108.561371288644</v>
      </c>
      <c r="K144">
        <v>131.45793764012501</v>
      </c>
      <c r="L144">
        <v>107.82382535294801</v>
      </c>
      <c r="M144">
        <v>109.020953572549</v>
      </c>
      <c r="N144">
        <v>107.782614509844</v>
      </c>
      <c r="O144">
        <v>106.878285536928</v>
      </c>
      <c r="P144">
        <v>111.18963309998</v>
      </c>
      <c r="Q144">
        <v>98.191024583567696</v>
      </c>
      <c r="R144">
        <v>94.730681366800695</v>
      </c>
      <c r="S144">
        <v>81.684698899435105</v>
      </c>
      <c r="T144">
        <v>92.134710258808994</v>
      </c>
    </row>
    <row r="145" spans="1:20" x14ac:dyDescent="0.35">
      <c r="A145" s="24">
        <v>41117</v>
      </c>
      <c r="B145">
        <v>103.43291046429199</v>
      </c>
      <c r="C145">
        <v>107.14352787894499</v>
      </c>
      <c r="D145">
        <v>105.811198564123</v>
      </c>
      <c r="E145">
        <v>101.395888684863</v>
      </c>
      <c r="F145">
        <v>106.77662777798101</v>
      </c>
      <c r="G145">
        <v>79.838734470340597</v>
      </c>
      <c r="H145">
        <v>70.436645102193296</v>
      </c>
      <c r="I145">
        <v>110.284764315676</v>
      </c>
      <c r="J145">
        <v>108.049578774474</v>
      </c>
      <c r="K145">
        <v>124.30507797504001</v>
      </c>
      <c r="L145">
        <v>109.811306281374</v>
      </c>
      <c r="M145">
        <v>111.100785211275</v>
      </c>
      <c r="N145">
        <v>109.89733740615701</v>
      </c>
      <c r="O145">
        <v>108.418554145014</v>
      </c>
      <c r="P145">
        <v>113.942612307753</v>
      </c>
      <c r="Q145">
        <v>99.204058612914295</v>
      </c>
      <c r="R145">
        <v>95.960184208783701</v>
      </c>
      <c r="S145">
        <v>80.139105269213204</v>
      </c>
      <c r="T145">
        <v>94.707262710115501</v>
      </c>
    </row>
    <row r="146" spans="1:20" x14ac:dyDescent="0.35">
      <c r="A146" s="24">
        <v>41120</v>
      </c>
      <c r="B146">
        <v>103.607935215243</v>
      </c>
      <c r="C146">
        <v>107.41530777295399</v>
      </c>
      <c r="D146">
        <v>105.872510672164</v>
      </c>
      <c r="E146">
        <v>101.533193373963</v>
      </c>
      <c r="F146">
        <v>106.803454150855</v>
      </c>
      <c r="G146">
        <v>78.817215444366397</v>
      </c>
      <c r="H146">
        <v>68.845090648489105</v>
      </c>
      <c r="I146">
        <v>111.25576555513</v>
      </c>
      <c r="J146">
        <v>108.32795172961499</v>
      </c>
      <c r="K146">
        <v>126.601569121133</v>
      </c>
      <c r="L146">
        <v>109.811306281374</v>
      </c>
      <c r="M146">
        <v>110.964401686412</v>
      </c>
      <c r="N146">
        <v>109.49131712863</v>
      </c>
      <c r="O146">
        <v>108.170145344433</v>
      </c>
      <c r="P146">
        <v>113.732333521114</v>
      </c>
      <c r="Q146">
        <v>99.782922350324597</v>
      </c>
      <c r="R146">
        <v>96.048013816887106</v>
      </c>
      <c r="S146">
        <v>84.659971243844396</v>
      </c>
      <c r="T146">
        <v>95.607700697986701</v>
      </c>
    </row>
    <row r="147" spans="1:20" x14ac:dyDescent="0.35">
      <c r="A147" s="24">
        <v>41121</v>
      </c>
      <c r="B147">
        <v>103.709227963712</v>
      </c>
      <c r="C147">
        <v>107.743533144149</v>
      </c>
      <c r="D147">
        <v>105.933846887193</v>
      </c>
      <c r="E147">
        <v>101.582951319047</v>
      </c>
      <c r="F147">
        <v>106.93759260485599</v>
      </c>
      <c r="G147">
        <v>78.494646375245395</v>
      </c>
      <c r="H147">
        <v>68.394384776390694</v>
      </c>
      <c r="I147">
        <v>111.44477175078799</v>
      </c>
      <c r="J147">
        <v>108.884597610087</v>
      </c>
      <c r="K147">
        <v>127.610915497797</v>
      </c>
      <c r="L147">
        <v>109.04329205093499</v>
      </c>
      <c r="M147">
        <v>110.6063844742</v>
      </c>
      <c r="N147">
        <v>109.508228648865</v>
      </c>
      <c r="O147">
        <v>107.92173654385201</v>
      </c>
      <c r="P147">
        <v>113.005832926732</v>
      </c>
      <c r="Q147">
        <v>98.589002773403294</v>
      </c>
      <c r="R147">
        <v>94.350116177409603</v>
      </c>
      <c r="S147">
        <v>85.162293779898903</v>
      </c>
      <c r="T147">
        <v>94.137633433969796</v>
      </c>
    </row>
    <row r="148" spans="1:20" x14ac:dyDescent="0.35">
      <c r="A148" s="24">
        <v>41122</v>
      </c>
      <c r="B148">
        <v>103.58922193585001</v>
      </c>
      <c r="C148">
        <v>107.594932772945</v>
      </c>
      <c r="D148">
        <v>105.992201871281</v>
      </c>
      <c r="E148">
        <v>101.475598350543</v>
      </c>
      <c r="F148">
        <v>107.288187137508</v>
      </c>
      <c r="G148">
        <v>79.193562794037803</v>
      </c>
      <c r="H148">
        <v>69.323964323306498</v>
      </c>
      <c r="I148">
        <v>110.76740330938399</v>
      </c>
      <c r="J148">
        <v>108.763031383352</v>
      </c>
      <c r="K148">
        <v>125.47527621790999</v>
      </c>
      <c r="L148">
        <v>108.94826595315</v>
      </c>
      <c r="M148">
        <v>110.111983737125</v>
      </c>
      <c r="N148">
        <v>109.15295092048299</v>
      </c>
      <c r="O148">
        <v>107.474515401771</v>
      </c>
      <c r="P148">
        <v>111.724951593174</v>
      </c>
      <c r="Q148">
        <v>98.733726204048907</v>
      </c>
      <c r="R148">
        <v>95.023416948088098</v>
      </c>
      <c r="S148">
        <v>83.616692779705303</v>
      </c>
      <c r="T148">
        <v>94.284642686592903</v>
      </c>
    </row>
    <row r="149" spans="1:20" x14ac:dyDescent="0.35">
      <c r="A149" s="24">
        <v>41123</v>
      </c>
      <c r="B149">
        <v>103.60771099222499</v>
      </c>
      <c r="C149">
        <v>107.297621475068</v>
      </c>
      <c r="D149">
        <v>105.992201871281</v>
      </c>
      <c r="E149">
        <v>101.475598350543</v>
      </c>
      <c r="F149">
        <v>106.88361037774</v>
      </c>
      <c r="G149">
        <v>78.279589149811102</v>
      </c>
      <c r="H149">
        <v>68.253540505647095</v>
      </c>
      <c r="I149">
        <v>110.624811737534</v>
      </c>
      <c r="J149">
        <v>108.834992827862</v>
      </c>
      <c r="K149">
        <v>127.83034141165901</v>
      </c>
      <c r="L149">
        <v>108.19598971923701</v>
      </c>
      <c r="M149">
        <v>109.48124511639099</v>
      </c>
      <c r="N149">
        <v>107.664217891318</v>
      </c>
      <c r="O149">
        <v>106.331725246339</v>
      </c>
      <c r="P149">
        <v>110.941126502971</v>
      </c>
      <c r="Q149">
        <v>97.901592714862602</v>
      </c>
      <c r="R149">
        <v>93.9402818967488</v>
      </c>
      <c r="S149">
        <v>77.279755210809796</v>
      </c>
      <c r="T149">
        <v>90.793295037499107</v>
      </c>
    </row>
    <row r="150" spans="1:20" x14ac:dyDescent="0.35">
      <c r="A150" s="24">
        <v>41124</v>
      </c>
      <c r="B150">
        <v>103.35847776487699</v>
      </c>
      <c r="C150">
        <v>107.27284323033901</v>
      </c>
      <c r="D150">
        <v>105.838632317315</v>
      </c>
      <c r="E150">
        <v>101.475598350543</v>
      </c>
      <c r="F150">
        <v>107.42297137498799</v>
      </c>
      <c r="G150">
        <v>80.698957782400797</v>
      </c>
      <c r="H150">
        <v>71.464801444328003</v>
      </c>
      <c r="I150">
        <v>109.95923334151701</v>
      </c>
      <c r="J150">
        <v>108.57383500282999</v>
      </c>
      <c r="K150">
        <v>121.68675482550999</v>
      </c>
      <c r="L150">
        <v>110.341867414593</v>
      </c>
      <c r="M150">
        <v>111.288324919123</v>
      </c>
      <c r="N150">
        <v>110.049636949522</v>
      </c>
      <c r="O150">
        <v>109.213596351357</v>
      </c>
      <c r="P150">
        <v>113.541142810059</v>
      </c>
      <c r="Q150">
        <v>99.565852196942004</v>
      </c>
      <c r="R150">
        <v>96.574946796921694</v>
      </c>
      <c r="S150">
        <v>76.429680556680694</v>
      </c>
      <c r="T150">
        <v>93.457734587249007</v>
      </c>
    </row>
    <row r="151" spans="1:20" x14ac:dyDescent="0.35">
      <c r="A151" s="24">
        <v>41127</v>
      </c>
      <c r="B151">
        <v>103.51542453498701</v>
      </c>
      <c r="C151">
        <v>107.632086320605</v>
      </c>
      <c r="D151">
        <v>105.96148153195701</v>
      </c>
      <c r="E151">
        <v>101.488109974869</v>
      </c>
      <c r="F151">
        <v>107.34214300611499</v>
      </c>
      <c r="G151">
        <v>80.752719293920805</v>
      </c>
      <c r="H151">
        <v>71.394381937530596</v>
      </c>
      <c r="I151">
        <v>110.505968372417</v>
      </c>
      <c r="J151">
        <v>108.717927942527</v>
      </c>
      <c r="K151">
        <v>121.803756325365</v>
      </c>
      <c r="L151">
        <v>110.55564249043699</v>
      </c>
      <c r="M151">
        <v>111.66334347988</v>
      </c>
      <c r="N151">
        <v>110.540198851358</v>
      </c>
      <c r="O151">
        <v>109.213596351357</v>
      </c>
      <c r="P151">
        <v>114.21024141981501</v>
      </c>
      <c r="Q151">
        <v>100.14471593435201</v>
      </c>
      <c r="R151">
        <v>96.867682378209096</v>
      </c>
      <c r="S151">
        <v>77.163832924803799</v>
      </c>
      <c r="T151">
        <v>94.817515439213594</v>
      </c>
    </row>
    <row r="152" spans="1:20" x14ac:dyDescent="0.35">
      <c r="A152" s="24">
        <v>41128</v>
      </c>
      <c r="B152">
        <v>103.23848107964101</v>
      </c>
      <c r="C152">
        <v>107.062235059861</v>
      </c>
      <c r="D152">
        <v>105.623405121803</v>
      </c>
      <c r="E152">
        <v>101.438132730097</v>
      </c>
      <c r="F152">
        <v>107.153317234873</v>
      </c>
      <c r="G152">
        <v>82.688189605414493</v>
      </c>
      <c r="H152">
        <v>74.154947518410196</v>
      </c>
      <c r="I152">
        <v>109.377047771173</v>
      </c>
      <c r="J152">
        <v>108.150558866542</v>
      </c>
      <c r="K152">
        <v>117.13756792637901</v>
      </c>
      <c r="L152">
        <v>111.10999379227501</v>
      </c>
      <c r="M152">
        <v>112.24299437943699</v>
      </c>
      <c r="N152">
        <v>110.540198851358</v>
      </c>
      <c r="O152">
        <v>110.356410878513</v>
      </c>
      <c r="P152">
        <v>115.73969822932</v>
      </c>
      <c r="Q152">
        <v>100.904487708215</v>
      </c>
      <c r="R152">
        <v>97.833718730174795</v>
      </c>
      <c r="S152">
        <v>78.438948590983301</v>
      </c>
      <c r="T152">
        <v>97.151205222407299</v>
      </c>
    </row>
    <row r="153" spans="1:20" x14ac:dyDescent="0.35">
      <c r="A153" s="24">
        <v>41129</v>
      </c>
      <c r="B153">
        <v>103.109337963787</v>
      </c>
      <c r="C153">
        <v>106.975594119913</v>
      </c>
      <c r="D153">
        <v>105.531203925517</v>
      </c>
      <c r="E153">
        <v>101.4131556498</v>
      </c>
      <c r="F153">
        <v>107.26120261357801</v>
      </c>
      <c r="G153">
        <v>83.602157659964504</v>
      </c>
      <c r="H153">
        <v>75.225371336069301</v>
      </c>
      <c r="I153">
        <v>109.17501624329</v>
      </c>
      <c r="J153">
        <v>107.844327609627</v>
      </c>
      <c r="K153">
        <v>115.353006443786</v>
      </c>
      <c r="L153">
        <v>111.244548055205</v>
      </c>
      <c r="M153">
        <v>112.03840768184</v>
      </c>
      <c r="N153">
        <v>110.878573047941</v>
      </c>
      <c r="O153">
        <v>110.70421975691301</v>
      </c>
      <c r="P153">
        <v>115.777926039691</v>
      </c>
      <c r="Q153">
        <v>101.193927073214</v>
      </c>
      <c r="R153">
        <v>98.214283919565801</v>
      </c>
      <c r="S153">
        <v>77.627514698856203</v>
      </c>
      <c r="T153">
        <v>97.151205222407299</v>
      </c>
    </row>
    <row r="154" spans="1:20" x14ac:dyDescent="0.35">
      <c r="A154" s="24">
        <v>41130</v>
      </c>
      <c r="B154">
        <v>103.081646421041</v>
      </c>
      <c r="C154">
        <v>107.00028253832301</v>
      </c>
      <c r="D154">
        <v>105.43905897887301</v>
      </c>
      <c r="E154">
        <v>101.338178240554</v>
      </c>
      <c r="F154">
        <v>107.34214300611499</v>
      </c>
      <c r="G154">
        <v>83.709697452035101</v>
      </c>
      <c r="H154">
        <v>75.450719014969806</v>
      </c>
      <c r="I154">
        <v>109.16307270072301</v>
      </c>
      <c r="J154">
        <v>107.772216120403</v>
      </c>
      <c r="K154">
        <v>115.001937808709</v>
      </c>
      <c r="L154">
        <v>111.33955920002499</v>
      </c>
      <c r="M154">
        <v>112.123627416853</v>
      </c>
      <c r="N154">
        <v>111.19999578210501</v>
      </c>
      <c r="O154">
        <v>110.505480530586</v>
      </c>
      <c r="P154">
        <v>115.45291216273699</v>
      </c>
      <c r="Q154">
        <v>102.0260605624</v>
      </c>
      <c r="R154">
        <v>98.711947808330095</v>
      </c>
      <c r="S154">
        <v>76.854714198759496</v>
      </c>
      <c r="T154">
        <v>98.419124238144406</v>
      </c>
    </row>
    <row r="155" spans="1:20" x14ac:dyDescent="0.35">
      <c r="A155" s="24">
        <v>41131</v>
      </c>
      <c r="B155">
        <v>103.247758307019</v>
      </c>
      <c r="C155">
        <v>107.24804425646001</v>
      </c>
      <c r="D155">
        <v>105.50045947920501</v>
      </c>
      <c r="E155">
        <v>101.45059818606801</v>
      </c>
      <c r="F155">
        <v>107.20727969310801</v>
      </c>
      <c r="G155">
        <v>82.903258010202407</v>
      </c>
      <c r="H155">
        <v>74.309870433364296</v>
      </c>
      <c r="I155">
        <v>109.614661407512</v>
      </c>
      <c r="J155">
        <v>108.078487389242</v>
      </c>
      <c r="K155">
        <v>116.450071877585</v>
      </c>
      <c r="L155">
        <v>111.52176108854</v>
      </c>
      <c r="M155">
        <v>112.26004897605399</v>
      </c>
      <c r="N155">
        <v>110.99698564334101</v>
      </c>
      <c r="O155">
        <v>110.257010800694</v>
      </c>
      <c r="P155">
        <v>114.898522813694</v>
      </c>
      <c r="Q155">
        <v>101.48335894191899</v>
      </c>
      <c r="R155">
        <v>98.155734569879002</v>
      </c>
      <c r="S155">
        <v>73.454408212271304</v>
      </c>
      <c r="T155">
        <v>98.033193372238799</v>
      </c>
    </row>
    <row r="156" spans="1:20" x14ac:dyDescent="0.35">
      <c r="A156" s="24">
        <v>41134</v>
      </c>
      <c r="B156">
        <v>103.23848107964101</v>
      </c>
      <c r="C156">
        <v>107.235703502113</v>
      </c>
      <c r="D156">
        <v>105.90000067499599</v>
      </c>
      <c r="E156">
        <v>101.438132730097</v>
      </c>
      <c r="F156">
        <v>107.288187137508</v>
      </c>
      <c r="G156">
        <v>83.225827079323395</v>
      </c>
      <c r="H156">
        <v>74.718335115681995</v>
      </c>
      <c r="I156">
        <v>109.127424807761</v>
      </c>
      <c r="J156">
        <v>107.853340295408</v>
      </c>
      <c r="K156">
        <v>115.996624639581</v>
      </c>
      <c r="L156">
        <v>111.466308014796</v>
      </c>
      <c r="M156">
        <v>112.345253497333</v>
      </c>
      <c r="N156">
        <v>110.99698564334101</v>
      </c>
      <c r="O156">
        <v>110.356410878513</v>
      </c>
      <c r="P156">
        <v>114.63085926216399</v>
      </c>
      <c r="Q156">
        <v>100.68741005854</v>
      </c>
      <c r="R156">
        <v>97.482433799200393</v>
      </c>
      <c r="S156">
        <v>72.411129748132197</v>
      </c>
      <c r="T156">
        <v>96.673463044704903</v>
      </c>
    </row>
    <row r="157" spans="1:20" x14ac:dyDescent="0.35">
      <c r="A157" s="24">
        <v>41135</v>
      </c>
      <c r="B157">
        <v>102.99858113542599</v>
      </c>
      <c r="C157">
        <v>106.975594119913</v>
      </c>
      <c r="D157">
        <v>105.684813657798</v>
      </c>
      <c r="E157">
        <v>101.338178240554</v>
      </c>
      <c r="F157">
        <v>107.369035275263</v>
      </c>
      <c r="G157">
        <v>85.322598694407901</v>
      </c>
      <c r="H157">
        <v>77.690159216953703</v>
      </c>
      <c r="I157">
        <v>108.54512228718301</v>
      </c>
      <c r="J157">
        <v>107.366925343752</v>
      </c>
      <c r="K157">
        <v>111.403559887451</v>
      </c>
      <c r="L157">
        <v>111.482135729117</v>
      </c>
      <c r="M157">
        <v>112.39644010778601</v>
      </c>
      <c r="N157">
        <v>111.386078423759</v>
      </c>
      <c r="O157">
        <v>110.406129196216</v>
      </c>
      <c r="P157">
        <v>114.860269173722</v>
      </c>
      <c r="Q157">
        <v>100.79594138708499</v>
      </c>
      <c r="R157">
        <v>97.950817429548493</v>
      </c>
      <c r="S157">
        <v>74.690883116448802</v>
      </c>
      <c r="T157">
        <v>97.959705587404301</v>
      </c>
    </row>
    <row r="158" spans="1:20" x14ac:dyDescent="0.35">
      <c r="A158" s="24">
        <v>41136</v>
      </c>
      <c r="B158">
        <v>102.666291965089</v>
      </c>
      <c r="C158">
        <v>106.51725877988299</v>
      </c>
      <c r="D158">
        <v>105.408330603886</v>
      </c>
      <c r="E158">
        <v>101.338178240554</v>
      </c>
      <c r="F158">
        <v>106.91057513278901</v>
      </c>
      <c r="G158">
        <v>87.688194636123598</v>
      </c>
      <c r="H158">
        <v>80.901435927080698</v>
      </c>
      <c r="I158">
        <v>107.166673744592</v>
      </c>
      <c r="J158">
        <v>106.862595053326</v>
      </c>
      <c r="K158">
        <v>106.751994385394</v>
      </c>
      <c r="L158">
        <v>111.608832208509</v>
      </c>
      <c r="M158">
        <v>112.549809767461</v>
      </c>
      <c r="N158">
        <v>111.403013909305</v>
      </c>
      <c r="O158">
        <v>110.95267730094299</v>
      </c>
      <c r="P158">
        <v>115.35735124667799</v>
      </c>
      <c r="Q158">
        <v>101.664251985786</v>
      </c>
      <c r="R158">
        <v>98.770497158016994</v>
      </c>
      <c r="S158">
        <v>72.913452284186604</v>
      </c>
      <c r="T158">
        <v>98.437498289537501</v>
      </c>
    </row>
    <row r="159" spans="1:20" x14ac:dyDescent="0.35">
      <c r="A159" s="24">
        <v>41137</v>
      </c>
      <c r="B159">
        <v>102.537120821359</v>
      </c>
      <c r="C159">
        <v>106.467702290426</v>
      </c>
      <c r="D159">
        <v>105.28534478297399</v>
      </c>
      <c r="E159">
        <v>101.32573586876001</v>
      </c>
      <c r="F159">
        <v>107.153317234873</v>
      </c>
      <c r="G159">
        <v>89.247339956653093</v>
      </c>
      <c r="H159">
        <v>83.070440850820901</v>
      </c>
      <c r="I159">
        <v>106.631969968934</v>
      </c>
      <c r="J159">
        <v>106.547371116592</v>
      </c>
      <c r="K159">
        <v>103.826462129354</v>
      </c>
      <c r="L159">
        <v>112.432306989173</v>
      </c>
      <c r="M159">
        <v>113.334047364616</v>
      </c>
      <c r="N159">
        <v>111.403013909305</v>
      </c>
      <c r="O159">
        <v>111.54893153751</v>
      </c>
      <c r="P159">
        <v>116.71470542071199</v>
      </c>
      <c r="Q159">
        <v>102.06223017562201</v>
      </c>
      <c r="R159">
        <v>99.385248579008604</v>
      </c>
      <c r="S159">
        <v>71.792892296043405</v>
      </c>
      <c r="T159">
        <v>99.687026412404094</v>
      </c>
    </row>
    <row r="160" spans="1:20" x14ac:dyDescent="0.35">
      <c r="A160" s="24">
        <v>41138</v>
      </c>
      <c r="B160">
        <v>102.657042765589</v>
      </c>
      <c r="C160">
        <v>106.591538236334</v>
      </c>
      <c r="D160">
        <v>105.46979538952201</v>
      </c>
      <c r="E160">
        <v>101.36317840502799</v>
      </c>
      <c r="F160">
        <v>107.207279693107</v>
      </c>
      <c r="G160">
        <v>88.440883745789904</v>
      </c>
      <c r="H160">
        <v>81.887356336583096</v>
      </c>
      <c r="I160">
        <v>107.392431551038</v>
      </c>
      <c r="J160">
        <v>106.691464056288</v>
      </c>
      <c r="K160">
        <v>105.31850153787801</v>
      </c>
      <c r="L160">
        <v>112.58273382532001</v>
      </c>
      <c r="M160">
        <v>113.65797820419399</v>
      </c>
      <c r="N160">
        <v>112.401169059762</v>
      </c>
      <c r="O160">
        <v>112.29423105442601</v>
      </c>
      <c r="P160">
        <v>117.498556340517</v>
      </c>
      <c r="Q160">
        <v>102.206946109974</v>
      </c>
      <c r="R160">
        <v>99.853632209356405</v>
      </c>
      <c r="S160">
        <v>72.2952074621261</v>
      </c>
      <c r="T160">
        <v>99.392982644942293</v>
      </c>
    </row>
    <row r="161" spans="1:20" x14ac:dyDescent="0.35">
      <c r="A161" s="24">
        <v>41141</v>
      </c>
      <c r="B161">
        <v>102.620176764348</v>
      </c>
      <c r="C161">
        <v>106.665893699671</v>
      </c>
      <c r="D161">
        <v>105.531203925517</v>
      </c>
      <c r="E161">
        <v>101.288247164137</v>
      </c>
      <c r="F161">
        <v>107.288187137508</v>
      </c>
      <c r="G161">
        <v>88.010780474274995</v>
      </c>
      <c r="H161">
        <v>81.366230957687407</v>
      </c>
      <c r="I161">
        <v>107.511282225545</v>
      </c>
      <c r="J161">
        <v>106.98869263040299</v>
      </c>
      <c r="K161">
        <v>105.947469350096</v>
      </c>
      <c r="L161">
        <v>112.59067385017001</v>
      </c>
      <c r="M161">
        <v>113.69207218369399</v>
      </c>
      <c r="N161">
        <v>112.401169059762</v>
      </c>
      <c r="O161">
        <v>112.34394937212799</v>
      </c>
      <c r="P161">
        <v>116.791178261187</v>
      </c>
      <c r="Q161">
        <v>102.67728601513301</v>
      </c>
      <c r="R161">
        <v>100.02926909127</v>
      </c>
      <c r="S161">
        <v>73.183930248229004</v>
      </c>
      <c r="T161">
        <v>98.768231214616705</v>
      </c>
    </row>
    <row r="162" spans="1:20" x14ac:dyDescent="0.35">
      <c r="A162" s="24">
        <v>41142</v>
      </c>
      <c r="B162">
        <v>102.75860645020499</v>
      </c>
      <c r="C162">
        <v>106.740117878387</v>
      </c>
      <c r="D162">
        <v>105.623405121803</v>
      </c>
      <c r="E162">
        <v>101.375690029355</v>
      </c>
      <c r="F162">
        <v>107.584792853417</v>
      </c>
      <c r="G162">
        <v>87.204335442765398</v>
      </c>
      <c r="H162">
        <v>80.366200361081994</v>
      </c>
      <c r="I162">
        <v>107.784594920573</v>
      </c>
      <c r="J162">
        <v>107.16882631023999</v>
      </c>
      <c r="K162">
        <v>107.380971359829</v>
      </c>
      <c r="L162">
        <v>112.250202294936</v>
      </c>
      <c r="M162">
        <v>113.078319697769</v>
      </c>
      <c r="N162">
        <v>112.24890945858</v>
      </c>
      <c r="O162">
        <v>112.443239777188</v>
      </c>
      <c r="P162">
        <v>116.9058875219</v>
      </c>
      <c r="Q162">
        <v>103.617943336571</v>
      </c>
      <c r="R162">
        <v>100.848948819738</v>
      </c>
      <c r="S162">
        <v>74.034004902358006</v>
      </c>
      <c r="T162">
        <v>98.400724924535396</v>
      </c>
    </row>
    <row r="163" spans="1:20" x14ac:dyDescent="0.35">
      <c r="A163" s="24">
        <v>41143</v>
      </c>
      <c r="B163">
        <v>103.20166179152901</v>
      </c>
      <c r="C163">
        <v>107.446228755989</v>
      </c>
      <c r="D163">
        <v>105.96148153195701</v>
      </c>
      <c r="E163">
        <v>101.513052428899</v>
      </c>
      <c r="F163">
        <v>107.584792853417</v>
      </c>
      <c r="G163">
        <v>84.354846769630598</v>
      </c>
      <c r="H163">
        <v>76.309868540791101</v>
      </c>
      <c r="I163">
        <v>109.11557628725799</v>
      </c>
      <c r="J163">
        <v>107.78128882406899</v>
      </c>
      <c r="K163">
        <v>112.632277204681</v>
      </c>
      <c r="L163">
        <v>112.297700390862</v>
      </c>
      <c r="M163">
        <v>113.436314089378</v>
      </c>
      <c r="N163">
        <v>112.198166909435</v>
      </c>
      <c r="O163">
        <v>111.996116122004</v>
      </c>
      <c r="P163">
        <v>117.135288823591</v>
      </c>
      <c r="Q163">
        <v>104.160644957052</v>
      </c>
      <c r="R163">
        <v>101.317332450086</v>
      </c>
      <c r="S163">
        <v>75.038642604495195</v>
      </c>
      <c r="T163">
        <v>98.547751018635594</v>
      </c>
    </row>
    <row r="164" spans="1:20" x14ac:dyDescent="0.35">
      <c r="A164" s="24">
        <v>41144</v>
      </c>
      <c r="B164">
        <v>103.27544984976601</v>
      </c>
      <c r="C164">
        <v>107.61965573993901</v>
      </c>
      <c r="D164">
        <v>106.05368272824199</v>
      </c>
      <c r="E164">
        <v>101.575529755909</v>
      </c>
      <c r="F164">
        <v>107.47691406433999</v>
      </c>
      <c r="G164">
        <v>83.655930350838304</v>
      </c>
      <c r="H164">
        <v>75.323958645586103</v>
      </c>
      <c r="I164">
        <v>109.317600505751</v>
      </c>
      <c r="J164">
        <v>107.862352981188</v>
      </c>
      <c r="K164">
        <v>114.08037462469299</v>
      </c>
      <c r="L164">
        <v>111.37916212999799</v>
      </c>
      <c r="M164">
        <v>112.669169123177</v>
      </c>
      <c r="N164">
        <v>111.216907302341</v>
      </c>
      <c r="O164">
        <v>110.654537996797</v>
      </c>
      <c r="P164">
        <v>115.625006188342</v>
      </c>
      <c r="Q164">
        <v>103.654120446086</v>
      </c>
      <c r="R164">
        <v>100.46838363034701</v>
      </c>
      <c r="S164">
        <v>74.265842104398402</v>
      </c>
      <c r="T164">
        <v>96.250826179705399</v>
      </c>
    </row>
    <row r="165" spans="1:20" x14ac:dyDescent="0.35">
      <c r="A165" s="24">
        <v>41145</v>
      </c>
      <c r="B165">
        <v>103.20166179152901</v>
      </c>
      <c r="C165">
        <v>107.532987161124</v>
      </c>
      <c r="D165">
        <v>106.05368272824199</v>
      </c>
      <c r="E165">
        <v>101.525506342781</v>
      </c>
      <c r="F165">
        <v>107.85452606906</v>
      </c>
      <c r="G165">
        <v>83.817231654429094</v>
      </c>
      <c r="H165">
        <v>75.492975976196803</v>
      </c>
      <c r="I165">
        <v>109.35320454237601</v>
      </c>
      <c r="J165">
        <v>107.9793778546</v>
      </c>
      <c r="K165">
        <v>113.919495271838</v>
      </c>
      <c r="L165">
        <v>112.05221755099799</v>
      </c>
      <c r="M165">
        <v>113.19764101915</v>
      </c>
      <c r="N165">
        <v>111.910535261997</v>
      </c>
      <c r="O165">
        <v>111.151440898994</v>
      </c>
      <c r="P165">
        <v>116.026467076169</v>
      </c>
      <c r="Q165">
        <v>103.18379553351301</v>
      </c>
      <c r="R165">
        <v>99.795082859669506</v>
      </c>
      <c r="S165">
        <v>71.020091795946598</v>
      </c>
      <c r="T165">
        <v>96.857195137899495</v>
      </c>
    </row>
    <row r="166" spans="1:20" x14ac:dyDescent="0.35">
      <c r="A166" s="24">
        <v>41148</v>
      </c>
      <c r="B166">
        <v>103.34006344950799</v>
      </c>
      <c r="C166">
        <v>107.681608261478</v>
      </c>
      <c r="D166">
        <v>106.17662033517701</v>
      </c>
      <c r="E166">
        <v>101.55056421770099</v>
      </c>
      <c r="F166">
        <v>107.82761403103</v>
      </c>
      <c r="G166">
        <v>82.849479729651804</v>
      </c>
      <c r="H166">
        <v>74.211293638145605</v>
      </c>
      <c r="I166">
        <v>109.816729482342</v>
      </c>
      <c r="J166">
        <v>108.11452812938199</v>
      </c>
      <c r="K166">
        <v>115.791849109295</v>
      </c>
      <c r="L166">
        <v>112.076015196101</v>
      </c>
      <c r="M166">
        <v>113.368118523513</v>
      </c>
      <c r="N166">
        <v>111.893647707071</v>
      </c>
      <c r="O166">
        <v>111.747682949699</v>
      </c>
      <c r="P166">
        <v>116.102939916644</v>
      </c>
      <c r="Q166">
        <v>102.713463124648</v>
      </c>
      <c r="R166">
        <v>99.677984160296006</v>
      </c>
      <c r="S166">
        <v>69.397216641720703</v>
      </c>
      <c r="T166">
        <v>97.224726690196107</v>
      </c>
    </row>
    <row r="167" spans="1:20" x14ac:dyDescent="0.35">
      <c r="A167" s="24">
        <v>41149</v>
      </c>
      <c r="B167">
        <v>103.423138077749</v>
      </c>
      <c r="C167">
        <v>107.81781951031699</v>
      </c>
      <c r="D167">
        <v>106.268749210496</v>
      </c>
      <c r="E167">
        <v>101.562995047405</v>
      </c>
      <c r="F167">
        <v>107.773691110559</v>
      </c>
      <c r="G167">
        <v>82.473126790303496</v>
      </c>
      <c r="H167">
        <v>73.647911298022194</v>
      </c>
      <c r="I167">
        <v>110.018673297549</v>
      </c>
      <c r="J167">
        <v>108.26758373995401</v>
      </c>
      <c r="K167">
        <v>116.53785507023299</v>
      </c>
      <c r="L167">
        <v>111.965116525098</v>
      </c>
      <c r="M167">
        <v>113.606829628078</v>
      </c>
      <c r="N167">
        <v>111.809010221523</v>
      </c>
      <c r="O167">
        <v>111.84702209820701</v>
      </c>
      <c r="P167">
        <v>116.657380924891</v>
      </c>
      <c r="Q167">
        <v>102.785817343677</v>
      </c>
      <c r="R167">
        <v>99.8829013006265</v>
      </c>
      <c r="S167">
        <v>68.353945547553394</v>
      </c>
      <c r="T167">
        <v>98.125114153636503</v>
      </c>
    </row>
    <row r="168" spans="1:20" x14ac:dyDescent="0.35">
      <c r="A168" s="24">
        <v>41150</v>
      </c>
      <c r="B168">
        <v>103.321621106262</v>
      </c>
      <c r="C168">
        <v>107.87977894157299</v>
      </c>
      <c r="D168">
        <v>106.207340674501</v>
      </c>
      <c r="E168">
        <v>101.575529755909</v>
      </c>
      <c r="F168">
        <v>107.935440103088</v>
      </c>
      <c r="G168">
        <v>83.225827079323395</v>
      </c>
      <c r="H168">
        <v>74.492982179632506</v>
      </c>
      <c r="I168">
        <v>109.876147510206</v>
      </c>
      <c r="J168">
        <v>108.042406637177</v>
      </c>
      <c r="K168">
        <v>115.162835485996</v>
      </c>
      <c r="L168">
        <v>112.05221755099799</v>
      </c>
      <c r="M168">
        <v>113.231765426118</v>
      </c>
      <c r="N168">
        <v>112.130464909433</v>
      </c>
      <c r="O168">
        <v>112.89047310513099</v>
      </c>
      <c r="P168">
        <v>117.383847079804</v>
      </c>
      <c r="Q168">
        <v>102.96671038754501</v>
      </c>
      <c r="R168">
        <v>99.795082859669506</v>
      </c>
      <c r="S168">
        <v>69.860898415773207</v>
      </c>
      <c r="T168">
        <v>97.334954157078798</v>
      </c>
    </row>
    <row r="169" spans="1:20" x14ac:dyDescent="0.35">
      <c r="A169" s="24">
        <v>41151</v>
      </c>
      <c r="B169">
        <v>103.386206678127</v>
      </c>
      <c r="C169">
        <v>107.743533144149</v>
      </c>
      <c r="D169">
        <v>106.299549906449</v>
      </c>
      <c r="E169">
        <v>101.65047253888901</v>
      </c>
      <c r="F169">
        <v>107.96237191</v>
      </c>
      <c r="G169">
        <v>82.311847845419805</v>
      </c>
      <c r="H169">
        <v>73.507067027279106</v>
      </c>
      <c r="I169">
        <v>109.99497625654401</v>
      </c>
      <c r="J169">
        <v>108.078487389242</v>
      </c>
      <c r="K169">
        <v>116.888905380878</v>
      </c>
      <c r="L169">
        <v>111.244548055205</v>
      </c>
      <c r="M169">
        <v>112.43051887355</v>
      </c>
      <c r="N169">
        <v>111.216907302341</v>
      </c>
      <c r="O169">
        <v>112.194855348331</v>
      </c>
      <c r="P169">
        <v>117.039702077931</v>
      </c>
      <c r="Q169">
        <v>103.07525670867599</v>
      </c>
      <c r="R169">
        <v>99.795082859669506</v>
      </c>
      <c r="S169">
        <v>71.676970010037394</v>
      </c>
      <c r="T169">
        <v>95.626049487164394</v>
      </c>
    </row>
    <row r="170" spans="1:20" x14ac:dyDescent="0.35">
      <c r="A170" s="24">
        <v>41152</v>
      </c>
      <c r="B170">
        <v>103.709255991589</v>
      </c>
      <c r="C170">
        <v>108.373340018253</v>
      </c>
      <c r="D170">
        <v>106.63754595997401</v>
      </c>
      <c r="E170">
        <v>101.81285818708599</v>
      </c>
      <c r="F170">
        <v>108.25903693255501</v>
      </c>
      <c r="G170">
        <v>80.053780516421199</v>
      </c>
      <c r="H170">
        <v>70.9577704810889</v>
      </c>
      <c r="I170">
        <v>111.256686538216</v>
      </c>
      <c r="J170">
        <v>108.82603015698599</v>
      </c>
      <c r="K170">
        <v>121.73063267851001</v>
      </c>
      <c r="L170">
        <v>111.775079282493</v>
      </c>
      <c r="M170">
        <v>112.959013590124</v>
      </c>
      <c r="N170">
        <v>111.775203157924</v>
      </c>
      <c r="O170">
        <v>112.244561480172</v>
      </c>
      <c r="P170">
        <v>117.039702077931</v>
      </c>
      <c r="Q170">
        <v>104.160644957052</v>
      </c>
      <c r="R170">
        <v>101.11241530975499</v>
      </c>
      <c r="S170">
        <v>72.7202484741766</v>
      </c>
      <c r="T170">
        <v>96.912308871340798</v>
      </c>
    </row>
    <row r="171" spans="1:20" x14ac:dyDescent="0.35">
      <c r="A171" s="24">
        <v>41156</v>
      </c>
      <c r="B171">
        <v>103.689860700515</v>
      </c>
      <c r="C171">
        <v>108.149672482874</v>
      </c>
      <c r="D171">
        <v>106.480448749988</v>
      </c>
      <c r="E171">
        <v>101.65147670061999</v>
      </c>
      <c r="F171">
        <v>108.104556298975</v>
      </c>
      <c r="G171">
        <v>80.1075308485878</v>
      </c>
      <c r="H171">
        <v>70.408461528028198</v>
      </c>
      <c r="I171">
        <v>110.767739541305</v>
      </c>
      <c r="J171">
        <v>108.56855342892101</v>
      </c>
      <c r="K171">
        <v>121.40881899950401</v>
      </c>
      <c r="L171">
        <v>111.672172971721</v>
      </c>
      <c r="M171">
        <v>112.924873969421</v>
      </c>
      <c r="N171">
        <v>111.047752157796</v>
      </c>
      <c r="O171">
        <v>112.989885368812</v>
      </c>
      <c r="P171">
        <v>117.976498678686</v>
      </c>
      <c r="Q171">
        <v>104.19682206656699</v>
      </c>
      <c r="R171">
        <v>100.848948819738</v>
      </c>
      <c r="S171">
        <v>73.995364140356003</v>
      </c>
      <c r="T171">
        <v>96.802081404458093</v>
      </c>
    </row>
    <row r="172" spans="1:20" x14ac:dyDescent="0.35">
      <c r="A172" s="24">
        <v>41157</v>
      </c>
      <c r="B172">
        <v>103.689860700515</v>
      </c>
      <c r="C172">
        <v>108.075227193218</v>
      </c>
      <c r="D172">
        <v>106.603659569462</v>
      </c>
      <c r="E172">
        <v>101.676511491361</v>
      </c>
      <c r="F172">
        <v>108.15878893193</v>
      </c>
      <c r="G172">
        <v>80.967770929678295</v>
      </c>
      <c r="H172">
        <v>71.521131792616998</v>
      </c>
      <c r="I172">
        <v>110.517334473208</v>
      </c>
      <c r="J172">
        <v>108.613676875709</v>
      </c>
      <c r="K172">
        <v>119.697408650414</v>
      </c>
      <c r="L172">
        <v>111.57713192097</v>
      </c>
      <c r="M172">
        <v>112.73734947530799</v>
      </c>
      <c r="N172">
        <v>111.842905157925</v>
      </c>
      <c r="O172">
        <v>112.79112177076099</v>
      </c>
      <c r="P172">
        <v>118.22502249543</v>
      </c>
      <c r="Q172">
        <v>103.69030505189301</v>
      </c>
      <c r="R172">
        <v>100.351284930974</v>
      </c>
      <c r="S172">
        <v>72.758889236178504</v>
      </c>
      <c r="T172">
        <v>97.096040964535206</v>
      </c>
    </row>
    <row r="173" spans="1:20" x14ac:dyDescent="0.35">
      <c r="A173" s="24">
        <v>41158</v>
      </c>
      <c r="B173">
        <v>103.44936282825201</v>
      </c>
      <c r="C173">
        <v>107.76462850978101</v>
      </c>
      <c r="D173">
        <v>106.35718971653699</v>
      </c>
      <c r="E173">
        <v>101.626534246589</v>
      </c>
      <c r="F173">
        <v>108.70112844073201</v>
      </c>
      <c r="G173">
        <v>83.548401738121001</v>
      </c>
      <c r="H173">
        <v>75.000023657168796</v>
      </c>
      <c r="I173">
        <v>108.943111240211</v>
      </c>
      <c r="J173">
        <v>108.134814174624</v>
      </c>
      <c r="K173">
        <v>113.74396553540799</v>
      </c>
      <c r="L173">
        <v>113.84175111790201</v>
      </c>
      <c r="M173">
        <v>114.697852185787</v>
      </c>
      <c r="N173">
        <v>113.77151345883701</v>
      </c>
      <c r="O173">
        <v>115.523898851981</v>
      </c>
      <c r="P173">
        <v>121.15006128934</v>
      </c>
      <c r="Q173">
        <v>103.654120446086</v>
      </c>
      <c r="R173">
        <v>100.17564804906</v>
      </c>
      <c r="S173">
        <v>71.986088736081697</v>
      </c>
      <c r="T173">
        <v>99.668669202487905</v>
      </c>
    </row>
    <row r="174" spans="1:20" x14ac:dyDescent="0.35">
      <c r="A174" s="24">
        <v>41159</v>
      </c>
      <c r="B174">
        <v>103.46788925513</v>
      </c>
      <c r="C174">
        <v>107.988213128558</v>
      </c>
      <c r="D174">
        <v>106.603659569462</v>
      </c>
      <c r="E174">
        <v>101.68898848942101</v>
      </c>
      <c r="F174">
        <v>108.97237068103399</v>
      </c>
      <c r="G174">
        <v>84.462380972024604</v>
      </c>
      <c r="H174">
        <v>76.084526119038898</v>
      </c>
      <c r="I174">
        <v>109.205452541485</v>
      </c>
      <c r="J174">
        <v>108.36075150394799</v>
      </c>
      <c r="K174">
        <v>112.193434539172</v>
      </c>
      <c r="L174">
        <v>114.28519627225501</v>
      </c>
      <c r="M174">
        <v>115.141104346746</v>
      </c>
      <c r="N174">
        <v>114.194445256601</v>
      </c>
      <c r="O174">
        <v>116.815819588797</v>
      </c>
      <c r="P174">
        <v>121.43683013618799</v>
      </c>
      <c r="Q174">
        <v>104.811870409785</v>
      </c>
      <c r="R174">
        <v>101.40515089104299</v>
      </c>
      <c r="S174">
        <v>70.015461463781307</v>
      </c>
      <c r="T174">
        <v>102.33309191076</v>
      </c>
    </row>
    <row r="175" spans="1:20" x14ac:dyDescent="0.35">
      <c r="A175" s="24">
        <v>41162</v>
      </c>
      <c r="B175">
        <v>103.486359626254</v>
      </c>
      <c r="C175">
        <v>108.062782793118</v>
      </c>
      <c r="D175">
        <v>106.449591804395</v>
      </c>
      <c r="E175">
        <v>101.68898848942101</v>
      </c>
      <c r="F175">
        <v>108.99948699751199</v>
      </c>
      <c r="G175">
        <v>83.924749087792605</v>
      </c>
      <c r="H175">
        <v>75.577484641502593</v>
      </c>
      <c r="I175">
        <v>109.277026084214</v>
      </c>
      <c r="J175">
        <v>108.351698806244</v>
      </c>
      <c r="K175">
        <v>112.82242983803999</v>
      </c>
      <c r="L175">
        <v>113.635923543392</v>
      </c>
      <c r="M175">
        <v>114.561521908995</v>
      </c>
      <c r="N175">
        <v>114.194445256601</v>
      </c>
      <c r="O175">
        <v>116.169871406251</v>
      </c>
      <c r="P175">
        <v>121.28387584537001</v>
      </c>
      <c r="Q175">
        <v>104.95658634413699</v>
      </c>
      <c r="R175">
        <v>101.40515089104299</v>
      </c>
      <c r="S175">
        <v>73.5703304982774</v>
      </c>
      <c r="T175">
        <v>101.377573872402</v>
      </c>
    </row>
    <row r="176" spans="1:20" x14ac:dyDescent="0.35">
      <c r="A176" s="24">
        <v>41163</v>
      </c>
      <c r="B176">
        <v>103.366166745876</v>
      </c>
      <c r="C176">
        <v>108.149672482874</v>
      </c>
      <c r="D176">
        <v>106.603659569462</v>
      </c>
      <c r="E176">
        <v>101.714127158962</v>
      </c>
      <c r="F176">
        <v>109.514795854992</v>
      </c>
      <c r="G176">
        <v>84.946256934413199</v>
      </c>
      <c r="H176">
        <v>76.971848704727904</v>
      </c>
      <c r="I176">
        <v>109.277026084214</v>
      </c>
      <c r="J176">
        <v>108.442035726646</v>
      </c>
      <c r="K176">
        <v>110.774555426368</v>
      </c>
      <c r="L176">
        <v>113.95263483593899</v>
      </c>
      <c r="M176">
        <v>114.561521908995</v>
      </c>
      <c r="N176">
        <v>114.00837859182</v>
      </c>
      <c r="O176">
        <v>116.91513436558</v>
      </c>
      <c r="P176">
        <v>120.825047412386</v>
      </c>
      <c r="Q176">
        <v>105.17365649752</v>
      </c>
      <c r="R176">
        <v>101.69789763947701</v>
      </c>
      <c r="S176">
        <v>78.013914948904599</v>
      </c>
      <c r="T176">
        <v>103.509123828054</v>
      </c>
    </row>
    <row r="177" spans="1:20" x14ac:dyDescent="0.35">
      <c r="A177" s="24">
        <v>41164</v>
      </c>
      <c r="B177">
        <v>103.17197092686899</v>
      </c>
      <c r="C177">
        <v>107.93858063221499</v>
      </c>
      <c r="D177">
        <v>106.54202603490501</v>
      </c>
      <c r="E177">
        <v>101.676511491361</v>
      </c>
      <c r="F177">
        <v>109.948768942295</v>
      </c>
      <c r="G177">
        <v>87.096806830048394</v>
      </c>
      <c r="H177">
        <v>79.760571574028901</v>
      </c>
      <c r="I177">
        <v>108.859645320642</v>
      </c>
      <c r="J177">
        <v>108.22516109800701</v>
      </c>
      <c r="K177">
        <v>106.69347531103401</v>
      </c>
      <c r="L177">
        <v>114.332709321148</v>
      </c>
      <c r="M177">
        <v>114.527405108894</v>
      </c>
      <c r="N177">
        <v>114.24518780574699</v>
      </c>
      <c r="O177">
        <v>117.80956446387999</v>
      </c>
      <c r="P177">
        <v>121.95300028472801</v>
      </c>
      <c r="Q177">
        <v>105.716358118001</v>
      </c>
      <c r="R177">
        <v>101.727166730747</v>
      </c>
      <c r="S177">
        <v>79.443586293120404</v>
      </c>
      <c r="T177">
        <v>104.078727841984</v>
      </c>
    </row>
    <row r="178" spans="1:20" x14ac:dyDescent="0.35">
      <c r="A178" s="24">
        <v>41165</v>
      </c>
      <c r="B178">
        <v>103.412440771256</v>
      </c>
      <c r="C178">
        <v>108.31109037888901</v>
      </c>
      <c r="D178">
        <v>106.788536066144</v>
      </c>
      <c r="E178">
        <v>101.73910423925901</v>
      </c>
      <c r="F178">
        <v>110.464064620521</v>
      </c>
      <c r="G178">
        <v>87.634433124603603</v>
      </c>
      <c r="H178">
        <v>80.676082991031194</v>
      </c>
      <c r="I178">
        <v>108.966983706566</v>
      </c>
      <c r="J178">
        <v>108.80346343210201</v>
      </c>
      <c r="K178">
        <v>105.406229757228</v>
      </c>
      <c r="L178">
        <v>116.074722362675</v>
      </c>
      <c r="M178">
        <v>116.607191106415</v>
      </c>
      <c r="N178">
        <v>116.038440037276</v>
      </c>
      <c r="O178">
        <v>120.19458141014999</v>
      </c>
      <c r="P178">
        <v>123.501562389551</v>
      </c>
      <c r="Q178">
        <v>106.439937789764</v>
      </c>
      <c r="R178">
        <v>102.254099710782</v>
      </c>
      <c r="S178">
        <v>78.593511638991401</v>
      </c>
      <c r="T178">
        <v>106.302232261987</v>
      </c>
    </row>
    <row r="179" spans="1:20" x14ac:dyDescent="0.35">
      <c r="A179" s="24">
        <v>41166</v>
      </c>
      <c r="B179">
        <v>102.987014964737</v>
      </c>
      <c r="C179">
        <v>108.05035221245301</v>
      </c>
      <c r="D179">
        <v>106.69606165732</v>
      </c>
      <c r="E179">
        <v>101.65147670061999</v>
      </c>
      <c r="F179">
        <v>110.572536476058</v>
      </c>
      <c r="G179">
        <v>92.473142441398593</v>
      </c>
      <c r="H179">
        <v>87.211302365012202</v>
      </c>
      <c r="I179">
        <v>107.511991236334</v>
      </c>
      <c r="J179">
        <v>108.152879558108</v>
      </c>
      <c r="K179">
        <v>97.053935217634901</v>
      </c>
      <c r="L179">
        <v>116.589425875643</v>
      </c>
      <c r="M179">
        <v>116.965231139228</v>
      </c>
      <c r="N179">
        <v>116.54598535527801</v>
      </c>
      <c r="O179">
        <v>122.380834758367</v>
      </c>
      <c r="P179">
        <v>124.514814611047</v>
      </c>
      <c r="Q179">
        <v>107.561495651363</v>
      </c>
      <c r="R179">
        <v>103.48360255276501</v>
      </c>
      <c r="S179">
        <v>77.125192162801696</v>
      </c>
      <c r="T179">
        <v>109.05853364796501</v>
      </c>
    </row>
    <row r="180" spans="1:20" x14ac:dyDescent="0.35">
      <c r="A180" s="24">
        <v>41169</v>
      </c>
      <c r="B180">
        <v>103.153444499991</v>
      </c>
      <c r="C180">
        <v>108.398194269868</v>
      </c>
      <c r="D180">
        <v>106.81930461944501</v>
      </c>
      <c r="E180">
        <v>101.664034493301</v>
      </c>
      <c r="F180">
        <v>110.545439928463</v>
      </c>
      <c r="G180">
        <v>90.268842213596997</v>
      </c>
      <c r="H180">
        <v>84.056340231728598</v>
      </c>
      <c r="I180">
        <v>108.87152307870301</v>
      </c>
      <c r="J180">
        <v>108.523339955306</v>
      </c>
      <c r="K180">
        <v>100.476755915814</v>
      </c>
      <c r="L180">
        <v>116.193546105563</v>
      </c>
      <c r="M180">
        <v>116.760659655366</v>
      </c>
      <c r="N180">
        <v>116.25837767314999</v>
      </c>
      <c r="O180">
        <v>120.244299727852</v>
      </c>
      <c r="P180">
        <v>123.80744514158501</v>
      </c>
      <c r="Q180">
        <v>104.59479276011</v>
      </c>
      <c r="R180">
        <v>100.644031679408</v>
      </c>
      <c r="S180">
        <v>75.154564890501206</v>
      </c>
      <c r="T180">
        <v>107.386343397884</v>
      </c>
    </row>
    <row r="181" spans="1:20" x14ac:dyDescent="0.35">
      <c r="A181" s="24">
        <v>41170</v>
      </c>
      <c r="B181">
        <v>103.218207581746</v>
      </c>
      <c r="C181">
        <v>108.646605501392</v>
      </c>
      <c r="D181">
        <v>106.88092208267599</v>
      </c>
      <c r="E181">
        <v>101.726546446577</v>
      </c>
      <c r="F181">
        <v>110.518310432731</v>
      </c>
      <c r="G181">
        <v>89.354862979693394</v>
      </c>
      <c r="H181">
        <v>82.845087914772094</v>
      </c>
      <c r="I181">
        <v>109.241275859797</v>
      </c>
      <c r="J181">
        <v>108.857589561689</v>
      </c>
      <c r="K181">
        <v>101.910276249978</v>
      </c>
      <c r="L181">
        <v>116.098512531295</v>
      </c>
      <c r="M181">
        <v>117.033419098227</v>
      </c>
      <c r="N181">
        <v>115.936962927423</v>
      </c>
      <c r="O181">
        <v>119.548633227604</v>
      </c>
      <c r="P181">
        <v>122.411845937447</v>
      </c>
      <c r="Q181">
        <v>103.83502098624599</v>
      </c>
      <c r="R181">
        <v>99.853632209356405</v>
      </c>
      <c r="S181">
        <v>73.647604652309596</v>
      </c>
      <c r="T181">
        <v>105.273167493625</v>
      </c>
    </row>
    <row r="182" spans="1:20" x14ac:dyDescent="0.35">
      <c r="A182" s="24">
        <v>41171</v>
      </c>
      <c r="B182">
        <v>103.421587201873</v>
      </c>
      <c r="C182">
        <v>108.857738810352</v>
      </c>
      <c r="D182">
        <v>107.065822686347</v>
      </c>
      <c r="E182">
        <v>101.751558153141</v>
      </c>
      <c r="F182">
        <v>110.40978586017501</v>
      </c>
      <c r="G182">
        <v>88.1720594191587</v>
      </c>
      <c r="H182">
        <v>81.281722292381701</v>
      </c>
      <c r="I182">
        <v>109.909105547804</v>
      </c>
      <c r="J182">
        <v>109.03837343528301</v>
      </c>
      <c r="K182">
        <v>103.958141499433</v>
      </c>
      <c r="L182">
        <v>116.16183834154199</v>
      </c>
      <c r="M182">
        <v>117.118669260709</v>
      </c>
      <c r="N182">
        <v>116.241458164477</v>
      </c>
      <c r="O182">
        <v>119.89647866359</v>
      </c>
      <c r="P182">
        <v>123.616306089733</v>
      </c>
      <c r="Q182">
        <v>102.315477438519</v>
      </c>
      <c r="R182">
        <v>97.628801589844301</v>
      </c>
      <c r="S182">
        <v>73.763526938315707</v>
      </c>
      <c r="T182">
        <v>104.26255256330199</v>
      </c>
    </row>
    <row r="183" spans="1:20" x14ac:dyDescent="0.35">
      <c r="A183" s="24">
        <v>41172</v>
      </c>
      <c r="B183">
        <v>103.35689886112399</v>
      </c>
      <c r="C183">
        <v>108.721092249349</v>
      </c>
      <c r="D183">
        <v>107.004189151791</v>
      </c>
      <c r="E183">
        <v>101.751558153141</v>
      </c>
      <c r="F183">
        <v>109.948768942295</v>
      </c>
      <c r="G183">
        <v>87.688194636123697</v>
      </c>
      <c r="H183">
        <v>80.549327878795793</v>
      </c>
      <c r="I183">
        <v>109.88521115328</v>
      </c>
      <c r="J183">
        <v>108.94797649699601</v>
      </c>
      <c r="K183">
        <v>104.73338409201</v>
      </c>
      <c r="L183">
        <v>116.16979331935801</v>
      </c>
      <c r="M183">
        <v>116.82887043496601</v>
      </c>
      <c r="N183">
        <v>116.241458164477</v>
      </c>
      <c r="O183">
        <v>118.95241554862299</v>
      </c>
      <c r="P183">
        <v>123.272152477993</v>
      </c>
      <c r="Q183">
        <v>102.894363664808</v>
      </c>
      <c r="R183">
        <v>98.5070306679997</v>
      </c>
      <c r="S183">
        <v>74.034004902358006</v>
      </c>
      <c r="T183">
        <v>104.666764852477</v>
      </c>
    </row>
    <row r="184" spans="1:20" x14ac:dyDescent="0.35">
      <c r="A184" s="24">
        <v>41173</v>
      </c>
      <c r="B184">
        <v>103.523393794759</v>
      </c>
      <c r="C184">
        <v>108.907433494147</v>
      </c>
      <c r="D184">
        <v>107.065822686347</v>
      </c>
      <c r="E184">
        <v>101.801593108357</v>
      </c>
      <c r="F184">
        <v>109.894477002695</v>
      </c>
      <c r="G184">
        <v>87.5269045118864</v>
      </c>
      <c r="H184">
        <v>80.070443689681497</v>
      </c>
      <c r="I184">
        <v>109.921027162203</v>
      </c>
      <c r="J184">
        <v>109.146745730227</v>
      </c>
      <c r="K184">
        <v>105.24535956659</v>
      </c>
      <c r="L184">
        <v>116.121233562858</v>
      </c>
      <c r="M184">
        <v>116.83056676638699</v>
      </c>
      <c r="N184">
        <v>116.287351732619</v>
      </c>
      <c r="O184">
        <v>118.632975357383</v>
      </c>
      <c r="P184">
        <v>122.783094801267</v>
      </c>
      <c r="Q184">
        <v>103.58176622705599</v>
      </c>
      <c r="R184">
        <v>98.975414298347502</v>
      </c>
      <c r="S184">
        <v>76.1978359846686</v>
      </c>
      <c r="T184">
        <v>105.169423995382</v>
      </c>
    </row>
    <row r="185" spans="1:20" x14ac:dyDescent="0.35">
      <c r="A185" s="24">
        <v>41176</v>
      </c>
      <c r="B185">
        <v>103.63433747563499</v>
      </c>
      <c r="C185">
        <v>108.99426790616801</v>
      </c>
      <c r="D185">
        <v>106.911738849955</v>
      </c>
      <c r="E185">
        <v>101.789081484031</v>
      </c>
      <c r="F185">
        <v>109.786038095294</v>
      </c>
      <c r="G185">
        <v>86.129054905271104</v>
      </c>
      <c r="H185">
        <v>78.352134123742204</v>
      </c>
      <c r="I185">
        <v>110.37418738775</v>
      </c>
      <c r="J185">
        <v>109.309434211395</v>
      </c>
      <c r="K185">
        <v>107.571151479835</v>
      </c>
      <c r="L185">
        <v>115.946074521244</v>
      </c>
      <c r="M185">
        <v>116.55658261788101</v>
      </c>
      <c r="N185">
        <v>115.760202791255</v>
      </c>
      <c r="O185">
        <v>119.18192407695901</v>
      </c>
      <c r="P185">
        <v>121.90085892896199</v>
      </c>
      <c r="Q185">
        <v>102.496385474972</v>
      </c>
      <c r="R185">
        <v>98.067916128921993</v>
      </c>
      <c r="S185">
        <v>75.656880056583901</v>
      </c>
      <c r="T185">
        <v>103.843780817271</v>
      </c>
    </row>
    <row r="186" spans="1:20" x14ac:dyDescent="0.35">
      <c r="A186" s="24">
        <v>41177</v>
      </c>
      <c r="B186">
        <v>103.800795038766</v>
      </c>
      <c r="C186">
        <v>109.019163616084</v>
      </c>
      <c r="D186">
        <v>107.065822686347</v>
      </c>
      <c r="E186">
        <v>101.789081484031</v>
      </c>
      <c r="F186">
        <v>109.02661649324401</v>
      </c>
      <c r="G186">
        <v>84.4086250501813</v>
      </c>
      <c r="H186">
        <v>75.943687105444198</v>
      </c>
      <c r="I186">
        <v>110.767739541305</v>
      </c>
      <c r="J186">
        <v>109.52625882513</v>
      </c>
      <c r="K186">
        <v>110.80381038244001</v>
      </c>
      <c r="L186">
        <v>114.71218568772299</v>
      </c>
      <c r="M186">
        <v>115.460737306268</v>
      </c>
      <c r="N186">
        <v>114.535751209409</v>
      </c>
      <c r="O186">
        <v>117.435178220061</v>
      </c>
      <c r="P186">
        <v>120.174718313127</v>
      </c>
      <c r="Q186">
        <v>102.60492429980999</v>
      </c>
      <c r="R186">
        <v>98.038647037651899</v>
      </c>
      <c r="S186">
        <v>77.318395972811899</v>
      </c>
      <c r="T186">
        <v>102.33400135051799</v>
      </c>
    </row>
    <row r="187" spans="1:20" x14ac:dyDescent="0.35">
      <c r="A187" s="24">
        <v>41178</v>
      </c>
      <c r="B187">
        <v>103.90248952014301</v>
      </c>
      <c r="C187">
        <v>109.056462267798</v>
      </c>
      <c r="D187">
        <v>107.281532021635</v>
      </c>
      <c r="E187">
        <v>101.82666252536499</v>
      </c>
      <c r="F187">
        <v>108.565527089463</v>
      </c>
      <c r="G187">
        <v>82.634422504217696</v>
      </c>
      <c r="H187">
        <v>73.577486534076499</v>
      </c>
      <c r="I187">
        <v>111.149421246188</v>
      </c>
      <c r="J187">
        <v>109.833480377152</v>
      </c>
      <c r="K187">
        <v>114.31447840878</v>
      </c>
      <c r="L187">
        <v>114.067376419157</v>
      </c>
      <c r="M187">
        <v>114.741523211291</v>
      </c>
      <c r="N187">
        <v>113.906549990757</v>
      </c>
      <c r="O187">
        <v>116.73640432495699</v>
      </c>
      <c r="P187">
        <v>119.8103487332</v>
      </c>
      <c r="Q187">
        <v>101.88132213916801</v>
      </c>
      <c r="R187">
        <v>97.160417959496598</v>
      </c>
      <c r="S187">
        <v>79.289030615084101</v>
      </c>
      <c r="T187">
        <v>100.455966147957</v>
      </c>
    </row>
    <row r="188" spans="1:20" x14ac:dyDescent="0.35">
      <c r="A188" s="24">
        <v>41179</v>
      </c>
      <c r="B188">
        <v>103.837773151517</v>
      </c>
      <c r="C188">
        <v>108.932197919442</v>
      </c>
      <c r="D188">
        <v>107.404758912434</v>
      </c>
      <c r="E188">
        <v>101.87662822804801</v>
      </c>
      <c r="F188">
        <v>109.29785214391801</v>
      </c>
      <c r="G188">
        <v>83.763464553232197</v>
      </c>
      <c r="H188">
        <v>75.0845218081772</v>
      </c>
      <c r="I188">
        <v>110.839335012202</v>
      </c>
      <c r="J188">
        <v>109.77927422371801</v>
      </c>
      <c r="K188">
        <v>111.930176583391</v>
      </c>
      <c r="L188">
        <v>115.142068502078</v>
      </c>
      <c r="M188">
        <v>115.85459807747</v>
      </c>
      <c r="N188">
        <v>115.113986202691</v>
      </c>
      <c r="O188">
        <v>117.734597039737</v>
      </c>
      <c r="P188">
        <v>120.90353496178599</v>
      </c>
      <c r="Q188">
        <v>103.147610927705</v>
      </c>
      <c r="R188">
        <v>98.5070306679997</v>
      </c>
      <c r="S188">
        <v>81.530143221398703</v>
      </c>
      <c r="T188">
        <v>102.923183581446</v>
      </c>
    </row>
    <row r="189" spans="1:20" x14ac:dyDescent="0.35">
      <c r="A189" s="24">
        <v>41180</v>
      </c>
      <c r="B189">
        <v>103.985722973021</v>
      </c>
      <c r="C189">
        <v>109.19007546309</v>
      </c>
      <c r="D189">
        <v>107.466328161687</v>
      </c>
      <c r="E189">
        <v>101.864116603722</v>
      </c>
      <c r="F189">
        <v>109.05377893711299</v>
      </c>
      <c r="G189">
        <v>83.817231654429094</v>
      </c>
      <c r="H189">
        <v>75.000023657168796</v>
      </c>
      <c r="I189">
        <v>111.247388994676</v>
      </c>
      <c r="J189">
        <v>110.023246927584</v>
      </c>
      <c r="K189">
        <v>112.14957501060501</v>
      </c>
      <c r="L189">
        <v>114.608681258318</v>
      </c>
      <c r="M189">
        <v>115.39220703823899</v>
      </c>
      <c r="N189">
        <v>114.48476900716599</v>
      </c>
      <c r="O189">
        <v>117.18564832016</v>
      </c>
      <c r="P189">
        <v>120.34733754062999</v>
      </c>
      <c r="Q189">
        <v>103.762666767216</v>
      </c>
      <c r="R189">
        <v>98.946134039930897</v>
      </c>
      <c r="S189">
        <v>82.457499399531798</v>
      </c>
      <c r="T189">
        <v>102.53649484907601</v>
      </c>
    </row>
    <row r="190" spans="1:20" x14ac:dyDescent="0.35">
      <c r="A190" s="24">
        <v>41183</v>
      </c>
      <c r="B190">
        <v>103.945895359415</v>
      </c>
      <c r="C190">
        <v>109.414323414688</v>
      </c>
      <c r="D190">
        <v>107.64547523071199</v>
      </c>
      <c r="E190">
        <v>101.88413058580799</v>
      </c>
      <c r="F190">
        <v>109.031967270639</v>
      </c>
      <c r="G190">
        <v>83.118292876929502</v>
      </c>
      <c r="H190">
        <v>74.169031419769595</v>
      </c>
      <c r="I190">
        <v>111.726212487024</v>
      </c>
      <c r="J190">
        <v>110.31685442261799</v>
      </c>
      <c r="K190">
        <v>113.261281665764</v>
      </c>
      <c r="L190">
        <v>114.911164803888</v>
      </c>
      <c r="M190">
        <v>115.68332945890199</v>
      </c>
      <c r="N190">
        <v>114.654826845044</v>
      </c>
      <c r="O190">
        <v>117.33533945120401</v>
      </c>
      <c r="P190">
        <v>119.982959350836</v>
      </c>
      <c r="Q190">
        <v>103.907375205276</v>
      </c>
      <c r="R190">
        <v>99.180331438677896</v>
      </c>
      <c r="S190">
        <v>86.282846398070305</v>
      </c>
      <c r="T190">
        <v>103.43870961277</v>
      </c>
    </row>
    <row r="191" spans="1:20" x14ac:dyDescent="0.35">
      <c r="A191" s="24">
        <v>41184</v>
      </c>
      <c r="B191">
        <v>104.029268951679</v>
      </c>
      <c r="C191">
        <v>109.663342701297</v>
      </c>
      <c r="D191">
        <v>107.64547523071199</v>
      </c>
      <c r="E191">
        <v>101.95932729474301</v>
      </c>
      <c r="F191">
        <v>109.031967270639</v>
      </c>
      <c r="G191">
        <v>83.333350102363795</v>
      </c>
      <c r="H191">
        <v>74.478882506826693</v>
      </c>
      <c r="I191">
        <v>111.822002037419</v>
      </c>
      <c r="J191">
        <v>110.353165243242</v>
      </c>
      <c r="K191">
        <v>112.763938250328</v>
      </c>
      <c r="L191">
        <v>115.03063152430499</v>
      </c>
      <c r="M191">
        <v>115.460737306268</v>
      </c>
      <c r="N191">
        <v>114.552758590884</v>
      </c>
      <c r="O191">
        <v>117.784510331234</v>
      </c>
      <c r="P191">
        <v>119.311716884147</v>
      </c>
      <c r="Q191">
        <v>103.364688577381</v>
      </c>
      <c r="R191">
        <v>98.682667549913603</v>
      </c>
      <c r="S191">
        <v>87.326124862209397</v>
      </c>
      <c r="T191">
        <v>103.549181281069</v>
      </c>
    </row>
    <row r="192" spans="1:20" x14ac:dyDescent="0.35">
      <c r="A192" s="24">
        <v>41185</v>
      </c>
      <c r="B192">
        <v>103.992262811052</v>
      </c>
      <c r="C192">
        <v>109.63841244279701</v>
      </c>
      <c r="D192">
        <v>107.738150531109</v>
      </c>
      <c r="E192">
        <v>101.871653587748</v>
      </c>
      <c r="F192">
        <v>109.08648984719601</v>
      </c>
      <c r="G192">
        <v>83.279594180520306</v>
      </c>
      <c r="H192">
        <v>74.380300454459004</v>
      </c>
      <c r="I192">
        <v>111.78598867497701</v>
      </c>
      <c r="J192">
        <v>110.42567685170199</v>
      </c>
      <c r="K192">
        <v>112.924845089831</v>
      </c>
      <c r="L192">
        <v>115.500311657189</v>
      </c>
      <c r="M192">
        <v>116.094298074793</v>
      </c>
      <c r="N192">
        <v>115.113986202691</v>
      </c>
      <c r="O192">
        <v>119.38160161467501</v>
      </c>
      <c r="P192">
        <v>120.002142134959</v>
      </c>
      <c r="Q192">
        <v>101.591905263049</v>
      </c>
      <c r="R192">
        <v>96.399298747861394</v>
      </c>
      <c r="S192">
        <v>85.007730731890803</v>
      </c>
      <c r="T192">
        <v>101.22925098457399</v>
      </c>
    </row>
    <row r="193" spans="1:20" x14ac:dyDescent="0.35">
      <c r="A193" s="24">
        <v>41186</v>
      </c>
      <c r="B193">
        <v>103.84400468289699</v>
      </c>
      <c r="C193">
        <v>109.725571611511</v>
      </c>
      <c r="D193">
        <v>107.799968885913</v>
      </c>
      <c r="E193">
        <v>101.871653587748</v>
      </c>
      <c r="F193">
        <v>109.57731823913301</v>
      </c>
      <c r="G193">
        <v>85.322598694407901</v>
      </c>
      <c r="H193">
        <v>77.169023323760698</v>
      </c>
      <c r="I193">
        <v>111.391003881066</v>
      </c>
      <c r="J193">
        <v>110.335019835911</v>
      </c>
      <c r="K193">
        <v>108.785245900137</v>
      </c>
      <c r="L193">
        <v>116.32819756277</v>
      </c>
      <c r="M193">
        <v>116.847682217943</v>
      </c>
      <c r="N193">
        <v>115.89625385462</v>
      </c>
      <c r="O193">
        <v>121.427875964007</v>
      </c>
      <c r="P193">
        <v>121.88167614483901</v>
      </c>
      <c r="Q193">
        <v>103.798843876731</v>
      </c>
      <c r="R193">
        <v>99.121782088991296</v>
      </c>
      <c r="S193">
        <v>84.775893529850507</v>
      </c>
      <c r="T193">
        <v>102.70222340337099</v>
      </c>
    </row>
    <row r="194" spans="1:20" x14ac:dyDescent="0.35">
      <c r="A194" s="24">
        <v>41187</v>
      </c>
      <c r="B194">
        <v>103.630899389356</v>
      </c>
      <c r="C194">
        <v>109.551315461534</v>
      </c>
      <c r="D194">
        <v>107.64547523071199</v>
      </c>
      <c r="E194">
        <v>101.896642210134</v>
      </c>
      <c r="F194">
        <v>109.631893532709</v>
      </c>
      <c r="G194">
        <v>87.459683058617401</v>
      </c>
      <c r="H194">
        <v>80.070443689681497</v>
      </c>
      <c r="I194">
        <v>110.888388325647</v>
      </c>
      <c r="J194">
        <v>110.162818519919</v>
      </c>
      <c r="K194">
        <v>104.38235210579801</v>
      </c>
      <c r="L194">
        <v>116.336137587621</v>
      </c>
      <c r="M194">
        <v>116.659320968421</v>
      </c>
      <c r="N194">
        <v>115.96427539208401</v>
      </c>
      <c r="O194">
        <v>121.57756709505099</v>
      </c>
      <c r="P194">
        <v>122.131009289099</v>
      </c>
      <c r="Q194">
        <v>103.256149752543</v>
      </c>
      <c r="R194">
        <v>98.155734569879002</v>
      </c>
      <c r="S194">
        <v>84.234930231793996</v>
      </c>
      <c r="T194">
        <v>101.984187032012</v>
      </c>
    </row>
    <row r="195" spans="1:20" x14ac:dyDescent="0.35">
      <c r="A195" s="24">
        <v>41190</v>
      </c>
      <c r="B195">
        <v>103.788425402263</v>
      </c>
      <c r="C195">
        <v>109.70074499876399</v>
      </c>
      <c r="D195">
        <v>107.89263615064699</v>
      </c>
      <c r="E195">
        <v>101.909176918638</v>
      </c>
      <c r="F195">
        <v>109.604625654803</v>
      </c>
      <c r="G195">
        <v>85.927440852555307</v>
      </c>
      <c r="H195">
        <v>77.929611825808294</v>
      </c>
      <c r="I195">
        <v>111.247388994676</v>
      </c>
      <c r="J195">
        <v>110.45287495673701</v>
      </c>
      <c r="K195">
        <v>107.263969859974</v>
      </c>
      <c r="L195">
        <v>115.938097113979</v>
      </c>
      <c r="M195">
        <v>116.128521371037</v>
      </c>
      <c r="N195">
        <v>115.55612220198999</v>
      </c>
      <c r="O195">
        <v>121.128420586746</v>
      </c>
      <c r="P195">
        <v>122.80229480512401</v>
      </c>
      <c r="Q195">
        <v>102.96671038754501</v>
      </c>
      <c r="R195">
        <v>97.921548338278498</v>
      </c>
      <c r="S195">
        <v>84.582689719840403</v>
      </c>
      <c r="T195">
        <v>102.07622570374799</v>
      </c>
    </row>
    <row r="196" spans="1:20" x14ac:dyDescent="0.35">
      <c r="A196" s="24">
        <v>41191</v>
      </c>
      <c r="B196">
        <v>103.677182757362</v>
      </c>
      <c r="C196">
        <v>109.70074499876399</v>
      </c>
      <c r="D196">
        <v>107.83084190283201</v>
      </c>
      <c r="E196">
        <v>101.896642210134</v>
      </c>
      <c r="F196">
        <v>109.440952491093</v>
      </c>
      <c r="G196">
        <v>86.330674547663705</v>
      </c>
      <c r="H196">
        <v>78.464810591766593</v>
      </c>
      <c r="I196">
        <v>111.63041562724</v>
      </c>
      <c r="J196">
        <v>110.570680062658</v>
      </c>
      <c r="K196">
        <v>106.561805103171</v>
      </c>
      <c r="L196">
        <v>114.79178032478301</v>
      </c>
      <c r="M196">
        <v>114.981299277286</v>
      </c>
      <c r="N196">
        <v>114.807877301448</v>
      </c>
      <c r="O196">
        <v>119.980512369198</v>
      </c>
      <c r="P196">
        <v>120.673375991781</v>
      </c>
      <c r="Q196">
        <v>103.72648965770099</v>
      </c>
      <c r="R196">
        <v>99.443797928695204</v>
      </c>
      <c r="S196">
        <v>86.398768684076401</v>
      </c>
      <c r="T196">
        <v>103.73329230749501</v>
      </c>
    </row>
    <row r="197" spans="1:20" x14ac:dyDescent="0.35">
      <c r="A197" s="24">
        <v>41192</v>
      </c>
      <c r="B197">
        <v>103.84400468289699</v>
      </c>
      <c r="C197">
        <v>109.924868575457</v>
      </c>
      <c r="D197">
        <v>107.86171491975099</v>
      </c>
      <c r="E197">
        <v>101.909176918638</v>
      </c>
      <c r="F197">
        <v>109.277457247321</v>
      </c>
      <c r="G197">
        <v>85.120990231369007</v>
      </c>
      <c r="H197">
        <v>76.845093592492503</v>
      </c>
      <c r="I197">
        <v>112.564029339012</v>
      </c>
      <c r="J197">
        <v>110.770069480705</v>
      </c>
      <c r="K197">
        <v>108.726717663561</v>
      </c>
      <c r="L197">
        <v>114.059428917825</v>
      </c>
      <c r="M197">
        <v>114.125115928658</v>
      </c>
      <c r="N197">
        <v>114.416699539083</v>
      </c>
      <c r="O197">
        <v>120.180128977602</v>
      </c>
      <c r="P197">
        <v>120.193918316984</v>
      </c>
      <c r="Q197">
        <v>103.54559661383399</v>
      </c>
      <c r="R197">
        <v>99.151051180261405</v>
      </c>
      <c r="S197">
        <v>86.244205636068301</v>
      </c>
      <c r="T197">
        <v>101.96574561471</v>
      </c>
    </row>
    <row r="198" spans="1:20" x14ac:dyDescent="0.35">
      <c r="A198" s="24">
        <v>41193</v>
      </c>
      <c r="B198">
        <v>103.973652300542</v>
      </c>
      <c r="C198">
        <v>110.049471499939</v>
      </c>
      <c r="D198">
        <v>107.92349309623999</v>
      </c>
      <c r="E198">
        <v>101.88413058580799</v>
      </c>
      <c r="F198">
        <v>109.659227306888</v>
      </c>
      <c r="G198">
        <v>83.924749087792605</v>
      </c>
      <c r="H198">
        <v>75.2394552374287</v>
      </c>
      <c r="I198">
        <v>113.00683946892001</v>
      </c>
      <c r="J198">
        <v>111.13270754684901</v>
      </c>
      <c r="K198">
        <v>110.993972178014</v>
      </c>
      <c r="L198">
        <v>114.123128552217</v>
      </c>
      <c r="M198">
        <v>114.364838746583</v>
      </c>
      <c r="N198">
        <v>114.416699539083</v>
      </c>
      <c r="O198">
        <v>120.978680712253</v>
      </c>
      <c r="P198">
        <v>120.07887327144999</v>
      </c>
      <c r="Q198">
        <v>104.739508694462</v>
      </c>
      <c r="R198">
        <v>100.351284930974</v>
      </c>
      <c r="S198">
        <v>90.224115682614794</v>
      </c>
      <c r="T198">
        <v>103.29143931725299</v>
      </c>
    </row>
    <row r="199" spans="1:20" x14ac:dyDescent="0.35">
      <c r="A199" s="24">
        <v>41194</v>
      </c>
      <c r="B199">
        <v>104.05710997643899</v>
      </c>
      <c r="C199">
        <v>110.27360889606599</v>
      </c>
      <c r="D199">
        <v>108.108771376069</v>
      </c>
      <c r="E199">
        <v>101.92168854296401</v>
      </c>
      <c r="F199">
        <v>109.768239511866</v>
      </c>
      <c r="G199">
        <v>83.494640226601007</v>
      </c>
      <c r="H199">
        <v>74.661994253094903</v>
      </c>
      <c r="I199">
        <v>113.593286413386</v>
      </c>
      <c r="J199">
        <v>111.259495329608</v>
      </c>
      <c r="K199">
        <v>111.88626208152699</v>
      </c>
      <c r="L199">
        <v>113.748945535541</v>
      </c>
      <c r="M199">
        <v>114.005262126563</v>
      </c>
      <c r="N199">
        <v>114.07658386332599</v>
      </c>
      <c r="O199">
        <v>118.03406460286</v>
      </c>
      <c r="P199">
        <v>119.350073842526</v>
      </c>
      <c r="Q199">
        <v>103.292334358351</v>
      </c>
      <c r="R199">
        <v>99.238880788364796</v>
      </c>
      <c r="S199">
        <v>89.489955944520005</v>
      </c>
      <c r="T199">
        <v>102.315568353955</v>
      </c>
    </row>
    <row r="200" spans="1:20" x14ac:dyDescent="0.35">
      <c r="A200" s="24">
        <v>41197</v>
      </c>
      <c r="B200">
        <v>104.11265188657001</v>
      </c>
      <c r="C200">
        <v>110.460433821046</v>
      </c>
      <c r="D200">
        <v>108.201470783454</v>
      </c>
      <c r="E200">
        <v>101.94670024952801</v>
      </c>
      <c r="F200">
        <v>110.34100333006801</v>
      </c>
      <c r="G200">
        <v>83.857544403554002</v>
      </c>
      <c r="H200">
        <v>75.112694868044898</v>
      </c>
      <c r="I200">
        <v>113.497526100551</v>
      </c>
      <c r="J200">
        <v>111.603917967554</v>
      </c>
      <c r="K200">
        <v>110.993972178014</v>
      </c>
      <c r="L200">
        <v>114.69625330264201</v>
      </c>
      <c r="M200">
        <v>114.67301576386301</v>
      </c>
      <c r="N200">
        <v>114.365725325277</v>
      </c>
      <c r="O200">
        <v>118.483272040477</v>
      </c>
      <c r="P200">
        <v>120.002142134959</v>
      </c>
      <c r="Q200">
        <v>102.785817343677</v>
      </c>
      <c r="R200">
        <v>99.004683389617497</v>
      </c>
      <c r="S200">
        <v>86.591965124114694</v>
      </c>
      <c r="T200">
        <v>102.241886892135</v>
      </c>
    </row>
    <row r="201" spans="1:20" x14ac:dyDescent="0.35">
      <c r="A201" s="24">
        <v>41198</v>
      </c>
      <c r="B201">
        <v>103.945895359415</v>
      </c>
      <c r="C201">
        <v>110.53515549937801</v>
      </c>
      <c r="D201">
        <v>108.170621873524</v>
      </c>
      <c r="E201">
        <v>101.896642210134</v>
      </c>
      <c r="F201">
        <v>110.53187847541</v>
      </c>
      <c r="G201">
        <v>86.182816416791297</v>
      </c>
      <c r="H201">
        <v>78.281704102646799</v>
      </c>
      <c r="I201">
        <v>113.305990856099</v>
      </c>
      <c r="J201">
        <v>111.531426365057</v>
      </c>
      <c r="K201">
        <v>106.45942650024401</v>
      </c>
      <c r="L201">
        <v>115.85847257099</v>
      </c>
      <c r="M201">
        <v>116.128521371037</v>
      </c>
      <c r="N201">
        <v>114.994950509239</v>
      </c>
      <c r="O201">
        <v>117.285450531431</v>
      </c>
      <c r="P201">
        <v>120.90353496178599</v>
      </c>
      <c r="Q201">
        <v>102.858186555293</v>
      </c>
      <c r="R201">
        <v>98.916864948660603</v>
      </c>
      <c r="S201">
        <v>85.780531231987595</v>
      </c>
      <c r="T201">
        <v>104.21202813234</v>
      </c>
    </row>
    <row r="202" spans="1:20" x14ac:dyDescent="0.35">
      <c r="A202" s="24">
        <v>41199</v>
      </c>
      <c r="B202">
        <v>103.62168756035901</v>
      </c>
      <c r="C202">
        <v>110.472864401712</v>
      </c>
      <c r="D202">
        <v>108.108771376069</v>
      </c>
      <c r="E202">
        <v>101.771479798516</v>
      </c>
      <c r="F202">
        <v>110.85911936879199</v>
      </c>
      <c r="G202">
        <v>87.755404910039104</v>
      </c>
      <c r="H202">
        <v>80.422546480817402</v>
      </c>
      <c r="I202">
        <v>112.169015307542</v>
      </c>
      <c r="J202">
        <v>111.31391154564</v>
      </c>
      <c r="K202">
        <v>103.592449967428</v>
      </c>
      <c r="L202">
        <v>116.383904836933</v>
      </c>
      <c r="M202">
        <v>116.214151876888</v>
      </c>
      <c r="N202">
        <v>116.16837195822301</v>
      </c>
      <c r="O202">
        <v>119.03222076005299</v>
      </c>
      <c r="P202">
        <v>121.172033670435</v>
      </c>
      <c r="Q202">
        <v>102.894363664808</v>
      </c>
      <c r="R202">
        <v>99.151051180261405</v>
      </c>
      <c r="S202">
        <v>86.437409446078306</v>
      </c>
      <c r="T202">
        <v>105.629701561449</v>
      </c>
    </row>
    <row r="203" spans="1:20" x14ac:dyDescent="0.35">
      <c r="A203" s="24">
        <v>41200</v>
      </c>
      <c r="B203">
        <v>103.584634706602</v>
      </c>
      <c r="C203">
        <v>110.32342795476499</v>
      </c>
      <c r="D203">
        <v>107.954390220148</v>
      </c>
      <c r="E203">
        <v>101.771479798516</v>
      </c>
      <c r="F203">
        <v>110.72279315851701</v>
      </c>
      <c r="G203">
        <v>88.857566203293601</v>
      </c>
      <c r="H203">
        <v>81.8591780195664</v>
      </c>
      <c r="I203">
        <v>111.76207966167399</v>
      </c>
      <c r="J203">
        <v>111.10543942094699</v>
      </c>
      <c r="K203">
        <v>101.646972483116</v>
      </c>
      <c r="L203">
        <v>116.081391385431</v>
      </c>
      <c r="M203">
        <v>115.63193746303</v>
      </c>
      <c r="N203">
        <v>115.930260629133</v>
      </c>
      <c r="O203">
        <v>119.082109679827</v>
      </c>
      <c r="P203">
        <v>121.421392644297</v>
      </c>
      <c r="Q203">
        <v>102.858186555293</v>
      </c>
      <c r="R203">
        <v>99.443797928695204</v>
      </c>
      <c r="S203">
        <v>88.717155444423199</v>
      </c>
      <c r="T203">
        <v>105.371951176895</v>
      </c>
    </row>
    <row r="204" spans="1:20" x14ac:dyDescent="0.35">
      <c r="A204" s="24">
        <v>41201</v>
      </c>
      <c r="B204">
        <v>103.714310352124</v>
      </c>
      <c r="C204">
        <v>110.33588617429901</v>
      </c>
      <c r="D204">
        <v>108.07792246613801</v>
      </c>
      <c r="E204">
        <v>101.733933383449</v>
      </c>
      <c r="F204">
        <v>110.231852742916</v>
      </c>
      <c r="G204">
        <v>86.505402254942695</v>
      </c>
      <c r="H204">
        <v>78.5493245142207</v>
      </c>
      <c r="I204">
        <v>111.941620197831</v>
      </c>
      <c r="J204">
        <v>111.304858847936</v>
      </c>
      <c r="K204">
        <v>105.552532024236</v>
      </c>
      <c r="L204">
        <v>114.146993485666</v>
      </c>
      <c r="M204">
        <v>113.457362291358</v>
      </c>
      <c r="N204">
        <v>113.838576383912</v>
      </c>
      <c r="O204">
        <v>118.283618874486</v>
      </c>
      <c r="P204">
        <v>119.311716884147</v>
      </c>
      <c r="Q204">
        <v>101.302458401758</v>
      </c>
      <c r="R204">
        <v>97.950817429548493</v>
      </c>
      <c r="S204">
        <v>89.219477980477706</v>
      </c>
      <c r="T204">
        <v>103.365061833903</v>
      </c>
    </row>
    <row r="205" spans="1:20" x14ac:dyDescent="0.35">
      <c r="A205" s="24">
        <v>41204</v>
      </c>
      <c r="B205">
        <v>103.575320108722</v>
      </c>
      <c r="C205">
        <v>109.93730606584</v>
      </c>
      <c r="D205">
        <v>107.89263615064699</v>
      </c>
      <c r="E205">
        <v>101.70881779808499</v>
      </c>
      <c r="F205">
        <v>110.422793784531</v>
      </c>
      <c r="G205">
        <v>87.553785267646504</v>
      </c>
      <c r="H205">
        <v>80.084527591040796</v>
      </c>
      <c r="I205">
        <v>111.534648005015</v>
      </c>
      <c r="J205">
        <v>111.042050531058</v>
      </c>
      <c r="K205">
        <v>103.70946062949901</v>
      </c>
      <c r="L205">
        <v>114.16291091778101</v>
      </c>
      <c r="M205">
        <v>113.337470454927</v>
      </c>
      <c r="N205">
        <v>113.923573349105</v>
      </c>
      <c r="O205">
        <v>118.682888648881</v>
      </c>
      <c r="P205">
        <v>119.177454615022</v>
      </c>
      <c r="Q205">
        <v>100.832133489185</v>
      </c>
      <c r="R205">
        <v>97.1018686098096</v>
      </c>
      <c r="S205">
        <v>85.819164624017802</v>
      </c>
      <c r="T205">
        <v>101.984187032012</v>
      </c>
    </row>
    <row r="206" spans="1:20" x14ac:dyDescent="0.35">
      <c r="A206" s="24">
        <v>41205</v>
      </c>
      <c r="B206">
        <v>103.806942486515</v>
      </c>
      <c r="C206">
        <v>110.136609939503</v>
      </c>
      <c r="D206">
        <v>108.07792246613801</v>
      </c>
      <c r="E206">
        <v>101.783933712398</v>
      </c>
      <c r="F206">
        <v>110.177389473004</v>
      </c>
      <c r="G206">
        <v>85.067223130171996</v>
      </c>
      <c r="H206">
        <v>76.690170677537694</v>
      </c>
      <c r="I206">
        <v>112.02533463664599</v>
      </c>
      <c r="J206">
        <v>111.232307227554</v>
      </c>
      <c r="K206">
        <v>108.039221614767</v>
      </c>
      <c r="L206">
        <v>112.578771289378</v>
      </c>
      <c r="M206">
        <v>112.258687346798</v>
      </c>
      <c r="N206">
        <v>112.49503318955701</v>
      </c>
      <c r="O206">
        <v>117.285450531431</v>
      </c>
      <c r="P206">
        <v>118.563726061232</v>
      </c>
      <c r="Q206">
        <v>99.602029306457098</v>
      </c>
      <c r="R206">
        <v>95.316163696521997</v>
      </c>
      <c r="S206">
        <v>87.557962064249693</v>
      </c>
      <c r="T206">
        <v>99.3512410442289</v>
      </c>
    </row>
    <row r="207" spans="1:20" x14ac:dyDescent="0.35">
      <c r="A207" s="24">
        <v>41206</v>
      </c>
      <c r="B207">
        <v>103.732790065874</v>
      </c>
      <c r="C207">
        <v>110.124137900536</v>
      </c>
      <c r="D207">
        <v>108.04701730656799</v>
      </c>
      <c r="E207">
        <v>101.83401483597</v>
      </c>
      <c r="F207">
        <v>109.87742963678301</v>
      </c>
      <c r="G207">
        <v>86.733880294388101</v>
      </c>
      <c r="H207">
        <v>78.845086442770196</v>
      </c>
      <c r="I207">
        <v>111.869754279519</v>
      </c>
      <c r="J207">
        <v>110.933218098993</v>
      </c>
      <c r="K207">
        <v>104.99666953444</v>
      </c>
      <c r="L207">
        <v>112.260332929279</v>
      </c>
      <c r="M207">
        <v>111.830610886218</v>
      </c>
      <c r="N207">
        <v>112.222939051263</v>
      </c>
      <c r="O207">
        <v>117.235512868209</v>
      </c>
      <c r="P207">
        <v>118.10344256069099</v>
      </c>
      <c r="Q207">
        <v>99.312589941459194</v>
      </c>
      <c r="R207">
        <v>94.906318248714399</v>
      </c>
      <c r="S207">
        <v>85.741890469985606</v>
      </c>
      <c r="T207">
        <v>97.767813798609794</v>
      </c>
    </row>
    <row r="208" spans="1:20" x14ac:dyDescent="0.35">
      <c r="A208" s="24">
        <v>41207</v>
      </c>
      <c r="B208">
        <v>103.510482285961</v>
      </c>
      <c r="C208">
        <v>109.98716658284</v>
      </c>
      <c r="D208">
        <v>107.86171491975099</v>
      </c>
      <c r="E208">
        <v>101.69637542629199</v>
      </c>
      <c r="F208">
        <v>110.013736078176</v>
      </c>
      <c r="G208">
        <v>87.620984362208404</v>
      </c>
      <c r="H208">
        <v>80.014108084243404</v>
      </c>
      <c r="I208">
        <v>111.307274823472</v>
      </c>
      <c r="J208">
        <v>110.61597356012101</v>
      </c>
      <c r="K208">
        <v>103.32913703835</v>
      </c>
      <c r="L208">
        <v>112.58665897884801</v>
      </c>
      <c r="M208">
        <v>111.89913354738</v>
      </c>
      <c r="N208">
        <v>112.018850473562</v>
      </c>
      <c r="O208">
        <v>118.183792291491</v>
      </c>
      <c r="P208">
        <v>117.739038541295</v>
      </c>
      <c r="Q208">
        <v>99.565852196942004</v>
      </c>
      <c r="R208">
        <v>95.111246556191503</v>
      </c>
      <c r="S208">
        <v>85.664608945981499</v>
      </c>
      <c r="T208">
        <v>98.577905683181697</v>
      </c>
    </row>
    <row r="209" spans="1:20" x14ac:dyDescent="0.35">
      <c r="A209" s="24">
        <v>41208</v>
      </c>
      <c r="B209">
        <v>103.788425402263</v>
      </c>
      <c r="C209">
        <v>110.286053296166</v>
      </c>
      <c r="D209">
        <v>108.07792246613801</v>
      </c>
      <c r="E209">
        <v>101.771479798516</v>
      </c>
      <c r="F209">
        <v>109.850102452231</v>
      </c>
      <c r="G209">
        <v>85.080660713213703</v>
      </c>
      <c r="H209">
        <v>76.577494209513304</v>
      </c>
      <c r="I209">
        <v>111.917660018801</v>
      </c>
      <c r="J209">
        <v>111.159825628037</v>
      </c>
      <c r="K209">
        <v>107.76133159984199</v>
      </c>
      <c r="L209">
        <v>112.523026632802</v>
      </c>
      <c r="M209">
        <v>112.155956603126</v>
      </c>
      <c r="N209">
        <v>111.89982276854499</v>
      </c>
      <c r="O209">
        <v>117.385264928564</v>
      </c>
      <c r="P209">
        <v>118.18015647744799</v>
      </c>
      <c r="Q209">
        <v>99.782922350324597</v>
      </c>
      <c r="R209">
        <v>95.286883438105406</v>
      </c>
      <c r="S209">
        <v>84.582689719840403</v>
      </c>
      <c r="T209">
        <v>99.259177110277307</v>
      </c>
    </row>
    <row r="210" spans="1:20" x14ac:dyDescent="0.35">
      <c r="A210" s="24">
        <v>41213</v>
      </c>
      <c r="B210">
        <v>103.936599446785</v>
      </c>
      <c r="C210">
        <v>110.584940009492</v>
      </c>
      <c r="D210">
        <v>108.04701730656799</v>
      </c>
      <c r="E210">
        <v>101.871653587748</v>
      </c>
      <c r="F210">
        <v>110.013736078176</v>
      </c>
      <c r="G210">
        <v>84.005408124103297</v>
      </c>
      <c r="H210">
        <v>75.295780328569293</v>
      </c>
      <c r="I210">
        <v>112.707622297234</v>
      </c>
      <c r="J210">
        <v>111.50425826896399</v>
      </c>
      <c r="K210">
        <v>109.765273185217</v>
      </c>
      <c r="L210">
        <v>112.523026632802</v>
      </c>
      <c r="M210">
        <v>111.916256605803</v>
      </c>
      <c r="N210">
        <v>112.256969791087</v>
      </c>
      <c r="O210">
        <v>118.03406460286</v>
      </c>
      <c r="P210">
        <v>119.50347584643799</v>
      </c>
      <c r="Q210">
        <v>99.710560635001599</v>
      </c>
      <c r="R210">
        <v>94.964867598401298</v>
      </c>
      <c r="S210">
        <v>84.0030930297537</v>
      </c>
      <c r="T210">
        <v>99.001393042768896</v>
      </c>
    </row>
    <row r="211" spans="1:20" x14ac:dyDescent="0.35">
      <c r="A211" s="24">
        <v>41214</v>
      </c>
      <c r="B211">
        <v>103.800113027086</v>
      </c>
      <c r="C211">
        <v>110.622300848658</v>
      </c>
      <c r="D211">
        <v>108.07792246613801</v>
      </c>
      <c r="E211">
        <v>101.796537673435</v>
      </c>
      <c r="F211">
        <v>109.822801626188</v>
      </c>
      <c r="G211">
        <v>85.000024035610295</v>
      </c>
      <c r="H211">
        <v>76.450707554385801</v>
      </c>
      <c r="I211">
        <v>112.492134183142</v>
      </c>
      <c r="J211">
        <v>111.01477240217601</v>
      </c>
      <c r="K211">
        <v>107.790540744833</v>
      </c>
      <c r="L211">
        <v>113.701170809747</v>
      </c>
      <c r="M211">
        <v>113.183362929118</v>
      </c>
      <c r="N211">
        <v>113.49842875440901</v>
      </c>
      <c r="O211">
        <v>119.33163957972801</v>
      </c>
      <c r="P211">
        <v>121.72826553105899</v>
      </c>
      <c r="Q211">
        <v>99.891468671455101</v>
      </c>
      <c r="R211">
        <v>94.994147856818103</v>
      </c>
      <c r="S211">
        <v>83.616692779705303</v>
      </c>
      <c r="T211">
        <v>100.050894943456</v>
      </c>
    </row>
    <row r="212" spans="1:20" x14ac:dyDescent="0.35">
      <c r="A212" s="24">
        <v>41215</v>
      </c>
      <c r="B212">
        <v>103.865081646608</v>
      </c>
      <c r="C212">
        <v>110.63356368717101</v>
      </c>
      <c r="D212">
        <v>107.954390220148</v>
      </c>
      <c r="E212">
        <v>101.783933712398</v>
      </c>
      <c r="F212">
        <v>109.68645564703</v>
      </c>
      <c r="G212">
        <v>85.161314159847606</v>
      </c>
      <c r="H212">
        <v>76.704233550302305</v>
      </c>
      <c r="I212">
        <v>112.260368058464</v>
      </c>
      <c r="J212">
        <v>110.797227573817</v>
      </c>
      <c r="K212">
        <v>107.571151479835</v>
      </c>
      <c r="L212">
        <v>112.690178361219</v>
      </c>
      <c r="M212">
        <v>112.001879504786</v>
      </c>
      <c r="N212">
        <v>113.005206703192</v>
      </c>
      <c r="O212">
        <v>118.183792291491</v>
      </c>
      <c r="P212">
        <v>120.44324285137699</v>
      </c>
      <c r="Q212">
        <v>98.191024583567696</v>
      </c>
      <c r="R212">
        <v>93.325524892183907</v>
      </c>
      <c r="S212">
        <v>80.564146281263604</v>
      </c>
      <c r="T212">
        <v>98.246507519762005</v>
      </c>
    </row>
    <row r="213" spans="1:20" x14ac:dyDescent="0.35">
      <c r="A213" s="24">
        <v>41218</v>
      </c>
      <c r="B213">
        <v>104.041554504551</v>
      </c>
      <c r="C213">
        <v>110.63356368717101</v>
      </c>
      <c r="D213">
        <v>107.954390220148</v>
      </c>
      <c r="E213">
        <v>101.671340635551</v>
      </c>
      <c r="F213">
        <v>109.659227306888</v>
      </c>
      <c r="G213">
        <v>84.112925557466895</v>
      </c>
      <c r="H213">
        <v>75.323958645586103</v>
      </c>
      <c r="I213">
        <v>112.464563165661</v>
      </c>
      <c r="J213">
        <v>110.85166379581101</v>
      </c>
      <c r="K213">
        <v>109.370317534924</v>
      </c>
      <c r="L213">
        <v>112.921082059409</v>
      </c>
      <c r="M213">
        <v>112.532694315905</v>
      </c>
      <c r="N213">
        <v>112.81813349540199</v>
      </c>
      <c r="O213">
        <v>117.884349100091</v>
      </c>
      <c r="P213">
        <v>120.84601243901901</v>
      </c>
      <c r="Q213">
        <v>99.023158072754001</v>
      </c>
      <c r="R213">
        <v>93.911012805478705</v>
      </c>
      <c r="S213">
        <v>81.027820685344295</v>
      </c>
      <c r="T213">
        <v>99.296009420448698</v>
      </c>
    </row>
    <row r="214" spans="1:20" x14ac:dyDescent="0.35">
      <c r="A214" s="24">
        <v>41219</v>
      </c>
      <c r="B214">
        <v>103.744421634942</v>
      </c>
      <c r="C214">
        <v>110.196517184846</v>
      </c>
      <c r="D214">
        <v>107.769103904657</v>
      </c>
      <c r="E214">
        <v>101.633713425861</v>
      </c>
      <c r="F214">
        <v>109.768239511866</v>
      </c>
      <c r="G214">
        <v>85.739264382881203</v>
      </c>
      <c r="H214">
        <v>77.436627963888199</v>
      </c>
      <c r="I214">
        <v>111.695878520284</v>
      </c>
      <c r="J214">
        <v>110.31685442261799</v>
      </c>
      <c r="K214">
        <v>106.313160882101</v>
      </c>
      <c r="L214">
        <v>113.8046976686</v>
      </c>
      <c r="M214">
        <v>113.01213995175399</v>
      </c>
      <c r="N214">
        <v>113.923573349105</v>
      </c>
      <c r="O214">
        <v>119.53132930330599</v>
      </c>
      <c r="P214">
        <v>122.30363712646999</v>
      </c>
      <c r="Q214">
        <v>100.79594138708499</v>
      </c>
      <c r="R214">
        <v>95.960184208783701</v>
      </c>
      <c r="S214">
        <v>81.993817625479394</v>
      </c>
      <c r="T214">
        <v>100.879436666068</v>
      </c>
    </row>
    <row r="215" spans="1:20" x14ac:dyDescent="0.35">
      <c r="A215" s="24">
        <v>41220</v>
      </c>
      <c r="B215">
        <v>103.985844427156</v>
      </c>
      <c r="C215">
        <v>110.59616138970399</v>
      </c>
      <c r="D215">
        <v>108.04701730656799</v>
      </c>
      <c r="E215">
        <v>101.783933712398</v>
      </c>
      <c r="F215">
        <v>109.25013665239599</v>
      </c>
      <c r="G215">
        <v>82.580666582374405</v>
      </c>
      <c r="H215">
        <v>73.197205425923897</v>
      </c>
      <c r="I215">
        <v>112.224369314802</v>
      </c>
      <c r="J215">
        <v>110.543471954642</v>
      </c>
      <c r="K215">
        <v>112.003300230246</v>
      </c>
      <c r="L215">
        <v>111.225438164888</v>
      </c>
      <c r="M215">
        <v>110.871734828255</v>
      </c>
      <c r="N215">
        <v>111.559707092788</v>
      </c>
      <c r="O215">
        <v>115.23921273968401</v>
      </c>
      <c r="P215">
        <v>120.059690487328</v>
      </c>
      <c r="Q215">
        <v>98.914619247916406</v>
      </c>
      <c r="R215">
        <v>93.618266057044593</v>
      </c>
      <c r="S215">
        <v>81.182383733352395</v>
      </c>
      <c r="T215">
        <v>97.068134637166693</v>
      </c>
    </row>
    <row r="216" spans="1:20" x14ac:dyDescent="0.35">
      <c r="A216" s="24">
        <v>41221</v>
      </c>
      <c r="B216">
        <v>104.115847064579</v>
      </c>
      <c r="C216">
        <v>110.421221177757</v>
      </c>
      <c r="D216">
        <v>108.07792246613801</v>
      </c>
      <c r="E216">
        <v>101.84658417074</v>
      </c>
      <c r="F216">
        <v>108.895542215953</v>
      </c>
      <c r="G216">
        <v>80.147871546096795</v>
      </c>
      <c r="H216">
        <v>69.943677011718904</v>
      </c>
      <c r="I216">
        <v>112.71672248725601</v>
      </c>
      <c r="J216">
        <v>110.434689537482</v>
      </c>
      <c r="K216">
        <v>117.020575588741</v>
      </c>
      <c r="L216">
        <v>109.888052378445</v>
      </c>
      <c r="M216">
        <v>109.570412815563</v>
      </c>
      <c r="N216">
        <v>111.304596370661</v>
      </c>
      <c r="O216">
        <v>114.241020024904</v>
      </c>
      <c r="P216">
        <v>117.451365658391</v>
      </c>
      <c r="Q216">
        <v>99.059327685976001</v>
      </c>
      <c r="R216">
        <v>93.530447616087898</v>
      </c>
      <c r="S216">
        <v>81.877902709445095</v>
      </c>
      <c r="T216">
        <v>95.061253714914102</v>
      </c>
    </row>
    <row r="217" spans="1:20" x14ac:dyDescent="0.35">
      <c r="A217" s="24">
        <v>41222</v>
      </c>
      <c r="B217">
        <v>104.060118301933</v>
      </c>
      <c r="C217">
        <v>110.321389588286</v>
      </c>
      <c r="D217">
        <v>108.07792246613801</v>
      </c>
      <c r="E217">
        <v>101.796537673435</v>
      </c>
      <c r="F217">
        <v>108.895542215953</v>
      </c>
      <c r="G217">
        <v>80.040337343702802</v>
      </c>
      <c r="H217">
        <v>69.718318818521098</v>
      </c>
      <c r="I217">
        <v>112.71672248725601</v>
      </c>
      <c r="J217">
        <v>110.162818519919</v>
      </c>
      <c r="K217">
        <v>117.210700735451</v>
      </c>
      <c r="L217">
        <v>109.983586877067</v>
      </c>
      <c r="M217">
        <v>109.878605046578</v>
      </c>
      <c r="N217">
        <v>110.13119089855</v>
      </c>
      <c r="O217">
        <v>114.340822236176</v>
      </c>
      <c r="P217">
        <v>116.83767154407001</v>
      </c>
      <c r="Q217">
        <v>99.855284065647197</v>
      </c>
      <c r="R217">
        <v>94.730681366800695</v>
      </c>
      <c r="S217">
        <v>79.714064257162704</v>
      </c>
      <c r="T217">
        <v>95.190099434606296</v>
      </c>
    </row>
    <row r="218" spans="1:20" x14ac:dyDescent="0.35">
      <c r="A218" s="24">
        <v>41225</v>
      </c>
      <c r="B218">
        <v>104.032202536168</v>
      </c>
      <c r="C218">
        <v>110.696020618042</v>
      </c>
      <c r="D218">
        <v>108.139708678291</v>
      </c>
      <c r="E218">
        <v>101.83401483597</v>
      </c>
      <c r="F218">
        <v>108.78642457693699</v>
      </c>
      <c r="G218">
        <v>79.690881929144894</v>
      </c>
      <c r="H218">
        <v>69.366216027385093</v>
      </c>
      <c r="I218">
        <v>112.452605004315</v>
      </c>
      <c r="J218">
        <v>110.18092391532601</v>
      </c>
      <c r="K218">
        <v>117.92744257810099</v>
      </c>
      <c r="L218">
        <v>110.071151444908</v>
      </c>
      <c r="M218">
        <v>109.793012575064</v>
      </c>
      <c r="N218">
        <v>110.08017674256099</v>
      </c>
      <c r="O218">
        <v>114.340822236176</v>
      </c>
      <c r="P218">
        <v>116.434884736694</v>
      </c>
      <c r="Q218">
        <v>99.384951656781794</v>
      </c>
      <c r="R218">
        <v>94.174468128349304</v>
      </c>
      <c r="S218">
        <v>81.182383733352296</v>
      </c>
      <c r="T218">
        <v>94.692997979107204</v>
      </c>
    </row>
    <row r="219" spans="1:20" x14ac:dyDescent="0.35">
      <c r="A219" s="24">
        <v>41226</v>
      </c>
      <c r="B219">
        <v>104.21797130674</v>
      </c>
      <c r="C219">
        <v>110.64606336500501</v>
      </c>
      <c r="D219">
        <v>108.139708678291</v>
      </c>
      <c r="E219">
        <v>101.80906083985001</v>
      </c>
      <c r="F219">
        <v>108.45922322131899</v>
      </c>
      <c r="G219">
        <v>79.180125210996394</v>
      </c>
      <c r="H219">
        <v>68.661989416518395</v>
      </c>
      <c r="I219">
        <v>112.71672248725601</v>
      </c>
      <c r="J219">
        <v>110.226257424712</v>
      </c>
      <c r="K219">
        <v>119.126923263691</v>
      </c>
      <c r="L219">
        <v>109.689080738762</v>
      </c>
      <c r="M219">
        <v>109.638882228654</v>
      </c>
      <c r="N219">
        <v>110.250266534186</v>
      </c>
      <c r="O219">
        <v>113.143025098854</v>
      </c>
      <c r="P219">
        <v>116.818462930346</v>
      </c>
      <c r="Q219">
        <v>99.204058612914295</v>
      </c>
      <c r="R219">
        <v>93.793914106104907</v>
      </c>
      <c r="S219">
        <v>85.085012255894796</v>
      </c>
      <c r="T219">
        <v>94.656174089674394</v>
      </c>
    </row>
    <row r="220" spans="1:20" x14ac:dyDescent="0.35">
      <c r="A220" s="24">
        <v>41227</v>
      </c>
      <c r="B220">
        <v>104.24581233150001</v>
      </c>
      <c r="C220">
        <v>110.408818235959</v>
      </c>
      <c r="D220">
        <v>108.139708678291</v>
      </c>
      <c r="E220">
        <v>101.871653587748</v>
      </c>
      <c r="F220">
        <v>108.15932269174399</v>
      </c>
      <c r="G220">
        <v>79.045721432195904</v>
      </c>
      <c r="H220">
        <v>68.521155660072196</v>
      </c>
      <c r="I220">
        <v>112.008164880531</v>
      </c>
      <c r="J220">
        <v>110.45287495673701</v>
      </c>
      <c r="K220">
        <v>119.404831603048</v>
      </c>
      <c r="L220">
        <v>108.20837825141901</v>
      </c>
      <c r="M220">
        <v>107.97798359594201</v>
      </c>
      <c r="N220">
        <v>108.107496237047</v>
      </c>
      <c r="O220">
        <v>111.246514995738</v>
      </c>
      <c r="P220">
        <v>115.380029636885</v>
      </c>
      <c r="Q220">
        <v>99.493482985326693</v>
      </c>
      <c r="R220">
        <v>94.291566827723003</v>
      </c>
      <c r="S220">
        <v>85.278208695933102</v>
      </c>
      <c r="T220">
        <v>93.919679459536795</v>
      </c>
    </row>
    <row r="221" spans="1:20" x14ac:dyDescent="0.35">
      <c r="A221" s="24">
        <v>41228</v>
      </c>
      <c r="B221">
        <v>104.143622690958</v>
      </c>
      <c r="C221">
        <v>110.371402119058</v>
      </c>
      <c r="D221">
        <v>108.04701730656799</v>
      </c>
      <c r="E221">
        <v>101.896642210134</v>
      </c>
      <c r="F221">
        <v>108.26830194858501</v>
      </c>
      <c r="G221">
        <v>79.301085817078302</v>
      </c>
      <c r="H221">
        <v>68.7605872403322</v>
      </c>
      <c r="I221">
        <v>111.87611344845</v>
      </c>
      <c r="J221">
        <v>110.235310122416</v>
      </c>
      <c r="K221">
        <v>118.966007261972</v>
      </c>
      <c r="L221">
        <v>108.025279184955</v>
      </c>
      <c r="M221">
        <v>107.875214817933</v>
      </c>
      <c r="N221">
        <v>107.98844456672001</v>
      </c>
      <c r="O221">
        <v>111.446107232418</v>
      </c>
      <c r="P221">
        <v>115.456743553641</v>
      </c>
      <c r="Q221">
        <v>99.095504795490697</v>
      </c>
      <c r="R221">
        <v>93.823183197375002</v>
      </c>
      <c r="S221">
        <v>83.925811505749607</v>
      </c>
      <c r="T221">
        <v>93.330505649347202</v>
      </c>
    </row>
    <row r="222" spans="1:20" x14ac:dyDescent="0.35">
      <c r="A222" s="24">
        <v>41229</v>
      </c>
      <c r="B222">
        <v>104.18087173985499</v>
      </c>
      <c r="C222">
        <v>110.52121860043199</v>
      </c>
      <c r="D222">
        <v>108.10877137606801</v>
      </c>
      <c r="E222">
        <v>101.88413058580799</v>
      </c>
      <c r="F222">
        <v>108.377419587601</v>
      </c>
      <c r="G222">
        <v>79.448938358273793</v>
      </c>
      <c r="H222">
        <v>68.887342352567501</v>
      </c>
      <c r="I222">
        <v>111.779943809798</v>
      </c>
      <c r="J222">
        <v>110.271530916213</v>
      </c>
      <c r="K222">
        <v>118.746590510326</v>
      </c>
      <c r="L222">
        <v>108.5586290463</v>
      </c>
      <c r="M222">
        <v>108.49162970743301</v>
      </c>
      <c r="N222">
        <v>108.413605138289</v>
      </c>
      <c r="O222">
        <v>112.294572258567</v>
      </c>
      <c r="P222">
        <v>115.74440782667899</v>
      </c>
      <c r="Q222">
        <v>99.529660094841404</v>
      </c>
      <c r="R222">
        <v>94.584313576156902</v>
      </c>
      <c r="S222">
        <v>86.089649958031899</v>
      </c>
      <c r="T222">
        <v>94.159030530482397</v>
      </c>
    </row>
    <row r="223" spans="1:20" x14ac:dyDescent="0.35">
      <c r="A223" s="24">
        <v>41232</v>
      </c>
      <c r="B223">
        <v>104.255098901503</v>
      </c>
      <c r="C223">
        <v>110.64606336500501</v>
      </c>
      <c r="D223">
        <v>108.07792246613801</v>
      </c>
      <c r="E223">
        <v>101.88413058580799</v>
      </c>
      <c r="F223">
        <v>109.113711597711</v>
      </c>
      <c r="G223">
        <v>80.322599253375699</v>
      </c>
      <c r="H223">
        <v>70.112689085181302</v>
      </c>
      <c r="I223">
        <v>112.104173712613</v>
      </c>
      <c r="J223">
        <v>110.61597356012101</v>
      </c>
      <c r="K223">
        <v>116.53785507023299</v>
      </c>
      <c r="L223">
        <v>110.755758032003</v>
      </c>
      <c r="M223">
        <v>110.61488895190701</v>
      </c>
      <c r="N223">
        <v>110.335287464689</v>
      </c>
      <c r="O223">
        <v>114.29090894467799</v>
      </c>
      <c r="P223">
        <v>118.621265803734</v>
      </c>
      <c r="Q223">
        <v>101.411004722889</v>
      </c>
      <c r="R223">
        <v>96.428567839131404</v>
      </c>
      <c r="S223">
        <v>84.775893529850507</v>
      </c>
      <c r="T223">
        <v>97.270670239417896</v>
      </c>
    </row>
    <row r="224" spans="1:20" x14ac:dyDescent="0.35">
      <c r="A224" s="24">
        <v>41233</v>
      </c>
      <c r="B224">
        <v>104.060118301933</v>
      </c>
      <c r="C224">
        <v>110.23398166976401</v>
      </c>
      <c r="D224">
        <v>107.86171491975099</v>
      </c>
      <c r="E224">
        <v>101.859107337155</v>
      </c>
      <c r="F224">
        <v>109.25013665239599</v>
      </c>
      <c r="G224">
        <v>81.868301401186599</v>
      </c>
      <c r="H224">
        <v>72.2112955307188</v>
      </c>
      <c r="I224">
        <v>111.599833141254</v>
      </c>
      <c r="J224">
        <v>110.271530916213</v>
      </c>
      <c r="K224">
        <v>112.98331835310999</v>
      </c>
      <c r="L224">
        <v>110.803517804832</v>
      </c>
      <c r="M224">
        <v>110.61488895190701</v>
      </c>
      <c r="N224">
        <v>110.522328718732</v>
      </c>
      <c r="O224">
        <v>115.139349599102</v>
      </c>
      <c r="P224">
        <v>118.621265803734</v>
      </c>
      <c r="Q224">
        <v>100.72360216064099</v>
      </c>
      <c r="R224">
        <v>95.521080836852406</v>
      </c>
      <c r="S224">
        <v>86.939724612161001</v>
      </c>
      <c r="T224">
        <v>96.939272075997593</v>
      </c>
    </row>
    <row r="225" spans="1:20" x14ac:dyDescent="0.35">
      <c r="A225" s="24">
        <v>41234</v>
      </c>
      <c r="B225">
        <v>103.883710842369</v>
      </c>
      <c r="C225">
        <v>110.13415699001099</v>
      </c>
      <c r="D225">
        <v>107.83084190283201</v>
      </c>
      <c r="E225">
        <v>101.821549379999</v>
      </c>
      <c r="F225">
        <v>109.22286877449</v>
      </c>
      <c r="G225">
        <v>82.083353036944104</v>
      </c>
      <c r="H225">
        <v>72.366213188524597</v>
      </c>
      <c r="I225">
        <v>111.55169350150599</v>
      </c>
      <c r="J225">
        <v>110.353165243242</v>
      </c>
      <c r="K225">
        <v>112.67617338211301</v>
      </c>
      <c r="L225">
        <v>111.010504234194</v>
      </c>
      <c r="M225">
        <v>110.854634590434</v>
      </c>
      <c r="N225">
        <v>110.522328718732</v>
      </c>
      <c r="O225">
        <v>114.889795327477</v>
      </c>
      <c r="P225">
        <v>119.407587755425</v>
      </c>
      <c r="Q225">
        <v>101.157749963698</v>
      </c>
      <c r="R225">
        <v>95.930915117513607</v>
      </c>
      <c r="S225">
        <v>88.717155444423199</v>
      </c>
      <c r="T225">
        <v>97.7125653333526</v>
      </c>
    </row>
    <row r="226" spans="1:20" x14ac:dyDescent="0.35">
      <c r="A226" s="24">
        <v>41236</v>
      </c>
      <c r="B226">
        <v>103.948698147142</v>
      </c>
      <c r="C226">
        <v>110.271425425533</v>
      </c>
      <c r="D226">
        <v>107.86171491975099</v>
      </c>
      <c r="E226">
        <v>101.821549379999</v>
      </c>
      <c r="F226">
        <v>109.68645564703</v>
      </c>
      <c r="G226">
        <v>82.177427297589205</v>
      </c>
      <c r="H226">
        <v>72.591571381722403</v>
      </c>
      <c r="I226">
        <v>111.599833141254</v>
      </c>
      <c r="J226">
        <v>110.398458740704</v>
      </c>
      <c r="K226">
        <v>112.442133733538</v>
      </c>
      <c r="L226">
        <v>112.523026632802</v>
      </c>
      <c r="M226">
        <v>112.344317852648</v>
      </c>
      <c r="N226">
        <v>110.522328718732</v>
      </c>
      <c r="O226">
        <v>117.035908445667</v>
      </c>
      <c r="P226">
        <v>121.210416458415</v>
      </c>
      <c r="Q226">
        <v>101.51953605143299</v>
      </c>
      <c r="R226">
        <v>96.399298747861394</v>
      </c>
      <c r="S226">
        <v>88.833077730429295</v>
      </c>
      <c r="T226">
        <v>99.203920224281703</v>
      </c>
    </row>
    <row r="227" spans="1:20" x14ac:dyDescent="0.35">
      <c r="A227" s="24">
        <v>41239</v>
      </c>
      <c r="B227">
        <v>103.985844427156</v>
      </c>
      <c r="C227">
        <v>110.159073429077</v>
      </c>
      <c r="D227">
        <v>107.799968885913</v>
      </c>
      <c r="E227">
        <v>101.80906083985001</v>
      </c>
      <c r="F227">
        <v>109.468240137881</v>
      </c>
      <c r="G227">
        <v>81.411300604881205</v>
      </c>
      <c r="H227">
        <v>71.619745387876705</v>
      </c>
      <c r="I227">
        <v>111.804028248451</v>
      </c>
      <c r="J227">
        <v>110.57971275440001</v>
      </c>
      <c r="K227">
        <v>113.846362462767</v>
      </c>
      <c r="L227">
        <v>112.28416048031301</v>
      </c>
      <c r="M227">
        <v>112.13885636530399</v>
      </c>
      <c r="N227">
        <v>111.780787075093</v>
      </c>
      <c r="O227">
        <v>116.536812088277</v>
      </c>
      <c r="P227">
        <v>120.040516313072</v>
      </c>
      <c r="Q227">
        <v>101.37482761337399</v>
      </c>
      <c r="R227">
        <v>95.872365767826693</v>
      </c>
      <c r="S227">
        <v>85.703249707983503</v>
      </c>
      <c r="T227">
        <v>97.049743744296705</v>
      </c>
    </row>
    <row r="228" spans="1:20" x14ac:dyDescent="0.35">
      <c r="A228" s="24">
        <v>41240</v>
      </c>
      <c r="B228">
        <v>104.125040208325</v>
      </c>
      <c r="C228">
        <v>110.50871201288101</v>
      </c>
      <c r="D228">
        <v>107.985263237067</v>
      </c>
      <c r="E228">
        <v>101.871653587748</v>
      </c>
      <c r="F228">
        <v>109.795527158654</v>
      </c>
      <c r="G228">
        <v>80.846799144242894</v>
      </c>
      <c r="H228">
        <v>70.732412287891094</v>
      </c>
      <c r="I228">
        <v>111.92408497223801</v>
      </c>
      <c r="J228">
        <v>110.643161662175</v>
      </c>
      <c r="K228">
        <v>115.396893459002</v>
      </c>
      <c r="L228">
        <v>111.711058159335</v>
      </c>
      <c r="M228">
        <v>111.69365684630201</v>
      </c>
      <c r="N228">
        <v>111.729740965357</v>
      </c>
      <c r="O228">
        <v>115.588520479133</v>
      </c>
      <c r="P228">
        <v>120.328146146641</v>
      </c>
      <c r="Q228">
        <v>101.230096686436</v>
      </c>
      <c r="R228">
        <v>95.813816418139794</v>
      </c>
      <c r="S228">
        <v>85.548686659975502</v>
      </c>
      <c r="T228">
        <v>96.294816117596895</v>
      </c>
    </row>
    <row r="229" spans="1:20" x14ac:dyDescent="0.35">
      <c r="A229" s="24">
        <v>41241</v>
      </c>
      <c r="B229">
        <v>104.143622690958</v>
      </c>
      <c r="C229">
        <v>110.571189672903</v>
      </c>
      <c r="D229">
        <v>107.954390220148</v>
      </c>
      <c r="E229">
        <v>101.88413058580799</v>
      </c>
      <c r="F229">
        <v>109.87742963678301</v>
      </c>
      <c r="G229">
        <v>80.954316577606406</v>
      </c>
      <c r="H229">
        <v>70.915508262712905</v>
      </c>
      <c r="I229">
        <v>111.71990448382</v>
      </c>
      <c r="J229">
        <v>110.624996248882</v>
      </c>
      <c r="K229">
        <v>115.001937808709</v>
      </c>
      <c r="L229">
        <v>112.610568771194</v>
      </c>
      <c r="M229">
        <v>112.13885636530399</v>
      </c>
      <c r="N229">
        <v>112.137902143888</v>
      </c>
      <c r="O229">
        <v>115.788185830985</v>
      </c>
      <c r="P229">
        <v>122.399482168147</v>
      </c>
      <c r="Q229">
        <v>100.904487708215</v>
      </c>
      <c r="R229">
        <v>95.638168369079494</v>
      </c>
      <c r="S229">
        <v>83.964452267751597</v>
      </c>
      <c r="T229">
        <v>97.197014039813197</v>
      </c>
    </row>
    <row r="230" spans="1:20" x14ac:dyDescent="0.35">
      <c r="A230" s="24">
        <v>41242</v>
      </c>
      <c r="B230">
        <v>104.273615985756</v>
      </c>
      <c r="C230">
        <v>110.733478193244</v>
      </c>
      <c r="D230">
        <v>107.985263237067</v>
      </c>
      <c r="E230">
        <v>101.896642210134</v>
      </c>
      <c r="F230">
        <v>110.286447805374</v>
      </c>
      <c r="G230">
        <v>81.0080780891264</v>
      </c>
      <c r="H230">
        <v>70.929597421221203</v>
      </c>
      <c r="I230">
        <v>112.080220842972</v>
      </c>
      <c r="J230">
        <v>110.70661056995</v>
      </c>
      <c r="K230">
        <v>114.884917984422</v>
      </c>
      <c r="L230">
        <v>113.135993560654</v>
      </c>
      <c r="M230">
        <v>113.13198614698101</v>
      </c>
      <c r="N230">
        <v>113.090235622131</v>
      </c>
      <c r="O230">
        <v>116.087616836523</v>
      </c>
      <c r="P230">
        <v>121.517297955044</v>
      </c>
      <c r="Q230">
        <v>101.591905263049</v>
      </c>
      <c r="R230">
        <v>96.223650698800995</v>
      </c>
      <c r="S230">
        <v>80.409583233255503</v>
      </c>
      <c r="T230">
        <v>98.043980338249298</v>
      </c>
    </row>
    <row r="231" spans="1:20" x14ac:dyDescent="0.35">
      <c r="A231" s="24">
        <v>41243</v>
      </c>
      <c r="B231">
        <v>104.21797130674</v>
      </c>
      <c r="C231">
        <v>110.74607460711501</v>
      </c>
      <c r="D231">
        <v>108.201470783454</v>
      </c>
      <c r="E231">
        <v>101.95932729474301</v>
      </c>
      <c r="F231">
        <v>110.613734826147</v>
      </c>
      <c r="G231">
        <v>81.384436618151597</v>
      </c>
      <c r="H231">
        <v>71.535231465422697</v>
      </c>
      <c r="I231">
        <v>111.872933863985</v>
      </c>
      <c r="J231">
        <v>110.69754786926499</v>
      </c>
      <c r="K231">
        <v>114.05114715526901</v>
      </c>
      <c r="L231">
        <v>113.159865970586</v>
      </c>
      <c r="M231">
        <v>113.183362929118</v>
      </c>
      <c r="N231">
        <v>112.93719315416401</v>
      </c>
      <c r="O231">
        <v>116.137517942158</v>
      </c>
      <c r="P231">
        <v>121.344670117673</v>
      </c>
      <c r="Q231">
        <v>101.664251985786</v>
      </c>
      <c r="R231">
        <v>96.487117188818303</v>
      </c>
      <c r="S231">
        <v>78.786708079029694</v>
      </c>
      <c r="T231">
        <v>97.602102085791998</v>
      </c>
    </row>
    <row r="232" spans="1:20" x14ac:dyDescent="0.35">
      <c r="A232" s="24">
        <v>41246</v>
      </c>
      <c r="B232">
        <v>104.23289148007601</v>
      </c>
      <c r="C232">
        <v>110.645807705481</v>
      </c>
      <c r="D232">
        <v>108.158166596006</v>
      </c>
      <c r="E232">
        <v>101.950566849297</v>
      </c>
      <c r="F232">
        <v>111.033243681453</v>
      </c>
      <c r="G232">
        <v>81.209680962488605</v>
      </c>
      <c r="H232">
        <v>71.267626825295196</v>
      </c>
      <c r="I232">
        <v>112.005482334557</v>
      </c>
      <c r="J232">
        <v>110.820284444764</v>
      </c>
      <c r="K232">
        <v>114.34369671598699</v>
      </c>
      <c r="L232">
        <v>112.60262126985999</v>
      </c>
      <c r="M232">
        <v>112.618271573684</v>
      </c>
      <c r="N232">
        <v>112.81813349540199</v>
      </c>
      <c r="O232">
        <v>115.63845814235501</v>
      </c>
      <c r="P232">
        <v>120.90353496178599</v>
      </c>
      <c r="Q232">
        <v>101.917514241269</v>
      </c>
      <c r="R232">
        <v>97.014050168852705</v>
      </c>
      <c r="S232">
        <v>79.173108329078104</v>
      </c>
      <c r="T232">
        <v>96.939272075997593</v>
      </c>
    </row>
    <row r="233" spans="1:20" x14ac:dyDescent="0.35">
      <c r="A233" s="24">
        <v>41247</v>
      </c>
      <c r="B233">
        <v>104.298252489879</v>
      </c>
      <c r="C233">
        <v>110.846134217242</v>
      </c>
      <c r="D233">
        <v>108.22004120045</v>
      </c>
      <c r="E233">
        <v>101.97560164003799</v>
      </c>
      <c r="F233">
        <v>111.033243681453</v>
      </c>
      <c r="G233">
        <v>80.322599253375799</v>
      </c>
      <c r="H233">
        <v>70.112689085181302</v>
      </c>
      <c r="I233">
        <v>112.19838443485899</v>
      </c>
      <c r="J233">
        <v>110.92036426855201</v>
      </c>
      <c r="K233">
        <v>116.27451465450601</v>
      </c>
      <c r="L233">
        <v>112.443402089811</v>
      </c>
      <c r="M233">
        <v>112.37855636262699</v>
      </c>
      <c r="N233">
        <v>112.580038143186</v>
      </c>
      <c r="O233">
        <v>114.690215276659</v>
      </c>
      <c r="P233">
        <v>120.424120336325</v>
      </c>
      <c r="Q233">
        <v>101.01301903676</v>
      </c>
      <c r="R233">
        <v>95.930915117513607</v>
      </c>
      <c r="S233">
        <v>78.129829864938898</v>
      </c>
      <c r="T233">
        <v>96.423703940981397</v>
      </c>
    </row>
    <row r="234" spans="1:20" x14ac:dyDescent="0.35">
      <c r="A234" s="24">
        <v>41248</v>
      </c>
      <c r="B234">
        <v>104.39161334908</v>
      </c>
      <c r="C234">
        <v>111.046460729004</v>
      </c>
      <c r="D234">
        <v>108.343943086935</v>
      </c>
      <c r="E234">
        <v>101.925474348111</v>
      </c>
      <c r="F234">
        <v>111.115534947594</v>
      </c>
      <c r="G234">
        <v>80.376366354572696</v>
      </c>
      <c r="H234">
        <v>70.169029947767697</v>
      </c>
      <c r="I234">
        <v>112.58394742560699</v>
      </c>
      <c r="J234">
        <v>111.14760198539101</v>
      </c>
      <c r="K234">
        <v>116.084389507796</v>
      </c>
      <c r="L234">
        <v>112.642441017839</v>
      </c>
      <c r="M234">
        <v>111.950517936384</v>
      </c>
      <c r="N234">
        <v>112.954216512513</v>
      </c>
      <c r="O234">
        <v>115.738260353626</v>
      </c>
      <c r="P234">
        <v>119.963767956846</v>
      </c>
      <c r="Q234">
        <v>100.904487708215</v>
      </c>
      <c r="R234">
        <v>95.813816418139794</v>
      </c>
      <c r="S234">
        <v>81.143742971350306</v>
      </c>
      <c r="T234">
        <v>99.388064933661795</v>
      </c>
    </row>
    <row r="235" spans="1:20" x14ac:dyDescent="0.35">
      <c r="A235" s="24">
        <v>41249</v>
      </c>
      <c r="B235">
        <v>104.382298751199</v>
      </c>
      <c r="C235">
        <v>111.058960406838</v>
      </c>
      <c r="D235">
        <v>108.28201223284999</v>
      </c>
      <c r="E235">
        <v>101.988147890631</v>
      </c>
      <c r="F235">
        <v>111.471994248573</v>
      </c>
      <c r="G235">
        <v>80.067223689139695</v>
      </c>
      <c r="H235">
        <v>69.845089702202102</v>
      </c>
      <c r="I235">
        <v>112.70457428178101</v>
      </c>
      <c r="J235">
        <v>111.129446575079</v>
      </c>
      <c r="K235">
        <v>116.71335732001501</v>
      </c>
      <c r="L235">
        <v>113.024556582881</v>
      </c>
      <c r="M235">
        <v>112.48131753376801</v>
      </c>
      <c r="N235">
        <v>112.954216512513</v>
      </c>
      <c r="O235">
        <v>115.83807475075901</v>
      </c>
      <c r="P235">
        <v>120.328146146641</v>
      </c>
      <c r="Q235">
        <v>100</v>
      </c>
      <c r="R235">
        <v>94.701401108383905</v>
      </c>
      <c r="S235">
        <v>80.255027555219201</v>
      </c>
      <c r="T235">
        <v>99.111881552545</v>
      </c>
    </row>
    <row r="236" spans="1:20" x14ac:dyDescent="0.35">
      <c r="A236" s="24">
        <v>41250</v>
      </c>
      <c r="B236">
        <v>104.288881836244</v>
      </c>
      <c r="C236">
        <v>110.79605949901899</v>
      </c>
      <c r="D236">
        <v>108.251002609662</v>
      </c>
      <c r="E236">
        <v>101.91288192916301</v>
      </c>
      <c r="F236">
        <v>111.389755699451</v>
      </c>
      <c r="G236">
        <v>81.451624533359904</v>
      </c>
      <c r="H236">
        <v>71.577488426649694</v>
      </c>
      <c r="I236">
        <v>111.80060014474</v>
      </c>
      <c r="J236">
        <v>110.865747992902</v>
      </c>
      <c r="K236">
        <v>113.626954873337</v>
      </c>
      <c r="L236">
        <v>113.366844923464</v>
      </c>
      <c r="M236">
        <v>112.39566420731499</v>
      </c>
      <c r="N236">
        <v>113.311331581308</v>
      </c>
      <c r="O236">
        <v>116.58670100805</v>
      </c>
      <c r="P236">
        <v>120.385728938478</v>
      </c>
      <c r="Q236">
        <v>99.891468671455101</v>
      </c>
      <c r="R236">
        <v>94.379396435826393</v>
      </c>
      <c r="S236">
        <v>78.361674436951006</v>
      </c>
      <c r="T236">
        <v>100.050894943456</v>
      </c>
    </row>
    <row r="237" spans="1:20" x14ac:dyDescent="0.35">
      <c r="A237" s="24">
        <v>41253</v>
      </c>
      <c r="B237">
        <v>104.30757643038601</v>
      </c>
      <c r="C237">
        <v>110.758567375232</v>
      </c>
      <c r="D237">
        <v>108.251002609662</v>
      </c>
      <c r="E237">
        <v>101.91288192916301</v>
      </c>
      <c r="F237">
        <v>111.55429869396799</v>
      </c>
      <c r="G237">
        <v>80.779588870327501</v>
      </c>
      <c r="H237">
        <v>70.704244485171699</v>
      </c>
      <c r="I237">
        <v>112.270710844714</v>
      </c>
      <c r="J237">
        <v>110.96577780178499</v>
      </c>
      <c r="K237">
        <v>115.118966795212</v>
      </c>
      <c r="L237">
        <v>113.414567313878</v>
      </c>
      <c r="M237">
        <v>112.738148196381</v>
      </c>
      <c r="N237">
        <v>113.515404182137</v>
      </c>
      <c r="O237">
        <v>116.78630543059199</v>
      </c>
      <c r="P237">
        <v>119.73365203617701</v>
      </c>
      <c r="Q237">
        <v>99.674383525487002</v>
      </c>
      <c r="R237">
        <v>93.881732547061901</v>
      </c>
      <c r="S237">
        <v>76.043280306632298</v>
      </c>
      <c r="T237">
        <v>99.498528181222397</v>
      </c>
    </row>
    <row r="238" spans="1:20" x14ac:dyDescent="0.35">
      <c r="A238" s="24">
        <v>41254</v>
      </c>
      <c r="B238">
        <v>104.27024329785699</v>
      </c>
      <c r="C238">
        <v>110.93383234387299</v>
      </c>
      <c r="D238">
        <v>108.003311335973</v>
      </c>
      <c r="E238">
        <v>101.950566849297</v>
      </c>
      <c r="F238">
        <v>111.773641029392</v>
      </c>
      <c r="G238">
        <v>81.908614150311607</v>
      </c>
      <c r="H238">
        <v>72.197206372210502</v>
      </c>
      <c r="I238">
        <v>111.740297680738</v>
      </c>
      <c r="J238">
        <v>110.556685892396</v>
      </c>
      <c r="K238">
        <v>112.500634483466</v>
      </c>
      <c r="L238">
        <v>114.18678332771201</v>
      </c>
      <c r="M238">
        <v>113.542916728536</v>
      </c>
      <c r="N238">
        <v>114.70584898947</v>
      </c>
      <c r="O238">
        <v>117.235512868209</v>
      </c>
      <c r="P238">
        <v>120.136404404085</v>
      </c>
      <c r="Q238">
        <v>99.493482985326693</v>
      </c>
      <c r="R238">
        <v>94.1159299458091</v>
      </c>
      <c r="S238">
        <v>75.115924128499302</v>
      </c>
      <c r="T238">
        <v>99.903607806462801</v>
      </c>
    </row>
    <row r="239" spans="1:20" x14ac:dyDescent="0.35">
      <c r="A239" s="24">
        <v>41255</v>
      </c>
      <c r="B239">
        <v>103.98071532561499</v>
      </c>
      <c r="C239">
        <v>110.68334128756899</v>
      </c>
      <c r="D239">
        <v>108.096219670595</v>
      </c>
      <c r="E239">
        <v>101.91288192916301</v>
      </c>
      <c r="F239">
        <v>112.075340527229</v>
      </c>
      <c r="G239">
        <v>83.844101230835705</v>
      </c>
      <c r="H239">
        <v>74.704245957173598</v>
      </c>
      <c r="I239">
        <v>110.944867978901</v>
      </c>
      <c r="J239">
        <v>110.220255636179</v>
      </c>
      <c r="K239">
        <v>108.712094766634</v>
      </c>
      <c r="L239">
        <v>114.242542937254</v>
      </c>
      <c r="M239">
        <v>113.354555479013</v>
      </c>
      <c r="N239">
        <v>114.943920376376</v>
      </c>
      <c r="O239">
        <v>117.584857165244</v>
      </c>
      <c r="P239">
        <v>119.52266724042801</v>
      </c>
      <c r="Q239">
        <v>99.963822890484906</v>
      </c>
      <c r="R239">
        <v>94.701401108384005</v>
      </c>
      <c r="S239">
        <v>74.768164640452795</v>
      </c>
      <c r="T239">
        <v>100.29025443514</v>
      </c>
    </row>
    <row r="240" spans="1:20" x14ac:dyDescent="0.35">
      <c r="A240" s="24">
        <v>41256</v>
      </c>
      <c r="B240">
        <v>103.81254806197001</v>
      </c>
      <c r="C240">
        <v>110.57072672187201</v>
      </c>
      <c r="D240">
        <v>107.972365998089</v>
      </c>
      <c r="E240">
        <v>101.86276617932501</v>
      </c>
      <c r="F240">
        <v>111.74626771744801</v>
      </c>
      <c r="G240">
        <v>83.817231654429193</v>
      </c>
      <c r="H240">
        <v>74.633831707524607</v>
      </c>
      <c r="I240">
        <v>110.739971170305</v>
      </c>
      <c r="J240">
        <v>110.04748415027601</v>
      </c>
      <c r="K240">
        <v>108.62431157398601</v>
      </c>
      <c r="L240">
        <v>113.541974059146</v>
      </c>
      <c r="M240">
        <v>112.755294075406</v>
      </c>
      <c r="N240">
        <v>113.71949275983999</v>
      </c>
      <c r="O240">
        <v>116.88615638531201</v>
      </c>
      <c r="P240">
        <v>119.541850024551</v>
      </c>
      <c r="Q240">
        <v>99.059327685976001</v>
      </c>
      <c r="R240">
        <v>93.793914106104907</v>
      </c>
      <c r="S240">
        <v>73.493048974273407</v>
      </c>
      <c r="T240">
        <v>98.909329108817403</v>
      </c>
    </row>
    <row r="241" spans="1:20" x14ac:dyDescent="0.35">
      <c r="A241" s="24">
        <v>41257</v>
      </c>
      <c r="B241">
        <v>103.999400577131</v>
      </c>
      <c r="C241">
        <v>110.78354600175101</v>
      </c>
      <c r="D241">
        <v>108.096219670595</v>
      </c>
      <c r="E241">
        <v>101.900381846925</v>
      </c>
      <c r="F241">
        <v>111.773641029392</v>
      </c>
      <c r="G241">
        <v>82.553774647260596</v>
      </c>
      <c r="H241">
        <v>73.042271996672397</v>
      </c>
      <c r="I241">
        <v>111.13761658202201</v>
      </c>
      <c r="J241">
        <v>110.129278525</v>
      </c>
      <c r="K241">
        <v>111.169511076661</v>
      </c>
      <c r="L241">
        <v>113.120091081505</v>
      </c>
      <c r="M241">
        <v>111.88198766835499</v>
      </c>
      <c r="N241">
        <v>113.192287899419</v>
      </c>
      <c r="O241">
        <v>116.237368896877</v>
      </c>
      <c r="P241">
        <v>119.043192345896</v>
      </c>
      <c r="Q241">
        <v>99.674383525486903</v>
      </c>
      <c r="R241">
        <v>94.467214876783402</v>
      </c>
      <c r="S241">
        <v>72.913452284186604</v>
      </c>
      <c r="T241">
        <v>99.111881552545</v>
      </c>
    </row>
    <row r="242" spans="1:20" x14ac:dyDescent="0.35">
      <c r="A242" s="24">
        <v>41260</v>
      </c>
      <c r="B242">
        <v>103.747215080044</v>
      </c>
      <c r="C242">
        <v>110.332818260004</v>
      </c>
      <c r="D242">
        <v>107.910435144004</v>
      </c>
      <c r="E242">
        <v>101.812661971575</v>
      </c>
      <c r="F242">
        <v>112.26723047518099</v>
      </c>
      <c r="G242">
        <v>84.973143279850305</v>
      </c>
      <c r="H242">
        <v>76.098615277547296</v>
      </c>
      <c r="I242">
        <v>110.45070207783201</v>
      </c>
      <c r="J242">
        <v>109.774732870395</v>
      </c>
      <c r="K242">
        <v>106.254660132174</v>
      </c>
      <c r="L242">
        <v>114.449469554751</v>
      </c>
      <c r="M242">
        <v>112.84087894005199</v>
      </c>
      <c r="N242">
        <v>114.29767183406599</v>
      </c>
      <c r="O242">
        <v>119.03222076005299</v>
      </c>
      <c r="P242">
        <v>120.999431662666</v>
      </c>
      <c r="Q242">
        <v>99.602029306457098</v>
      </c>
      <c r="R242">
        <v>94.467214876783402</v>
      </c>
      <c r="S242">
        <v>73.686245414311699</v>
      </c>
      <c r="T242">
        <v>100.437533151395</v>
      </c>
    </row>
    <row r="243" spans="1:20" x14ac:dyDescent="0.35">
      <c r="A243" s="24">
        <v>41261</v>
      </c>
      <c r="B243">
        <v>103.504353523463</v>
      </c>
      <c r="C243">
        <v>109.882166525144</v>
      </c>
      <c r="D243">
        <v>107.66275994164199</v>
      </c>
      <c r="E243">
        <v>101.71233813518801</v>
      </c>
      <c r="F243">
        <v>112.26723047518099</v>
      </c>
      <c r="G243">
        <v>86.680124372544796</v>
      </c>
      <c r="H243">
        <v>78.5352143271177</v>
      </c>
      <c r="I243">
        <v>109.79982286425199</v>
      </c>
      <c r="J243">
        <v>109.502031605418</v>
      </c>
      <c r="K243">
        <v>103.061710274234</v>
      </c>
      <c r="L243">
        <v>115.723155706803</v>
      </c>
      <c r="M243">
        <v>114.46757709712099</v>
      </c>
      <c r="N243">
        <v>114.29767183406599</v>
      </c>
      <c r="O243">
        <v>121.078507295248</v>
      </c>
      <c r="P243">
        <v>122.16937485734501</v>
      </c>
      <c r="Q243">
        <v>99.855284065647197</v>
      </c>
      <c r="R243">
        <v>94.847780066174195</v>
      </c>
      <c r="S243">
        <v>74.613601592444795</v>
      </c>
      <c r="T243">
        <v>102.90476742636</v>
      </c>
    </row>
    <row r="244" spans="1:20" x14ac:dyDescent="0.35">
      <c r="A244" s="24">
        <v>41262</v>
      </c>
      <c r="B244">
        <v>103.681844727615</v>
      </c>
      <c r="C244">
        <v>110.19513524147</v>
      </c>
      <c r="D244">
        <v>107.75557184830799</v>
      </c>
      <c r="E244">
        <v>101.749930718611</v>
      </c>
      <c r="F244">
        <v>112.075340527229</v>
      </c>
      <c r="G244">
        <v>86.061844631355896</v>
      </c>
      <c r="H244">
        <v>77.704243118313101</v>
      </c>
      <c r="I244">
        <v>110.064985589903</v>
      </c>
      <c r="J244">
        <v>109.92929893108099</v>
      </c>
      <c r="K244">
        <v>103.997960490691</v>
      </c>
      <c r="L244">
        <v>114.863434936991</v>
      </c>
      <c r="M244">
        <v>113.679901195921</v>
      </c>
      <c r="N244">
        <v>115.199007133194</v>
      </c>
      <c r="O244">
        <v>120.679261892578</v>
      </c>
      <c r="P244">
        <v>121.88167614483901</v>
      </c>
      <c r="Q244">
        <v>100.217085145968</v>
      </c>
      <c r="R244">
        <v>95.374713046208896</v>
      </c>
      <c r="S244">
        <v>73.454408212271304</v>
      </c>
      <c r="T244">
        <v>101.984187032012</v>
      </c>
    </row>
    <row r="245" spans="1:20" x14ac:dyDescent="0.35">
      <c r="A245" s="24">
        <v>41263</v>
      </c>
      <c r="B245">
        <v>103.69114998287</v>
      </c>
      <c r="C245">
        <v>110.420523296352</v>
      </c>
      <c r="D245">
        <v>107.910435144004</v>
      </c>
      <c r="E245">
        <v>101.73746526264</v>
      </c>
      <c r="F245">
        <v>112.34949538281199</v>
      </c>
      <c r="G245">
        <v>86.088742156146296</v>
      </c>
      <c r="H245">
        <v>77.563404104718302</v>
      </c>
      <c r="I245">
        <v>110.378287955302</v>
      </c>
      <c r="J245">
        <v>110.038451458534</v>
      </c>
      <c r="K245">
        <v>103.939496389629</v>
      </c>
      <c r="L245">
        <v>115.524191543604</v>
      </c>
      <c r="M245">
        <v>113.885423538203</v>
      </c>
      <c r="N245">
        <v>115.199007133194</v>
      </c>
      <c r="O245">
        <v>121.777220261042</v>
      </c>
      <c r="P245">
        <v>121.65150856496599</v>
      </c>
      <c r="Q245">
        <v>99.746737744516807</v>
      </c>
      <c r="R245">
        <v>95.111246556191503</v>
      </c>
      <c r="S245">
        <v>75.734161580587994</v>
      </c>
      <c r="T245">
        <v>102.739055713542</v>
      </c>
    </row>
    <row r="246" spans="1:20" x14ac:dyDescent="0.35">
      <c r="A246" s="24">
        <v>41264</v>
      </c>
      <c r="B246">
        <v>103.784557555199</v>
      </c>
      <c r="C246">
        <v>110.595774445559</v>
      </c>
      <c r="D246">
        <v>107.941436731529</v>
      </c>
      <c r="E246">
        <v>101.77501167770799</v>
      </c>
      <c r="F246">
        <v>112.102766556191</v>
      </c>
      <c r="G246">
        <v>84.2473293362672</v>
      </c>
      <c r="H246">
        <v>75.2394552374287</v>
      </c>
      <c r="I246">
        <v>110.739971170305</v>
      </c>
      <c r="J246">
        <v>110.229308333883</v>
      </c>
      <c r="K246">
        <v>107.260259162445</v>
      </c>
      <c r="L246">
        <v>114.475510144727</v>
      </c>
      <c r="M246">
        <v>113.146484836166</v>
      </c>
      <c r="N246">
        <v>114.48167748221</v>
      </c>
      <c r="O246">
        <v>120.45340912289601</v>
      </c>
      <c r="P246">
        <v>120.544400181117</v>
      </c>
      <c r="Q246">
        <v>99.565852196942103</v>
      </c>
      <c r="R246">
        <v>94.906318248714399</v>
      </c>
      <c r="S246">
        <v>75.618239294581997</v>
      </c>
      <c r="T246">
        <v>101.981618706771</v>
      </c>
    </row>
    <row r="247" spans="1:20" x14ac:dyDescent="0.35">
      <c r="A247" s="24">
        <v>41267</v>
      </c>
      <c r="B247">
        <v>103.793900180957</v>
      </c>
      <c r="C247">
        <v>110.608322491411</v>
      </c>
      <c r="D247">
        <v>107.972365998089</v>
      </c>
      <c r="E247">
        <v>101.38638954573</v>
      </c>
      <c r="F247">
        <v>111.58171154367599</v>
      </c>
      <c r="G247">
        <v>84.475835324096806</v>
      </c>
      <c r="H247">
        <v>75.492975976196902</v>
      </c>
      <c r="I247">
        <v>110.863616804374</v>
      </c>
      <c r="J247">
        <v>110.15663667773001</v>
      </c>
      <c r="K247">
        <v>106.71900124514499</v>
      </c>
      <c r="L247">
        <v>114.122807063452</v>
      </c>
      <c r="M247">
        <v>112.78479350702101</v>
      </c>
      <c r="N247">
        <v>114.48167748221</v>
      </c>
      <c r="O247">
        <v>119.95003552788</v>
      </c>
      <c r="P247">
        <v>120.33152121458301</v>
      </c>
      <c r="Q247">
        <v>99.240235722429006</v>
      </c>
      <c r="R247">
        <v>94.555033317740396</v>
      </c>
      <c r="S247">
        <v>73.763526938315707</v>
      </c>
      <c r="T247">
        <v>100.314986144096</v>
      </c>
    </row>
    <row r="248" spans="1:20" x14ac:dyDescent="0.35">
      <c r="A248" s="24">
        <v>41269</v>
      </c>
      <c r="B248">
        <v>103.934310503475</v>
      </c>
      <c r="C248">
        <v>110.822855381076</v>
      </c>
      <c r="D248">
        <v>108.003311335973</v>
      </c>
      <c r="E248">
        <v>101.424051381686</v>
      </c>
      <c r="F248">
        <v>111.938210382419</v>
      </c>
      <c r="G248">
        <v>83.951635433229697</v>
      </c>
      <c r="H248">
        <v>74.718335115681995</v>
      </c>
      <c r="I248">
        <v>111.00920522595</v>
      </c>
      <c r="J248">
        <v>110.31346341209699</v>
      </c>
      <c r="K248">
        <v>107.87470486211301</v>
      </c>
      <c r="L248">
        <v>113.641762676545</v>
      </c>
      <c r="M248">
        <v>112.319740064214</v>
      </c>
      <c r="N248">
        <v>113.865345634886</v>
      </c>
      <c r="O248">
        <v>119.59765695116199</v>
      </c>
      <c r="P248">
        <v>118.241114337228</v>
      </c>
      <c r="Q248">
        <v>100.25325475919</v>
      </c>
      <c r="R248">
        <v>95.960184208783701</v>
      </c>
      <c r="S248">
        <v>73.995364140356003</v>
      </c>
      <c r="T248">
        <v>99.9445915407115</v>
      </c>
    </row>
    <row r="249" spans="1:20" x14ac:dyDescent="0.35">
      <c r="A249" s="24">
        <v>41270</v>
      </c>
      <c r="B249">
        <v>103.990469026906</v>
      </c>
      <c r="C249">
        <v>110.747131793797</v>
      </c>
      <c r="D249">
        <v>108.15566750484</v>
      </c>
      <c r="E249">
        <v>101.511794341213</v>
      </c>
      <c r="F249">
        <v>112.08986406587201</v>
      </c>
      <c r="G249">
        <v>83.306463756926902</v>
      </c>
      <c r="H249">
        <v>73.915505423852395</v>
      </c>
      <c r="I249">
        <v>111.72459711192801</v>
      </c>
      <c r="J249">
        <v>110.669109394599</v>
      </c>
      <c r="K249">
        <v>108.840200872426</v>
      </c>
      <c r="L249">
        <v>113.489421860772</v>
      </c>
      <c r="M249">
        <v>112.19914839598501</v>
      </c>
      <c r="N249">
        <v>113.488706827093</v>
      </c>
      <c r="O249">
        <v>119.14461096695899</v>
      </c>
      <c r="P249">
        <v>118.492754925898</v>
      </c>
      <c r="Q249">
        <v>100.25325475919</v>
      </c>
      <c r="R249">
        <v>95.872365767826693</v>
      </c>
      <c r="S249">
        <v>74.034004902358006</v>
      </c>
      <c r="T249">
        <v>99.240887266268899</v>
      </c>
    </row>
    <row r="250" spans="1:20" x14ac:dyDescent="0.35">
      <c r="A250" s="24">
        <v>41271</v>
      </c>
      <c r="B250">
        <v>104.149555258314</v>
      </c>
      <c r="C250">
        <v>111.239062177294</v>
      </c>
      <c r="D250">
        <v>108.280067602424</v>
      </c>
      <c r="E250">
        <v>101.549329214192</v>
      </c>
      <c r="F250">
        <v>111.786583057475</v>
      </c>
      <c r="G250">
        <v>82.338728601179994</v>
      </c>
      <c r="H250">
        <v>72.661990888519895</v>
      </c>
      <c r="I250">
        <v>112.22191335990399</v>
      </c>
      <c r="J250">
        <v>110.915322766184</v>
      </c>
      <c r="K250">
        <v>110.84438067542</v>
      </c>
      <c r="L250">
        <v>112.262807645122</v>
      </c>
      <c r="M250">
        <v>110.855638696925</v>
      </c>
      <c r="N250">
        <v>113.04359114095099</v>
      </c>
      <c r="O250">
        <v>118.59092194699301</v>
      </c>
      <c r="P250">
        <v>117.892750500426</v>
      </c>
      <c r="Q250">
        <v>99.963822890484906</v>
      </c>
      <c r="R250">
        <v>95.286883438105505</v>
      </c>
      <c r="S250">
        <v>75.231839044533501</v>
      </c>
      <c r="T250">
        <v>97.463143059168402</v>
      </c>
    </row>
    <row r="251" spans="1:20" x14ac:dyDescent="0.35">
      <c r="A251" s="24">
        <v>41274</v>
      </c>
      <c r="B251">
        <v>103.962394436503</v>
      </c>
      <c r="C251">
        <v>110.570547069233</v>
      </c>
      <c r="D251">
        <v>108.280067602424</v>
      </c>
      <c r="E251">
        <v>101.524282881362</v>
      </c>
      <c r="F251">
        <v>112.22767953192501</v>
      </c>
      <c r="G251">
        <v>85.282285945283107</v>
      </c>
      <c r="H251">
        <v>76.394382463245194</v>
      </c>
      <c r="I251">
        <v>111.21533732138499</v>
      </c>
      <c r="J251">
        <v>110.331678840294</v>
      </c>
      <c r="K251">
        <v>105.0512671803</v>
      </c>
      <c r="L251">
        <v>114.170858419113</v>
      </c>
      <c r="M251">
        <v>112.922553874877</v>
      </c>
      <c r="N251">
        <v>113.677042207863</v>
      </c>
      <c r="O251">
        <v>119.95003552788</v>
      </c>
      <c r="P251">
        <v>120.738001654988</v>
      </c>
      <c r="Q251">
        <v>100.506524510966</v>
      </c>
      <c r="R251">
        <v>95.989464467200193</v>
      </c>
      <c r="S251">
        <v>73.029367200220904</v>
      </c>
      <c r="T251">
        <v>100.148306046351</v>
      </c>
    </row>
    <row r="252" spans="1:20" x14ac:dyDescent="0.35">
      <c r="A252" s="24">
        <v>41276</v>
      </c>
      <c r="B252">
        <v>103.84065068024999</v>
      </c>
      <c r="C252">
        <v>111.112856198496</v>
      </c>
      <c r="D252">
        <v>108.15566750484</v>
      </c>
      <c r="E252">
        <v>101.511794341213</v>
      </c>
      <c r="F252">
        <v>113.10978022604399</v>
      </c>
      <c r="G252">
        <v>87.432819071887806</v>
      </c>
      <c r="H252">
        <v>79.408474040041995</v>
      </c>
      <c r="I252">
        <v>110.742361340697</v>
      </c>
      <c r="J252">
        <v>110.587044939392</v>
      </c>
      <c r="K252">
        <v>100.940501484737</v>
      </c>
      <c r="L252">
        <v>117.097153830056</v>
      </c>
      <c r="M252">
        <v>115.816251859118</v>
      </c>
      <c r="N252">
        <v>116.981195380063</v>
      </c>
      <c r="O252">
        <v>123.67485146347801</v>
      </c>
      <c r="P252">
        <v>121.64761690499201</v>
      </c>
      <c r="Q252">
        <v>100.86830310240801</v>
      </c>
      <c r="R252">
        <v>96.282200048487596</v>
      </c>
      <c r="S252">
        <v>70.479135867861999</v>
      </c>
      <c r="T252">
        <v>102.352004889417</v>
      </c>
    </row>
    <row r="253" spans="1:20" x14ac:dyDescent="0.35">
      <c r="A253" s="24">
        <v>41277</v>
      </c>
      <c r="B253">
        <v>103.578636740866</v>
      </c>
      <c r="C253">
        <v>110.6588739801</v>
      </c>
      <c r="D253">
        <v>108.093511652193</v>
      </c>
      <c r="E253">
        <v>101.47412096316801</v>
      </c>
      <c r="F253">
        <v>112.861693936192</v>
      </c>
      <c r="G253">
        <v>89.758096674801905</v>
      </c>
      <c r="H253">
        <v>82.661986682801299</v>
      </c>
      <c r="I253">
        <v>109.772259156161</v>
      </c>
      <c r="J253">
        <v>109.985185585304</v>
      </c>
      <c r="K253">
        <v>96.844349523885398</v>
      </c>
      <c r="L253">
        <v>116.832561099874</v>
      </c>
      <c r="M253">
        <v>115.420048172769</v>
      </c>
      <c r="N253">
        <v>117.08392667446</v>
      </c>
      <c r="O253">
        <v>124.027230040196</v>
      </c>
      <c r="P253">
        <v>122.750902507804</v>
      </c>
      <c r="Q253">
        <v>100.036177109514</v>
      </c>
      <c r="R253">
        <v>95.813816418139794</v>
      </c>
      <c r="S253">
        <v>69.319942487688493</v>
      </c>
      <c r="T253">
        <v>102.611279427639</v>
      </c>
    </row>
    <row r="254" spans="1:20" x14ac:dyDescent="0.35">
      <c r="A254" s="24">
        <v>41278</v>
      </c>
      <c r="B254">
        <v>103.690935102477</v>
      </c>
      <c r="C254">
        <v>110.772303892388</v>
      </c>
      <c r="D254">
        <v>108.03129151424299</v>
      </c>
      <c r="E254">
        <v>101.486701840028</v>
      </c>
      <c r="F254">
        <v>112.999509402245</v>
      </c>
      <c r="G254">
        <v>89.153254516654499</v>
      </c>
      <c r="H254">
        <v>81.704249847463998</v>
      </c>
      <c r="I254">
        <v>110.451374541673</v>
      </c>
      <c r="J254">
        <v>109.930479282826</v>
      </c>
      <c r="K254">
        <v>97.707476093487699</v>
      </c>
      <c r="L254">
        <v>117.34564221605</v>
      </c>
      <c r="M254">
        <v>115.764593622889</v>
      </c>
      <c r="N254">
        <v>117.39208061546699</v>
      </c>
      <c r="O254">
        <v>125.990287136688</v>
      </c>
      <c r="P254">
        <v>123.718686020615</v>
      </c>
      <c r="Q254">
        <v>99.602029306457098</v>
      </c>
      <c r="R254">
        <v>95.6088992778094</v>
      </c>
      <c r="S254">
        <v>71.174654843954698</v>
      </c>
      <c r="T254">
        <v>103.722404292623</v>
      </c>
    </row>
    <row r="255" spans="1:20" x14ac:dyDescent="0.35">
      <c r="A255" s="24">
        <v>41281</v>
      </c>
      <c r="B255">
        <v>103.634804606923</v>
      </c>
      <c r="C255">
        <v>110.608322491411</v>
      </c>
      <c r="D255">
        <v>108.18676552031999</v>
      </c>
      <c r="E255">
        <v>101.461655507198</v>
      </c>
      <c r="F255">
        <v>113.247674767625</v>
      </c>
      <c r="G255">
        <v>89.086044242739106</v>
      </c>
      <c r="H255">
        <v>81.633798797773906</v>
      </c>
      <c r="I255">
        <v>110.718072239135</v>
      </c>
      <c r="J255">
        <v>110.11279361249601</v>
      </c>
      <c r="K255">
        <v>98.029298934709104</v>
      </c>
      <c r="L255">
        <v>117.02495343459501</v>
      </c>
      <c r="M255">
        <v>115.5061959456</v>
      </c>
      <c r="N255">
        <v>117.39208061546699</v>
      </c>
      <c r="O255">
        <v>125.688272728369</v>
      </c>
      <c r="P255">
        <v>122.383157859934</v>
      </c>
      <c r="Q255">
        <v>99.782922350324597</v>
      </c>
      <c r="R255">
        <v>96.135832257844001</v>
      </c>
      <c r="S255">
        <v>71.097373319950606</v>
      </c>
      <c r="T255">
        <v>103.22238084086599</v>
      </c>
    </row>
    <row r="256" spans="1:20" x14ac:dyDescent="0.35">
      <c r="A256" s="24">
        <v>41282</v>
      </c>
      <c r="B256">
        <v>103.72843640227001</v>
      </c>
      <c r="C256">
        <v>110.898509871187</v>
      </c>
      <c r="D256">
        <v>108.217855500138</v>
      </c>
      <c r="E256">
        <v>101.511794341213</v>
      </c>
      <c r="F256">
        <v>113.22011694611599</v>
      </c>
      <c r="G256">
        <v>87.889797509485902</v>
      </c>
      <c r="H256">
        <v>79.971845865867394</v>
      </c>
      <c r="I256">
        <v>110.77872555383701</v>
      </c>
      <c r="J256">
        <v>110.213153519749</v>
      </c>
      <c r="K256">
        <v>99.857939839056399</v>
      </c>
      <c r="L256">
        <v>116.688212644332</v>
      </c>
      <c r="M256">
        <v>115.36842797087699</v>
      </c>
      <c r="N256">
        <v>116.844241623364</v>
      </c>
      <c r="O256">
        <v>125.084243911729</v>
      </c>
      <c r="P256">
        <v>121.899274713396</v>
      </c>
      <c r="Q256">
        <v>100.036177109514</v>
      </c>
      <c r="R256">
        <v>96.370018489444604</v>
      </c>
      <c r="S256">
        <v>70.208657903819599</v>
      </c>
      <c r="T256">
        <v>103.314958439866</v>
      </c>
    </row>
    <row r="257" spans="1:20" x14ac:dyDescent="0.35">
      <c r="A257" s="24">
        <v>41283</v>
      </c>
      <c r="B257">
        <v>103.653517886316</v>
      </c>
      <c r="C257">
        <v>110.822855381076</v>
      </c>
      <c r="D257">
        <v>108.124649845988</v>
      </c>
      <c r="E257">
        <v>101.53680604777701</v>
      </c>
      <c r="F257">
        <v>113.38547705442301</v>
      </c>
      <c r="G257">
        <v>88.091417151878503</v>
      </c>
      <c r="H257">
        <v>80.225361347487194</v>
      </c>
      <c r="I257">
        <v>110.705975199387</v>
      </c>
      <c r="J257">
        <v>110.176722663353</v>
      </c>
      <c r="K257">
        <v>99.682428427058298</v>
      </c>
      <c r="L257">
        <v>116.98490191564601</v>
      </c>
      <c r="M257">
        <v>115.59236653903299</v>
      </c>
      <c r="N257">
        <v>116.844241623364</v>
      </c>
      <c r="O257">
        <v>124.480239466814</v>
      </c>
      <c r="P257">
        <v>121.976677419529</v>
      </c>
      <c r="Q257">
        <v>99.891468671455101</v>
      </c>
      <c r="R257">
        <v>96.165101349114096</v>
      </c>
      <c r="S257">
        <v>67.890263773500905</v>
      </c>
      <c r="T257">
        <v>102.037178739353</v>
      </c>
    </row>
    <row r="258" spans="1:20" x14ac:dyDescent="0.35">
      <c r="A258" s="24">
        <v>41284</v>
      </c>
      <c r="B258">
        <v>103.644175260558</v>
      </c>
      <c r="C258">
        <v>110.519988670828</v>
      </c>
      <c r="D258">
        <v>107.75149776721</v>
      </c>
      <c r="E258">
        <v>101.511794341213</v>
      </c>
      <c r="F258">
        <v>113.578408163494</v>
      </c>
      <c r="G258">
        <v>88.5349747754655</v>
      </c>
      <c r="H258">
        <v>80.887330997126696</v>
      </c>
      <c r="I258">
        <v>110.657455471381</v>
      </c>
      <c r="J258">
        <v>110.231338939004</v>
      </c>
      <c r="K258">
        <v>98.790028576952395</v>
      </c>
      <c r="L258">
        <v>117.914856765913</v>
      </c>
      <c r="M258">
        <v>116.350185485853</v>
      </c>
      <c r="N258">
        <v>117.80291792025101</v>
      </c>
      <c r="O258">
        <v>125.688272728369</v>
      </c>
      <c r="P258">
        <v>122.03474236392999</v>
      </c>
      <c r="Q258">
        <v>100.25325475919</v>
      </c>
      <c r="R258">
        <v>96.574946796921694</v>
      </c>
      <c r="S258">
        <v>69.358583249690497</v>
      </c>
      <c r="T258">
        <v>103.611267385983</v>
      </c>
    </row>
    <row r="259" spans="1:20" x14ac:dyDescent="0.35">
      <c r="A259" s="24">
        <v>41285</v>
      </c>
      <c r="B259">
        <v>103.747084283283</v>
      </c>
      <c r="C259">
        <v>110.595788264992</v>
      </c>
      <c r="D259">
        <v>107.90692355931</v>
      </c>
      <c r="E259">
        <v>101.561933175229</v>
      </c>
      <c r="F259">
        <v>113.60604506052999</v>
      </c>
      <c r="G259">
        <v>86.935488757427194</v>
      </c>
      <c r="H259">
        <v>78.676079626456101</v>
      </c>
      <c r="I259">
        <v>111.251752700252</v>
      </c>
      <c r="J259">
        <v>110.431988732642</v>
      </c>
      <c r="K259">
        <v>101.56954259468399</v>
      </c>
      <c r="L259">
        <v>117.906864405683</v>
      </c>
      <c r="M259">
        <v>116.487961067444</v>
      </c>
      <c r="N259">
        <v>118.04264291352899</v>
      </c>
      <c r="O259">
        <v>124.63121011338799</v>
      </c>
      <c r="P259">
        <v>122.01540460219699</v>
      </c>
      <c r="Q259">
        <v>99.819106956132501</v>
      </c>
      <c r="R259">
        <v>96.252930957217501</v>
      </c>
      <c r="S259">
        <v>72.333848224128204</v>
      </c>
      <c r="T259">
        <v>103.92607669457</v>
      </c>
    </row>
    <row r="260" spans="1:20" x14ac:dyDescent="0.35">
      <c r="A260" s="24">
        <v>41288</v>
      </c>
      <c r="B260">
        <v>103.84065068024999</v>
      </c>
      <c r="C260">
        <v>110.456985872324</v>
      </c>
      <c r="D260">
        <v>107.93802157479</v>
      </c>
      <c r="E260">
        <v>101.549329214192</v>
      </c>
      <c r="F260">
        <v>113.60604506052999</v>
      </c>
      <c r="G260">
        <v>87.392500733086194</v>
      </c>
      <c r="H260">
        <v>79.267624512149894</v>
      </c>
      <c r="I260">
        <v>110.80299272723001</v>
      </c>
      <c r="J260">
        <v>110.213153519749</v>
      </c>
      <c r="K260">
        <v>100.633301540443</v>
      </c>
      <c r="L260">
        <v>117.82669407944</v>
      </c>
      <c r="M260">
        <v>116.07461910893799</v>
      </c>
      <c r="N260">
        <v>118.09400057229099</v>
      </c>
      <c r="O260">
        <v>124.83261804353199</v>
      </c>
      <c r="P260">
        <v>122.36378565873299</v>
      </c>
      <c r="Q260">
        <v>100.470339905158</v>
      </c>
      <c r="R260">
        <v>97.072599518539604</v>
      </c>
      <c r="S260">
        <v>73.338485926265307</v>
      </c>
      <c r="T260">
        <v>103.759421859041</v>
      </c>
    </row>
    <row r="261" spans="1:20" x14ac:dyDescent="0.35">
      <c r="A261" s="24">
        <v>41289</v>
      </c>
      <c r="B261">
        <v>103.868790669033</v>
      </c>
      <c r="C261">
        <v>110.696649402278</v>
      </c>
      <c r="D261">
        <v>107.875825543829</v>
      </c>
      <c r="E261">
        <v>101.57446788373301</v>
      </c>
      <c r="F261">
        <v>113.60604506052999</v>
      </c>
      <c r="G261">
        <v>86.720453890700199</v>
      </c>
      <c r="H261">
        <v>78.323950549577205</v>
      </c>
      <c r="I261">
        <v>110.960656260386</v>
      </c>
      <c r="J261">
        <v>110.121936337028</v>
      </c>
      <c r="K261">
        <v>101.803618892123</v>
      </c>
      <c r="L261">
        <v>117.906864405683</v>
      </c>
      <c r="M261">
        <v>115.971234174673</v>
      </c>
      <c r="N261">
        <v>117.82008507045801</v>
      </c>
      <c r="O261">
        <v>125.486962285121</v>
      </c>
      <c r="P261">
        <v>124.91868626169099</v>
      </c>
      <c r="Q261">
        <v>100.036177109514</v>
      </c>
      <c r="R261">
        <v>96.545666538504904</v>
      </c>
      <c r="S261">
        <v>74.768164640452795</v>
      </c>
      <c r="T261">
        <v>104.666815376908</v>
      </c>
    </row>
    <row r="262" spans="1:20" x14ac:dyDescent="0.35">
      <c r="A262" s="24">
        <v>41290</v>
      </c>
      <c r="B262">
        <v>103.92493984983901</v>
      </c>
      <c r="C262">
        <v>110.747131793797</v>
      </c>
      <c r="D262">
        <v>107.689245486609</v>
      </c>
      <c r="E262">
        <v>101.57446788373301</v>
      </c>
      <c r="F262">
        <v>113.330348232151</v>
      </c>
      <c r="G262">
        <v>86.169373244072901</v>
      </c>
      <c r="H262">
        <v>77.647912770024107</v>
      </c>
      <c r="I262">
        <v>110.718072239135</v>
      </c>
      <c r="J262">
        <v>110.121936337028</v>
      </c>
      <c r="K262">
        <v>102.66670881285999</v>
      </c>
      <c r="L262">
        <v>117.89079744391</v>
      </c>
      <c r="M262">
        <v>116.298557677093</v>
      </c>
      <c r="N262">
        <v>118.162493427513</v>
      </c>
      <c r="O262">
        <v>125.839328675977</v>
      </c>
      <c r="P262">
        <v>125.32512365276</v>
      </c>
      <c r="Q262">
        <v>100.14471593435201</v>
      </c>
      <c r="R262">
        <v>96.838413286939002</v>
      </c>
      <c r="S262">
        <v>74.652242354446798</v>
      </c>
      <c r="T262">
        <v>104.740917875653</v>
      </c>
    </row>
    <row r="263" spans="1:20" x14ac:dyDescent="0.35">
      <c r="A263" s="24">
        <v>41291</v>
      </c>
      <c r="B263">
        <v>103.700324441364</v>
      </c>
      <c r="C263">
        <v>110.444430916754</v>
      </c>
      <c r="D263">
        <v>107.689245486609</v>
      </c>
      <c r="E263">
        <v>101.486701840028</v>
      </c>
      <c r="F263">
        <v>113.771444706602</v>
      </c>
      <c r="G263">
        <v>87.889797509485902</v>
      </c>
      <c r="H263">
        <v>79.901436873367402</v>
      </c>
      <c r="I263">
        <v>110.33014100616499</v>
      </c>
      <c r="J263">
        <v>109.930479282826</v>
      </c>
      <c r="K263">
        <v>99.711655896481403</v>
      </c>
      <c r="L263">
        <v>118.652426757943</v>
      </c>
      <c r="M263">
        <v>117.056437478852</v>
      </c>
      <c r="N263">
        <v>118.162493427513</v>
      </c>
      <c r="O263">
        <v>126.846051494284</v>
      </c>
      <c r="P263">
        <v>126.157439515037</v>
      </c>
      <c r="Q263">
        <v>100.57886373740899</v>
      </c>
      <c r="R263">
        <v>97.423884449513807</v>
      </c>
      <c r="S263">
        <v>75.811443104592001</v>
      </c>
      <c r="T263">
        <v>105.592759781677</v>
      </c>
    </row>
    <row r="264" spans="1:20" x14ac:dyDescent="0.35">
      <c r="A264" s="24">
        <v>41292</v>
      </c>
      <c r="B264">
        <v>103.822021484489</v>
      </c>
      <c r="C264">
        <v>110.63352913858699</v>
      </c>
      <c r="D264">
        <v>107.78251542606201</v>
      </c>
      <c r="E264">
        <v>101.486701840028</v>
      </c>
      <c r="F264">
        <v>113.936857531927</v>
      </c>
      <c r="G264">
        <v>86.680124372544796</v>
      </c>
      <c r="H264">
        <v>78.211289852998505</v>
      </c>
      <c r="I264">
        <v>110.80299272723001</v>
      </c>
      <c r="J264">
        <v>110.03986187884</v>
      </c>
      <c r="K264">
        <v>101.75972271469099</v>
      </c>
      <c r="L264">
        <v>118.916989582193</v>
      </c>
      <c r="M264">
        <v>116.780795033263</v>
      </c>
      <c r="N264">
        <v>118.86442936121</v>
      </c>
      <c r="O264">
        <v>126.443308749168</v>
      </c>
      <c r="P264">
        <v>126.796171123177</v>
      </c>
      <c r="Q264">
        <v>101.230096686436</v>
      </c>
      <c r="R264">
        <v>97.892268079861594</v>
      </c>
      <c r="S264">
        <v>77.666155460858207</v>
      </c>
      <c r="T264">
        <v>105.926086294212</v>
      </c>
    </row>
    <row r="265" spans="1:20" x14ac:dyDescent="0.35">
      <c r="A265" s="24">
        <v>41296</v>
      </c>
      <c r="B265">
        <v>103.765862961057</v>
      </c>
      <c r="C265">
        <v>110.63352913858699</v>
      </c>
      <c r="D265">
        <v>107.813597370217</v>
      </c>
      <c r="E265">
        <v>101.549329214192</v>
      </c>
      <c r="F265">
        <v>114.01959689272699</v>
      </c>
      <c r="G265">
        <v>86.303782612550094</v>
      </c>
      <c r="H265">
        <v>77.774667882259493</v>
      </c>
      <c r="I265">
        <v>111.106208135014</v>
      </c>
      <c r="J265">
        <v>110.03986187884</v>
      </c>
      <c r="K265">
        <v>102.43267832650299</v>
      </c>
      <c r="L265">
        <v>119.558367145104</v>
      </c>
      <c r="M265">
        <v>117.228611314636</v>
      </c>
      <c r="N265">
        <v>119.80601040382</v>
      </c>
      <c r="O265">
        <v>127.55074771840999</v>
      </c>
      <c r="P265">
        <v>126.931647383577</v>
      </c>
      <c r="Q265">
        <v>101.51953605143299</v>
      </c>
      <c r="R265">
        <v>98.272833269252402</v>
      </c>
      <c r="S265">
        <v>77.163832924803799</v>
      </c>
      <c r="T265">
        <v>107.481607212463</v>
      </c>
    </row>
    <row r="266" spans="1:20" x14ac:dyDescent="0.35">
      <c r="A266" s="24">
        <v>41297</v>
      </c>
      <c r="B266">
        <v>103.878161322669</v>
      </c>
      <c r="C266">
        <v>110.696649402278</v>
      </c>
      <c r="D266">
        <v>107.93802157479</v>
      </c>
      <c r="E266">
        <v>101.57446788373301</v>
      </c>
      <c r="F266">
        <v>113.88174188891</v>
      </c>
      <c r="G266">
        <v>86.572601349504495</v>
      </c>
      <c r="H266">
        <v>78.070445582254706</v>
      </c>
      <c r="I266">
        <v>111.178892704958</v>
      </c>
      <c r="J266">
        <v>110.176722663353</v>
      </c>
      <c r="K266">
        <v>102.023063130418</v>
      </c>
      <c r="L266">
        <v>119.750699667961</v>
      </c>
      <c r="M266">
        <v>117.590310250648</v>
      </c>
      <c r="N266">
        <v>119.80601040382</v>
      </c>
      <c r="O266">
        <v>126.896330361648</v>
      </c>
      <c r="P266">
        <v>127.02839646131</v>
      </c>
      <c r="Q266">
        <v>101.628074876271</v>
      </c>
      <c r="R266">
        <v>98.097185220192102</v>
      </c>
      <c r="S266">
        <v>77.279755210809796</v>
      </c>
      <c r="T266">
        <v>106.518653662015</v>
      </c>
    </row>
    <row r="267" spans="1:20" x14ac:dyDescent="0.35">
      <c r="A267" s="24">
        <v>41298</v>
      </c>
      <c r="B267">
        <v>103.737722972274</v>
      </c>
      <c r="C267">
        <v>110.721835320303</v>
      </c>
      <c r="D267">
        <v>107.90692355931</v>
      </c>
      <c r="E267">
        <v>101.561933175229</v>
      </c>
      <c r="F267">
        <v>114.01959689272699</v>
      </c>
      <c r="G267">
        <v>87.0699204846116</v>
      </c>
      <c r="H267">
        <v>78.915516463865004</v>
      </c>
      <c r="I267">
        <v>110.77872555383701</v>
      </c>
      <c r="J267">
        <v>110.021696465546</v>
      </c>
      <c r="K267">
        <v>100.867350351233</v>
      </c>
      <c r="L267">
        <v>119.782856020957</v>
      </c>
      <c r="M267">
        <v>117.314759087467</v>
      </c>
      <c r="N267">
        <v>120.06281467450199</v>
      </c>
      <c r="O267">
        <v>127.34937634585199</v>
      </c>
      <c r="P267">
        <v>128.112335692523</v>
      </c>
      <c r="Q267">
        <v>101.555713160949</v>
      </c>
      <c r="R267">
        <v>98.448481318312801</v>
      </c>
      <c r="S267">
        <v>75.463683616545595</v>
      </c>
      <c r="T267">
        <v>106.444601687701</v>
      </c>
    </row>
    <row r="268" spans="1:20" x14ac:dyDescent="0.35">
      <c r="A268" s="24">
        <v>41299</v>
      </c>
      <c r="B268">
        <v>103.485051658647</v>
      </c>
      <c r="C268">
        <v>110.31828712540801</v>
      </c>
      <c r="D268">
        <v>107.78251542606201</v>
      </c>
      <c r="E268">
        <v>101.41153975735899</v>
      </c>
      <c r="F268">
        <v>114.01959689272699</v>
      </c>
      <c r="G268">
        <v>89.462391592410597</v>
      </c>
      <c r="H268">
        <v>82.000011776012798</v>
      </c>
      <c r="I268">
        <v>109.92986421419999</v>
      </c>
      <c r="J268">
        <v>109.52005697697901</v>
      </c>
      <c r="K268">
        <v>96.917528144037206</v>
      </c>
      <c r="L268">
        <v>120.456270313136</v>
      </c>
      <c r="M268">
        <v>117.934802452697</v>
      </c>
      <c r="N268">
        <v>120.49081114105699</v>
      </c>
      <c r="O268">
        <v>127.55074771840999</v>
      </c>
      <c r="P268">
        <v>129.93167812080301</v>
      </c>
      <c r="Q268">
        <v>101.33864300756601</v>
      </c>
      <c r="R268">
        <v>98.331382618939301</v>
      </c>
      <c r="S268">
        <v>75.425042854543605</v>
      </c>
      <c r="T268">
        <v>107.222391619411</v>
      </c>
    </row>
    <row r="269" spans="1:20" x14ac:dyDescent="0.35">
      <c r="A269" s="24">
        <v>41302</v>
      </c>
      <c r="B269">
        <v>103.335336080874</v>
      </c>
      <c r="C269">
        <v>109.902011232021</v>
      </c>
      <c r="D269">
        <v>107.65817157811701</v>
      </c>
      <c r="E269">
        <v>101.361354754988</v>
      </c>
      <c r="F269">
        <v>114.047128355726</v>
      </c>
      <c r="G269">
        <v>90.174745594244698</v>
      </c>
      <c r="H269">
        <v>82.971848284155897</v>
      </c>
      <c r="I269">
        <v>109.299268556694</v>
      </c>
      <c r="J269">
        <v>109.428939824067</v>
      </c>
      <c r="K269">
        <v>95.834966498357005</v>
      </c>
      <c r="L269">
        <v>120.31196671649199</v>
      </c>
      <c r="M269">
        <v>117.72813147344399</v>
      </c>
      <c r="N269">
        <v>120.747599434866</v>
      </c>
      <c r="O269">
        <v>127.50038355001099</v>
      </c>
      <c r="P269">
        <v>129.66073420986899</v>
      </c>
      <c r="Q269">
        <v>101.302458401758</v>
      </c>
      <c r="R269">
        <v>98.741216899600204</v>
      </c>
      <c r="S269">
        <v>71.676970010037394</v>
      </c>
      <c r="T269">
        <v>106.222378398852</v>
      </c>
    </row>
    <row r="270" spans="1:20" x14ac:dyDescent="0.35">
      <c r="A270" s="24">
        <v>41303</v>
      </c>
      <c r="B270">
        <v>103.26976019067899</v>
      </c>
      <c r="C270">
        <v>109.851515021068</v>
      </c>
      <c r="D270">
        <v>107.627033384322</v>
      </c>
      <c r="E270">
        <v>101.39894733841101</v>
      </c>
      <c r="F270">
        <v>113.661147524293</v>
      </c>
      <c r="G270">
        <v>91.048412079023294</v>
      </c>
      <c r="H270">
        <v>84.267604009269704</v>
      </c>
      <c r="I270">
        <v>109.190058967038</v>
      </c>
      <c r="J270">
        <v>109.182706446521</v>
      </c>
      <c r="K270">
        <v>94.269656847519798</v>
      </c>
      <c r="L270">
        <v>120.784929025374</v>
      </c>
      <c r="M270">
        <v>118.19324577119001</v>
      </c>
      <c r="N270">
        <v>120.953101965842</v>
      </c>
      <c r="O270">
        <v>127.752045975795</v>
      </c>
      <c r="P270">
        <v>129.834946262805</v>
      </c>
      <c r="Q270">
        <v>101.88132213916801</v>
      </c>
      <c r="R270">
        <v>99.385248579008604</v>
      </c>
      <c r="S270">
        <v>70.942817641914402</v>
      </c>
      <c r="T270">
        <v>108.259397144174</v>
      </c>
    </row>
    <row r="271" spans="1:20" x14ac:dyDescent="0.35">
      <c r="A271" s="24">
        <v>41304</v>
      </c>
      <c r="B271">
        <v>103.223028376637</v>
      </c>
      <c r="C271">
        <v>109.80110172671699</v>
      </c>
      <c r="D271">
        <v>107.564829317698</v>
      </c>
      <c r="E271">
        <v>101.41153975735899</v>
      </c>
      <c r="F271">
        <v>112.66877600637601</v>
      </c>
      <c r="G271">
        <v>91.424748249341107</v>
      </c>
      <c r="H271">
        <v>84.690157850095105</v>
      </c>
      <c r="I271">
        <v>108.753593387283</v>
      </c>
      <c r="J271">
        <v>108.81791773948601</v>
      </c>
      <c r="K271">
        <v>93.655256958932398</v>
      </c>
      <c r="L271">
        <v>120.31196671649199</v>
      </c>
      <c r="M271">
        <v>117.745399062346</v>
      </c>
      <c r="N271">
        <v>120.781877816223</v>
      </c>
      <c r="O271">
        <v>128.30574718162299</v>
      </c>
      <c r="P271">
        <v>128.61551355145701</v>
      </c>
      <c r="Q271">
        <v>103.039072102868</v>
      </c>
      <c r="R271">
        <v>100.32201583970399</v>
      </c>
      <c r="S271">
        <v>72.527052034138194</v>
      </c>
      <c r="T271">
        <v>107.944604677063</v>
      </c>
    </row>
    <row r="272" spans="1:20" x14ac:dyDescent="0.35">
      <c r="A272" s="24">
        <v>41305</v>
      </c>
      <c r="B272">
        <v>103.316548060475</v>
      </c>
      <c r="C272">
        <v>109.815017896512</v>
      </c>
      <c r="D272">
        <v>107.440501541079</v>
      </c>
      <c r="E272">
        <v>101.499282716887</v>
      </c>
      <c r="F272">
        <v>112.530934181813</v>
      </c>
      <c r="G272">
        <v>90.658621556633307</v>
      </c>
      <c r="H272">
        <v>83.647922863749301</v>
      </c>
      <c r="I272">
        <v>108.689095333663</v>
      </c>
      <c r="J272">
        <v>108.900012203636</v>
      </c>
      <c r="K272">
        <v>94.986471987898895</v>
      </c>
      <c r="L272">
        <v>120.015352210006</v>
      </c>
      <c r="M272">
        <v>117.34918776913</v>
      </c>
      <c r="N272">
        <v>120.28539648288201</v>
      </c>
      <c r="O272">
        <v>128.255419570811</v>
      </c>
      <c r="P272">
        <v>129.77689853813899</v>
      </c>
      <c r="Q272">
        <v>103.00288749706</v>
      </c>
      <c r="R272">
        <v>100.38056518939</v>
      </c>
      <c r="S272">
        <v>72.488411272136304</v>
      </c>
      <c r="T272">
        <v>107.592735698365</v>
      </c>
    </row>
    <row r="273" spans="1:20" x14ac:dyDescent="0.35">
      <c r="A273" s="24">
        <v>41306</v>
      </c>
      <c r="B273">
        <v>103.092511894797</v>
      </c>
      <c r="C273">
        <v>109.511556950612</v>
      </c>
      <c r="D273">
        <v>107.60254871942</v>
      </c>
      <c r="E273">
        <v>101.466630147497</v>
      </c>
      <c r="F273">
        <v>112.841292449967</v>
      </c>
      <c r="G273">
        <v>92.916688885631999</v>
      </c>
      <c r="H273">
        <v>86.788759038484301</v>
      </c>
      <c r="I273">
        <v>108.068352733306</v>
      </c>
      <c r="J273">
        <v>108.617307957771</v>
      </c>
      <c r="K273">
        <v>91.402313826058901</v>
      </c>
      <c r="L273">
        <v>121.249973738853</v>
      </c>
      <c r="M273">
        <v>118.468766506902</v>
      </c>
      <c r="N273">
        <v>121.569401859419</v>
      </c>
      <c r="O273">
        <v>130.11785800326501</v>
      </c>
      <c r="P273">
        <v>129.95101588253601</v>
      </c>
      <c r="Q273">
        <v>103.400865686896</v>
      </c>
      <c r="R273">
        <v>100.585482329721</v>
      </c>
      <c r="S273">
        <v>71.638336618007202</v>
      </c>
      <c r="T273">
        <v>108.666859838408</v>
      </c>
    </row>
    <row r="274" spans="1:20" x14ac:dyDescent="0.35">
      <c r="A274" s="24">
        <v>41309</v>
      </c>
      <c r="B274">
        <v>103.383179667382</v>
      </c>
      <c r="C274">
        <v>109.840369647741</v>
      </c>
      <c r="D274">
        <v>107.60254871942</v>
      </c>
      <c r="E274">
        <v>101.541942277321</v>
      </c>
      <c r="F274">
        <v>112.37018681264</v>
      </c>
      <c r="G274">
        <v>90.578007237737197</v>
      </c>
      <c r="H274">
        <v>83.464811117481204</v>
      </c>
      <c r="I274">
        <v>108.32396939617</v>
      </c>
      <c r="J274">
        <v>108.983196992703</v>
      </c>
      <c r="K274">
        <v>94.737763631316099</v>
      </c>
      <c r="L274">
        <v>119.887070716238</v>
      </c>
      <c r="M274">
        <v>116.90137909462401</v>
      </c>
      <c r="N274">
        <v>120.696273729849</v>
      </c>
      <c r="O274">
        <v>128.85946057331199</v>
      </c>
      <c r="P274">
        <v>128.46069091945699</v>
      </c>
      <c r="Q274">
        <v>103.039072102868</v>
      </c>
      <c r="R274">
        <v>100.02926909127</v>
      </c>
      <c r="S274">
        <v>72.140651784089798</v>
      </c>
      <c r="T274">
        <v>107.38905487567899</v>
      </c>
    </row>
    <row r="275" spans="1:20" x14ac:dyDescent="0.35">
      <c r="A275" s="24">
        <v>41310</v>
      </c>
      <c r="B275">
        <v>103.167486466505</v>
      </c>
      <c r="C275">
        <v>109.764466407824</v>
      </c>
      <c r="D275">
        <v>107.60254871942</v>
      </c>
      <c r="E275">
        <v>101.541942277321</v>
      </c>
      <c r="F275">
        <v>112.675009793833</v>
      </c>
      <c r="G275">
        <v>92.204323704444306</v>
      </c>
      <c r="H275">
        <v>85.591569594291698</v>
      </c>
      <c r="I275">
        <v>107.95887269623501</v>
      </c>
      <c r="J275">
        <v>108.763701583071</v>
      </c>
      <c r="K275">
        <v>92.397147252389104</v>
      </c>
      <c r="L275">
        <v>121.097573111218</v>
      </c>
      <c r="M275">
        <v>118.434315004637</v>
      </c>
      <c r="N275">
        <v>121.87752384668001</v>
      </c>
      <c r="O275">
        <v>130.57089180160699</v>
      </c>
      <c r="P275">
        <v>130.78336618428099</v>
      </c>
      <c r="Q275">
        <v>103.43705029270301</v>
      </c>
      <c r="R275">
        <v>100.644031679408</v>
      </c>
      <c r="S275">
        <v>74.111286426362099</v>
      </c>
      <c r="T275">
        <v>109.463108028896</v>
      </c>
    </row>
    <row r="276" spans="1:20" x14ac:dyDescent="0.35">
      <c r="A276" s="24">
        <v>41311</v>
      </c>
      <c r="B276">
        <v>103.34569705283999</v>
      </c>
      <c r="C276">
        <v>109.96683819578099</v>
      </c>
      <c r="D276">
        <v>107.66486528532501</v>
      </c>
      <c r="E276">
        <v>101.504234273009</v>
      </c>
      <c r="F276">
        <v>112.39787642669501</v>
      </c>
      <c r="G276">
        <v>90.698945485111807</v>
      </c>
      <c r="H276">
        <v>83.436632800465205</v>
      </c>
      <c r="I276">
        <v>108.628164262157</v>
      </c>
      <c r="J276">
        <v>109.047266085293</v>
      </c>
      <c r="K276">
        <v>94.415959114526899</v>
      </c>
      <c r="L276">
        <v>121.18583299196899</v>
      </c>
      <c r="M276">
        <v>118.348197659275</v>
      </c>
      <c r="N276">
        <v>121.415304917825</v>
      </c>
      <c r="O276">
        <v>130.92319726315199</v>
      </c>
      <c r="P276">
        <v>131.189794965483</v>
      </c>
      <c r="Q276">
        <v>103.292334358351</v>
      </c>
      <c r="R276">
        <v>100.585482329721</v>
      </c>
      <c r="S276">
        <v>74.806805402454899</v>
      </c>
      <c r="T276">
        <v>110.148286678652</v>
      </c>
    </row>
    <row r="277" spans="1:20" x14ac:dyDescent="0.35">
      <c r="A277" s="24">
        <v>41312</v>
      </c>
      <c r="B277">
        <v>103.383179667382</v>
      </c>
      <c r="C277">
        <v>109.941472625118</v>
      </c>
      <c r="D277">
        <v>107.66486528532501</v>
      </c>
      <c r="E277">
        <v>101.567023236417</v>
      </c>
      <c r="F277">
        <v>112.037621500372</v>
      </c>
      <c r="G277">
        <v>91.155940691740298</v>
      </c>
      <c r="H277">
        <v>84.154948569840002</v>
      </c>
      <c r="I277">
        <v>108.421359702882</v>
      </c>
      <c r="J277">
        <v>109.08381697745899</v>
      </c>
      <c r="K277">
        <v>93.7430126649312</v>
      </c>
      <c r="L277">
        <v>121.02549233948299</v>
      </c>
      <c r="M277">
        <v>118.020980652997</v>
      </c>
      <c r="N277">
        <v>120.627772886191</v>
      </c>
      <c r="O277">
        <v>130.97356143155</v>
      </c>
      <c r="P277">
        <v>130.589781930144</v>
      </c>
      <c r="Q277">
        <v>102.894363664808</v>
      </c>
      <c r="R277">
        <v>100.087818440956</v>
      </c>
      <c r="S277">
        <v>71.638336618007202</v>
      </c>
      <c r="T277">
        <v>109.537202106902</v>
      </c>
    </row>
    <row r="278" spans="1:20" x14ac:dyDescent="0.35">
      <c r="A278" s="24">
        <v>41313</v>
      </c>
      <c r="B278">
        <v>103.411300970913</v>
      </c>
      <c r="C278">
        <v>109.992044842957</v>
      </c>
      <c r="D278">
        <v>107.78957877376401</v>
      </c>
      <c r="E278">
        <v>101.541942277321</v>
      </c>
      <c r="F278">
        <v>112.09305344550199</v>
      </c>
      <c r="G278">
        <v>90.389802819679005</v>
      </c>
      <c r="H278">
        <v>83.084524752180201</v>
      </c>
      <c r="I278">
        <v>108.640429417866</v>
      </c>
      <c r="J278">
        <v>109.321677860002</v>
      </c>
      <c r="K278">
        <v>94.913330016611397</v>
      </c>
      <c r="L278">
        <v>121.698921584628</v>
      </c>
      <c r="M278">
        <v>119.106115495371</v>
      </c>
      <c r="N278">
        <v>120.627772886191</v>
      </c>
      <c r="O278">
        <v>131.32592782240599</v>
      </c>
      <c r="P278">
        <v>131.61560455775299</v>
      </c>
      <c r="Q278">
        <v>103.292334358351</v>
      </c>
      <c r="R278">
        <v>100.409834280661</v>
      </c>
      <c r="S278">
        <v>70.942817641914402</v>
      </c>
      <c r="T278">
        <v>110.870533419258</v>
      </c>
    </row>
    <row r="279" spans="1:20" x14ac:dyDescent="0.35">
      <c r="A279" s="24">
        <v>41316</v>
      </c>
      <c r="B279">
        <v>103.30811166941599</v>
      </c>
      <c r="C279">
        <v>110.131123624301</v>
      </c>
      <c r="D279">
        <v>107.477931658936</v>
      </c>
      <c r="E279">
        <v>101.541942277321</v>
      </c>
      <c r="F279">
        <v>112.176175004686</v>
      </c>
      <c r="G279">
        <v>90.551120892300204</v>
      </c>
      <c r="H279">
        <v>83.169038674635004</v>
      </c>
      <c r="I279">
        <v>108.77428626917199</v>
      </c>
      <c r="J279">
        <v>109.26679150386801</v>
      </c>
      <c r="K279">
        <v>94.679272043604897</v>
      </c>
      <c r="L279">
        <v>121.674862262624</v>
      </c>
      <c r="M279">
        <v>119.088878333937</v>
      </c>
      <c r="N279">
        <v>122.04874799629999</v>
      </c>
      <c r="O279">
        <v>131.7789128773</v>
      </c>
      <c r="P279">
        <v>131.189794965483</v>
      </c>
      <c r="Q279">
        <v>102.93054077432301</v>
      </c>
      <c r="R279">
        <v>100.351284930974</v>
      </c>
      <c r="S279">
        <v>71.290577129960695</v>
      </c>
      <c r="T279">
        <v>109.870511777961</v>
      </c>
    </row>
    <row r="280" spans="1:20" x14ac:dyDescent="0.35">
      <c r="A280" s="24">
        <v>41317</v>
      </c>
      <c r="B280">
        <v>103.28936101951901</v>
      </c>
      <c r="C280">
        <v>110.017375865036</v>
      </c>
      <c r="D280">
        <v>107.509085924057</v>
      </c>
      <c r="E280">
        <v>101.541942277321</v>
      </c>
      <c r="F280">
        <v>112.536482648028</v>
      </c>
      <c r="G280">
        <v>90.860252378379499</v>
      </c>
      <c r="H280">
        <v>83.830992552828107</v>
      </c>
      <c r="I280">
        <v>108.543039111154</v>
      </c>
      <c r="J280">
        <v>109.157048800542</v>
      </c>
      <c r="K280">
        <v>94.1672415957281</v>
      </c>
      <c r="L280">
        <v>121.875261910541</v>
      </c>
      <c r="M280">
        <v>119.157781338467</v>
      </c>
      <c r="N280">
        <v>122.374021156894</v>
      </c>
      <c r="O280">
        <v>132.835999864005</v>
      </c>
      <c r="P280">
        <v>131.26718906174901</v>
      </c>
      <c r="Q280">
        <v>103.111441314483</v>
      </c>
      <c r="R280">
        <v>100.585482329721</v>
      </c>
      <c r="S280">
        <v>70.595058153867996</v>
      </c>
      <c r="T280">
        <v>109.20384191141299</v>
      </c>
    </row>
    <row r="281" spans="1:20" x14ac:dyDescent="0.35">
      <c r="A281" s="24">
        <v>41318</v>
      </c>
      <c r="B281">
        <v>103.186255801653</v>
      </c>
      <c r="C281">
        <v>109.688570077623</v>
      </c>
      <c r="D281">
        <v>107.60254871942</v>
      </c>
      <c r="E281">
        <v>101.49174573286</v>
      </c>
      <c r="F281">
        <v>112.675009793833</v>
      </c>
      <c r="G281">
        <v>92.405937757160103</v>
      </c>
      <c r="H281">
        <v>85.8310116888496</v>
      </c>
      <c r="I281">
        <v>108.20220227522201</v>
      </c>
      <c r="J281">
        <v>108.900912471916</v>
      </c>
      <c r="K281">
        <v>91.870475583152299</v>
      </c>
      <c r="L281">
        <v>121.979484082306</v>
      </c>
      <c r="M281">
        <v>119.037174456504</v>
      </c>
      <c r="N281">
        <v>122.374021156894</v>
      </c>
      <c r="O281">
        <v>132.78566006733101</v>
      </c>
      <c r="P281">
        <v>131.09302005814899</v>
      </c>
      <c r="Q281">
        <v>103.147610927706</v>
      </c>
      <c r="R281">
        <v>100.526932980034</v>
      </c>
      <c r="S281">
        <v>71.561055094003095</v>
      </c>
      <c r="T281">
        <v>109.96314832213</v>
      </c>
    </row>
    <row r="282" spans="1:20" x14ac:dyDescent="0.35">
      <c r="A282" s="24">
        <v>41319</v>
      </c>
      <c r="B282">
        <v>103.373818356372</v>
      </c>
      <c r="C282">
        <v>109.853007519914</v>
      </c>
      <c r="D282">
        <v>107.633686913215</v>
      </c>
      <c r="E282">
        <v>101.466630147497</v>
      </c>
      <c r="F282">
        <v>112.92442718840699</v>
      </c>
      <c r="G282">
        <v>90.846792436630693</v>
      </c>
      <c r="H282">
        <v>83.676085409319697</v>
      </c>
      <c r="I282">
        <v>108.628164262157</v>
      </c>
      <c r="J282">
        <v>109.20274241724</v>
      </c>
      <c r="K282">
        <v>94.1965148762323</v>
      </c>
      <c r="L282">
        <v>122.091698614301</v>
      </c>
      <c r="M282">
        <v>119.192225233865</v>
      </c>
      <c r="N282">
        <v>122.613698219553</v>
      </c>
      <c r="O282">
        <v>132.43325711888801</v>
      </c>
      <c r="P282">
        <v>131.09302005814899</v>
      </c>
      <c r="Q282">
        <v>103.00288749706</v>
      </c>
      <c r="R282">
        <v>100.556202071304</v>
      </c>
      <c r="S282">
        <v>68.933542237640097</v>
      </c>
      <c r="T282">
        <v>110.42608684155999</v>
      </c>
    </row>
    <row r="283" spans="1:20" x14ac:dyDescent="0.35">
      <c r="A283" s="24">
        <v>41320</v>
      </c>
      <c r="B283">
        <v>103.383179667382</v>
      </c>
      <c r="C283">
        <v>109.890928046147</v>
      </c>
      <c r="D283">
        <v>107.66486528532501</v>
      </c>
      <c r="E283">
        <v>101.49174573286</v>
      </c>
      <c r="F283">
        <v>112.675009793833</v>
      </c>
      <c r="G283">
        <v>91.196253440865306</v>
      </c>
      <c r="H283">
        <v>84.3380655732565</v>
      </c>
      <c r="I283">
        <v>108.640429417866</v>
      </c>
      <c r="J283">
        <v>109.157048800542</v>
      </c>
      <c r="K283">
        <v>93.304105863909797</v>
      </c>
      <c r="L283">
        <v>121.94744735303701</v>
      </c>
      <c r="M283">
        <v>119.01996772254</v>
      </c>
      <c r="N283">
        <v>122.408251607632</v>
      </c>
      <c r="O283">
        <v>131.980235506409</v>
      </c>
      <c r="P283">
        <v>130.589781930144</v>
      </c>
      <c r="Q283">
        <v>102.56873969400201</v>
      </c>
      <c r="R283">
        <v>100.234197398747</v>
      </c>
      <c r="S283">
        <v>68.701705035599701</v>
      </c>
      <c r="T283">
        <v>108.277939610337</v>
      </c>
    </row>
    <row r="284" spans="1:20" x14ac:dyDescent="0.35">
      <c r="A284" s="24">
        <v>41324</v>
      </c>
      <c r="B284">
        <v>103.261305114368</v>
      </c>
      <c r="C284">
        <v>109.815017896512</v>
      </c>
      <c r="D284">
        <v>107.78957877376401</v>
      </c>
      <c r="E284">
        <v>101.44149147795601</v>
      </c>
      <c r="F284">
        <v>113.035225182392</v>
      </c>
      <c r="G284">
        <v>92.150545423893703</v>
      </c>
      <c r="H284">
        <v>85.464824996353599</v>
      </c>
      <c r="I284">
        <v>108.725642281544</v>
      </c>
      <c r="J284">
        <v>109.129610623966</v>
      </c>
      <c r="K284">
        <v>92.075296924518995</v>
      </c>
      <c r="L284">
        <v>122.861365147462</v>
      </c>
      <c r="M284">
        <v>119.98456414475601</v>
      </c>
      <c r="N284">
        <v>122.956098588171</v>
      </c>
      <c r="O284">
        <v>132.986958324716</v>
      </c>
      <c r="P284">
        <v>132.95109827896499</v>
      </c>
      <c r="Q284">
        <v>102.17076900046</v>
      </c>
      <c r="R284">
        <v>99.941450650313101</v>
      </c>
      <c r="S284">
        <v>70.710973069902295</v>
      </c>
      <c r="T284">
        <v>110.000174309287</v>
      </c>
    </row>
    <row r="285" spans="1:20" x14ac:dyDescent="0.35">
      <c r="A285" s="24">
        <v>41325</v>
      </c>
      <c r="B285">
        <v>103.32689968981499</v>
      </c>
      <c r="C285">
        <v>109.96683819578099</v>
      </c>
      <c r="D285">
        <v>107.75841647298</v>
      </c>
      <c r="E285">
        <v>101.504234273009</v>
      </c>
      <c r="F285">
        <v>112.896698036587</v>
      </c>
      <c r="G285">
        <v>91.5860327839017</v>
      </c>
      <c r="H285">
        <v>84.704252265751805</v>
      </c>
      <c r="I285">
        <v>109.20032135000299</v>
      </c>
      <c r="J285">
        <v>109.312545138451</v>
      </c>
      <c r="K285">
        <v>92.733611314970702</v>
      </c>
      <c r="L285">
        <v>121.330121635648</v>
      </c>
      <c r="M285">
        <v>118.589350568263</v>
      </c>
      <c r="N285">
        <v>122.956098588171</v>
      </c>
      <c r="O285">
        <v>131.17483531721101</v>
      </c>
      <c r="P285">
        <v>130.76395093374401</v>
      </c>
      <c r="Q285">
        <v>101.01301903676</v>
      </c>
      <c r="R285">
        <v>98.243564177982407</v>
      </c>
      <c r="S285">
        <v>70.788254593906302</v>
      </c>
      <c r="T285">
        <v>106.12977553763599</v>
      </c>
    </row>
    <row r="286" spans="1:20" x14ac:dyDescent="0.35">
      <c r="A286" s="24">
        <v>41326</v>
      </c>
      <c r="B286">
        <v>103.383179667382</v>
      </c>
      <c r="C286">
        <v>109.992044842957</v>
      </c>
      <c r="D286">
        <v>107.883089783104</v>
      </c>
      <c r="E286">
        <v>101.55446544373601</v>
      </c>
      <c r="F286">
        <v>113.00749603057299</v>
      </c>
      <c r="G286">
        <v>90.524217777833002</v>
      </c>
      <c r="H286">
        <v>83.309867173932403</v>
      </c>
      <c r="I286">
        <v>109.58973638905699</v>
      </c>
      <c r="J286">
        <v>109.486356934366</v>
      </c>
      <c r="K286">
        <v>94.342798818807296</v>
      </c>
      <c r="L286">
        <v>120.59255164361799</v>
      </c>
      <c r="M286">
        <v>117.917565291264</v>
      </c>
      <c r="N286">
        <v>122.956098588171</v>
      </c>
      <c r="O286">
        <v>129.61448440825001</v>
      </c>
      <c r="P286">
        <v>130.28009361680799</v>
      </c>
      <c r="Q286">
        <v>99.855284065647297</v>
      </c>
      <c r="R286">
        <v>96.867682378209196</v>
      </c>
      <c r="S286">
        <v>70.131376379815507</v>
      </c>
      <c r="T286">
        <v>106.12977553763599</v>
      </c>
    </row>
    <row r="287" spans="1:20" x14ac:dyDescent="0.35">
      <c r="A287" s="24">
        <v>41327</v>
      </c>
      <c r="B287">
        <v>103.439384903942</v>
      </c>
      <c r="C287">
        <v>110.24502339733699</v>
      </c>
      <c r="D287">
        <v>107.94544652732399</v>
      </c>
      <c r="E287">
        <v>101.592081111337</v>
      </c>
      <c r="F287">
        <v>113.14608907265099</v>
      </c>
      <c r="G287">
        <v>90.362922063918901</v>
      </c>
      <c r="H287">
        <v>83.000026601171896</v>
      </c>
      <c r="I287">
        <v>109.95486963594</v>
      </c>
      <c r="J287">
        <v>109.559528739564</v>
      </c>
      <c r="K287">
        <v>94.737763631316099</v>
      </c>
      <c r="L287">
        <v>121.771062168225</v>
      </c>
      <c r="M287">
        <v>118.434315004637</v>
      </c>
      <c r="N287">
        <v>121.483781796174</v>
      </c>
      <c r="O287">
        <v>131.07422883903601</v>
      </c>
      <c r="P287">
        <v>130.28009361680799</v>
      </c>
      <c r="Q287">
        <v>99.855284065647297</v>
      </c>
      <c r="R287">
        <v>97.189698217913403</v>
      </c>
      <c r="S287">
        <v>70.942817641914402</v>
      </c>
      <c r="T287">
        <v>108.00015628890699</v>
      </c>
    </row>
    <row r="288" spans="1:20" x14ac:dyDescent="0.35">
      <c r="A288" s="24">
        <v>41330</v>
      </c>
      <c r="B288">
        <v>103.833270005901</v>
      </c>
      <c r="C288">
        <v>110.434674396521</v>
      </c>
      <c r="D288">
        <v>108.1636067398</v>
      </c>
      <c r="E288">
        <v>101.62976603147</v>
      </c>
      <c r="F288">
        <v>112.92442718840699</v>
      </c>
      <c r="G288">
        <v>86.881738425260593</v>
      </c>
      <c r="H288">
        <v>78.098608127825003</v>
      </c>
      <c r="I288">
        <v>110.51475425868701</v>
      </c>
      <c r="J288">
        <v>110.208992279699</v>
      </c>
      <c r="K288">
        <v>100.150516886422</v>
      </c>
      <c r="L288">
        <v>119.454152449823</v>
      </c>
      <c r="M288">
        <v>116.798055015298</v>
      </c>
      <c r="N288">
        <v>119.840200912375</v>
      </c>
      <c r="O288">
        <v>127.903065365817</v>
      </c>
      <c r="P288">
        <v>127.589708143582</v>
      </c>
      <c r="Q288">
        <v>99.384951656781794</v>
      </c>
      <c r="R288">
        <v>96.574946796921694</v>
      </c>
      <c r="S288">
        <v>73.724886176313703</v>
      </c>
      <c r="T288">
        <v>104.592738140379</v>
      </c>
    </row>
    <row r="289" spans="1:20" x14ac:dyDescent="0.35">
      <c r="A289" s="24">
        <v>41331</v>
      </c>
      <c r="B289">
        <v>103.80514870237</v>
      </c>
      <c r="C289">
        <v>110.434674396521</v>
      </c>
      <c r="D289">
        <v>108.350660901132</v>
      </c>
      <c r="E289">
        <v>101.65485853265599</v>
      </c>
      <c r="F289">
        <v>113.395453750206</v>
      </c>
      <c r="G289">
        <v>87.795717659164097</v>
      </c>
      <c r="H289">
        <v>79.478888289690303</v>
      </c>
      <c r="I289">
        <v>110.782504508248</v>
      </c>
      <c r="J289">
        <v>110.071821402778</v>
      </c>
      <c r="K289">
        <v>98.512083588730405</v>
      </c>
      <c r="L289">
        <v>120.27181052678201</v>
      </c>
      <c r="M289">
        <v>117.52146810105801</v>
      </c>
      <c r="N289">
        <v>119.65189748535199</v>
      </c>
      <c r="O289">
        <v>128.708416811566</v>
      </c>
      <c r="P289">
        <v>128.11233569252201</v>
      </c>
      <c r="Q289">
        <v>99.204058612914295</v>
      </c>
      <c r="R289">
        <v>96.487117188818402</v>
      </c>
      <c r="S289">
        <v>73.338485926265193</v>
      </c>
      <c r="T289">
        <v>105.24092448593299</v>
      </c>
    </row>
    <row r="290" spans="1:20" x14ac:dyDescent="0.35">
      <c r="A290" s="24">
        <v>41332</v>
      </c>
      <c r="B290">
        <v>103.833270005901</v>
      </c>
      <c r="C290">
        <v>110.48526734351</v>
      </c>
      <c r="D290">
        <v>108.350660901132</v>
      </c>
      <c r="E290">
        <v>101.667358614893</v>
      </c>
      <c r="F290">
        <v>113.506370357484</v>
      </c>
      <c r="G290">
        <v>88.2661336798039</v>
      </c>
      <c r="H290">
        <v>80.0563492740241</v>
      </c>
      <c r="I290">
        <v>110.782504508248</v>
      </c>
      <c r="J290">
        <v>110.035180483784</v>
      </c>
      <c r="K290">
        <v>97.692834872127605</v>
      </c>
      <c r="L290">
        <v>121.787091747584</v>
      </c>
      <c r="M290">
        <v>119.106115495371</v>
      </c>
      <c r="N290">
        <v>122.391124399608</v>
      </c>
      <c r="O290">
        <v>130.41989678330901</v>
      </c>
      <c r="P290">
        <v>130.18334453907499</v>
      </c>
      <c r="Q290">
        <v>98.589002773403394</v>
      </c>
      <c r="R290">
        <v>96.018733558470601</v>
      </c>
      <c r="S290">
        <v>72.7202484741766</v>
      </c>
      <c r="T290">
        <v>107.148297541405</v>
      </c>
    </row>
    <row r="291" spans="1:20" x14ac:dyDescent="0.35">
      <c r="A291" s="24">
        <v>41333</v>
      </c>
      <c r="B291">
        <v>103.927079311138</v>
      </c>
      <c r="C291">
        <v>110.695868604271</v>
      </c>
      <c r="D291">
        <v>108.41303371667701</v>
      </c>
      <c r="E291">
        <v>101.730124494124</v>
      </c>
      <c r="F291">
        <v>113.340127239114</v>
      </c>
      <c r="G291">
        <v>88.010780474275094</v>
      </c>
      <c r="H291">
        <v>79.760571574028901</v>
      </c>
      <c r="I291">
        <v>110.57360215416401</v>
      </c>
      <c r="J291">
        <v>110.071821402778</v>
      </c>
      <c r="K291">
        <v>98.204883644436407</v>
      </c>
      <c r="L291">
        <v>121.546603198304</v>
      </c>
      <c r="M291">
        <v>118.744393738756</v>
      </c>
      <c r="N291">
        <v>122.391124399608</v>
      </c>
      <c r="O291">
        <v>130.87286965234</v>
      </c>
      <c r="P291">
        <v>129.85422375546699</v>
      </c>
      <c r="Q291">
        <v>98.154847474052701</v>
      </c>
      <c r="R291">
        <v>95.257614346835098</v>
      </c>
      <c r="S291">
        <v>74.111286426362</v>
      </c>
      <c r="T291">
        <v>107.351995205568</v>
      </c>
    </row>
    <row r="292" spans="1:20" x14ac:dyDescent="0.35">
      <c r="A292" s="24">
        <v>41334</v>
      </c>
      <c r="B292">
        <v>103.96367437623201</v>
      </c>
      <c r="C292">
        <v>110.936838070715</v>
      </c>
      <c r="D292">
        <v>108.553569425395</v>
      </c>
      <c r="E292">
        <v>101.769055959855</v>
      </c>
      <c r="F292">
        <v>113.744018677639</v>
      </c>
      <c r="G292">
        <v>87.177443507651802</v>
      </c>
      <c r="H292">
        <v>78.380317697907302</v>
      </c>
      <c r="I292">
        <v>111.24559088484</v>
      </c>
      <c r="J292">
        <v>110.323226321443</v>
      </c>
      <c r="K292">
        <v>99.7994574135612</v>
      </c>
      <c r="L292">
        <v>121.94744735303701</v>
      </c>
      <c r="M292">
        <v>119.295549313191</v>
      </c>
      <c r="N292">
        <v>122.06590715807</v>
      </c>
      <c r="O292">
        <v>130.87286965234</v>
      </c>
      <c r="P292">
        <v>130.51236200427701</v>
      </c>
      <c r="Q292">
        <v>97.467444911805003</v>
      </c>
      <c r="R292">
        <v>94.935598507131203</v>
      </c>
      <c r="S292">
        <v>73.686245414311699</v>
      </c>
      <c r="T292">
        <v>107.20389125694101</v>
      </c>
    </row>
    <row r="293" spans="1:20" x14ac:dyDescent="0.35">
      <c r="A293" s="24">
        <v>41337</v>
      </c>
      <c r="B293">
        <v>103.888587693015</v>
      </c>
      <c r="C293">
        <v>110.82268263815401</v>
      </c>
      <c r="D293">
        <v>108.428582724417</v>
      </c>
      <c r="E293">
        <v>101.743975000758</v>
      </c>
      <c r="F293">
        <v>113.6046875973</v>
      </c>
      <c r="G293">
        <v>87.997331711879795</v>
      </c>
      <c r="H293">
        <v>79.563396954996094</v>
      </c>
      <c r="I293">
        <v>110.14602479213301</v>
      </c>
      <c r="J293">
        <v>110.24064171123</v>
      </c>
      <c r="K293">
        <v>98.146346245644693</v>
      </c>
      <c r="L293">
        <v>122.596794846729</v>
      </c>
      <c r="M293">
        <v>119.77782470369699</v>
      </c>
      <c r="N293">
        <v>122.647944647164</v>
      </c>
      <c r="O293">
        <v>132.030587488945</v>
      </c>
      <c r="P293">
        <v>131.460773315886</v>
      </c>
      <c r="Q293">
        <v>97.105643831484102</v>
      </c>
      <c r="R293">
        <v>94.320847086139594</v>
      </c>
      <c r="S293">
        <v>75.154564890501206</v>
      </c>
      <c r="T293">
        <v>106.66681655581201</v>
      </c>
    </row>
    <row r="294" spans="1:20" x14ac:dyDescent="0.35">
      <c r="A294" s="24">
        <v>41338</v>
      </c>
      <c r="B294">
        <v>103.803971531524</v>
      </c>
      <c r="C294">
        <v>110.835265232591</v>
      </c>
      <c r="D294">
        <v>108.30365227308</v>
      </c>
      <c r="E294">
        <v>101.756555877618</v>
      </c>
      <c r="F294">
        <v>113.771866442751</v>
      </c>
      <c r="G294">
        <v>88.454310149478005</v>
      </c>
      <c r="H294">
        <v>80.267628823011606</v>
      </c>
      <c r="I294">
        <v>110.292614600081</v>
      </c>
      <c r="J294">
        <v>110.057077008948</v>
      </c>
      <c r="K294">
        <v>97.283228838258594</v>
      </c>
      <c r="L294">
        <v>123.695142521576</v>
      </c>
      <c r="M294">
        <v>121.000742734529</v>
      </c>
      <c r="N294">
        <v>123.846369902638</v>
      </c>
      <c r="O294">
        <v>132.63462849144699</v>
      </c>
      <c r="P294">
        <v>132.93181217643499</v>
      </c>
      <c r="Q294">
        <v>98.010124043407103</v>
      </c>
      <c r="R294">
        <v>95.169784738731806</v>
      </c>
      <c r="S294">
        <v>74.961361080491102</v>
      </c>
      <c r="T294">
        <v>107.703872605005</v>
      </c>
    </row>
    <row r="295" spans="1:20" x14ac:dyDescent="0.35">
      <c r="A295" s="24">
        <v>41339</v>
      </c>
      <c r="B295">
        <v>103.691243409127</v>
      </c>
      <c r="C295">
        <v>110.65773387681401</v>
      </c>
      <c r="D295">
        <v>108.272401580004</v>
      </c>
      <c r="E295">
        <v>101.693674577498</v>
      </c>
      <c r="F295">
        <v>113.827588331483</v>
      </c>
      <c r="G295">
        <v>90.040336225767504</v>
      </c>
      <c r="H295">
        <v>82.436644261049096</v>
      </c>
      <c r="I295">
        <v>109.779546617569</v>
      </c>
      <c r="J295">
        <v>109.735991325415</v>
      </c>
      <c r="K295">
        <v>94.767046074036401</v>
      </c>
      <c r="L295">
        <v>123.86355029912301</v>
      </c>
      <c r="M295">
        <v>121.08689050736</v>
      </c>
      <c r="N295">
        <v>124.17161110948599</v>
      </c>
      <c r="O295">
        <v>133.188293139688</v>
      </c>
      <c r="P295">
        <v>132.46722374229401</v>
      </c>
      <c r="Q295">
        <v>97.467444911805003</v>
      </c>
      <c r="R295">
        <v>94.320847086139594</v>
      </c>
      <c r="S295">
        <v>74.111286426362</v>
      </c>
      <c r="T295">
        <v>108.463128491291</v>
      </c>
    </row>
    <row r="296" spans="1:20" x14ac:dyDescent="0.35">
      <c r="A296" s="24">
        <v>41340</v>
      </c>
      <c r="B296">
        <v>103.47515781797</v>
      </c>
      <c r="C296">
        <v>110.46751628084699</v>
      </c>
      <c r="D296">
        <v>108.20990019385199</v>
      </c>
      <c r="E296">
        <v>101.630908698268</v>
      </c>
      <c r="F296">
        <v>113.911144806072</v>
      </c>
      <c r="G296">
        <v>91.438197011736406</v>
      </c>
      <c r="H296">
        <v>84.380301505888895</v>
      </c>
      <c r="I296">
        <v>109.07101093901299</v>
      </c>
      <c r="J296">
        <v>109.378044657308</v>
      </c>
      <c r="K296">
        <v>92.484912120603994</v>
      </c>
      <c r="L296">
        <v>124.088001792561</v>
      </c>
      <c r="M296">
        <v>121.379678831974</v>
      </c>
      <c r="N296">
        <v>124.531122709255</v>
      </c>
      <c r="O296">
        <v>134.648049756337</v>
      </c>
      <c r="P296">
        <v>133.28012435403301</v>
      </c>
      <c r="Q296">
        <v>98.118677860830701</v>
      </c>
      <c r="R296">
        <v>95.111246556191603</v>
      </c>
      <c r="S296">
        <v>76.159195222666597</v>
      </c>
      <c r="T296">
        <v>111.000137005415</v>
      </c>
    </row>
    <row r="297" spans="1:20" x14ac:dyDescent="0.35">
      <c r="A297" s="24">
        <v>41341</v>
      </c>
      <c r="B297">
        <v>103.174540148953</v>
      </c>
      <c r="C297">
        <v>110.074263564102</v>
      </c>
      <c r="D297">
        <v>107.92861181351699</v>
      </c>
      <c r="E297">
        <v>101.618293195142</v>
      </c>
      <c r="F297">
        <v>113.939032108947</v>
      </c>
      <c r="G297">
        <v>93.306473818345097</v>
      </c>
      <c r="H297">
        <v>86.943681953438301</v>
      </c>
      <c r="I297">
        <v>108.41119234198101</v>
      </c>
      <c r="J297">
        <v>108.992739836471</v>
      </c>
      <c r="K297">
        <v>89.661511087655597</v>
      </c>
      <c r="L297">
        <v>124.617067629199</v>
      </c>
      <c r="M297">
        <v>121.793096859155</v>
      </c>
      <c r="N297">
        <v>124.856403858286</v>
      </c>
      <c r="O297">
        <v>135.151398979628</v>
      </c>
      <c r="P297">
        <v>134.53825841844801</v>
      </c>
      <c r="Q297">
        <v>98.408102233243099</v>
      </c>
      <c r="R297">
        <v>95.286883438105505</v>
      </c>
      <c r="S297">
        <v>77.318395972811899</v>
      </c>
      <c r="T297">
        <v>112.148338381987</v>
      </c>
    </row>
    <row r="298" spans="1:20" x14ac:dyDescent="0.35">
      <c r="A298" s="24">
        <v>41344</v>
      </c>
      <c r="B298">
        <v>103.230932238028</v>
      </c>
      <c r="C298">
        <v>110.061667150231</v>
      </c>
      <c r="D298">
        <v>108.053654764135</v>
      </c>
      <c r="E298">
        <v>101.593235320223</v>
      </c>
      <c r="F298">
        <v>113.966893053313</v>
      </c>
      <c r="G298">
        <v>93.279581883231401</v>
      </c>
      <c r="H298">
        <v>86.830994971116596</v>
      </c>
      <c r="I298">
        <v>108.03253672438299</v>
      </c>
      <c r="J298">
        <v>109.066071689363</v>
      </c>
      <c r="K298">
        <v>89.822399602726406</v>
      </c>
      <c r="L298">
        <v>125.09012713235801</v>
      </c>
      <c r="M298">
        <v>122.068701270407</v>
      </c>
      <c r="N298">
        <v>125.130343325429</v>
      </c>
      <c r="O298">
        <v>136.208498152196</v>
      </c>
      <c r="P298">
        <v>134.441449071645</v>
      </c>
      <c r="Q298">
        <v>98.480463948565699</v>
      </c>
      <c r="R298">
        <v>95.199064997148596</v>
      </c>
      <c r="S298">
        <v>77.434318258817896</v>
      </c>
      <c r="T298">
        <v>112.27794196814401</v>
      </c>
    </row>
    <row r="299" spans="1:20" x14ac:dyDescent="0.35">
      <c r="A299" s="24">
        <v>41345</v>
      </c>
      <c r="B299">
        <v>103.41872835839099</v>
      </c>
      <c r="C299">
        <v>110.264543347521</v>
      </c>
      <c r="D299">
        <v>108.084937599863</v>
      </c>
      <c r="E299">
        <v>101.64345494886101</v>
      </c>
      <c r="F299">
        <v>113.939032108947</v>
      </c>
      <c r="G299">
        <v>91.908640980760197</v>
      </c>
      <c r="H299">
        <v>84.873269596363201</v>
      </c>
      <c r="I299">
        <v>108.20361298741101</v>
      </c>
      <c r="J299">
        <v>109.286277310638</v>
      </c>
      <c r="K299">
        <v>91.724200802793405</v>
      </c>
      <c r="L299">
        <v>124.809497346334</v>
      </c>
      <c r="M299">
        <v>121.793096859155</v>
      </c>
      <c r="N299">
        <v>125.044771192802</v>
      </c>
      <c r="O299">
        <v>135.45342557380999</v>
      </c>
      <c r="P299">
        <v>134.07366137443901</v>
      </c>
      <c r="Q299">
        <v>98.697549094533798</v>
      </c>
      <c r="R299">
        <v>95.403982137479005</v>
      </c>
      <c r="S299">
        <v>77.241114448807807</v>
      </c>
      <c r="T299">
        <v>112.53720808562601</v>
      </c>
    </row>
    <row r="300" spans="1:20" x14ac:dyDescent="0.35">
      <c r="A300" s="24">
        <v>41346</v>
      </c>
      <c r="B300">
        <v>103.33422430840901</v>
      </c>
      <c r="C300">
        <v>110.125043073447</v>
      </c>
      <c r="D300">
        <v>108.17863342945</v>
      </c>
      <c r="E300">
        <v>101.630908698268</v>
      </c>
      <c r="F300">
        <v>114.273310724322</v>
      </c>
      <c r="G300">
        <v>92.002698472374902</v>
      </c>
      <c r="H300">
        <v>85.154942366404399</v>
      </c>
      <c r="I300">
        <v>108.056993941904</v>
      </c>
      <c r="J300">
        <v>109.185357236456</v>
      </c>
      <c r="K300">
        <v>91.402313826058801</v>
      </c>
      <c r="L300">
        <v>124.985904960594</v>
      </c>
      <c r="M300">
        <v>122.017035427311</v>
      </c>
      <c r="N300">
        <v>125.044771192802</v>
      </c>
      <c r="O300">
        <v>136.10783074470999</v>
      </c>
      <c r="P300">
        <v>135.85438854832501</v>
      </c>
      <c r="Q300">
        <v>98.191024583567696</v>
      </c>
      <c r="R300">
        <v>94.701401108384005</v>
      </c>
      <c r="S300">
        <v>78.284392912946899</v>
      </c>
      <c r="T300">
        <v>112.037176213131</v>
      </c>
    </row>
    <row r="301" spans="1:20" x14ac:dyDescent="0.35">
      <c r="A301" s="24">
        <v>41347</v>
      </c>
      <c r="B301">
        <v>103.446924402929</v>
      </c>
      <c r="C301">
        <v>110.56897856350101</v>
      </c>
      <c r="D301">
        <v>108.17863342945</v>
      </c>
      <c r="E301">
        <v>101.630908698268</v>
      </c>
      <c r="F301">
        <v>114.356946274439</v>
      </c>
      <c r="G301">
        <v>92.594097457803898</v>
      </c>
      <c r="H301">
        <v>85.8310116888496</v>
      </c>
      <c r="I301">
        <v>108.008123363199</v>
      </c>
      <c r="J301">
        <v>109.231310930657</v>
      </c>
      <c r="K301">
        <v>90.656262054040496</v>
      </c>
      <c r="L301">
        <v>125.651341845508</v>
      </c>
      <c r="M301">
        <v>122.413125010649</v>
      </c>
      <c r="N301">
        <v>125.81512808579301</v>
      </c>
      <c r="O301">
        <v>137.06414065116999</v>
      </c>
      <c r="P301">
        <v>136.725397153801</v>
      </c>
      <c r="Q301">
        <v>98.914619247916406</v>
      </c>
      <c r="R301">
        <v>95.491800578435999</v>
      </c>
      <c r="S301">
        <v>81.298306019358407</v>
      </c>
      <c r="T301">
        <v>115.000164625438</v>
      </c>
    </row>
    <row r="302" spans="1:20" x14ac:dyDescent="0.35">
      <c r="A302" s="24">
        <v>41348</v>
      </c>
      <c r="B302">
        <v>103.54093924593199</v>
      </c>
      <c r="C302">
        <v>110.416729861785</v>
      </c>
      <c r="D302">
        <v>108.272401580004</v>
      </c>
      <c r="E302">
        <v>101.681174495261</v>
      </c>
      <c r="F302">
        <v>114.440515928282</v>
      </c>
      <c r="G302">
        <v>91.787663605647893</v>
      </c>
      <c r="H302">
        <v>84.816939248074206</v>
      </c>
      <c r="I302">
        <v>108.130255953625</v>
      </c>
      <c r="J302">
        <v>109.378044657308</v>
      </c>
      <c r="K302">
        <v>91.738814537505206</v>
      </c>
      <c r="L302">
        <v>125.48540878380599</v>
      </c>
      <c r="M302">
        <v>122.273227113066</v>
      </c>
      <c r="N302">
        <v>125.952680975234</v>
      </c>
      <c r="O302">
        <v>137.29158976879799</v>
      </c>
      <c r="P302">
        <v>136.26042127563599</v>
      </c>
      <c r="Q302">
        <v>99.131696897591794</v>
      </c>
      <c r="R302">
        <v>96.018733558470601</v>
      </c>
      <c r="S302">
        <v>81.800621185441102</v>
      </c>
      <c r="T302">
        <v>115.06144233945599</v>
      </c>
    </row>
    <row r="303" spans="1:20" x14ac:dyDescent="0.35">
      <c r="A303" s="24">
        <v>41351</v>
      </c>
      <c r="B303">
        <v>103.63483263480001</v>
      </c>
      <c r="C303">
        <v>110.73383749852201</v>
      </c>
      <c r="D303">
        <v>108.428582724417</v>
      </c>
      <c r="E303">
        <v>101.731417208077</v>
      </c>
      <c r="F303">
        <v>114.440515928282</v>
      </c>
      <c r="G303">
        <v>90.362922063918901</v>
      </c>
      <c r="H303">
        <v>82.774663150825702</v>
      </c>
      <c r="I303">
        <v>108.509028521457</v>
      </c>
      <c r="J303">
        <v>109.644183966822</v>
      </c>
      <c r="K303">
        <v>93.947815681865606</v>
      </c>
      <c r="L303">
        <v>124.792899554274</v>
      </c>
      <c r="M303">
        <v>121.841119012787</v>
      </c>
      <c r="N303">
        <v>125.29950645840999</v>
      </c>
      <c r="O303">
        <v>136.028317993972</v>
      </c>
      <c r="P303">
        <v>135.69867910000301</v>
      </c>
      <c r="Q303">
        <v>98.552825663888299</v>
      </c>
      <c r="R303">
        <v>95.521080836852505</v>
      </c>
      <c r="S303">
        <v>82.148380673487495</v>
      </c>
      <c r="T303">
        <v>114.467207665432</v>
      </c>
    </row>
    <row r="304" spans="1:20" x14ac:dyDescent="0.35">
      <c r="A304" s="24">
        <v>41352</v>
      </c>
      <c r="B304">
        <v>103.785164825873</v>
      </c>
      <c r="C304">
        <v>110.79730324805701</v>
      </c>
      <c r="D304">
        <v>108.491124288884</v>
      </c>
      <c r="E304">
        <v>101.756555877618</v>
      </c>
      <c r="F304">
        <v>114.273310724322</v>
      </c>
      <c r="G304">
        <v>89.0591578973022</v>
      </c>
      <c r="H304">
        <v>81.042269683527195</v>
      </c>
      <c r="I304">
        <v>108.887684139055</v>
      </c>
      <c r="J304">
        <v>109.827688651218</v>
      </c>
      <c r="K304">
        <v>95.799123908894501</v>
      </c>
      <c r="L304">
        <v>124.50296902351</v>
      </c>
      <c r="M304">
        <v>121.37448334156799</v>
      </c>
      <c r="N304">
        <v>124.474484693915</v>
      </c>
      <c r="O304">
        <v>135.927272824759</v>
      </c>
      <c r="P304">
        <v>134.34270250472201</v>
      </c>
      <c r="Q304">
        <v>97.829238495832797</v>
      </c>
      <c r="R304">
        <v>94.408665527096602</v>
      </c>
      <c r="S304">
        <v>83.964452267751597</v>
      </c>
      <c r="T304">
        <v>112.610182205413</v>
      </c>
    </row>
    <row r="305" spans="1:20" x14ac:dyDescent="0.35">
      <c r="A305" s="24">
        <v>41353</v>
      </c>
      <c r="B305">
        <v>103.672418018225</v>
      </c>
      <c r="C305">
        <v>110.632382125585</v>
      </c>
      <c r="D305">
        <v>108.491124288884</v>
      </c>
      <c r="E305">
        <v>101.743975000758</v>
      </c>
      <c r="F305">
        <v>114.551854271709</v>
      </c>
      <c r="G305">
        <v>90.981201805107801</v>
      </c>
      <c r="H305">
        <v>83.6479228637494</v>
      </c>
      <c r="I305">
        <v>108.11801272608599</v>
      </c>
      <c r="J305">
        <v>109.506572958741</v>
      </c>
      <c r="K305">
        <v>92.712144242600601</v>
      </c>
      <c r="L305">
        <v>125.372715756904</v>
      </c>
      <c r="M305">
        <v>122.394138269723</v>
      </c>
      <c r="N305">
        <v>125.76358669298899</v>
      </c>
      <c r="O305">
        <v>137.038940288178</v>
      </c>
      <c r="P305">
        <v>136.33792730017501</v>
      </c>
      <c r="Q305">
        <v>98.516641058080793</v>
      </c>
      <c r="R305">
        <v>95.081966297774798</v>
      </c>
      <c r="S305">
        <v>83.5780520177032</v>
      </c>
      <c r="T305">
        <v>113.482991750287</v>
      </c>
    </row>
    <row r="306" spans="1:20" x14ac:dyDescent="0.35">
      <c r="A306" s="24">
        <v>41354</v>
      </c>
      <c r="B306">
        <v>103.691243409127</v>
      </c>
      <c r="C306">
        <v>110.87345523778301</v>
      </c>
      <c r="D306">
        <v>108.30365227308</v>
      </c>
      <c r="E306">
        <v>101.731417208077</v>
      </c>
      <c r="F306">
        <v>114.384741322531</v>
      </c>
      <c r="G306">
        <v>89.368294973058397</v>
      </c>
      <c r="H306">
        <v>81.338047383522394</v>
      </c>
      <c r="I306">
        <v>108.716666351144</v>
      </c>
      <c r="J306">
        <v>109.616715781303</v>
      </c>
      <c r="K306">
        <v>95.052989676930906</v>
      </c>
      <c r="L306">
        <v>124.301657244678</v>
      </c>
      <c r="M306">
        <v>121.35724618013499</v>
      </c>
      <c r="N306">
        <v>124.611997641174</v>
      </c>
      <c r="O306">
        <v>135.826178912096</v>
      </c>
      <c r="P306">
        <v>135.09816669236699</v>
      </c>
      <c r="Q306">
        <v>98.082493255022797</v>
      </c>
      <c r="R306">
        <v>94.496483968053596</v>
      </c>
      <c r="S306">
        <v>83.153018375624598</v>
      </c>
      <c r="T306">
        <v>111.904515898901</v>
      </c>
    </row>
    <row r="307" spans="1:20" x14ac:dyDescent="0.35">
      <c r="A307" s="24">
        <v>41355</v>
      </c>
      <c r="B307">
        <v>103.72881944992599</v>
      </c>
      <c r="C307">
        <v>110.898772440428</v>
      </c>
      <c r="D307">
        <v>108.241078565962</v>
      </c>
      <c r="E307">
        <v>101.693674577498</v>
      </c>
      <c r="F307">
        <v>114.329019433799</v>
      </c>
      <c r="G307">
        <v>89.153254516654499</v>
      </c>
      <c r="H307">
        <v>81.225381429794595</v>
      </c>
      <c r="I307">
        <v>108.948805254691</v>
      </c>
      <c r="J307">
        <v>109.625838499873</v>
      </c>
      <c r="K307">
        <v>95.535792655384498</v>
      </c>
      <c r="L307">
        <v>125.300216302126</v>
      </c>
      <c r="M307">
        <v>122.290456667632</v>
      </c>
      <c r="N307">
        <v>125.729180496647</v>
      </c>
      <c r="O307">
        <v>136.07882839271701</v>
      </c>
      <c r="P307">
        <v>136.10544366602599</v>
      </c>
      <c r="Q307">
        <v>98.263386298890296</v>
      </c>
      <c r="R307">
        <v>94.847780066174195</v>
      </c>
      <c r="S307">
        <v>83.423496339666997</v>
      </c>
      <c r="T307">
        <v>112.164472516941</v>
      </c>
    </row>
    <row r="308" spans="1:20" x14ac:dyDescent="0.35">
      <c r="A308" s="24">
        <v>41358</v>
      </c>
      <c r="B308">
        <v>103.691243409127</v>
      </c>
      <c r="C308">
        <v>110.94949667203799</v>
      </c>
      <c r="D308">
        <v>108.241078565962</v>
      </c>
      <c r="E308">
        <v>101.743975000758</v>
      </c>
      <c r="F308">
        <v>114.245449779955</v>
      </c>
      <c r="G308">
        <v>89.314516692507695</v>
      </c>
      <c r="H308">
        <v>81.366230957687407</v>
      </c>
      <c r="I308">
        <v>108.557855243825</v>
      </c>
      <c r="J308">
        <v>109.625838499873</v>
      </c>
      <c r="K308">
        <v>95.082244633002901</v>
      </c>
      <c r="L308">
        <v>124.77681016305201</v>
      </c>
      <c r="M308">
        <v>121.841119012787</v>
      </c>
      <c r="N308">
        <v>125.179144684485</v>
      </c>
      <c r="O308">
        <v>135.97775885177899</v>
      </c>
      <c r="P308">
        <v>136.12483308696099</v>
      </c>
      <c r="Q308">
        <v>98.335748014213294</v>
      </c>
      <c r="R308">
        <v>95.111246556191503</v>
      </c>
      <c r="S308">
        <v>81.916543471447099</v>
      </c>
      <c r="T308">
        <v>111.73739792275499</v>
      </c>
    </row>
    <row r="309" spans="1:20" x14ac:dyDescent="0.35">
      <c r="A309" s="24">
        <v>41359</v>
      </c>
      <c r="B309">
        <v>103.813360870411</v>
      </c>
      <c r="C309">
        <v>110.898772440428</v>
      </c>
      <c r="D309">
        <v>108.30365227308</v>
      </c>
      <c r="E309">
        <v>101.706255454358</v>
      </c>
      <c r="F309">
        <v>114.412602266897</v>
      </c>
      <c r="G309">
        <v>89.166675330665697</v>
      </c>
      <c r="H309">
        <v>81.084521387605193</v>
      </c>
      <c r="I309">
        <v>108.973211306485</v>
      </c>
      <c r="J309">
        <v>109.699240373631</v>
      </c>
      <c r="K309">
        <v>95.491905640168397</v>
      </c>
      <c r="L309">
        <v>125.775286979189</v>
      </c>
      <c r="M309">
        <v>122.947218381599</v>
      </c>
      <c r="N309">
        <v>125.71201334644</v>
      </c>
      <c r="O309">
        <v>136.685184709033</v>
      </c>
      <c r="P309">
        <v>136.16360331896601</v>
      </c>
      <c r="Q309">
        <v>99.240235722429006</v>
      </c>
      <c r="R309">
        <v>96.048013816887106</v>
      </c>
      <c r="S309">
        <v>83.964452267751597</v>
      </c>
      <c r="T309">
        <v>113.111552975329</v>
      </c>
    </row>
    <row r="310" spans="1:20" x14ac:dyDescent="0.35">
      <c r="A310" s="24">
        <v>41360</v>
      </c>
      <c r="B310">
        <v>104.02944646156899</v>
      </c>
      <c r="C310">
        <v>111.22851103962</v>
      </c>
      <c r="D310">
        <v>108.272401580004</v>
      </c>
      <c r="E310">
        <v>101.743975000758</v>
      </c>
      <c r="F310">
        <v>114.356946274439</v>
      </c>
      <c r="G310">
        <v>87.540342094928107</v>
      </c>
      <c r="H310">
        <v>79.014093259083694</v>
      </c>
      <c r="I310">
        <v>109.413002658498</v>
      </c>
      <c r="J310">
        <v>110.084655227257</v>
      </c>
      <c r="K310">
        <v>97.9059022080028</v>
      </c>
      <c r="L310">
        <v>125.775286979189</v>
      </c>
      <c r="M310">
        <v>122.878087171049</v>
      </c>
      <c r="N310">
        <v>125.557349225848</v>
      </c>
      <c r="O310">
        <v>136.33147787333701</v>
      </c>
      <c r="P310">
        <v>135.911773313217</v>
      </c>
      <c r="Q310">
        <v>99.746737744516807</v>
      </c>
      <c r="R310">
        <v>96.574946796921694</v>
      </c>
      <c r="S310">
        <v>85.935086910023898</v>
      </c>
      <c r="T310">
        <v>112.77731702303601</v>
      </c>
    </row>
    <row r="311" spans="1:20" x14ac:dyDescent="0.35">
      <c r="A311" s="24">
        <v>41361</v>
      </c>
      <c r="B311">
        <v>104.02944646156899</v>
      </c>
      <c r="C311">
        <v>111.117921020968</v>
      </c>
      <c r="D311">
        <v>108.491124288884</v>
      </c>
      <c r="E311">
        <v>101.743975000758</v>
      </c>
      <c r="F311">
        <v>114.524032865107</v>
      </c>
      <c r="G311">
        <v>88.319928729384799</v>
      </c>
      <c r="H311">
        <v>80.140857939329806</v>
      </c>
      <c r="I311">
        <v>109.362735986383</v>
      </c>
      <c r="J311">
        <v>110.020376072069</v>
      </c>
      <c r="K311">
        <v>96.398992522715403</v>
      </c>
      <c r="L311">
        <v>126.161910863426</v>
      </c>
      <c r="M311">
        <v>123.27552316990899</v>
      </c>
      <c r="N311">
        <v>126.622974711645</v>
      </c>
      <c r="O311">
        <v>136.07882839271701</v>
      </c>
      <c r="P311">
        <v>136.24108351390399</v>
      </c>
      <c r="Q311">
        <v>98.806080423078697</v>
      </c>
      <c r="R311">
        <v>96.3114803069044</v>
      </c>
      <c r="S311">
        <v>84.544048957838299</v>
      </c>
      <c r="T311">
        <v>112.33161575530301</v>
      </c>
    </row>
    <row r="312" spans="1:20" x14ac:dyDescent="0.35">
      <c r="A312" s="24">
        <v>41365</v>
      </c>
      <c r="B312">
        <v>104.123610786584</v>
      </c>
      <c r="C312">
        <v>110.952564586332</v>
      </c>
      <c r="D312">
        <v>108.522455338589</v>
      </c>
      <c r="E312">
        <v>101.76658595283899</v>
      </c>
      <c r="F312">
        <v>114.742465831958</v>
      </c>
      <c r="G312">
        <v>87.123670816778102</v>
      </c>
      <c r="H312">
        <v>78.338050222382194</v>
      </c>
      <c r="I312">
        <v>109.546691393844</v>
      </c>
      <c r="J312">
        <v>109.862038887588</v>
      </c>
      <c r="K312">
        <v>98.578912793110504</v>
      </c>
      <c r="L312">
        <v>125.662571522839</v>
      </c>
      <c r="M312">
        <v>122.549698707197</v>
      </c>
      <c r="N312">
        <v>125.591723468444</v>
      </c>
      <c r="O312">
        <v>134.66394012062199</v>
      </c>
      <c r="P312">
        <v>134.885098308755</v>
      </c>
      <c r="Q312">
        <v>98.806080423078697</v>
      </c>
      <c r="R312">
        <v>96.1943816075309</v>
      </c>
      <c r="S312">
        <v>84.891808445884806</v>
      </c>
      <c r="T312">
        <v>111.08742638064101</v>
      </c>
    </row>
    <row r="313" spans="1:20" x14ac:dyDescent="0.35">
      <c r="A313" s="24">
        <v>41366</v>
      </c>
      <c r="B313">
        <v>104.010583700163</v>
      </c>
      <c r="C313">
        <v>110.901702160385</v>
      </c>
      <c r="D313">
        <v>108.49109214623201</v>
      </c>
      <c r="E313">
        <v>101.791736164469</v>
      </c>
      <c r="F313">
        <v>114.57445669346301</v>
      </c>
      <c r="G313">
        <v>87.795717659164097</v>
      </c>
      <c r="H313">
        <v>79.267624512149894</v>
      </c>
      <c r="I313">
        <v>109.338278768861</v>
      </c>
      <c r="J313">
        <v>109.852846148152</v>
      </c>
      <c r="K313">
        <v>97.4670045691974</v>
      </c>
      <c r="L313">
        <v>126.28265606242201</v>
      </c>
      <c r="M313">
        <v>123.396525608975</v>
      </c>
      <c r="N313">
        <v>126.451103498663</v>
      </c>
      <c r="O313">
        <v>133.90604042221</v>
      </c>
      <c r="P313">
        <v>135.233780710643</v>
      </c>
      <c r="Q313">
        <v>98.335748014213294</v>
      </c>
      <c r="R313">
        <v>95.784547326869799</v>
      </c>
      <c r="S313">
        <v>83.462137101668901</v>
      </c>
      <c r="T313">
        <v>109.32324798325401</v>
      </c>
    </row>
    <row r="314" spans="1:20" x14ac:dyDescent="0.35">
      <c r="A314" s="24">
        <v>41367</v>
      </c>
      <c r="B314">
        <v>104.123610786584</v>
      </c>
      <c r="C314">
        <v>111.117921020968</v>
      </c>
      <c r="D314">
        <v>108.585101366673</v>
      </c>
      <c r="E314">
        <v>101.816967170721</v>
      </c>
      <c r="F314">
        <v>114.57445669346301</v>
      </c>
      <c r="G314">
        <v>86.250026690706704</v>
      </c>
      <c r="H314">
        <v>77.183117739417398</v>
      </c>
      <c r="I314">
        <v>109.767434959041</v>
      </c>
      <c r="J314">
        <v>110.294707822931</v>
      </c>
      <c r="K314">
        <v>100.027285079606</v>
      </c>
      <c r="L314">
        <v>125.002293411132</v>
      </c>
      <c r="M314">
        <v>122.13492665762701</v>
      </c>
      <c r="N314">
        <v>125.14484233781801</v>
      </c>
      <c r="O314">
        <v>131.93531841840601</v>
      </c>
      <c r="P314">
        <v>133.64530326147801</v>
      </c>
      <c r="Q314">
        <v>96.671488532133395</v>
      </c>
      <c r="R314">
        <v>93.911012805478705</v>
      </c>
      <c r="S314">
        <v>82.148380673487495</v>
      </c>
      <c r="T314">
        <v>106.76053937524701</v>
      </c>
    </row>
    <row r="315" spans="1:20" x14ac:dyDescent="0.35">
      <c r="A315" s="24">
        <v>41368</v>
      </c>
      <c r="B315">
        <v>104.415577184149</v>
      </c>
      <c r="C315">
        <v>111.295977515228</v>
      </c>
      <c r="D315">
        <v>108.866944207749</v>
      </c>
      <c r="E315">
        <v>101.930218146633</v>
      </c>
      <c r="F315">
        <v>114.350475260397</v>
      </c>
      <c r="G315">
        <v>84.180130241705399</v>
      </c>
      <c r="H315">
        <v>74.436641317046096</v>
      </c>
      <c r="I315">
        <v>110.66265244736999</v>
      </c>
      <c r="J315">
        <v>110.883753358501</v>
      </c>
      <c r="K315">
        <v>103.67020053342399</v>
      </c>
      <c r="L315">
        <v>125.509542870638</v>
      </c>
      <c r="M315">
        <v>122.30774707713699</v>
      </c>
      <c r="N315">
        <v>125.48856079847199</v>
      </c>
      <c r="O315">
        <v>132.59220950519099</v>
      </c>
      <c r="P315">
        <v>135.93118856375401</v>
      </c>
      <c r="Q315">
        <v>96.562957203588894</v>
      </c>
      <c r="R315">
        <v>93.296255800913897</v>
      </c>
      <c r="S315">
        <v>83.037096089618601</v>
      </c>
      <c r="T315">
        <v>106.76053937524701</v>
      </c>
    </row>
    <row r="316" spans="1:20" x14ac:dyDescent="0.35">
      <c r="A316" s="24">
        <v>41369</v>
      </c>
      <c r="B316">
        <v>104.71686752222</v>
      </c>
      <c r="C316">
        <v>111.677476803562</v>
      </c>
      <c r="D316">
        <v>109.05489032766501</v>
      </c>
      <c r="E316">
        <v>101.942787481404</v>
      </c>
      <c r="F316">
        <v>114.518458040383</v>
      </c>
      <c r="G316">
        <v>80.779588870327402</v>
      </c>
      <c r="H316">
        <v>69.957771427375604</v>
      </c>
      <c r="I316">
        <v>112.26905892267</v>
      </c>
      <c r="J316">
        <v>111.224314845824</v>
      </c>
      <c r="K316">
        <v>109.829573617948</v>
      </c>
      <c r="L316">
        <v>124.945920729992</v>
      </c>
      <c r="M316">
        <v>121.927510205373</v>
      </c>
      <c r="N316">
        <v>125.02450452920399</v>
      </c>
      <c r="O316">
        <v>132.59220950519099</v>
      </c>
      <c r="P316">
        <v>135.85364809974601</v>
      </c>
      <c r="Q316">
        <v>96.490595488265896</v>
      </c>
      <c r="R316">
        <v>92.476581656018595</v>
      </c>
      <c r="S316">
        <v>86.785161564152901</v>
      </c>
      <c r="T316">
        <v>108.246176584739</v>
      </c>
    </row>
    <row r="317" spans="1:20" x14ac:dyDescent="0.35">
      <c r="A317" s="24">
        <v>41372</v>
      </c>
      <c r="B317">
        <v>104.537956238954</v>
      </c>
      <c r="C317">
        <v>111.677476803562</v>
      </c>
      <c r="D317">
        <v>109.023551242297</v>
      </c>
      <c r="E317">
        <v>101.930218146633</v>
      </c>
      <c r="F317">
        <v>114.60246260963</v>
      </c>
      <c r="G317">
        <v>81.935506085425203</v>
      </c>
      <c r="H317">
        <v>71.436633641608594</v>
      </c>
      <c r="I317">
        <v>112.060653607077</v>
      </c>
      <c r="J317">
        <v>111.325565018375</v>
      </c>
      <c r="K317">
        <v>107.54724725797701</v>
      </c>
      <c r="L317">
        <v>125.79142122930899</v>
      </c>
      <c r="M317">
        <v>122.22131785021401</v>
      </c>
      <c r="N317">
        <v>125.815144062665</v>
      </c>
      <c r="O317">
        <v>133.70387696860999</v>
      </c>
      <c r="P317">
        <v>137.015928512616</v>
      </c>
      <c r="Q317">
        <v>96.780034853263899</v>
      </c>
      <c r="R317">
        <v>92.974239961209705</v>
      </c>
      <c r="S317">
        <v>85.935086910023898</v>
      </c>
      <c r="T317">
        <v>109.898931770377</v>
      </c>
    </row>
    <row r="318" spans="1:20" x14ac:dyDescent="0.35">
      <c r="A318" s="24">
        <v>41373</v>
      </c>
      <c r="B318">
        <v>104.57565373388699</v>
      </c>
      <c r="C318">
        <v>111.791894805364</v>
      </c>
      <c r="D318">
        <v>108.866944207749</v>
      </c>
      <c r="E318">
        <v>101.942787481404</v>
      </c>
      <c r="F318">
        <v>114.770445389616</v>
      </c>
      <c r="G318">
        <v>82.338728601179994</v>
      </c>
      <c r="H318">
        <v>72.014094625942406</v>
      </c>
      <c r="I318">
        <v>112.060653607077</v>
      </c>
      <c r="J318">
        <v>111.436017933344</v>
      </c>
      <c r="K318">
        <v>106.669442818151</v>
      </c>
      <c r="L318">
        <v>126.22628338128099</v>
      </c>
      <c r="M318">
        <v>123.13725314193999</v>
      </c>
      <c r="N318">
        <v>126.39952216367701</v>
      </c>
      <c r="O318">
        <v>134.31026984251301</v>
      </c>
      <c r="P318">
        <v>136.183009959635</v>
      </c>
      <c r="Q318">
        <v>97.395083196482105</v>
      </c>
      <c r="R318">
        <v>93.442623591557407</v>
      </c>
      <c r="S318">
        <v>84.814534291852496</v>
      </c>
      <c r="T318">
        <v>111.217400479291</v>
      </c>
    </row>
    <row r="319" spans="1:20" x14ac:dyDescent="0.35">
      <c r="A319" s="24">
        <v>41374</v>
      </c>
      <c r="B319">
        <v>104.359026270436</v>
      </c>
      <c r="C319">
        <v>111.512196375812</v>
      </c>
      <c r="D319">
        <v>108.772926951645</v>
      </c>
      <c r="E319">
        <v>101.892498600233</v>
      </c>
      <c r="F319">
        <v>115.33043192041799</v>
      </c>
      <c r="G319">
        <v>84.569915174418497</v>
      </c>
      <c r="H319">
        <v>74.8310063265574</v>
      </c>
      <c r="I319">
        <v>111.398400983317</v>
      </c>
      <c r="J319">
        <v>111.141500167049</v>
      </c>
      <c r="K319">
        <v>102.265733586577</v>
      </c>
      <c r="L319">
        <v>127.77240509408701</v>
      </c>
      <c r="M319">
        <v>124.83096019356699</v>
      </c>
      <c r="N319">
        <v>127.843280294907</v>
      </c>
      <c r="O319">
        <v>136.432535228413</v>
      </c>
      <c r="P319">
        <v>138.58503376057999</v>
      </c>
      <c r="Q319">
        <v>97.178013043099895</v>
      </c>
      <c r="R319">
        <v>93.120607751853498</v>
      </c>
      <c r="S319">
        <v>86.051009196029995</v>
      </c>
      <c r="T319">
        <v>111.83022814391001</v>
      </c>
    </row>
    <row r="320" spans="1:20" x14ac:dyDescent="0.35">
      <c r="A320" s="24">
        <v>41375</v>
      </c>
      <c r="B320">
        <v>104.37787968921501</v>
      </c>
      <c r="C320">
        <v>111.677476803562</v>
      </c>
      <c r="D320">
        <v>108.929646485474</v>
      </c>
      <c r="E320">
        <v>101.917718064396</v>
      </c>
      <c r="F320">
        <v>115.274459625847</v>
      </c>
      <c r="G320">
        <v>84.327988372577906</v>
      </c>
      <c r="H320">
        <v>74.535223369413899</v>
      </c>
      <c r="I320">
        <v>111.790856728435</v>
      </c>
      <c r="J320">
        <v>111.21515211533</v>
      </c>
      <c r="K320">
        <v>102.748499916165</v>
      </c>
      <c r="L320">
        <v>128.19111804297401</v>
      </c>
      <c r="M320">
        <v>125.159333443683</v>
      </c>
      <c r="N320">
        <v>127.843280294907</v>
      </c>
      <c r="O320">
        <v>136.17989793365501</v>
      </c>
      <c r="P320">
        <v>141.35527575209099</v>
      </c>
      <c r="Q320">
        <v>96.780034853263899</v>
      </c>
      <c r="R320">
        <v>92.388757631488403</v>
      </c>
      <c r="S320">
        <v>87.4806805402458</v>
      </c>
      <c r="T320">
        <v>111.421670753672</v>
      </c>
    </row>
    <row r="321" spans="1:20" x14ac:dyDescent="0.35">
      <c r="A321" s="24">
        <v>41376</v>
      </c>
      <c r="B321">
        <v>104.71686752222</v>
      </c>
      <c r="C321">
        <v>112.22431179738101</v>
      </c>
      <c r="D321">
        <v>109.05489032766501</v>
      </c>
      <c r="E321">
        <v>101.968006945567</v>
      </c>
      <c r="F321">
        <v>115.41444966892</v>
      </c>
      <c r="G321">
        <v>81.760778378146199</v>
      </c>
      <c r="H321">
        <v>71.211280705559801</v>
      </c>
      <c r="I321">
        <v>112.673801751665</v>
      </c>
      <c r="J321">
        <v>111.767336666326</v>
      </c>
      <c r="K321">
        <v>107.327766370818</v>
      </c>
      <c r="L321">
        <v>127.877045948893</v>
      </c>
      <c r="M321">
        <v>124.93464940252601</v>
      </c>
      <c r="N321">
        <v>127.843280294907</v>
      </c>
      <c r="O321">
        <v>134.51240892438901</v>
      </c>
      <c r="P321">
        <v>141.45211953836301</v>
      </c>
      <c r="Q321">
        <v>95.586107780049801</v>
      </c>
      <c r="R321">
        <v>91.129974531088706</v>
      </c>
      <c r="S321">
        <v>89.258118742479695</v>
      </c>
      <c r="T321">
        <v>109.04468153314301</v>
      </c>
    </row>
    <row r="322" spans="1:20" x14ac:dyDescent="0.35">
      <c r="A322" s="24">
        <v>41379</v>
      </c>
      <c r="B322">
        <v>104.76398238391801</v>
      </c>
      <c r="C322">
        <v>112.198960046151</v>
      </c>
      <c r="D322">
        <v>109.18016631250801</v>
      </c>
      <c r="E322">
        <v>101.968006945567</v>
      </c>
      <c r="F322">
        <v>114.79841176802</v>
      </c>
      <c r="G322">
        <v>80.430133455769607</v>
      </c>
      <c r="H322">
        <v>69.422546375674202</v>
      </c>
      <c r="I322">
        <v>112.882316708102</v>
      </c>
      <c r="J322">
        <v>111.80419765089999</v>
      </c>
      <c r="K322">
        <v>110.01977206238701</v>
      </c>
      <c r="L322">
        <v>124.913682135684</v>
      </c>
      <c r="M322">
        <v>122.73978671560999</v>
      </c>
      <c r="N322">
        <v>125.729180496647</v>
      </c>
      <c r="O322">
        <v>131.025814408587</v>
      </c>
      <c r="P322">
        <v>136.91915360528199</v>
      </c>
      <c r="Q322">
        <v>92.727928721048997</v>
      </c>
      <c r="R322">
        <v>88.700232354819704</v>
      </c>
      <c r="S322">
        <v>87.248843338205404</v>
      </c>
      <c r="T322">
        <v>102.47078782661001</v>
      </c>
    </row>
    <row r="323" spans="1:20" x14ac:dyDescent="0.35">
      <c r="A323" s="24">
        <v>41380</v>
      </c>
      <c r="B323">
        <v>104.76398238391801</v>
      </c>
      <c r="C323">
        <v>112.27521568163</v>
      </c>
      <c r="D323">
        <v>109.117488141772</v>
      </c>
      <c r="E323">
        <v>101.980576280337</v>
      </c>
      <c r="F323">
        <v>115.442534660616</v>
      </c>
      <c r="G323">
        <v>81.653249765429194</v>
      </c>
      <c r="H323">
        <v>70.929597421221303</v>
      </c>
      <c r="I323">
        <v>112.882316708102</v>
      </c>
      <c r="J323">
        <v>111.601687302816</v>
      </c>
      <c r="K323">
        <v>107.41556788789801</v>
      </c>
      <c r="L323">
        <v>126.75775664541599</v>
      </c>
      <c r="M323">
        <v>124.122388106023</v>
      </c>
      <c r="N323">
        <v>126.915159767932</v>
      </c>
      <c r="O323">
        <v>132.49113996425299</v>
      </c>
      <c r="P323">
        <v>138.35261039550201</v>
      </c>
      <c r="Q323">
        <v>93.704778144587706</v>
      </c>
      <c r="R323">
        <v>89.314989359384199</v>
      </c>
      <c r="S323">
        <v>87.9057215522961</v>
      </c>
      <c r="T323">
        <v>104.662091342613</v>
      </c>
    </row>
    <row r="324" spans="1:20" x14ac:dyDescent="0.35">
      <c r="A324" s="24">
        <v>41381</v>
      </c>
      <c r="B324">
        <v>104.76398238391801</v>
      </c>
      <c r="C324">
        <v>112.37696126267601</v>
      </c>
      <c r="D324">
        <v>109.211441112573</v>
      </c>
      <c r="E324">
        <v>101.968006945567</v>
      </c>
      <c r="F324">
        <v>115.19042869809</v>
      </c>
      <c r="G324">
        <v>80.604855573371793</v>
      </c>
      <c r="H324">
        <v>69.605658121942398</v>
      </c>
      <c r="I324">
        <v>113.250103263401</v>
      </c>
      <c r="J324">
        <v>111.758173935833</v>
      </c>
      <c r="K324">
        <v>109.522327862574</v>
      </c>
      <c r="L324">
        <v>124.905615010624</v>
      </c>
      <c r="M324">
        <v>122.44600189137201</v>
      </c>
      <c r="N324">
        <v>125.058894748673</v>
      </c>
      <c r="O324">
        <v>129.91408601585701</v>
      </c>
      <c r="P324">
        <v>136.318606758177</v>
      </c>
      <c r="Q324">
        <v>92.329950531213399</v>
      </c>
      <c r="R324">
        <v>87.968382234454594</v>
      </c>
      <c r="S324">
        <v>88.369403326348603</v>
      </c>
      <c r="T324">
        <v>101.597986702475</v>
      </c>
    </row>
    <row r="325" spans="1:20" x14ac:dyDescent="0.35">
      <c r="A325" s="24">
        <v>41382</v>
      </c>
      <c r="B325">
        <v>104.745166335642</v>
      </c>
      <c r="C325">
        <v>112.40245811795999</v>
      </c>
      <c r="D325">
        <v>109.211441112573</v>
      </c>
      <c r="E325">
        <v>101.955356816174</v>
      </c>
      <c r="F325">
        <v>114.966473623534</v>
      </c>
      <c r="G325">
        <v>80.255388979460307</v>
      </c>
      <c r="H325">
        <v>69.014097464802902</v>
      </c>
      <c r="I325">
        <v>113.49546485269001</v>
      </c>
      <c r="J325">
        <v>111.859394099441</v>
      </c>
      <c r="K325">
        <v>110.327008655545</v>
      </c>
      <c r="L325">
        <v>124.124524411576</v>
      </c>
      <c r="M325">
        <v>121.391758537339</v>
      </c>
      <c r="N325">
        <v>123.71825135679499</v>
      </c>
      <c r="O325">
        <v>128.65082642689401</v>
      </c>
      <c r="P325">
        <v>134.92388576049299</v>
      </c>
      <c r="Q325">
        <v>93.306807451045302</v>
      </c>
      <c r="R325">
        <v>89.285714684540906</v>
      </c>
      <c r="S325">
        <v>92.851628538977806</v>
      </c>
      <c r="T325">
        <v>102.916472252867</v>
      </c>
    </row>
    <row r="326" spans="1:20" x14ac:dyDescent="0.35">
      <c r="A326" s="24">
        <v>41383</v>
      </c>
      <c r="B326">
        <v>104.75456501715399</v>
      </c>
      <c r="C326">
        <v>112.55509376382101</v>
      </c>
      <c r="D326">
        <v>109.242804304929</v>
      </c>
      <c r="E326">
        <v>101.917718064396</v>
      </c>
      <c r="F326">
        <v>115.10645048735201</v>
      </c>
      <c r="G326">
        <v>80.4838949672897</v>
      </c>
      <c r="H326">
        <v>69.450724692690898</v>
      </c>
      <c r="I326">
        <v>113.519914760822</v>
      </c>
      <c r="J326">
        <v>112.025073471894</v>
      </c>
      <c r="K326">
        <v>109.71250798257999</v>
      </c>
      <c r="L326">
        <v>125.203560331067</v>
      </c>
      <c r="M326">
        <v>122.670647898192</v>
      </c>
      <c r="N326">
        <v>125.419820301716</v>
      </c>
      <c r="O326">
        <v>130.267805037416</v>
      </c>
      <c r="P326">
        <v>136.512302940588</v>
      </c>
      <c r="Q326">
        <v>93.089722305076805</v>
      </c>
      <c r="R326">
        <v>88.992973519680305</v>
      </c>
      <c r="S326">
        <v>92.735706252971696</v>
      </c>
      <c r="T326">
        <v>102.303669850463</v>
      </c>
    </row>
    <row r="327" spans="1:20" x14ac:dyDescent="0.35">
      <c r="A327" s="24">
        <v>41386</v>
      </c>
      <c r="B327">
        <v>104.886408151852</v>
      </c>
      <c r="C327">
        <v>112.593235400994</v>
      </c>
      <c r="D327">
        <v>109.30545836867699</v>
      </c>
      <c r="E327">
        <v>101.980576280337</v>
      </c>
      <c r="F327">
        <v>115.470435142746</v>
      </c>
      <c r="G327">
        <v>80.430133455769706</v>
      </c>
      <c r="H327">
        <v>69.281707362079402</v>
      </c>
      <c r="I327">
        <v>113.679317928697</v>
      </c>
      <c r="J327">
        <v>112.061884441563</v>
      </c>
      <c r="K327">
        <v>110.034367472667</v>
      </c>
      <c r="L327">
        <v>125.75924244686399</v>
      </c>
      <c r="M327">
        <v>123.603926847495</v>
      </c>
      <c r="N327">
        <v>125.84953428213601</v>
      </c>
      <c r="O327">
        <v>130.21731901039499</v>
      </c>
      <c r="P327">
        <v>136.99664241008699</v>
      </c>
      <c r="Q327">
        <v>93.379161670075106</v>
      </c>
      <c r="R327">
        <v>89.402813383914406</v>
      </c>
      <c r="S327">
        <v>89.760433908562305</v>
      </c>
      <c r="T327">
        <v>102.87934521684799</v>
      </c>
    </row>
    <row r="328" spans="1:20" x14ac:dyDescent="0.35">
      <c r="A328" s="24">
        <v>41387</v>
      </c>
      <c r="B328">
        <v>104.83930263278</v>
      </c>
      <c r="C328">
        <v>112.77123661751899</v>
      </c>
      <c r="D328">
        <v>109.30545836867699</v>
      </c>
      <c r="E328">
        <v>101.993064820486</v>
      </c>
      <c r="F328">
        <v>115.834406618885</v>
      </c>
      <c r="G328">
        <v>80.900560655763002</v>
      </c>
      <c r="H328">
        <v>69.915514466148593</v>
      </c>
      <c r="I328">
        <v>113.679317928697</v>
      </c>
      <c r="J328">
        <v>112.209178335144</v>
      </c>
      <c r="K328">
        <v>108.761561571466</v>
      </c>
      <c r="L328">
        <v>127.055724395307</v>
      </c>
      <c r="M328">
        <v>123.586621224255</v>
      </c>
      <c r="N328">
        <v>127.018298472594</v>
      </c>
      <c r="O328">
        <v>131.834297620917</v>
      </c>
      <c r="P328">
        <v>138.62378677285</v>
      </c>
      <c r="Q328">
        <v>92.800290436371995</v>
      </c>
      <c r="R328">
        <v>89.051522869366906</v>
      </c>
      <c r="S328">
        <v>88.987640778437296</v>
      </c>
      <c r="T328">
        <v>103.826434095975</v>
      </c>
    </row>
    <row r="329" spans="1:20" x14ac:dyDescent="0.35">
      <c r="A329" s="24">
        <v>41388</v>
      </c>
      <c r="B329">
        <v>104.820495927129</v>
      </c>
      <c r="C329">
        <v>112.87301674715</v>
      </c>
      <c r="D329">
        <v>109.399379196826</v>
      </c>
      <c r="E329">
        <v>101.993064820486</v>
      </c>
      <c r="F329">
        <v>116.058453948224</v>
      </c>
      <c r="G329">
        <v>80.618304335766894</v>
      </c>
      <c r="H329">
        <v>69.478881981112195</v>
      </c>
      <c r="I329">
        <v>113.814241950881</v>
      </c>
      <c r="J329">
        <v>112.25513202934501</v>
      </c>
      <c r="K329">
        <v>109.55161030529401</v>
      </c>
      <c r="L329">
        <v>127.136201257349</v>
      </c>
      <c r="M329">
        <v>124.554458171966</v>
      </c>
      <c r="N329">
        <v>127.43077340687699</v>
      </c>
      <c r="O329">
        <v>133.451239673852</v>
      </c>
      <c r="P329">
        <v>139.747357222787</v>
      </c>
      <c r="Q329">
        <v>93.813316969425401</v>
      </c>
      <c r="R329">
        <v>90.076114154592901</v>
      </c>
      <c r="S329">
        <v>87.944362314298104</v>
      </c>
      <c r="T329">
        <v>106.40767674940599</v>
      </c>
    </row>
    <row r="330" spans="1:20" x14ac:dyDescent="0.35">
      <c r="A330" s="24">
        <v>41389</v>
      </c>
      <c r="B330">
        <v>104.773343694928</v>
      </c>
      <c r="C330">
        <v>112.87301674715</v>
      </c>
      <c r="D330">
        <v>109.33675727572999</v>
      </c>
      <c r="E330">
        <v>102.005691865701</v>
      </c>
      <c r="F330">
        <v>116.198430812043</v>
      </c>
      <c r="G330">
        <v>81.209680962488605</v>
      </c>
      <c r="H330">
        <v>70.295785060003098</v>
      </c>
      <c r="I330">
        <v>113.814241950881</v>
      </c>
      <c r="J330">
        <v>112.190792856271</v>
      </c>
      <c r="K330">
        <v>108.35189140208399</v>
      </c>
      <c r="L330">
        <v>127.651600083228</v>
      </c>
      <c r="M330">
        <v>125.12475262467299</v>
      </c>
      <c r="N330">
        <v>128.15271238576699</v>
      </c>
      <c r="O330">
        <v>133.754448296665</v>
      </c>
      <c r="P330">
        <v>142.013861713995</v>
      </c>
      <c r="Q330">
        <v>95.043421152154593</v>
      </c>
      <c r="R330">
        <v>91.334897254992597</v>
      </c>
      <c r="S330">
        <v>87.442039778243696</v>
      </c>
      <c r="T330">
        <v>106.574811567029</v>
      </c>
    </row>
    <row r="331" spans="1:20" x14ac:dyDescent="0.35">
      <c r="A331" s="24">
        <v>41390</v>
      </c>
      <c r="B331">
        <v>104.989952473128</v>
      </c>
      <c r="C331">
        <v>113.152770454437</v>
      </c>
      <c r="D331">
        <v>109.493364310278</v>
      </c>
      <c r="E331">
        <v>102.06860779208699</v>
      </c>
      <c r="F331">
        <v>116.254482182142</v>
      </c>
      <c r="G331">
        <v>79.744643440665101</v>
      </c>
      <c r="H331">
        <v>68.507066501563997</v>
      </c>
      <c r="I331">
        <v>114.402881712221</v>
      </c>
      <c r="J331">
        <v>112.59571352263001</v>
      </c>
      <c r="K331">
        <v>111.102407005796</v>
      </c>
      <c r="L331">
        <v>127.42612431163001</v>
      </c>
      <c r="M331">
        <v>124.83096019356699</v>
      </c>
      <c r="N331">
        <v>127.465171614784</v>
      </c>
      <c r="O331">
        <v>132.89539375627999</v>
      </c>
      <c r="P331">
        <v>141.45211953836301</v>
      </c>
      <c r="Q331">
        <v>94.500727027966207</v>
      </c>
      <c r="R331">
        <v>91.188523880775605</v>
      </c>
      <c r="S331">
        <v>88.523959004384807</v>
      </c>
      <c r="T331">
        <v>105.646315678497</v>
      </c>
    </row>
    <row r="332" spans="1:20" x14ac:dyDescent="0.35">
      <c r="A332" s="24">
        <v>41393</v>
      </c>
      <c r="B332">
        <v>105.055939438857</v>
      </c>
      <c r="C332">
        <v>113.165463604344</v>
      </c>
      <c r="D332">
        <v>109.524639110343</v>
      </c>
      <c r="E332">
        <v>102.056096167761</v>
      </c>
      <c r="F332">
        <v>116.53440955126899</v>
      </c>
      <c r="G332">
        <v>80.295718497615596</v>
      </c>
      <c r="H332">
        <v>69.140868348484702</v>
      </c>
      <c r="I332">
        <v>114.317054859819</v>
      </c>
      <c r="J332">
        <v>112.604966279951</v>
      </c>
      <c r="K332">
        <v>109.917338486163</v>
      </c>
      <c r="L332">
        <v>128.27971436545599</v>
      </c>
      <c r="M332">
        <v>125.729673537595</v>
      </c>
      <c r="N332">
        <v>128.496438834857</v>
      </c>
      <c r="O332">
        <v>133.501750072596</v>
      </c>
      <c r="P332">
        <v>141.45211953836301</v>
      </c>
      <c r="Q332">
        <v>95.7670008239173</v>
      </c>
      <c r="R332">
        <v>92.300939190531494</v>
      </c>
      <c r="S332">
        <v>91.460590586792193</v>
      </c>
      <c r="T332">
        <v>107.336231583108</v>
      </c>
    </row>
    <row r="333" spans="1:20" x14ac:dyDescent="0.35">
      <c r="A333" s="24">
        <v>41394</v>
      </c>
      <c r="B333">
        <v>105.0370579922</v>
      </c>
      <c r="C333">
        <v>113.136152585343</v>
      </c>
      <c r="D333">
        <v>109.493364310278</v>
      </c>
      <c r="E333">
        <v>102.04352683299</v>
      </c>
      <c r="F333">
        <v>116.89838102740801</v>
      </c>
      <c r="G333">
        <v>80.2822753248971</v>
      </c>
      <c r="H333">
        <v>69.140868348484702</v>
      </c>
      <c r="I333">
        <v>114.28376059030001</v>
      </c>
      <c r="J333">
        <v>112.411678680246</v>
      </c>
      <c r="K333">
        <v>110.136791886674</v>
      </c>
      <c r="L333">
        <v>128.585711857993</v>
      </c>
      <c r="M333">
        <v>125.660534720177</v>
      </c>
      <c r="N333">
        <v>128.68554110553799</v>
      </c>
      <c r="O333">
        <v>133.40072927510701</v>
      </c>
      <c r="P333">
        <v>142.32379110361299</v>
      </c>
      <c r="Q333">
        <v>95.043421152154593</v>
      </c>
      <c r="R333">
        <v>91.598363745009706</v>
      </c>
      <c r="S333">
        <v>90.6877900866955</v>
      </c>
      <c r="T333">
        <v>106.537684531011</v>
      </c>
    </row>
    <row r="334" spans="1:20" x14ac:dyDescent="0.35">
      <c r="A334" s="24">
        <v>41395</v>
      </c>
      <c r="B334">
        <v>105.086088092178</v>
      </c>
      <c r="C334">
        <v>113.378393439693</v>
      </c>
      <c r="D334">
        <v>109.650308842668</v>
      </c>
      <c r="E334">
        <v>102.120281723921</v>
      </c>
      <c r="F334">
        <v>116.73514277910201</v>
      </c>
      <c r="G334">
        <v>78.615623750357898</v>
      </c>
      <c r="H334">
        <v>66.943685107727802</v>
      </c>
      <c r="I334">
        <v>114.83770998871201</v>
      </c>
      <c r="J334">
        <v>112.912007778318</v>
      </c>
      <c r="K334">
        <v>113.399374587127</v>
      </c>
      <c r="L334">
        <v>127.458362905938</v>
      </c>
      <c r="M334">
        <v>124.761828983017</v>
      </c>
      <c r="N334">
        <v>128.47924771934001</v>
      </c>
      <c r="O334">
        <v>131.73320370825499</v>
      </c>
      <c r="P334">
        <v>140.48346642896499</v>
      </c>
      <c r="Q334">
        <v>93.342977064267302</v>
      </c>
      <c r="R334">
        <v>89.695548965201795</v>
      </c>
      <c r="S334">
        <v>90.262756444616798</v>
      </c>
      <c r="T334">
        <v>104.179246197384</v>
      </c>
    </row>
    <row r="335" spans="1:20" x14ac:dyDescent="0.35">
      <c r="A335" s="24">
        <v>41396</v>
      </c>
      <c r="B335">
        <v>105.095552172071</v>
      </c>
      <c r="C335">
        <v>113.365693380069</v>
      </c>
      <c r="D335">
        <v>109.77583393306099</v>
      </c>
      <c r="E335">
        <v>102.145558898529</v>
      </c>
      <c r="F335">
        <v>117.354317342614</v>
      </c>
      <c r="G335">
        <v>78.736578766762904</v>
      </c>
      <c r="H335">
        <v>67.070445477111903</v>
      </c>
      <c r="I335">
        <v>114.86238648792001</v>
      </c>
      <c r="J335">
        <v>112.912007778318</v>
      </c>
      <c r="K335">
        <v>113.23844942319199</v>
      </c>
      <c r="L335">
        <v>128.64206958616799</v>
      </c>
      <c r="M335">
        <v>126.26539477815901</v>
      </c>
      <c r="N335">
        <v>128.066780773494</v>
      </c>
      <c r="O335">
        <v>132.99648766894299</v>
      </c>
      <c r="P335">
        <v>142.13012936067099</v>
      </c>
      <c r="Q335">
        <v>94.536896641188605</v>
      </c>
      <c r="R335">
        <v>91.451990370792899</v>
      </c>
      <c r="S335">
        <v>84.659971243844296</v>
      </c>
      <c r="T335">
        <v>106.110567833133</v>
      </c>
    </row>
    <row r="336" spans="1:20" x14ac:dyDescent="0.35">
      <c r="A336" s="24">
        <v>41397</v>
      </c>
      <c r="B336">
        <v>104.708758123062</v>
      </c>
      <c r="C336">
        <v>113.03418589335701</v>
      </c>
      <c r="D336">
        <v>109.524759645286</v>
      </c>
      <c r="E336">
        <v>101.99436907652699</v>
      </c>
      <c r="F336">
        <v>117.46682863970599</v>
      </c>
      <c r="G336">
        <v>82.459689207261903</v>
      </c>
      <c r="H336">
        <v>71.9155073164263</v>
      </c>
      <c r="I336">
        <v>113.44676238994499</v>
      </c>
      <c r="J336">
        <v>111.850401419623</v>
      </c>
      <c r="K336">
        <v>105.03085376278401</v>
      </c>
      <c r="L336">
        <v>129.94659623022201</v>
      </c>
      <c r="M336">
        <v>127.613377315226</v>
      </c>
      <c r="N336">
        <v>130.47306562804101</v>
      </c>
      <c r="O336">
        <v>134.15865334524401</v>
      </c>
      <c r="P336">
        <v>144.39655636307401</v>
      </c>
      <c r="Q336">
        <v>95.5861077800499</v>
      </c>
      <c r="R336">
        <v>92.242389840844595</v>
      </c>
      <c r="S336">
        <v>84.775893529850407</v>
      </c>
      <c r="T336">
        <v>108.988961506531</v>
      </c>
    </row>
    <row r="337" spans="1:20" x14ac:dyDescent="0.35">
      <c r="A337" s="24">
        <v>41400</v>
      </c>
      <c r="B337">
        <v>104.538965242535</v>
      </c>
      <c r="C337">
        <v>112.728223629946</v>
      </c>
      <c r="D337">
        <v>109.493364310278</v>
      </c>
      <c r="E337">
        <v>102.03218095963901</v>
      </c>
      <c r="F337">
        <v>117.635733967519</v>
      </c>
      <c r="G337">
        <v>82.849479729651904</v>
      </c>
      <c r="H337">
        <v>72.366213188524597</v>
      </c>
      <c r="I337">
        <v>112.99135087240801</v>
      </c>
      <c r="J337">
        <v>111.83194591988401</v>
      </c>
      <c r="K337">
        <v>104.343220280748</v>
      </c>
      <c r="L337">
        <v>130.27677266849</v>
      </c>
      <c r="M337">
        <v>127.924536224511</v>
      </c>
      <c r="N337">
        <v>130.71367733777899</v>
      </c>
      <c r="O337">
        <v>135.775644141627</v>
      </c>
      <c r="P337">
        <v>144.33849141867401</v>
      </c>
      <c r="Q337">
        <v>95.694654101180703</v>
      </c>
      <c r="R337">
        <v>92.505856330861903</v>
      </c>
      <c r="S337">
        <v>84.080374553757594</v>
      </c>
      <c r="T337">
        <v>109.88036404199801</v>
      </c>
    </row>
    <row r="338" spans="1:20" x14ac:dyDescent="0.35">
      <c r="A338" s="24">
        <v>41401</v>
      </c>
      <c r="B338">
        <v>104.48236761569299</v>
      </c>
      <c r="C338">
        <v>112.66441239456699</v>
      </c>
      <c r="D338">
        <v>109.493364310278</v>
      </c>
      <c r="E338">
        <v>101.981799741757</v>
      </c>
      <c r="F338">
        <v>117.60758307955</v>
      </c>
      <c r="G338">
        <v>83.440878715080899</v>
      </c>
      <c r="H338">
        <v>73.154948464696901</v>
      </c>
      <c r="I338">
        <v>112.78211959579301</v>
      </c>
      <c r="J338">
        <v>111.74884115466401</v>
      </c>
      <c r="K338">
        <v>103.15815176111499</v>
      </c>
      <c r="L338">
        <v>130.937140497992</v>
      </c>
      <c r="M338">
        <v>128.27019227726501</v>
      </c>
      <c r="N338">
        <v>130.71367733777899</v>
      </c>
      <c r="O338">
        <v>137.493680107225</v>
      </c>
      <c r="P338">
        <v>145.77193959902601</v>
      </c>
      <c r="Q338">
        <v>95.369030130374497</v>
      </c>
      <c r="R338">
        <v>92.242389840844595</v>
      </c>
      <c r="S338">
        <v>82.302936351523698</v>
      </c>
      <c r="T338">
        <v>111.31023912118501</v>
      </c>
    </row>
    <row r="339" spans="1:20" x14ac:dyDescent="0.35">
      <c r="A339" s="24">
        <v>41402</v>
      </c>
      <c r="B339">
        <v>104.576690765347</v>
      </c>
      <c r="C339">
        <v>112.75368593664599</v>
      </c>
      <c r="D339">
        <v>109.33638763523599</v>
      </c>
      <c r="E339">
        <v>101.981799741757</v>
      </c>
      <c r="F339">
        <v>118.029675068771</v>
      </c>
      <c r="G339">
        <v>83.293037353238901</v>
      </c>
      <c r="H339">
        <v>73.028182838164099</v>
      </c>
      <c r="I339">
        <v>112.99135087240801</v>
      </c>
      <c r="J339">
        <v>111.850401419623</v>
      </c>
      <c r="K339">
        <v>103.52389826641701</v>
      </c>
      <c r="L339">
        <v>131.533016185912</v>
      </c>
      <c r="M339">
        <v>128.961504382773</v>
      </c>
      <c r="N339">
        <v>130.71367733777899</v>
      </c>
      <c r="O339">
        <v>137.948480855583</v>
      </c>
      <c r="P339">
        <v>146.043150415843</v>
      </c>
      <c r="Q339">
        <v>95.803177933432394</v>
      </c>
      <c r="R339">
        <v>92.827866586992897</v>
      </c>
      <c r="S339">
        <v>83.075736851620505</v>
      </c>
      <c r="T339">
        <v>111.05025724092999</v>
      </c>
    </row>
    <row r="340" spans="1:20" x14ac:dyDescent="0.35">
      <c r="A340" s="24">
        <v>41403</v>
      </c>
      <c r="B340">
        <v>104.435196698241</v>
      </c>
      <c r="C340">
        <v>112.651705425226</v>
      </c>
      <c r="D340">
        <v>109.46193683261799</v>
      </c>
      <c r="E340">
        <v>102.019519288157</v>
      </c>
      <c r="F340">
        <v>117.635733967519</v>
      </c>
      <c r="G340">
        <v>83.736583797472207</v>
      </c>
      <c r="H340">
        <v>73.549318731357104</v>
      </c>
      <c r="I340">
        <v>112.572749440777</v>
      </c>
      <c r="J340">
        <v>111.610419905131</v>
      </c>
      <c r="K340">
        <v>102.572951855303</v>
      </c>
      <c r="L340">
        <v>131.16260131662301</v>
      </c>
      <c r="M340">
        <v>128.56401513584001</v>
      </c>
      <c r="N340">
        <v>130.71367733777899</v>
      </c>
      <c r="O340">
        <v>137.34211235340501</v>
      </c>
      <c r="P340">
        <v>146.004423233175</v>
      </c>
      <c r="Q340">
        <v>95.7670008239173</v>
      </c>
      <c r="R340">
        <v>92.798597495722802</v>
      </c>
      <c r="S340">
        <v>82.998455327616398</v>
      </c>
      <c r="T340">
        <v>110.567454199393</v>
      </c>
    </row>
    <row r="341" spans="1:20" x14ac:dyDescent="0.35">
      <c r="A341" s="24">
        <v>41404</v>
      </c>
      <c r="B341">
        <v>104.227594211271</v>
      </c>
      <c r="C341">
        <v>112.218169059075</v>
      </c>
      <c r="D341">
        <v>109.116636361503</v>
      </c>
      <c r="E341">
        <v>101.86841026077801</v>
      </c>
      <c r="F341">
        <v>117.185451552565</v>
      </c>
      <c r="G341">
        <v>85.457013652561997</v>
      </c>
      <c r="H341">
        <v>75.746491457816703</v>
      </c>
      <c r="I341">
        <v>111.908055480898</v>
      </c>
      <c r="J341">
        <v>111.028776575419</v>
      </c>
      <c r="K341">
        <v>99.398188996361597</v>
      </c>
      <c r="L341">
        <v>131.58937391408699</v>
      </c>
      <c r="M341">
        <v>129.41075075520999</v>
      </c>
      <c r="N341">
        <v>130.71367733777899</v>
      </c>
      <c r="O341">
        <v>138.15058337987301</v>
      </c>
      <c r="P341">
        <v>148.09655208397101</v>
      </c>
      <c r="Q341">
        <v>95.332853020859801</v>
      </c>
      <c r="R341">
        <v>92.476581656018595</v>
      </c>
      <c r="S341">
        <v>81.723339661436995</v>
      </c>
      <c r="T341">
        <v>110.567454199393</v>
      </c>
    </row>
    <row r="342" spans="1:20" x14ac:dyDescent="0.35">
      <c r="A342" s="24">
        <v>41407</v>
      </c>
      <c r="B342">
        <v>104.13328974687001</v>
      </c>
      <c r="C342">
        <v>112.090643324353</v>
      </c>
      <c r="D342">
        <v>109.148023660848</v>
      </c>
      <c r="E342">
        <v>101.88096805345999</v>
      </c>
      <c r="F342">
        <v>116.847746330977</v>
      </c>
      <c r="G342">
        <v>86.720453890700099</v>
      </c>
      <c r="H342">
        <v>77.450727636693898</v>
      </c>
      <c r="I342">
        <v>111.341782451661</v>
      </c>
      <c r="J342">
        <v>110.74259129220501</v>
      </c>
      <c r="K342">
        <v>97.218268725966496</v>
      </c>
      <c r="L342">
        <v>131.69404467482599</v>
      </c>
      <c r="M342">
        <v>129.428124840256</v>
      </c>
      <c r="N342">
        <v>132.329338635738</v>
      </c>
      <c r="O342">
        <v>138.352685904162</v>
      </c>
      <c r="P342">
        <v>147.55411323060201</v>
      </c>
      <c r="Q342">
        <v>94.898697721509095</v>
      </c>
      <c r="R342">
        <v>92.154565816314403</v>
      </c>
      <c r="S342">
        <v>81.916543471447</v>
      </c>
      <c r="T342">
        <v>110.08458379194801</v>
      </c>
    </row>
    <row r="343" spans="1:20" x14ac:dyDescent="0.35">
      <c r="A343" s="24">
        <v>41408</v>
      </c>
      <c r="B343">
        <v>103.88799910759199</v>
      </c>
      <c r="C343">
        <v>111.70812830763801</v>
      </c>
      <c r="D343">
        <v>108.99111127111</v>
      </c>
      <c r="E343">
        <v>101.86841026077801</v>
      </c>
      <c r="F343">
        <v>116.847746330977</v>
      </c>
      <c r="G343">
        <v>88.561844351871898</v>
      </c>
      <c r="H343">
        <v>80.028186728454401</v>
      </c>
      <c r="I343">
        <v>110.77545094730699</v>
      </c>
      <c r="J343">
        <v>110.447223272535</v>
      </c>
      <c r="K343">
        <v>93.984940981584998</v>
      </c>
      <c r="L343">
        <v>133.054929047055</v>
      </c>
      <c r="M343">
        <v>130.568774600609</v>
      </c>
      <c r="N343">
        <v>132.690280165654</v>
      </c>
      <c r="O343">
        <v>140.474975661786</v>
      </c>
      <c r="P343">
        <v>149.82067799088</v>
      </c>
      <c r="Q343">
        <v>94.573081246995997</v>
      </c>
      <c r="R343">
        <v>91.656907511123293</v>
      </c>
      <c r="S343">
        <v>83.732615065711201</v>
      </c>
      <c r="T343">
        <v>112.405895089556</v>
      </c>
    </row>
    <row r="344" spans="1:20" x14ac:dyDescent="0.35">
      <c r="A344" s="24">
        <v>41409</v>
      </c>
      <c r="B344">
        <v>104.038947911965</v>
      </c>
      <c r="C344">
        <v>111.84834028255</v>
      </c>
      <c r="D344">
        <v>109.022410178163</v>
      </c>
      <c r="E344">
        <v>101.88096805345999</v>
      </c>
      <c r="F344">
        <v>116.707070966662</v>
      </c>
      <c r="G344">
        <v>87.459683058617401</v>
      </c>
      <c r="H344">
        <v>78.507067552993703</v>
      </c>
      <c r="I344">
        <v>111.427967464152</v>
      </c>
      <c r="J344">
        <v>110.834858787919</v>
      </c>
      <c r="K344">
        <v>95.799123908894501</v>
      </c>
      <c r="L344">
        <v>133.7716246988</v>
      </c>
      <c r="M344">
        <v>131.260010637443</v>
      </c>
      <c r="N344">
        <v>134.048154615231</v>
      </c>
      <c r="O344">
        <v>141.48562232771599</v>
      </c>
      <c r="P344">
        <v>150.65363098333</v>
      </c>
      <c r="Q344">
        <v>94.356003597321106</v>
      </c>
      <c r="R344">
        <v>91.861824651453801</v>
      </c>
      <c r="S344">
        <v>85.007730731890703</v>
      </c>
      <c r="T344">
        <v>112.015930689912</v>
      </c>
    </row>
    <row r="345" spans="1:20" x14ac:dyDescent="0.35">
      <c r="A345" s="24">
        <v>41410</v>
      </c>
      <c r="B345">
        <v>104.321992101931</v>
      </c>
      <c r="C345">
        <v>112.32011502191099</v>
      </c>
      <c r="D345">
        <v>109.21081433086501</v>
      </c>
      <c r="E345">
        <v>101.96913807027499</v>
      </c>
      <c r="F345">
        <v>116.763412280363</v>
      </c>
      <c r="G345">
        <v>85.604860604080798</v>
      </c>
      <c r="H345">
        <v>76.042279672109302</v>
      </c>
      <c r="I345">
        <v>112.26499490206599</v>
      </c>
      <c r="J345">
        <v>111.34266011271301</v>
      </c>
      <c r="K345">
        <v>98.856857781332494</v>
      </c>
      <c r="L345">
        <v>133.14351041657201</v>
      </c>
      <c r="M345">
        <v>130.72425896940899</v>
      </c>
      <c r="N345">
        <v>133.94490407245601</v>
      </c>
      <c r="O345">
        <v>141.13185456270901</v>
      </c>
      <c r="P345">
        <v>149.026400521895</v>
      </c>
      <c r="Q345">
        <v>94.247464772483397</v>
      </c>
      <c r="R345">
        <v>91.920374001140601</v>
      </c>
      <c r="S345">
        <v>82.302936351523698</v>
      </c>
      <c r="T345">
        <v>111.180248181057</v>
      </c>
    </row>
    <row r="346" spans="1:20" x14ac:dyDescent="0.35">
      <c r="A346" s="24">
        <v>41411</v>
      </c>
      <c r="B346">
        <v>104.067256068012</v>
      </c>
      <c r="C346">
        <v>112.039642704068</v>
      </c>
      <c r="D346">
        <v>109.08527316914601</v>
      </c>
      <c r="E346">
        <v>101.93131464507501</v>
      </c>
      <c r="F346">
        <v>116.96029716583401</v>
      </c>
      <c r="G346">
        <v>87.782280076122404</v>
      </c>
      <c r="H346">
        <v>78.788756094480505</v>
      </c>
      <c r="I346">
        <v>111.05866786521101</v>
      </c>
      <c r="J346">
        <v>110.862607056903</v>
      </c>
      <c r="K346">
        <v>94.994452278139207</v>
      </c>
      <c r="L346">
        <v>134.43196262237001</v>
      </c>
      <c r="M346">
        <v>131.60569711766601</v>
      </c>
      <c r="N346">
        <v>134.27160716319801</v>
      </c>
      <c r="O346">
        <v>143.1026131241</v>
      </c>
      <c r="P346">
        <v>150.61485214145901</v>
      </c>
      <c r="Q346">
        <v>94.717804677641595</v>
      </c>
      <c r="R346">
        <v>92.564405680548802</v>
      </c>
      <c r="S346">
        <v>84.505415565807994</v>
      </c>
      <c r="T346">
        <v>113.66866903407301</v>
      </c>
    </row>
    <row r="347" spans="1:20" x14ac:dyDescent="0.35">
      <c r="A347" s="24">
        <v>41414</v>
      </c>
      <c r="B347">
        <v>103.96345949584</v>
      </c>
      <c r="C347">
        <v>111.92488612613801</v>
      </c>
      <c r="D347">
        <v>109.05382962016</v>
      </c>
      <c r="E347">
        <v>101.86841026077801</v>
      </c>
      <c r="F347">
        <v>117.101012067914</v>
      </c>
      <c r="G347">
        <v>87.970450956119706</v>
      </c>
      <c r="H347">
        <v>79.070439378819103</v>
      </c>
      <c r="I347">
        <v>110.960166531284</v>
      </c>
      <c r="J347">
        <v>110.733358540845</v>
      </c>
      <c r="K347">
        <v>94.833536276420205</v>
      </c>
      <c r="L347">
        <v>134.42391792675801</v>
      </c>
      <c r="M347">
        <v>131.467449910299</v>
      </c>
      <c r="N347">
        <v>134.94188492273599</v>
      </c>
      <c r="O347">
        <v>143.81003898135401</v>
      </c>
      <c r="P347">
        <v>151.312268604438</v>
      </c>
      <c r="Q347">
        <v>95.332853020859801</v>
      </c>
      <c r="R347">
        <v>92.827866586992897</v>
      </c>
      <c r="S347">
        <v>85.200927171929095</v>
      </c>
      <c r="T347">
        <v>116.268513098838</v>
      </c>
    </row>
    <row r="348" spans="1:20" x14ac:dyDescent="0.35">
      <c r="A348" s="24">
        <v>41415</v>
      </c>
      <c r="B348">
        <v>104.04837462135499</v>
      </c>
      <c r="C348">
        <v>112.116057263035</v>
      </c>
      <c r="D348">
        <v>109.148023660848</v>
      </c>
      <c r="E348">
        <v>101.918768394482</v>
      </c>
      <c r="F348">
        <v>117.24179286626701</v>
      </c>
      <c r="G348">
        <v>86.532283010702798</v>
      </c>
      <c r="H348">
        <v>77.267621147574104</v>
      </c>
      <c r="I348">
        <v>111.52638108540501</v>
      </c>
      <c r="J348">
        <v>111.148772334155</v>
      </c>
      <c r="K348">
        <v>96.954946634672496</v>
      </c>
      <c r="L348">
        <v>134.61719996294599</v>
      </c>
      <c r="M348">
        <v>131.86495437096599</v>
      </c>
      <c r="N348">
        <v>134.94188492273599</v>
      </c>
      <c r="O348">
        <v>143.708920696967</v>
      </c>
      <c r="P348">
        <v>152.41646685317301</v>
      </c>
      <c r="Q348">
        <v>94.7901588966714</v>
      </c>
      <c r="R348">
        <v>92.242389840844595</v>
      </c>
      <c r="S348">
        <v>87.364765624211302</v>
      </c>
      <c r="T348">
        <v>115.599982249083</v>
      </c>
    </row>
    <row r="349" spans="1:20" x14ac:dyDescent="0.35">
      <c r="A349" s="24">
        <v>41416</v>
      </c>
      <c r="B349">
        <v>103.699306095157</v>
      </c>
      <c r="C349">
        <v>111.440328410551</v>
      </c>
      <c r="D349">
        <v>108.802715154071</v>
      </c>
      <c r="E349">
        <v>101.83057529348901</v>
      </c>
      <c r="F349">
        <v>116.763412280363</v>
      </c>
      <c r="G349">
        <v>89.220425662832199</v>
      </c>
      <c r="H349">
        <v>80.633820772655895</v>
      </c>
      <c r="I349">
        <v>110.33239229815401</v>
      </c>
      <c r="J349">
        <v>110.271740978811</v>
      </c>
      <c r="K349">
        <v>92.682870962097098</v>
      </c>
      <c r="L349">
        <v>133.618625952532</v>
      </c>
      <c r="M349">
        <v>130.60329456468</v>
      </c>
      <c r="N349">
        <v>135.78408981431099</v>
      </c>
      <c r="O349">
        <v>141.58666749692901</v>
      </c>
      <c r="P349">
        <v>150.963603422284</v>
      </c>
      <c r="Q349">
        <v>94.356003597321106</v>
      </c>
      <c r="R349">
        <v>91.451990370792899</v>
      </c>
      <c r="S349">
        <v>87.171561814201297</v>
      </c>
      <c r="T349">
        <v>113.872964570669</v>
      </c>
    </row>
    <row r="350" spans="1:20" x14ac:dyDescent="0.35">
      <c r="A350" s="24">
        <v>41417</v>
      </c>
      <c r="B350">
        <v>103.661533859217</v>
      </c>
      <c r="C350">
        <v>111.504112007063</v>
      </c>
      <c r="D350">
        <v>108.645762586017</v>
      </c>
      <c r="E350">
        <v>101.780205617696</v>
      </c>
      <c r="F350">
        <v>116.369352565819</v>
      </c>
      <c r="G350">
        <v>88.306468787635893</v>
      </c>
      <c r="H350">
        <v>79.676068165872195</v>
      </c>
      <c r="I350">
        <v>110.492424073533</v>
      </c>
      <c r="J350">
        <v>110.382574007054</v>
      </c>
      <c r="K350">
        <v>93.897185275585699</v>
      </c>
      <c r="L350">
        <v>133.23213664498601</v>
      </c>
      <c r="M350">
        <v>130.46504735731301</v>
      </c>
      <c r="N350">
        <v>133.27459435917299</v>
      </c>
      <c r="O350">
        <v>141.283507617564</v>
      </c>
      <c r="P350">
        <v>151.73845703086499</v>
      </c>
      <c r="Q350">
        <v>94.7901588966714</v>
      </c>
      <c r="R350">
        <v>91.803280885340399</v>
      </c>
      <c r="S350">
        <v>88.639881290390903</v>
      </c>
      <c r="T350">
        <v>113.92866775580499</v>
      </c>
    </row>
    <row r="351" spans="1:20" x14ac:dyDescent="0.35">
      <c r="A351" s="24">
        <v>41418</v>
      </c>
      <c r="B351">
        <v>103.661533859217</v>
      </c>
      <c r="C351">
        <v>111.389334699983</v>
      </c>
      <c r="D351">
        <v>108.67715792102599</v>
      </c>
      <c r="E351">
        <v>101.780205617696</v>
      </c>
      <c r="F351">
        <v>116.08789640315</v>
      </c>
      <c r="G351">
        <v>88.145184253075499</v>
      </c>
      <c r="H351">
        <v>79.154932272679105</v>
      </c>
      <c r="I351">
        <v>110.44316609718</v>
      </c>
      <c r="J351">
        <v>110.30870199319401</v>
      </c>
      <c r="K351">
        <v>94.262940943103501</v>
      </c>
      <c r="L351">
        <v>133.11936137677301</v>
      </c>
      <c r="M351">
        <v>129.99842689983001</v>
      </c>
      <c r="N351">
        <v>133.27459435917299</v>
      </c>
      <c r="O351">
        <v>141.68773703786701</v>
      </c>
      <c r="P351">
        <v>150.30493136170799</v>
      </c>
      <c r="Q351">
        <v>94.428372808936402</v>
      </c>
      <c r="R351">
        <v>91.481265045636206</v>
      </c>
      <c r="S351">
        <v>88.253481040342507</v>
      </c>
      <c r="T351">
        <v>113.371543276323</v>
      </c>
    </row>
    <row r="352" spans="1:20" x14ac:dyDescent="0.35">
      <c r="A352" s="24">
        <v>41422</v>
      </c>
      <c r="B352">
        <v>103.020078517295</v>
      </c>
      <c r="C352">
        <v>110.598869998721</v>
      </c>
      <c r="D352">
        <v>108.237751801515</v>
      </c>
      <c r="E352">
        <v>101.566157579753</v>
      </c>
      <c r="F352">
        <v>115.834643845469</v>
      </c>
      <c r="G352">
        <v>92.553779119002101</v>
      </c>
      <c r="H352">
        <v>85.070444215395995</v>
      </c>
      <c r="I352">
        <v>108.695271767855</v>
      </c>
      <c r="J352">
        <v>109.247085631518</v>
      </c>
      <c r="K352">
        <v>87.094111535321801</v>
      </c>
      <c r="L352">
        <v>133.91657874945801</v>
      </c>
      <c r="M352">
        <v>131.00084466655099</v>
      </c>
      <c r="N352">
        <v>134.71843237476801</v>
      </c>
      <c r="O352">
        <v>143.35525041885799</v>
      </c>
      <c r="P352">
        <v>151.079802190023</v>
      </c>
      <c r="Q352">
        <v>95.296675911344707</v>
      </c>
      <c r="R352">
        <v>92.447306981175302</v>
      </c>
      <c r="S352">
        <v>86.901083850158997</v>
      </c>
      <c r="T352">
        <v>115.080010067835</v>
      </c>
    </row>
    <row r="353" spans="1:20" x14ac:dyDescent="0.35">
      <c r="A353" s="24">
        <v>41423</v>
      </c>
      <c r="B353">
        <v>103.16158192702601</v>
      </c>
      <c r="C353">
        <v>110.50953426919</v>
      </c>
      <c r="D353">
        <v>108.3318815569</v>
      </c>
      <c r="E353">
        <v>101.566157579753</v>
      </c>
      <c r="F353">
        <v>115.46868230187501</v>
      </c>
      <c r="G353">
        <v>90.645178383914896</v>
      </c>
      <c r="H353">
        <v>82.394382042673101</v>
      </c>
      <c r="I353">
        <v>108.855215830559</v>
      </c>
      <c r="J353">
        <v>109.200911871738</v>
      </c>
      <c r="K353">
        <v>90.049448480400798</v>
      </c>
      <c r="L353">
        <v>133.046929210342</v>
      </c>
      <c r="M353">
        <v>129.96384608081999</v>
      </c>
      <c r="N353">
        <v>133.37782093663699</v>
      </c>
      <c r="O353">
        <v>143.15311133698199</v>
      </c>
      <c r="P353">
        <v>150.16932595329899</v>
      </c>
      <c r="Q353">
        <v>94.681620071833706</v>
      </c>
      <c r="R353">
        <v>91.422715695949293</v>
      </c>
      <c r="S353">
        <v>86.012368434027906</v>
      </c>
      <c r="T353">
        <v>115.005764416536</v>
      </c>
    </row>
    <row r="354" spans="1:20" x14ac:dyDescent="0.35">
      <c r="A354" s="24">
        <v>41424</v>
      </c>
      <c r="B354">
        <v>103.133255085728</v>
      </c>
      <c r="C354">
        <v>110.47130971541399</v>
      </c>
      <c r="D354">
        <v>108.237751801515</v>
      </c>
      <c r="E354">
        <v>101.553461282005</v>
      </c>
      <c r="F354">
        <v>115.58133857076901</v>
      </c>
      <c r="G354">
        <v>90.967769811742997</v>
      </c>
      <c r="H354">
        <v>82.887350133147507</v>
      </c>
      <c r="I354">
        <v>108.805994401153</v>
      </c>
      <c r="J354">
        <v>109.33943315107901</v>
      </c>
      <c r="K354">
        <v>89.449607353228203</v>
      </c>
      <c r="L354">
        <v>133.538104231592</v>
      </c>
      <c r="M354">
        <v>130.49962817632399</v>
      </c>
      <c r="N354">
        <v>133.44653746808299</v>
      </c>
      <c r="O354">
        <v>145.12384552664901</v>
      </c>
      <c r="P354">
        <v>150.692358165998</v>
      </c>
      <c r="Q354">
        <v>94.681620071833706</v>
      </c>
      <c r="R354">
        <v>91.276347905305798</v>
      </c>
      <c r="S354">
        <v>83.153018375624498</v>
      </c>
      <c r="T354">
        <v>114.56007156954</v>
      </c>
    </row>
    <row r="355" spans="1:20" x14ac:dyDescent="0.35">
      <c r="A355" s="24">
        <v>41425</v>
      </c>
      <c r="B355">
        <v>102.935116678651</v>
      </c>
      <c r="C355">
        <v>109.68139088178501</v>
      </c>
      <c r="D355">
        <v>108.080726912496</v>
      </c>
      <c r="E355">
        <v>101.503091606212</v>
      </c>
      <c r="F355">
        <v>114.202327258685</v>
      </c>
      <c r="G355">
        <v>91.5591576178184</v>
      </c>
      <c r="H355">
        <v>83.619749803881703</v>
      </c>
      <c r="I355">
        <v>107.649553948156</v>
      </c>
      <c r="J355">
        <v>108.794740832768</v>
      </c>
      <c r="K355">
        <v>88.498615131033603</v>
      </c>
      <c r="L355">
        <v>131.62159755542899</v>
      </c>
      <c r="M355">
        <v>128.494883925289</v>
      </c>
      <c r="N355">
        <v>133.63561577345499</v>
      </c>
      <c r="O355">
        <v>143.20363392158899</v>
      </c>
      <c r="P355">
        <v>150.32432078264401</v>
      </c>
      <c r="Q355">
        <v>93.560062210235401</v>
      </c>
      <c r="R355">
        <v>90.193207270393202</v>
      </c>
      <c r="S355">
        <v>82.341577113525702</v>
      </c>
      <c r="T355">
        <v>112.145887947086</v>
      </c>
    </row>
    <row r="356" spans="1:20" x14ac:dyDescent="0.35">
      <c r="A356" s="24">
        <v>41428</v>
      </c>
      <c r="B356">
        <v>102.98711773362101</v>
      </c>
      <c r="C356">
        <v>109.64304886282299</v>
      </c>
      <c r="D356">
        <v>108.04298340378401</v>
      </c>
      <c r="E356">
        <v>101.55481170640201</v>
      </c>
      <c r="F356">
        <v>114.09486361613</v>
      </c>
      <c r="G356">
        <v>90.591416872394703</v>
      </c>
      <c r="H356">
        <v>82.2394380991243</v>
      </c>
      <c r="I356">
        <v>107.93375032426199</v>
      </c>
      <c r="J356">
        <v>108.508545546573</v>
      </c>
      <c r="K356">
        <v>90.151836245543606</v>
      </c>
      <c r="L356">
        <v>132.34635285575101</v>
      </c>
      <c r="M356">
        <v>129.35897841597</v>
      </c>
      <c r="N356">
        <v>132.15745943431901</v>
      </c>
      <c r="O356">
        <v>142.69833496034801</v>
      </c>
      <c r="P356">
        <v>150.537346116919</v>
      </c>
      <c r="Q356">
        <v>94.717804677641595</v>
      </c>
      <c r="R356">
        <v>91.422715695949293</v>
      </c>
      <c r="S356">
        <v>82.341577113525702</v>
      </c>
      <c r="T356">
        <v>113.148713694302</v>
      </c>
    </row>
    <row r="357" spans="1:20" x14ac:dyDescent="0.35">
      <c r="A357" s="24">
        <v>41429</v>
      </c>
      <c r="B357">
        <v>102.760306808092</v>
      </c>
      <c r="C357">
        <v>109.566385554048</v>
      </c>
      <c r="D357">
        <v>107.85416943227401</v>
      </c>
      <c r="E357">
        <v>101.57997346012</v>
      </c>
      <c r="F357">
        <v>113.925220250056</v>
      </c>
      <c r="G357">
        <v>92.217766877162703</v>
      </c>
      <c r="H357">
        <v>84.788755673909193</v>
      </c>
      <c r="I357">
        <v>106.67352384867399</v>
      </c>
      <c r="J357">
        <v>108.082618620349</v>
      </c>
      <c r="K357">
        <v>87.211140521824703</v>
      </c>
      <c r="L357">
        <v>131.710134066048</v>
      </c>
      <c r="M357">
        <v>128.75412596485501</v>
      </c>
      <c r="N357">
        <v>132.19182568847799</v>
      </c>
      <c r="O357">
        <v>141.48562232771599</v>
      </c>
      <c r="P357">
        <v>149.97562116102199</v>
      </c>
      <c r="Q357">
        <v>95.079605757962497</v>
      </c>
      <c r="R357">
        <v>91.9789233508275</v>
      </c>
      <c r="S357">
        <v>82.341577113525702</v>
      </c>
      <c r="T357">
        <v>113.03730732403</v>
      </c>
    </row>
    <row r="358" spans="1:20" x14ac:dyDescent="0.35">
      <c r="A358" s="24">
        <v>41430</v>
      </c>
      <c r="B358">
        <v>102.70360641236699</v>
      </c>
      <c r="C358">
        <v>109.246797328952</v>
      </c>
      <c r="D358">
        <v>107.69691954469199</v>
      </c>
      <c r="E358">
        <v>101.617785343232</v>
      </c>
      <c r="F358">
        <v>113.04837807855</v>
      </c>
      <c r="G358">
        <v>89.811858186322098</v>
      </c>
      <c r="H358">
        <v>81.1549566658489</v>
      </c>
      <c r="I358">
        <v>107.0811904335</v>
      </c>
      <c r="J358">
        <v>107.92523171905199</v>
      </c>
      <c r="K358">
        <v>91.015026950658395</v>
      </c>
      <c r="L358">
        <v>129.86610441521401</v>
      </c>
      <c r="M358">
        <v>126.818414035096</v>
      </c>
      <c r="N358">
        <v>130.12925130614801</v>
      </c>
      <c r="O358">
        <v>139.41384296883601</v>
      </c>
      <c r="P358">
        <v>148.29029131571701</v>
      </c>
      <c r="Q358">
        <v>94.645450458611805</v>
      </c>
      <c r="R358">
        <v>91.774006210496793</v>
      </c>
      <c r="S358">
        <v>82.496140161533802</v>
      </c>
      <c r="T358">
        <v>111.180248181057</v>
      </c>
    </row>
    <row r="359" spans="1:20" x14ac:dyDescent="0.35">
      <c r="A359" s="24">
        <v>41431</v>
      </c>
      <c r="B359">
        <v>102.968217601712</v>
      </c>
      <c r="C359">
        <v>109.719719081314</v>
      </c>
      <c r="D359">
        <v>107.602564790746</v>
      </c>
      <c r="E359">
        <v>101.567369499083</v>
      </c>
      <c r="F359">
        <v>113.84037220851</v>
      </c>
      <c r="G359">
        <v>89.932824382080796</v>
      </c>
      <c r="H359">
        <v>81.394404017555104</v>
      </c>
      <c r="I359">
        <v>107.93375032426199</v>
      </c>
      <c r="J359">
        <v>108.38824969840999</v>
      </c>
      <c r="K359">
        <v>90.619979678204899</v>
      </c>
      <c r="L359">
        <v>131.04181125873001</v>
      </c>
      <c r="M359">
        <v>127.66529418494601</v>
      </c>
      <c r="N359">
        <v>130.98867926698699</v>
      </c>
      <c r="O359">
        <v>140.980298994751</v>
      </c>
      <c r="P359">
        <v>149.336304081912</v>
      </c>
      <c r="Q359">
        <v>95.007236546346704</v>
      </c>
      <c r="R359">
        <v>92.183840491157994</v>
      </c>
      <c r="S359">
        <v>79.559508579126401</v>
      </c>
      <c r="T359">
        <v>112.220200964292</v>
      </c>
    </row>
    <row r="360" spans="1:20" x14ac:dyDescent="0.35">
      <c r="A360" s="24">
        <v>41432</v>
      </c>
      <c r="B360">
        <v>102.64693404451801</v>
      </c>
      <c r="C360">
        <v>109.32347445716</v>
      </c>
      <c r="D360">
        <v>107.445186332558</v>
      </c>
      <c r="E360">
        <v>101.45392230765999</v>
      </c>
      <c r="F360">
        <v>113.812063169485</v>
      </c>
      <c r="G360">
        <v>92.943575231068905</v>
      </c>
      <c r="H360">
        <v>85.338064626969896</v>
      </c>
      <c r="I360">
        <v>107.476584553227</v>
      </c>
      <c r="J360">
        <v>107.962272757281</v>
      </c>
      <c r="K360">
        <v>86.289430742350305</v>
      </c>
      <c r="L360">
        <v>132.708723029428</v>
      </c>
      <c r="M360">
        <v>129.531836869817</v>
      </c>
      <c r="N360">
        <v>132.12307720328599</v>
      </c>
      <c r="O360">
        <v>142.95102099855501</v>
      </c>
      <c r="P360">
        <v>151.71908482966401</v>
      </c>
      <c r="Q360">
        <v>95.224314196022107</v>
      </c>
      <c r="R360">
        <v>92.827866586992897</v>
      </c>
      <c r="S360">
        <v>78.941271127037595</v>
      </c>
      <c r="T360">
        <v>114.058641854456</v>
      </c>
    </row>
    <row r="361" spans="1:20" x14ac:dyDescent="0.35">
      <c r="A361" s="24">
        <v>41435</v>
      </c>
      <c r="B361">
        <v>102.438985880396</v>
      </c>
      <c r="C361">
        <v>108.812279783004</v>
      </c>
      <c r="D361">
        <v>107.224920776399</v>
      </c>
      <c r="E361">
        <v>101.39086787620801</v>
      </c>
      <c r="F361">
        <v>113.868588992752</v>
      </c>
      <c r="G361">
        <v>93.965094257043106</v>
      </c>
      <c r="H361">
        <v>86.816937355500301</v>
      </c>
      <c r="I361">
        <v>106.586958747925</v>
      </c>
      <c r="J361">
        <v>107.628863401293</v>
      </c>
      <c r="K361">
        <v>84.709342436911101</v>
      </c>
      <c r="L361">
        <v>132.708723029428</v>
      </c>
      <c r="M361">
        <v>129.39355923497999</v>
      </c>
      <c r="N361">
        <v>132.74186948907601</v>
      </c>
      <c r="O361">
        <v>144.16372144532599</v>
      </c>
      <c r="P361">
        <v>152.164662677026</v>
      </c>
      <c r="Q361">
        <v>94.862520611994398</v>
      </c>
      <c r="R361">
        <v>91.920374001140601</v>
      </c>
      <c r="S361">
        <v>78.361674436950906</v>
      </c>
      <c r="T361">
        <v>113.92866775580499</v>
      </c>
    </row>
    <row r="362" spans="1:20" x14ac:dyDescent="0.35">
      <c r="A362" s="24">
        <v>41436</v>
      </c>
      <c r="B362">
        <v>102.448440617663</v>
      </c>
      <c r="C362">
        <v>108.492698467625</v>
      </c>
      <c r="D362">
        <v>107.036195197181</v>
      </c>
      <c r="E362">
        <v>101.37825237308201</v>
      </c>
      <c r="F362">
        <v>113.218087340897</v>
      </c>
      <c r="G362">
        <v>91.733896504450897</v>
      </c>
      <c r="H362">
        <v>83.9014278310718</v>
      </c>
      <c r="I362">
        <v>106.45112836143301</v>
      </c>
      <c r="J362">
        <v>107.425132689541</v>
      </c>
      <c r="K362">
        <v>87.620819853422901</v>
      </c>
      <c r="L362">
        <v>131.33973414972499</v>
      </c>
      <c r="M362">
        <v>128.11458619858701</v>
      </c>
      <c r="N362">
        <v>131.573097310181</v>
      </c>
      <c r="O362">
        <v>142.243582955439</v>
      </c>
      <c r="P362">
        <v>150.576193837728</v>
      </c>
      <c r="Q362">
        <v>94.030387122807994</v>
      </c>
      <c r="R362">
        <v>91.5105397204795</v>
      </c>
      <c r="S362">
        <v>76.8933549607614</v>
      </c>
      <c r="T362">
        <v>111.514543078519</v>
      </c>
    </row>
    <row r="363" spans="1:20" x14ac:dyDescent="0.35">
      <c r="A363" s="24">
        <v>41437</v>
      </c>
      <c r="B363">
        <v>102.278292717357</v>
      </c>
      <c r="C363">
        <v>108.300877817342</v>
      </c>
      <c r="D363">
        <v>106.690075088448</v>
      </c>
      <c r="E363">
        <v>101.36563686995601</v>
      </c>
      <c r="F363">
        <v>112.82214299293599</v>
      </c>
      <c r="G363">
        <v>94.381748766162701</v>
      </c>
      <c r="H363">
        <v>87.323968318739304</v>
      </c>
      <c r="I363">
        <v>106.15464490144799</v>
      </c>
      <c r="J363">
        <v>107.054762319171</v>
      </c>
      <c r="K363">
        <v>83.963226529380194</v>
      </c>
      <c r="L363">
        <v>130.25263858165599</v>
      </c>
      <c r="M363">
        <v>126.973989686305</v>
      </c>
      <c r="N363">
        <v>131.315302473363</v>
      </c>
      <c r="O363">
        <v>140.57605738858601</v>
      </c>
      <c r="P363">
        <v>148.79400298641801</v>
      </c>
      <c r="Q363">
        <v>94.138933443938498</v>
      </c>
      <c r="R363">
        <v>91.832555560183707</v>
      </c>
      <c r="S363">
        <v>77.782070376892406</v>
      </c>
      <c r="T363">
        <v>110.400310961031</v>
      </c>
    </row>
    <row r="364" spans="1:20" x14ac:dyDescent="0.35">
      <c r="A364" s="24">
        <v>41438</v>
      </c>
      <c r="B364">
        <v>102.779234967878</v>
      </c>
      <c r="C364">
        <v>109.08059099914</v>
      </c>
      <c r="D364">
        <v>107.28786412401099</v>
      </c>
      <c r="E364">
        <v>101.504303525542</v>
      </c>
      <c r="F364">
        <v>114.009989216075</v>
      </c>
      <c r="G364">
        <v>91.639811064452303</v>
      </c>
      <c r="H364">
        <v>83.408464997745796</v>
      </c>
      <c r="I364">
        <v>107.180064546295</v>
      </c>
      <c r="J364">
        <v>108.203034504282</v>
      </c>
      <c r="K364">
        <v>87.767103795997897</v>
      </c>
      <c r="L364">
        <v>132.233562634571</v>
      </c>
      <c r="M364">
        <v>128.63310070518699</v>
      </c>
      <c r="N364">
        <v>131.676180095787</v>
      </c>
      <c r="O364">
        <v>142.647788004017</v>
      </c>
      <c r="P364">
        <v>151.234779799633</v>
      </c>
      <c r="Q364">
        <v>94.753981787156704</v>
      </c>
      <c r="R364">
        <v>92.593674771818897</v>
      </c>
      <c r="S364">
        <v>78.632152400993306</v>
      </c>
      <c r="T364">
        <v>112.424462817934</v>
      </c>
    </row>
    <row r="365" spans="1:20" x14ac:dyDescent="0.35">
      <c r="A365" s="24">
        <v>41439</v>
      </c>
      <c r="B365">
        <v>102.807589837054</v>
      </c>
      <c r="C365">
        <v>109.131805820648</v>
      </c>
      <c r="D365">
        <v>107.445186332558</v>
      </c>
      <c r="E365">
        <v>101.592623589513</v>
      </c>
      <c r="F365">
        <v>113.755418732926</v>
      </c>
      <c r="G365">
        <v>91.908640980760197</v>
      </c>
      <c r="H365">
        <v>83.746489144671401</v>
      </c>
      <c r="I365">
        <v>107.427136532746</v>
      </c>
      <c r="J365">
        <v>108.128882406957</v>
      </c>
      <c r="K365">
        <v>87.372065685759793</v>
      </c>
      <c r="L365">
        <v>131.404121620545</v>
      </c>
      <c r="M365">
        <v>128.25290947462699</v>
      </c>
      <c r="N365">
        <v>132.12307720328599</v>
      </c>
      <c r="O365">
        <v>140.82871905506801</v>
      </c>
      <c r="P365">
        <v>150.36304796531201</v>
      </c>
      <c r="Q365">
        <v>95.151952480699507</v>
      </c>
      <c r="R365">
        <v>93.091333077010205</v>
      </c>
      <c r="S365">
        <v>77.1638329248037</v>
      </c>
      <c r="T365">
        <v>110.920266300802</v>
      </c>
    </row>
    <row r="366" spans="1:20" x14ac:dyDescent="0.35">
      <c r="A366" s="24">
        <v>41442</v>
      </c>
      <c r="B366">
        <v>102.731914568414</v>
      </c>
      <c r="C366">
        <v>109.08059099914</v>
      </c>
      <c r="D366">
        <v>107.41377492622399</v>
      </c>
      <c r="E366">
        <v>101.605216008461</v>
      </c>
      <c r="F366">
        <v>114.038364151373</v>
      </c>
      <c r="G366">
        <v>92.822614624986798</v>
      </c>
      <c r="H366">
        <v>85.042286926974697</v>
      </c>
      <c r="I366">
        <v>106.945279643723</v>
      </c>
      <c r="J366">
        <v>107.971515511622</v>
      </c>
      <c r="K366">
        <v>85.938325458408698</v>
      </c>
      <c r="L366">
        <v>132.41877006921601</v>
      </c>
      <c r="M366">
        <v>129.15155435684801</v>
      </c>
      <c r="N366">
        <v>132.91367679456499</v>
      </c>
      <c r="O366">
        <v>141.58666749692901</v>
      </c>
      <c r="P366">
        <v>151.21539037869701</v>
      </c>
      <c r="Q366">
        <v>95.369030130374497</v>
      </c>
      <c r="R366">
        <v>93.442623591557407</v>
      </c>
      <c r="S366">
        <v>79.984549591176801</v>
      </c>
      <c r="T366">
        <v>113.000146605057</v>
      </c>
    </row>
    <row r="367" spans="1:20" x14ac:dyDescent="0.35">
      <c r="A367" s="24">
        <v>41443</v>
      </c>
      <c r="B367">
        <v>102.69417036035099</v>
      </c>
      <c r="C367">
        <v>108.927202194139</v>
      </c>
      <c r="D367">
        <v>107.350767293309</v>
      </c>
      <c r="E367">
        <v>101.55481170640201</v>
      </c>
      <c r="F367">
        <v>114.321111880999</v>
      </c>
      <c r="G367">
        <v>92.728534774664993</v>
      </c>
      <c r="H367">
        <v>84.873269596363201</v>
      </c>
      <c r="I367">
        <v>106.858794946259</v>
      </c>
      <c r="J367">
        <v>107.75850203360601</v>
      </c>
      <c r="K367">
        <v>85.853144335139405</v>
      </c>
      <c r="L367">
        <v>133.465687018126</v>
      </c>
      <c r="M367">
        <v>130.06757332411499</v>
      </c>
      <c r="N367">
        <v>133.463800479529</v>
      </c>
      <c r="O367">
        <v>142.748845359093</v>
      </c>
      <c r="P367">
        <v>152.62952662691799</v>
      </c>
      <c r="Q367">
        <v>95.549923174241997</v>
      </c>
      <c r="R367">
        <v>93.647540731888199</v>
      </c>
      <c r="S367">
        <v>80.448223995257493</v>
      </c>
      <c r="T367">
        <v>113.984354099464</v>
      </c>
    </row>
    <row r="368" spans="1:20" x14ac:dyDescent="0.35">
      <c r="A368" s="24">
        <v>41444</v>
      </c>
      <c r="B368">
        <v>102.00423613337099</v>
      </c>
      <c r="C368">
        <v>107.32950981846599</v>
      </c>
      <c r="D368">
        <v>106.62715584782499</v>
      </c>
      <c r="E368">
        <v>101.252120426</v>
      </c>
      <c r="F368">
        <v>112.878708353967</v>
      </c>
      <c r="G368">
        <v>94.422061515287595</v>
      </c>
      <c r="H368">
        <v>87.338052220098604</v>
      </c>
      <c r="I368">
        <v>104.746147458309</v>
      </c>
      <c r="J368">
        <v>106.230586714841</v>
      </c>
      <c r="K368">
        <v>83.453321715643099</v>
      </c>
      <c r="L368">
        <v>131.62159755542899</v>
      </c>
      <c r="M368">
        <v>128.598519886177</v>
      </c>
      <c r="N368">
        <v>133.566843322952</v>
      </c>
      <c r="O368">
        <v>141.78881876466701</v>
      </c>
      <c r="P368">
        <v>150.84737021507701</v>
      </c>
      <c r="Q368">
        <v>95.694654101180703</v>
      </c>
      <c r="R368">
        <v>93.735364756418306</v>
      </c>
      <c r="S368">
        <v>81.336939411388599</v>
      </c>
      <c r="T368">
        <v>113.24156917767201</v>
      </c>
    </row>
    <row r="369" spans="1:20" x14ac:dyDescent="0.35">
      <c r="A369" s="24">
        <v>41445</v>
      </c>
      <c r="B369">
        <v>101.32376598628299</v>
      </c>
      <c r="C369">
        <v>106.58824921110001</v>
      </c>
      <c r="D369">
        <v>105.71477060914501</v>
      </c>
      <c r="E369">
        <v>101.01251820331601</v>
      </c>
      <c r="F369">
        <v>111.69079623455499</v>
      </c>
      <c r="G369">
        <v>97.728534215697394</v>
      </c>
      <c r="H369">
        <v>91.7464973458234</v>
      </c>
      <c r="I369">
        <v>102.25040024389899</v>
      </c>
      <c r="J369">
        <v>104.767510718194</v>
      </c>
      <c r="K369">
        <v>79.238894706896303</v>
      </c>
      <c r="L369">
        <v>128.36019122749801</v>
      </c>
      <c r="M369">
        <v>125.176623853189</v>
      </c>
      <c r="N369">
        <v>128.90892175757699</v>
      </c>
      <c r="O369">
        <v>141.03083376522</v>
      </c>
      <c r="P369">
        <v>147.011794915374</v>
      </c>
      <c r="Q369">
        <v>92.583212786696706</v>
      </c>
      <c r="R369">
        <v>90.954332065601506</v>
      </c>
      <c r="S369">
        <v>79.984549591176801</v>
      </c>
      <c r="T369">
        <v>108.487573895138</v>
      </c>
    </row>
    <row r="370" spans="1:20" x14ac:dyDescent="0.35">
      <c r="A370" s="24">
        <v>41446</v>
      </c>
      <c r="B370">
        <v>100.756696630647</v>
      </c>
      <c r="C370">
        <v>105.71898609854701</v>
      </c>
      <c r="D370">
        <v>105.40011815638699</v>
      </c>
      <c r="E370">
        <v>100.89916334860401</v>
      </c>
      <c r="F370">
        <v>110.70091559577</v>
      </c>
      <c r="G370">
        <v>101.169382746523</v>
      </c>
      <c r="H370">
        <v>96.507066291278207</v>
      </c>
      <c r="I370">
        <v>101.311421440179</v>
      </c>
      <c r="J370">
        <v>103.906414111405</v>
      </c>
      <c r="K370">
        <v>75.083087556885999</v>
      </c>
      <c r="L370">
        <v>128.77228001252701</v>
      </c>
      <c r="M370">
        <v>125.36573818257899</v>
      </c>
      <c r="N370">
        <v>128.060853353553</v>
      </c>
      <c r="O370">
        <v>141.99504011037399</v>
      </c>
      <c r="P370">
        <v>146.68338014087601</v>
      </c>
      <c r="Q370">
        <v>92.004349049286304</v>
      </c>
      <c r="R370">
        <v>89.929740780375795</v>
      </c>
      <c r="S370">
        <v>78.129829864938898</v>
      </c>
      <c r="T370">
        <v>108.334779595169</v>
      </c>
    </row>
    <row r="371" spans="1:20" x14ac:dyDescent="0.35">
      <c r="A371" s="24">
        <v>41449</v>
      </c>
      <c r="B371">
        <v>100.350339123301</v>
      </c>
      <c r="C371">
        <v>105.09272390920199</v>
      </c>
      <c r="D371">
        <v>104.739361666223</v>
      </c>
      <c r="E371">
        <v>100.646887912351</v>
      </c>
      <c r="F371">
        <v>109.456411756817</v>
      </c>
      <c r="G371">
        <v>100.403250464138</v>
      </c>
      <c r="H371">
        <v>95.450726374978402</v>
      </c>
      <c r="I371">
        <v>100.594823504921</v>
      </c>
      <c r="J371">
        <v>103.23043266893499</v>
      </c>
      <c r="K371">
        <v>75.917192806927204</v>
      </c>
      <c r="L371">
        <v>127.145113224979</v>
      </c>
      <c r="M371">
        <v>124.15102035476001</v>
      </c>
      <c r="N371">
        <v>127.559986368531</v>
      </c>
      <c r="O371">
        <v>140.11736935019201</v>
      </c>
      <c r="P371">
        <v>144.91546444938399</v>
      </c>
      <c r="Q371">
        <v>91.606370859450706</v>
      </c>
      <c r="R371">
        <v>89.812647664575593</v>
      </c>
      <c r="S371">
        <v>77.1638329248037</v>
      </c>
      <c r="T371">
        <v>106.63913758838299</v>
      </c>
    </row>
    <row r="372" spans="1:20" x14ac:dyDescent="0.35">
      <c r="A372" s="24">
        <v>41450</v>
      </c>
      <c r="B372">
        <v>100.463795970506</v>
      </c>
      <c r="C372">
        <v>105.25888878071299</v>
      </c>
      <c r="D372">
        <v>105.022562534332</v>
      </c>
      <c r="E372">
        <v>100.722615557373</v>
      </c>
      <c r="F372">
        <v>110.81396724230299</v>
      </c>
      <c r="G372">
        <v>102.1371346713</v>
      </c>
      <c r="H372">
        <v>97.788769657924803</v>
      </c>
      <c r="I372">
        <v>100.78010922128399</v>
      </c>
      <c r="J372">
        <v>103.573014758398</v>
      </c>
      <c r="K372">
        <v>74.058765537973301</v>
      </c>
      <c r="L372">
        <v>128.367563039647</v>
      </c>
      <c r="M372">
        <v>125.15753061612</v>
      </c>
      <c r="N372">
        <v>128.42360027013601</v>
      </c>
      <c r="O372">
        <v>143.21301703546899</v>
      </c>
      <c r="P372">
        <v>146.25600355277501</v>
      </c>
      <c r="Q372">
        <v>91.678725078480497</v>
      </c>
      <c r="R372">
        <v>89.900466105532502</v>
      </c>
      <c r="S372">
        <v>75.540957770577805</v>
      </c>
      <c r="T372">
        <v>108.670194450851</v>
      </c>
    </row>
    <row r="373" spans="1:20" x14ac:dyDescent="0.35">
      <c r="A373" s="24">
        <v>41451</v>
      </c>
      <c r="B373">
        <v>100.889016239258</v>
      </c>
      <c r="C373">
        <v>105.961814278833</v>
      </c>
      <c r="D373">
        <v>105.46302132568501</v>
      </c>
      <c r="E373">
        <v>100.848678251922</v>
      </c>
      <c r="F373">
        <v>111.37968674888501</v>
      </c>
      <c r="G373">
        <v>100.73926829565499</v>
      </c>
      <c r="H373">
        <v>96.014103457952103</v>
      </c>
      <c r="I373">
        <v>100.95312247255001</v>
      </c>
      <c r="J373">
        <v>104.36006930065101</v>
      </c>
      <c r="K373">
        <v>75.375737901980699</v>
      </c>
      <c r="L373">
        <v>129.63850532247099</v>
      </c>
      <c r="M373">
        <v>126.26816367787799</v>
      </c>
      <c r="N373">
        <v>129.61541908856</v>
      </c>
      <c r="O373">
        <v>144.025021961969</v>
      </c>
      <c r="P373">
        <v>147.24686150968299</v>
      </c>
      <c r="Q373">
        <v>91.425477815583207</v>
      </c>
      <c r="R373">
        <v>89.929740780375795</v>
      </c>
      <c r="S373">
        <v>76.622876996719</v>
      </c>
      <c r="T373">
        <v>108.87514680504999</v>
      </c>
    </row>
    <row r="374" spans="1:20" x14ac:dyDescent="0.35">
      <c r="A374" s="24">
        <v>41452</v>
      </c>
      <c r="B374">
        <v>101.314245850636</v>
      </c>
      <c r="C374">
        <v>106.537055118742</v>
      </c>
      <c r="D374">
        <v>105.746206122468</v>
      </c>
      <c r="E374">
        <v>100.999948868546</v>
      </c>
      <c r="F374">
        <v>112.058457902001</v>
      </c>
      <c r="G374">
        <v>98.790349221765993</v>
      </c>
      <c r="H374">
        <v>93.070436645101694</v>
      </c>
      <c r="I374">
        <v>102.39867121144999</v>
      </c>
      <c r="J374">
        <v>105.30461077401</v>
      </c>
      <c r="K374">
        <v>77.658549859405596</v>
      </c>
      <c r="L374">
        <v>130.399461753042</v>
      </c>
      <c r="M374">
        <v>127.066504407114</v>
      </c>
      <c r="N374">
        <v>131.23906083465999</v>
      </c>
      <c r="O374">
        <v>146.35946758018301</v>
      </c>
      <c r="P374">
        <v>148.76228423565101</v>
      </c>
      <c r="Q374">
        <v>91.389293209775403</v>
      </c>
      <c r="R374">
        <v>90.661590900740904</v>
      </c>
      <c r="S374">
        <v>73.608963890307606</v>
      </c>
      <c r="T374">
        <v>108.74472640725899</v>
      </c>
    </row>
    <row r="375" spans="1:20" x14ac:dyDescent="0.35">
      <c r="A375" s="24">
        <v>41453</v>
      </c>
      <c r="B375">
        <v>101.32376598628299</v>
      </c>
      <c r="C375">
        <v>106.38191815537</v>
      </c>
      <c r="D375">
        <v>105.683270810518</v>
      </c>
      <c r="E375">
        <v>100.962113901257</v>
      </c>
      <c r="F375">
        <v>111.69079623455499</v>
      </c>
      <c r="G375">
        <v>97.352158917641802</v>
      </c>
      <c r="H375">
        <v>91.154962974426994</v>
      </c>
      <c r="I375">
        <v>102.889811025234</v>
      </c>
      <c r="J375">
        <v>105.239791457854</v>
      </c>
      <c r="K375">
        <v>79.209658075256499</v>
      </c>
      <c r="L375">
        <v>129.86513247243599</v>
      </c>
      <c r="M375">
        <v>126.094643426571</v>
      </c>
      <c r="N375">
        <v>130.47906494391199</v>
      </c>
      <c r="O375">
        <v>145.75049130349799</v>
      </c>
      <c r="P375">
        <v>148.839945237801</v>
      </c>
      <c r="Q375">
        <v>90.9189608009099</v>
      </c>
      <c r="R375">
        <v>90.163932595549596</v>
      </c>
      <c r="S375">
        <v>73.222571010230894</v>
      </c>
      <c r="T375">
        <v>108.40932839305501</v>
      </c>
    </row>
    <row r="376" spans="1:20" x14ac:dyDescent="0.35">
      <c r="A376" s="24">
        <v>41456</v>
      </c>
      <c r="B376">
        <v>101.46394274315701</v>
      </c>
      <c r="C376">
        <v>106.84330759026101</v>
      </c>
      <c r="D376">
        <v>105.992298299236</v>
      </c>
      <c r="E376">
        <v>101.03279765344701</v>
      </c>
      <c r="F376">
        <v>112.15699918914601</v>
      </c>
      <c r="G376">
        <v>97.029589848520899</v>
      </c>
      <c r="H376">
        <v>90.563418088733997</v>
      </c>
      <c r="I376">
        <v>103.67135288687599</v>
      </c>
      <c r="J376">
        <v>105.511972567825</v>
      </c>
      <c r="K376">
        <v>79.824259532598902</v>
      </c>
      <c r="L376">
        <v>130.62611880893999</v>
      </c>
      <c r="M376">
        <v>127.25739113660001</v>
      </c>
      <c r="N376">
        <v>130.47906494391199</v>
      </c>
      <c r="O376">
        <v>147.678940551392</v>
      </c>
      <c r="P376">
        <v>150.25817978280901</v>
      </c>
      <c r="Q376">
        <v>91.497839530905793</v>
      </c>
      <c r="R376">
        <v>90.661590900740904</v>
      </c>
      <c r="S376">
        <v>73.338485926265193</v>
      </c>
      <c r="T376">
        <v>109.22919675501799</v>
      </c>
    </row>
    <row r="377" spans="1:20" x14ac:dyDescent="0.35">
      <c r="A377" s="24">
        <v>41457</v>
      </c>
      <c r="B377">
        <v>101.46394274315701</v>
      </c>
      <c r="C377">
        <v>106.881829261863</v>
      </c>
      <c r="D377">
        <v>106.11851445663901</v>
      </c>
      <c r="E377">
        <v>100.99495114406901</v>
      </c>
      <c r="F377">
        <v>111.872749024488</v>
      </c>
      <c r="G377">
        <v>97.110260064185098</v>
      </c>
      <c r="H377">
        <v>90.690167943820398</v>
      </c>
      <c r="I377">
        <v>103.832583402145</v>
      </c>
      <c r="J377">
        <v>105.846402227864</v>
      </c>
      <c r="K377">
        <v>79.648674822871499</v>
      </c>
      <c r="L377">
        <v>130.504715679448</v>
      </c>
      <c r="M377">
        <v>127.482957574371</v>
      </c>
      <c r="N377">
        <v>131.13541087005601</v>
      </c>
      <c r="O377">
        <v>148.49088454858199</v>
      </c>
      <c r="P377">
        <v>150.47194556566399</v>
      </c>
      <c r="Q377">
        <v>91.859625618640806</v>
      </c>
      <c r="R377">
        <v>91.5105397204795</v>
      </c>
      <c r="S377">
        <v>74.729523878450806</v>
      </c>
      <c r="T377">
        <v>109.378210143403</v>
      </c>
    </row>
    <row r="378" spans="1:20" x14ac:dyDescent="0.35">
      <c r="A378" s="24">
        <v>41458</v>
      </c>
      <c r="B378">
        <v>101.321850748003</v>
      </c>
      <c r="C378">
        <v>106.868984098184</v>
      </c>
      <c r="D378">
        <v>106.02391059714201</v>
      </c>
      <c r="E378">
        <v>100.98235872511999</v>
      </c>
      <c r="F378">
        <v>112.299203347003</v>
      </c>
      <c r="G378">
        <v>97.473141882430994</v>
      </c>
      <c r="H378">
        <v>91.295791473724407</v>
      </c>
      <c r="I378">
        <v>103.93180836563999</v>
      </c>
      <c r="J378">
        <v>105.539860878542</v>
      </c>
      <c r="K378">
        <v>79.107233661249296</v>
      </c>
      <c r="L378">
        <v>130.56140237287099</v>
      </c>
      <c r="M378">
        <v>127.604424032346</v>
      </c>
      <c r="N378">
        <v>130.66902197730701</v>
      </c>
      <c r="O378">
        <v>148.84612680291201</v>
      </c>
      <c r="P378">
        <v>150.74394849026399</v>
      </c>
      <c r="Q378">
        <v>92.691759107827096</v>
      </c>
      <c r="R378">
        <v>92.798597495722802</v>
      </c>
      <c r="S378">
        <v>74.343123628402395</v>
      </c>
      <c r="T378">
        <v>109.974524739835</v>
      </c>
    </row>
    <row r="379" spans="1:20" x14ac:dyDescent="0.35">
      <c r="A379" s="24">
        <v>41460</v>
      </c>
      <c r="B379">
        <v>100.21404889874201</v>
      </c>
      <c r="C379">
        <v>104.959476928904</v>
      </c>
      <c r="D379">
        <v>105.20395155331001</v>
      </c>
      <c r="E379">
        <v>100.66677493146</v>
      </c>
      <c r="F379">
        <v>110.849287644811</v>
      </c>
      <c r="G379">
        <v>104.09948014887701</v>
      </c>
      <c r="H379">
        <v>100.57748727007601</v>
      </c>
      <c r="I379">
        <v>100.917635386158</v>
      </c>
      <c r="J379">
        <v>104.202142238387</v>
      </c>
      <c r="K379">
        <v>71.000417797054794</v>
      </c>
      <c r="L379">
        <v>131.96998670606601</v>
      </c>
      <c r="M379">
        <v>128.78455343428701</v>
      </c>
      <c r="N379">
        <v>132.033566771426</v>
      </c>
      <c r="O379">
        <v>152.753779414691</v>
      </c>
      <c r="P379">
        <v>152.686713364864</v>
      </c>
      <c r="Q379">
        <v>92.474673961858997</v>
      </c>
      <c r="R379">
        <v>93.296255800913798</v>
      </c>
      <c r="S379">
        <v>73.995364140356003</v>
      </c>
      <c r="T379">
        <v>111.707445355933</v>
      </c>
    </row>
    <row r="380" spans="1:20" x14ac:dyDescent="0.35">
      <c r="A380" s="24">
        <v>41463</v>
      </c>
      <c r="B380">
        <v>100.734872256876</v>
      </c>
      <c r="C380">
        <v>105.818078348312</v>
      </c>
      <c r="D380">
        <v>105.393111058326</v>
      </c>
      <c r="E380">
        <v>100.868726860276</v>
      </c>
      <c r="F380">
        <v>112.27070979841299</v>
      </c>
      <c r="G380">
        <v>102.284948084758</v>
      </c>
      <c r="H380">
        <v>97.971834089854497</v>
      </c>
      <c r="I380">
        <v>102.505322514754</v>
      </c>
      <c r="J380">
        <v>105.05679692548399</v>
      </c>
      <c r="K380">
        <v>72.829571785505195</v>
      </c>
      <c r="L380">
        <v>132.722778817299</v>
      </c>
      <c r="M380">
        <v>129.09693704921699</v>
      </c>
      <c r="N380">
        <v>132.65544259373601</v>
      </c>
      <c r="O380">
        <v>153.31201376125</v>
      </c>
      <c r="P380">
        <v>154.629512678933</v>
      </c>
      <c r="Q380">
        <v>92.945013867017195</v>
      </c>
      <c r="R380">
        <v>93.823183197375002</v>
      </c>
      <c r="S380">
        <v>76.1978359846686</v>
      </c>
      <c r="T380">
        <v>112.024199855113</v>
      </c>
    </row>
    <row r="381" spans="1:20" x14ac:dyDescent="0.35">
      <c r="A381" s="24">
        <v>41464</v>
      </c>
      <c r="B381">
        <v>100.838967793072</v>
      </c>
      <c r="C381">
        <v>106.13848192</v>
      </c>
      <c r="D381">
        <v>105.519295073078</v>
      </c>
      <c r="E381">
        <v>100.893923240261</v>
      </c>
      <c r="F381">
        <v>112.24234804237</v>
      </c>
      <c r="G381">
        <v>102.043026872594</v>
      </c>
      <c r="H381">
        <v>97.521149246350902</v>
      </c>
      <c r="I381">
        <v>103.125451126388</v>
      </c>
      <c r="J381">
        <v>105.149674603031</v>
      </c>
      <c r="K381">
        <v>73.180759529392105</v>
      </c>
      <c r="L381">
        <v>133.67809389759699</v>
      </c>
      <c r="M381">
        <v>130.103447310577</v>
      </c>
      <c r="N381">
        <v>134.03732229523001</v>
      </c>
      <c r="O381">
        <v>153.76877643341899</v>
      </c>
      <c r="P381">
        <v>155.87296691976999</v>
      </c>
      <c r="Q381">
        <v>93.523885100720307</v>
      </c>
      <c r="R381">
        <v>94.350116177409603</v>
      </c>
      <c r="S381">
        <v>75.000001842493106</v>
      </c>
      <c r="T381">
        <v>113.29127679699999</v>
      </c>
    </row>
    <row r="382" spans="1:20" x14ac:dyDescent="0.35">
      <c r="A382" s="24">
        <v>41465</v>
      </c>
      <c r="B382">
        <v>100.57388947243901</v>
      </c>
      <c r="C382">
        <v>105.70276208331499</v>
      </c>
      <c r="D382">
        <v>105.613898932574</v>
      </c>
      <c r="E382">
        <v>100.868726860276</v>
      </c>
      <c r="F382">
        <v>112.810980164233</v>
      </c>
      <c r="G382">
        <v>103.561831495615</v>
      </c>
      <c r="H382">
        <v>99.718321972809704</v>
      </c>
      <c r="I382">
        <v>103.02635042251499</v>
      </c>
      <c r="J382">
        <v>104.84310324476699</v>
      </c>
      <c r="K382">
        <v>71.366251343409601</v>
      </c>
      <c r="L382">
        <v>133.726631224648</v>
      </c>
      <c r="M382">
        <v>130.38111318288301</v>
      </c>
      <c r="N382">
        <v>134.03732229523001</v>
      </c>
      <c r="O382">
        <v>152.19552069640599</v>
      </c>
      <c r="P382">
        <v>156.08664660395399</v>
      </c>
      <c r="Q382">
        <v>93.813316969425401</v>
      </c>
      <c r="R382">
        <v>95.316163696521997</v>
      </c>
      <c r="S382">
        <v>75.077283366497099</v>
      </c>
      <c r="T382">
        <v>113.03042758068101</v>
      </c>
    </row>
    <row r="383" spans="1:20" x14ac:dyDescent="0.35">
      <c r="A383" s="24">
        <v>41466</v>
      </c>
      <c r="B383">
        <v>101.246100738357</v>
      </c>
      <c r="C383">
        <v>106.945861608182</v>
      </c>
      <c r="D383">
        <v>106.055466645409</v>
      </c>
      <c r="E383">
        <v>101.20950703392199</v>
      </c>
      <c r="F383">
        <v>114.09031677327</v>
      </c>
      <c r="G383">
        <v>101.20971785435501</v>
      </c>
      <c r="H383">
        <v>96.309870643650697</v>
      </c>
      <c r="I383">
        <v>103.807782643313</v>
      </c>
      <c r="J383">
        <v>106.078631432167</v>
      </c>
      <c r="K383">
        <v>73.912435784317907</v>
      </c>
      <c r="L383">
        <v>135.54809685006001</v>
      </c>
      <c r="M383">
        <v>132.498332574675</v>
      </c>
      <c r="N383">
        <v>135.28088221737201</v>
      </c>
      <c r="O383">
        <v>150.82536672438201</v>
      </c>
      <c r="P383">
        <v>157.38838964573901</v>
      </c>
      <c r="Q383">
        <v>94.283641881998093</v>
      </c>
      <c r="R383">
        <v>95.111246556191503</v>
      </c>
      <c r="S383">
        <v>74.034004902358006</v>
      </c>
      <c r="T383">
        <v>114.297496101829</v>
      </c>
    </row>
    <row r="384" spans="1:20" x14ac:dyDescent="0.35">
      <c r="A384" s="24">
        <v>41467</v>
      </c>
      <c r="B384">
        <v>101.13251309439001</v>
      </c>
      <c r="C384">
        <v>106.766395531679</v>
      </c>
      <c r="D384">
        <v>105.960814571935</v>
      </c>
      <c r="E384">
        <v>101.146429518292</v>
      </c>
      <c r="F384">
        <v>114.11869170856799</v>
      </c>
      <c r="G384">
        <v>101.371002388916</v>
      </c>
      <c r="H384">
        <v>96.422573397418105</v>
      </c>
      <c r="I384">
        <v>103.609252313038</v>
      </c>
      <c r="J384">
        <v>105.781372849109</v>
      </c>
      <c r="K384">
        <v>73.707573212978602</v>
      </c>
      <c r="L384">
        <v>135.60472373162</v>
      </c>
      <c r="M384">
        <v>132.61976860518001</v>
      </c>
      <c r="N384">
        <v>136.02363107354699</v>
      </c>
      <c r="O384">
        <v>152.601553624312</v>
      </c>
      <c r="P384">
        <v>156.99980911924399</v>
      </c>
      <c r="Q384">
        <v>94.645450458611805</v>
      </c>
      <c r="R384">
        <v>96.106563166573906</v>
      </c>
      <c r="S384">
        <v>74.497686676410396</v>
      </c>
      <c r="T384">
        <v>114.12977183251201</v>
      </c>
    </row>
    <row r="385" spans="1:20" x14ac:dyDescent="0.35">
      <c r="A385" s="24">
        <v>41470</v>
      </c>
      <c r="B385">
        <v>101.350280358185</v>
      </c>
      <c r="C385">
        <v>107.07406449515901</v>
      </c>
      <c r="D385">
        <v>106.244602043437</v>
      </c>
      <c r="E385">
        <v>101.26000367269199</v>
      </c>
      <c r="F385">
        <v>114.5735736834</v>
      </c>
      <c r="G385">
        <v>100.29572744109799</v>
      </c>
      <c r="H385">
        <v>95.014099147090405</v>
      </c>
      <c r="I385">
        <v>103.696124408149</v>
      </c>
      <c r="J385">
        <v>106.459544944393</v>
      </c>
      <c r="K385">
        <v>74.790428049574601</v>
      </c>
      <c r="L385">
        <v>136.122858950243</v>
      </c>
      <c r="M385">
        <v>132.74125027689001</v>
      </c>
      <c r="N385">
        <v>136.21364402599801</v>
      </c>
      <c r="O385">
        <v>153.66726820144299</v>
      </c>
      <c r="P385">
        <v>157.79635959317</v>
      </c>
      <c r="Q385">
        <v>94.392195699421706</v>
      </c>
      <c r="R385">
        <v>96.135832257844001</v>
      </c>
      <c r="S385">
        <v>75.115924128499202</v>
      </c>
      <c r="T385">
        <v>113.328513302619</v>
      </c>
    </row>
    <row r="386" spans="1:20" x14ac:dyDescent="0.35">
      <c r="A386" s="24">
        <v>41471</v>
      </c>
      <c r="B386">
        <v>101.511235114744</v>
      </c>
      <c r="C386">
        <v>107.12525167779999</v>
      </c>
      <c r="D386">
        <v>106.3707619512</v>
      </c>
      <c r="E386">
        <v>101.297873266248</v>
      </c>
      <c r="F386">
        <v>114.289310339487</v>
      </c>
      <c r="G386">
        <v>99.623691778066203</v>
      </c>
      <c r="H386">
        <v>94.042273153244693</v>
      </c>
      <c r="I386">
        <v>104.167485013741</v>
      </c>
      <c r="J386">
        <v>106.30158787318599</v>
      </c>
      <c r="K386">
        <v>75.522076817852096</v>
      </c>
      <c r="L386">
        <v>135.61281328612901</v>
      </c>
      <c r="M386">
        <v>132.23796471873999</v>
      </c>
      <c r="N386">
        <v>135.98907309691</v>
      </c>
      <c r="O386">
        <v>151.99252860417801</v>
      </c>
      <c r="P386">
        <v>156.70846843291201</v>
      </c>
      <c r="Q386">
        <v>94.500727027966207</v>
      </c>
      <c r="R386">
        <v>96.135832257844001</v>
      </c>
      <c r="S386">
        <v>75.270479806535505</v>
      </c>
      <c r="T386">
        <v>113.03042758068101</v>
      </c>
    </row>
    <row r="387" spans="1:20" x14ac:dyDescent="0.35">
      <c r="A387" s="24">
        <v>41472</v>
      </c>
      <c r="B387">
        <v>101.729039749042</v>
      </c>
      <c r="C387">
        <v>107.63787666335</v>
      </c>
      <c r="D387">
        <v>106.528373443612</v>
      </c>
      <c r="E387">
        <v>101.373566285004</v>
      </c>
      <c r="F387">
        <v>115.028521554506</v>
      </c>
      <c r="G387">
        <v>99.260765242405895</v>
      </c>
      <c r="H387">
        <v>93.394392662113603</v>
      </c>
      <c r="I387">
        <v>104.303870913841</v>
      </c>
      <c r="J387">
        <v>106.701016903037</v>
      </c>
      <c r="K387">
        <v>75.990357683755207</v>
      </c>
      <c r="L387">
        <v>135.96088842448299</v>
      </c>
      <c r="M387">
        <v>132.81068576213499</v>
      </c>
      <c r="N387">
        <v>136.31725404841899</v>
      </c>
      <c r="O387">
        <v>153.10902166902099</v>
      </c>
      <c r="P387">
        <v>156.66958627263401</v>
      </c>
      <c r="Q387">
        <v>94.428372808936402</v>
      </c>
      <c r="R387">
        <v>96.399298747861394</v>
      </c>
      <c r="S387">
        <v>74.304482866400306</v>
      </c>
      <c r="T387">
        <v>114.111136738225</v>
      </c>
    </row>
    <row r="388" spans="1:20" x14ac:dyDescent="0.35">
      <c r="A388" s="24">
        <v>41473</v>
      </c>
      <c r="B388">
        <v>101.539608669171</v>
      </c>
      <c r="C388">
        <v>107.420068567884</v>
      </c>
      <c r="D388">
        <v>106.3707619512</v>
      </c>
      <c r="E388">
        <v>101.360939239789</v>
      </c>
      <c r="F388">
        <v>115.796147242587</v>
      </c>
      <c r="G388">
        <v>101.53229810283</v>
      </c>
      <c r="H388">
        <v>96.873268755219698</v>
      </c>
      <c r="I388">
        <v>104.080590990461</v>
      </c>
      <c r="J388">
        <v>106.42239387337401</v>
      </c>
      <c r="K388">
        <v>73.356367144659501</v>
      </c>
      <c r="L388">
        <v>136.705665746037</v>
      </c>
      <c r="M388">
        <v>133.03625980677299</v>
      </c>
      <c r="N388">
        <v>136.99090292819201</v>
      </c>
      <c r="O388">
        <v>156.30622632972299</v>
      </c>
      <c r="P388">
        <v>157.69924029114699</v>
      </c>
      <c r="Q388">
        <v>94.826343502479205</v>
      </c>
      <c r="R388">
        <v>97.160417959496499</v>
      </c>
      <c r="S388">
        <v>77.782070376892406</v>
      </c>
      <c r="T388">
        <v>116.011747940687</v>
      </c>
    </row>
    <row r="389" spans="1:20" x14ac:dyDescent="0.35">
      <c r="A389" s="24">
        <v>41474</v>
      </c>
      <c r="B389">
        <v>101.80474304555899</v>
      </c>
      <c r="C389">
        <v>107.74040995212</v>
      </c>
      <c r="D389">
        <v>106.71765348357199</v>
      </c>
      <c r="E389">
        <v>101.424039839597</v>
      </c>
      <c r="F389">
        <v>115.739239220934</v>
      </c>
      <c r="G389">
        <v>98.602178341768706</v>
      </c>
      <c r="H389">
        <v>92.436645312478902</v>
      </c>
      <c r="I389">
        <v>104.837229761817</v>
      </c>
      <c r="J389">
        <v>107.00764827918699</v>
      </c>
      <c r="K389">
        <v>76.678091950168394</v>
      </c>
      <c r="L389">
        <v>136.94856172281499</v>
      </c>
      <c r="M389">
        <v>133.05361867808401</v>
      </c>
      <c r="N389">
        <v>137.21547385728201</v>
      </c>
      <c r="O389">
        <v>156.76295244430599</v>
      </c>
      <c r="P389">
        <v>157.135827801278</v>
      </c>
      <c r="Q389">
        <v>94.898697721509095</v>
      </c>
      <c r="R389">
        <v>97.218967309183398</v>
      </c>
      <c r="S389">
        <v>77.434318258817896</v>
      </c>
      <c r="T389">
        <v>117.148404484784</v>
      </c>
    </row>
    <row r="390" spans="1:20" x14ac:dyDescent="0.35">
      <c r="A390" s="24">
        <v>41477</v>
      </c>
      <c r="B390">
        <v>101.937324247692</v>
      </c>
      <c r="C390">
        <v>107.919806931454</v>
      </c>
      <c r="D390">
        <v>106.875345332614</v>
      </c>
      <c r="E390">
        <v>101.411470504826</v>
      </c>
      <c r="F390">
        <v>115.995167167313</v>
      </c>
      <c r="G390">
        <v>98.225825402420497</v>
      </c>
      <c r="H390">
        <v>91.971860796169594</v>
      </c>
      <c r="I390">
        <v>105.246614053193</v>
      </c>
      <c r="J390">
        <v>107.249150246773</v>
      </c>
      <c r="K390">
        <v>76.8683545301203</v>
      </c>
      <c r="L390">
        <v>137.215696457186</v>
      </c>
      <c r="M390">
        <v>133.313940892815</v>
      </c>
      <c r="N390">
        <v>137.21547385728201</v>
      </c>
      <c r="O390">
        <v>158.336135066146</v>
      </c>
      <c r="P390">
        <v>157.34949026572701</v>
      </c>
      <c r="Q390">
        <v>94.826343502479205</v>
      </c>
      <c r="R390">
        <v>96.428567839131404</v>
      </c>
      <c r="S390">
        <v>75.540957770577805</v>
      </c>
      <c r="T390">
        <v>116.794337693339</v>
      </c>
    </row>
    <row r="391" spans="1:20" x14ac:dyDescent="0.35">
      <c r="A391" s="24">
        <v>41478</v>
      </c>
      <c r="B391">
        <v>101.88049305520499</v>
      </c>
      <c r="C391">
        <v>107.86858520022901</v>
      </c>
      <c r="D391">
        <v>106.843813391336</v>
      </c>
      <c r="E391">
        <v>101.411470504826</v>
      </c>
      <c r="F391">
        <v>115.653982622493</v>
      </c>
      <c r="G391">
        <v>99.045719196325194</v>
      </c>
      <c r="H391">
        <v>93.028190198171899</v>
      </c>
      <c r="I391">
        <v>104.89924262298</v>
      </c>
      <c r="J391">
        <v>107.081920412283</v>
      </c>
      <c r="K391">
        <v>75.902542423351093</v>
      </c>
      <c r="L391">
        <v>136.92427810632299</v>
      </c>
      <c r="M391">
        <v>132.723876191843</v>
      </c>
      <c r="N391">
        <v>137.319115833448</v>
      </c>
      <c r="O391">
        <v>159.75711626933099</v>
      </c>
      <c r="P391">
        <v>157.135827801278</v>
      </c>
      <c r="Q391">
        <v>94.971059436831993</v>
      </c>
      <c r="R391">
        <v>96.604215888191803</v>
      </c>
      <c r="S391">
        <v>76.468321318682698</v>
      </c>
      <c r="T391">
        <v>117.07385568689899</v>
      </c>
    </row>
    <row r="392" spans="1:20" x14ac:dyDescent="0.35">
      <c r="A392" s="24">
        <v>41479</v>
      </c>
      <c r="B392">
        <v>101.54914749007</v>
      </c>
      <c r="C392">
        <v>107.355939485528</v>
      </c>
      <c r="D392">
        <v>106.528373443612</v>
      </c>
      <c r="E392">
        <v>101.24738816956599</v>
      </c>
      <c r="F392">
        <v>114.829567526053</v>
      </c>
      <c r="G392">
        <v>101.559162089559</v>
      </c>
      <c r="H392">
        <v>96.577501569521104</v>
      </c>
      <c r="I392">
        <v>104.57680352061099</v>
      </c>
      <c r="J392">
        <v>106.56169538522499</v>
      </c>
      <c r="K392">
        <v>73.122245036140399</v>
      </c>
      <c r="L392">
        <v>136.42232199671699</v>
      </c>
      <c r="M392">
        <v>132.44630160194501</v>
      </c>
      <c r="N392">
        <v>136.61087702329101</v>
      </c>
      <c r="O392">
        <v>160.366080360155</v>
      </c>
      <c r="P392">
        <v>156.106104903827</v>
      </c>
      <c r="Q392">
        <v>94.211295159261397</v>
      </c>
      <c r="R392">
        <v>95.5503499281225</v>
      </c>
      <c r="S392">
        <v>75.888717258624297</v>
      </c>
      <c r="T392">
        <v>114.74469626101499</v>
      </c>
    </row>
    <row r="393" spans="1:20" x14ac:dyDescent="0.35">
      <c r="A393" s="24">
        <v>41480</v>
      </c>
      <c r="B393">
        <v>101.587013152268</v>
      </c>
      <c r="C393">
        <v>107.496925348731</v>
      </c>
      <c r="D393">
        <v>106.55996967019399</v>
      </c>
      <c r="E393">
        <v>101.348335278752</v>
      </c>
      <c r="F393">
        <v>114.630494884307</v>
      </c>
      <c r="G393">
        <v>101.612923601079</v>
      </c>
      <c r="H393">
        <v>96.5915802137322</v>
      </c>
      <c r="I393">
        <v>103.696124408149</v>
      </c>
      <c r="J393">
        <v>106.431686642619</v>
      </c>
      <c r="K393">
        <v>73.136867933068402</v>
      </c>
      <c r="L393">
        <v>136.75423297902</v>
      </c>
      <c r="M393">
        <v>132.98415276537</v>
      </c>
      <c r="N393">
        <v>137.077321835096</v>
      </c>
      <c r="O393">
        <v>159.70641089679199</v>
      </c>
      <c r="P393">
        <v>157.874106693991</v>
      </c>
      <c r="Q393">
        <v>94.102748838130594</v>
      </c>
      <c r="R393">
        <v>95.638168369079494</v>
      </c>
      <c r="S393">
        <v>74.845446164456803</v>
      </c>
      <c r="T393">
        <v>116.235352230649</v>
      </c>
    </row>
    <row r="394" spans="1:20" x14ac:dyDescent="0.35">
      <c r="A394" s="24">
        <v>41481</v>
      </c>
      <c r="B394">
        <v>101.55856485683501</v>
      </c>
      <c r="C394">
        <v>107.855802224003</v>
      </c>
      <c r="D394">
        <v>106.528373443612</v>
      </c>
      <c r="E394">
        <v>101.39873958081201</v>
      </c>
      <c r="F394">
        <v>114.829567526053</v>
      </c>
      <c r="G394">
        <v>100.497335904137</v>
      </c>
      <c r="H394">
        <v>95.070445266825701</v>
      </c>
      <c r="I394">
        <v>104.378346284231</v>
      </c>
      <c r="J394">
        <v>106.5431798676</v>
      </c>
      <c r="K394">
        <v>74.307533448960299</v>
      </c>
      <c r="L394">
        <v>136.90002439576301</v>
      </c>
      <c r="M394">
        <v>133.018946576666</v>
      </c>
      <c r="N394">
        <v>137.077321835096</v>
      </c>
      <c r="O394">
        <v>159.046607388946</v>
      </c>
      <c r="P394">
        <v>157.91297163453399</v>
      </c>
      <c r="Q394">
        <v>93.523885100720307</v>
      </c>
      <c r="R394">
        <v>94.994147856818103</v>
      </c>
      <c r="S394">
        <v>73.183930248229004</v>
      </c>
      <c r="T394">
        <v>115.65770641145799</v>
      </c>
    </row>
    <row r="395" spans="1:20" x14ac:dyDescent="0.35">
      <c r="A395" s="24">
        <v>41484</v>
      </c>
      <c r="B395">
        <v>101.55856485683501</v>
      </c>
      <c r="C395">
        <v>107.612186335993</v>
      </c>
      <c r="D395">
        <v>106.55996967019399</v>
      </c>
      <c r="E395">
        <v>101.348335278752</v>
      </c>
      <c r="F395">
        <v>114.317751171059</v>
      </c>
      <c r="G395">
        <v>101.760770552598</v>
      </c>
      <c r="H395">
        <v>96.901426043640996</v>
      </c>
      <c r="I395">
        <v>103.708557679818</v>
      </c>
      <c r="J395">
        <v>106.36663725790299</v>
      </c>
      <c r="K395">
        <v>72.844199263540901</v>
      </c>
      <c r="L395">
        <v>136.47902364310599</v>
      </c>
      <c r="M395">
        <v>132.845418718492</v>
      </c>
      <c r="N395">
        <v>137.077321835096</v>
      </c>
      <c r="O395">
        <v>157.72715878945999</v>
      </c>
      <c r="P395">
        <v>157.660409790073</v>
      </c>
      <c r="Q395">
        <v>93.487700494912801</v>
      </c>
      <c r="R395">
        <v>94.877049157444304</v>
      </c>
      <c r="S395">
        <v>71.290577129960695</v>
      </c>
      <c r="T395">
        <v>115.098720948768</v>
      </c>
    </row>
    <row r="396" spans="1:20" x14ac:dyDescent="0.35">
      <c r="A396" s="24">
        <v>41485</v>
      </c>
      <c r="B396">
        <v>101.52067116676</v>
      </c>
      <c r="C396">
        <v>107.522518940052</v>
      </c>
      <c r="D396">
        <v>106.55996967019399</v>
      </c>
      <c r="E396">
        <v>101.310488769374</v>
      </c>
      <c r="F396">
        <v>114.14719843641301</v>
      </c>
      <c r="G396">
        <v>101.90862868347099</v>
      </c>
      <c r="H396">
        <v>97.084543047057494</v>
      </c>
      <c r="I396">
        <v>103.65891230581801</v>
      </c>
      <c r="J396">
        <v>106.394565580543</v>
      </c>
      <c r="K396">
        <v>72.697864928777804</v>
      </c>
      <c r="L396">
        <v>136.47902364310599</v>
      </c>
      <c r="M396">
        <v>133.140428248376</v>
      </c>
      <c r="N396">
        <v>136.88730888264499</v>
      </c>
      <c r="O396">
        <v>158.336135066146</v>
      </c>
      <c r="P396">
        <v>158.22380506020801</v>
      </c>
      <c r="Q396">
        <v>93.162084020399803</v>
      </c>
      <c r="R396">
        <v>94.262297736452993</v>
      </c>
      <c r="S396">
        <v>70.479135867861899</v>
      </c>
      <c r="T396">
        <v>115.191879578724</v>
      </c>
    </row>
    <row r="397" spans="1:20" x14ac:dyDescent="0.35">
      <c r="A397" s="24">
        <v>41486</v>
      </c>
      <c r="B397">
        <v>101.59645854690901</v>
      </c>
      <c r="C397">
        <v>107.568814043142</v>
      </c>
      <c r="D397">
        <v>106.181514053892</v>
      </c>
      <c r="E397">
        <v>101.386251040663</v>
      </c>
      <c r="F397">
        <v>114.51675791653101</v>
      </c>
      <c r="G397">
        <v>101.20971785435501</v>
      </c>
      <c r="H397">
        <v>95.971867525319695</v>
      </c>
      <c r="I397">
        <v>103.901686371197</v>
      </c>
      <c r="J397">
        <v>106.403778325941</v>
      </c>
      <c r="K397">
        <v>73.341739666623795</v>
      </c>
      <c r="L397">
        <v>136.57620296796901</v>
      </c>
      <c r="M397">
        <v>132.77596801951199</v>
      </c>
      <c r="N397">
        <v>136.88730888264499</v>
      </c>
      <c r="O397">
        <v>158.539175901823</v>
      </c>
      <c r="P397">
        <v>158.69011546779001</v>
      </c>
      <c r="Q397">
        <v>93.813316969425401</v>
      </c>
      <c r="R397">
        <v>95.257614346835098</v>
      </c>
      <c r="S397">
        <v>70.363213581855803</v>
      </c>
      <c r="T397">
        <v>116.179455368528</v>
      </c>
    </row>
    <row r="398" spans="1:20" x14ac:dyDescent="0.35">
      <c r="A398" s="24">
        <v>41487</v>
      </c>
      <c r="B398">
        <v>101.022503676089</v>
      </c>
      <c r="C398">
        <v>107.04195504082099</v>
      </c>
      <c r="D398">
        <v>105.88445970291799</v>
      </c>
      <c r="E398">
        <v>101.228239844144</v>
      </c>
      <c r="F398">
        <v>113.73680962533599</v>
      </c>
      <c r="G398">
        <v>105.08065847734299</v>
      </c>
      <c r="H398">
        <v>101.422552894538</v>
      </c>
      <c r="I398">
        <v>102.668797012623</v>
      </c>
      <c r="J398">
        <v>105.555825636039</v>
      </c>
      <c r="K398">
        <v>69.215169148252699</v>
      </c>
      <c r="L398">
        <v>138.15477261660399</v>
      </c>
      <c r="M398">
        <v>134.56341449759299</v>
      </c>
      <c r="N398">
        <v>138.493687617299</v>
      </c>
      <c r="O398">
        <v>162.294517422187</v>
      </c>
      <c r="P398">
        <v>161.19634449146201</v>
      </c>
      <c r="Q398">
        <v>94.030387122807994</v>
      </c>
      <c r="R398">
        <v>96.3114803069044</v>
      </c>
      <c r="S398">
        <v>69.242660963684401</v>
      </c>
      <c r="T398">
        <v>119.477580752145</v>
      </c>
    </row>
    <row r="399" spans="1:20" x14ac:dyDescent="0.35">
      <c r="A399" s="24">
        <v>41488</v>
      </c>
      <c r="B399">
        <v>101.3640327033</v>
      </c>
      <c r="C399">
        <v>107.594518189933</v>
      </c>
      <c r="D399">
        <v>106.326951516988</v>
      </c>
      <c r="E399">
        <v>101.455711331434</v>
      </c>
      <c r="F399">
        <v>114.365275563388</v>
      </c>
      <c r="G399">
        <v>102.795743930645</v>
      </c>
      <c r="H399">
        <v>98.267632818444298</v>
      </c>
      <c r="I399">
        <v>103.55299194147101</v>
      </c>
      <c r="J399">
        <v>106.07770115494399</v>
      </c>
      <c r="K399">
        <v>71.5272177373175</v>
      </c>
      <c r="L399">
        <v>138.38956408590701</v>
      </c>
      <c r="M399">
        <v>134.56341449759299</v>
      </c>
      <c r="N399">
        <v>138.47633673305199</v>
      </c>
      <c r="O399">
        <v>162.193082305384</v>
      </c>
      <c r="P399">
        <v>161.44892355565801</v>
      </c>
      <c r="Q399">
        <v>93.6685935387803</v>
      </c>
      <c r="R399">
        <v>95.667448627496199</v>
      </c>
      <c r="S399">
        <v>68.469860463587594</v>
      </c>
      <c r="T399">
        <v>118.95585705729</v>
      </c>
    </row>
    <row r="400" spans="1:20" x14ac:dyDescent="0.35">
      <c r="A400" s="24">
        <v>41491</v>
      </c>
      <c r="B400">
        <v>101.411465214274</v>
      </c>
      <c r="C400">
        <v>107.44032785777399</v>
      </c>
      <c r="D400">
        <v>106.45334445897601</v>
      </c>
      <c r="E400">
        <v>101.443095828308</v>
      </c>
      <c r="F400">
        <v>113.76536907019999</v>
      </c>
      <c r="G400">
        <v>104.08605374518901</v>
      </c>
      <c r="H400">
        <v>100.28170957008101</v>
      </c>
      <c r="I400">
        <v>102.818208244947</v>
      </c>
      <c r="J400">
        <v>105.67701174950101</v>
      </c>
      <c r="K400">
        <v>69.902926320206404</v>
      </c>
      <c r="L400">
        <v>138.18708597573999</v>
      </c>
      <c r="M400">
        <v>134.615475897793</v>
      </c>
      <c r="N400">
        <v>138.83912359181701</v>
      </c>
      <c r="O400">
        <v>161.88853323773</v>
      </c>
      <c r="P400">
        <v>161.235261091209</v>
      </c>
      <c r="Q400">
        <v>93.198261129914499</v>
      </c>
      <c r="R400">
        <v>95.257614346835098</v>
      </c>
      <c r="S400">
        <v>68.315304785551305</v>
      </c>
      <c r="T400">
        <v>119.626619402746</v>
      </c>
    </row>
    <row r="401" spans="1:20" x14ac:dyDescent="0.35">
      <c r="A401" s="24">
        <v>41492</v>
      </c>
      <c r="B401">
        <v>101.307108084557</v>
      </c>
      <c r="C401">
        <v>107.491736151355</v>
      </c>
      <c r="D401">
        <v>106.23212265893</v>
      </c>
      <c r="E401">
        <v>101.405191608485</v>
      </c>
      <c r="F401">
        <v>113.708250180473</v>
      </c>
      <c r="G401">
        <v>103.655950473674</v>
      </c>
      <c r="H401">
        <v>99.4930005796529</v>
      </c>
      <c r="I401">
        <v>102.830648826006</v>
      </c>
      <c r="J401">
        <v>105.742221181912</v>
      </c>
      <c r="K401">
        <v>70.444362900720805</v>
      </c>
      <c r="L401">
        <v>137.401935646472</v>
      </c>
      <c r="M401">
        <v>133.93867769520401</v>
      </c>
      <c r="N401">
        <v>137.992716782602</v>
      </c>
      <c r="O401">
        <v>160.11235852366201</v>
      </c>
      <c r="P401">
        <v>159.25349351819</v>
      </c>
      <c r="Q401">
        <v>92.438496852343903</v>
      </c>
      <c r="R401">
        <v>94.642862925843701</v>
      </c>
      <c r="S401">
        <v>67.851623011498802</v>
      </c>
      <c r="T401">
        <v>118.564528498011</v>
      </c>
    </row>
    <row r="402" spans="1:20" x14ac:dyDescent="0.35">
      <c r="A402" s="24">
        <v>41493</v>
      </c>
      <c r="B402">
        <v>101.439913509707</v>
      </c>
      <c r="C402">
        <v>107.247539847128</v>
      </c>
      <c r="D402">
        <v>106.263718885511</v>
      </c>
      <c r="E402">
        <v>101.405191608485</v>
      </c>
      <c r="F402">
        <v>113.536788077255</v>
      </c>
      <c r="G402">
        <v>102.164009837384</v>
      </c>
      <c r="H402">
        <v>97.338063785825696</v>
      </c>
      <c r="I402">
        <v>103.328886057068</v>
      </c>
      <c r="J402">
        <v>105.97515059487699</v>
      </c>
      <c r="K402">
        <v>71.980829895211599</v>
      </c>
      <c r="L402">
        <v>136.956711089186</v>
      </c>
      <c r="M402">
        <v>133.62635493521401</v>
      </c>
      <c r="N402">
        <v>137.28457383368399</v>
      </c>
      <c r="O402">
        <v>158.89434504098099</v>
      </c>
      <c r="P402">
        <v>156.941554757765</v>
      </c>
      <c r="Q402">
        <v>91.823441012832902</v>
      </c>
      <c r="R402">
        <v>93.793914106104907</v>
      </c>
      <c r="S402">
        <v>66.499225821315306</v>
      </c>
      <c r="T402">
        <v>116.90619878349</v>
      </c>
    </row>
    <row r="403" spans="1:20" x14ac:dyDescent="0.35">
      <c r="A403" s="24">
        <v>41494</v>
      </c>
      <c r="B403">
        <v>101.582211042628</v>
      </c>
      <c r="C403">
        <v>107.63312277813699</v>
      </c>
      <c r="D403">
        <v>106.326951516988</v>
      </c>
      <c r="E403">
        <v>101.443095828308</v>
      </c>
      <c r="F403">
        <v>113.73680962533599</v>
      </c>
      <c r="G403">
        <v>101.572599672601</v>
      </c>
      <c r="H403">
        <v>96.450730685840099</v>
      </c>
      <c r="I403">
        <v>103.577938888094</v>
      </c>
      <c r="J403">
        <v>106.198847256482</v>
      </c>
      <c r="K403">
        <v>72.449115342222399</v>
      </c>
      <c r="L403">
        <v>137.45860738693</v>
      </c>
      <c r="M403">
        <v>133.990754309138</v>
      </c>
      <c r="N403">
        <v>138.09635875876899</v>
      </c>
      <c r="O403">
        <v>159.452603759265</v>
      </c>
      <c r="P403">
        <v>158.39867146305099</v>
      </c>
      <c r="Q403">
        <v>92.293780917991498</v>
      </c>
      <c r="R403">
        <v>93.940281896748701</v>
      </c>
      <c r="S403">
        <v>67.735708095464602</v>
      </c>
      <c r="T403">
        <v>117.670136600378</v>
      </c>
    </row>
    <row r="404" spans="1:20" x14ac:dyDescent="0.35">
      <c r="A404" s="24">
        <v>41495</v>
      </c>
      <c r="B404">
        <v>101.648646454394</v>
      </c>
      <c r="C404">
        <v>107.671644449738</v>
      </c>
      <c r="D404">
        <v>106.484988899535</v>
      </c>
      <c r="E404">
        <v>101.455711331434</v>
      </c>
      <c r="F404">
        <v>113.793915335809</v>
      </c>
      <c r="G404">
        <v>101.27689459021001</v>
      </c>
      <c r="H404">
        <v>96.0281821021631</v>
      </c>
      <c r="I404">
        <v>103.85188019062601</v>
      </c>
      <c r="J404">
        <v>106.198847256482</v>
      </c>
      <c r="K404">
        <v>73.005183981880904</v>
      </c>
      <c r="L404">
        <v>137.06192015669501</v>
      </c>
      <c r="M404">
        <v>133.62635493521401</v>
      </c>
      <c r="N404">
        <v>137.90634580631701</v>
      </c>
      <c r="O404">
        <v>158.84361529671699</v>
      </c>
      <c r="P404">
        <v>158.18495733939901</v>
      </c>
      <c r="Q404">
        <v>92.945013867017195</v>
      </c>
      <c r="R404">
        <v>94.877049157444304</v>
      </c>
      <c r="S404">
        <v>66.0355514172347</v>
      </c>
      <c r="T404">
        <v>117.595613064709</v>
      </c>
    </row>
    <row r="405" spans="1:20" x14ac:dyDescent="0.35">
      <c r="A405" s="24">
        <v>41498</v>
      </c>
      <c r="B405">
        <v>101.582211042628</v>
      </c>
      <c r="C405">
        <v>107.427482694095</v>
      </c>
      <c r="D405">
        <v>106.29536332607</v>
      </c>
      <c r="E405">
        <v>101.41779556952299</v>
      </c>
      <c r="F405">
        <v>113.73680962533599</v>
      </c>
      <c r="G405">
        <v>102.500038848253</v>
      </c>
      <c r="H405">
        <v>97.985923248362099</v>
      </c>
      <c r="I405">
        <v>103.22917136447199</v>
      </c>
      <c r="J405">
        <v>106.142900584374</v>
      </c>
      <c r="K405">
        <v>71.483307816561506</v>
      </c>
      <c r="L405">
        <v>136.90002439576301</v>
      </c>
      <c r="M405">
        <v>133.45276622210099</v>
      </c>
      <c r="N405">
        <v>137.44001283262401</v>
      </c>
      <c r="O405">
        <v>158.640623204489</v>
      </c>
      <c r="P405">
        <v>158.90382959144199</v>
      </c>
      <c r="Q405">
        <v>94.066571728615898</v>
      </c>
      <c r="R405">
        <v>95.784547326869699</v>
      </c>
      <c r="S405">
        <v>67.542504285454498</v>
      </c>
      <c r="T405">
        <v>117.03661918128</v>
      </c>
    </row>
    <row r="406" spans="1:20" x14ac:dyDescent="0.35">
      <c r="A406" s="24">
        <v>41499</v>
      </c>
      <c r="B406">
        <v>101.17429331677999</v>
      </c>
      <c r="C406">
        <v>106.720715393391</v>
      </c>
      <c r="D406">
        <v>106.010884787557</v>
      </c>
      <c r="E406">
        <v>101.240924599804</v>
      </c>
      <c r="F406">
        <v>113.59393332549099</v>
      </c>
      <c r="G406">
        <v>105.416698667566</v>
      </c>
      <c r="H406">
        <v>102.028197453037</v>
      </c>
      <c r="I406">
        <v>102.058572623865</v>
      </c>
      <c r="J406">
        <v>105.38812566144701</v>
      </c>
      <c r="K406">
        <v>68.395718862895393</v>
      </c>
      <c r="L406">
        <v>137.30475632160901</v>
      </c>
      <c r="M406">
        <v>134.09486189580099</v>
      </c>
      <c r="N406">
        <v>137.33637085645699</v>
      </c>
      <c r="O406">
        <v>158.640623204489</v>
      </c>
      <c r="P406">
        <v>159.75863442684701</v>
      </c>
      <c r="Q406">
        <v>94.030387122808094</v>
      </c>
      <c r="R406">
        <v>95.872365767826693</v>
      </c>
      <c r="S406">
        <v>67.697067333462599</v>
      </c>
      <c r="T406">
        <v>116.70120432559899</v>
      </c>
    </row>
    <row r="407" spans="1:20" x14ac:dyDescent="0.35">
      <c r="A407" s="24">
        <v>41500</v>
      </c>
      <c r="B407">
        <v>101.041497234255</v>
      </c>
      <c r="C407">
        <v>106.643575314152</v>
      </c>
      <c r="D407">
        <v>105.88445970291799</v>
      </c>
      <c r="E407">
        <v>101.278851903804</v>
      </c>
      <c r="F407">
        <v>113.508228632392</v>
      </c>
      <c r="G407">
        <v>105.26882935734</v>
      </c>
      <c r="H407">
        <v>101.647916344884</v>
      </c>
      <c r="I407">
        <v>101.90915408215101</v>
      </c>
      <c r="J407">
        <v>105.211052893762</v>
      </c>
      <c r="K407">
        <v>68.483492893326996</v>
      </c>
      <c r="L407">
        <v>136.60045667852901</v>
      </c>
      <c r="M407">
        <v>133.41804847947799</v>
      </c>
      <c r="N407">
        <v>137.52635185516201</v>
      </c>
      <c r="O407">
        <v>158.640623204489</v>
      </c>
      <c r="P407">
        <v>158.63175778790401</v>
      </c>
      <c r="Q407">
        <v>94.7901588966714</v>
      </c>
      <c r="R407">
        <v>96.3114803069044</v>
      </c>
      <c r="S407">
        <v>68.353945547553394</v>
      </c>
      <c r="T407">
        <v>116.030399876451</v>
      </c>
    </row>
    <row r="408" spans="1:20" x14ac:dyDescent="0.35">
      <c r="A408" s="24">
        <v>41501</v>
      </c>
      <c r="B408">
        <v>100.68097464887801</v>
      </c>
      <c r="C408">
        <v>105.975350414199</v>
      </c>
      <c r="D408">
        <v>105.821194928789</v>
      </c>
      <c r="E408">
        <v>101.127269650781</v>
      </c>
      <c r="F408">
        <v>112.993987294539</v>
      </c>
      <c r="G408">
        <v>107.87636886992701</v>
      </c>
      <c r="H408">
        <v>105.760604799208</v>
      </c>
      <c r="I408">
        <v>100.775833228382</v>
      </c>
      <c r="J408">
        <v>104.46557074008</v>
      </c>
      <c r="K408">
        <v>65.893421437203799</v>
      </c>
      <c r="L408">
        <v>134.68997604759201</v>
      </c>
      <c r="M408">
        <v>131.40499752928901</v>
      </c>
      <c r="N408">
        <v>135.15996924132301</v>
      </c>
      <c r="O408">
        <v>156.96594453653501</v>
      </c>
      <c r="P408">
        <v>155.48435195380699</v>
      </c>
      <c r="Q408">
        <v>95.694654101180703</v>
      </c>
      <c r="R408">
        <v>96.809133028522197</v>
      </c>
      <c r="S408">
        <v>69.7836168917691</v>
      </c>
      <c r="T408">
        <v>115.54592110795301</v>
      </c>
    </row>
    <row r="409" spans="1:20" x14ac:dyDescent="0.35">
      <c r="A409" s="24">
        <v>41502</v>
      </c>
      <c r="B409">
        <v>100.396435638791</v>
      </c>
      <c r="C409">
        <v>105.55131490875701</v>
      </c>
      <c r="D409">
        <v>105.536756568592</v>
      </c>
      <c r="E409">
        <v>101.08936543095901</v>
      </c>
      <c r="F409">
        <v>112.622648615041</v>
      </c>
      <c r="G409">
        <v>108.75003535470501</v>
      </c>
      <c r="H409">
        <v>106.788745369897</v>
      </c>
      <c r="I409">
        <v>100.215444257754</v>
      </c>
      <c r="J409">
        <v>103.943845265889</v>
      </c>
      <c r="K409">
        <v>65.220296324393601</v>
      </c>
      <c r="L409">
        <v>134.24470663140801</v>
      </c>
      <c r="M409">
        <v>131.04061336909899</v>
      </c>
      <c r="N409">
        <v>135.15996924132301</v>
      </c>
      <c r="O409">
        <v>157.57493299908199</v>
      </c>
      <c r="P409">
        <v>154.27984875218399</v>
      </c>
      <c r="Q409">
        <v>95.730831210695399</v>
      </c>
      <c r="R409">
        <v>97.336066008556898</v>
      </c>
      <c r="S409">
        <v>69.010823761644104</v>
      </c>
      <c r="T409">
        <v>115.04280724517</v>
      </c>
    </row>
    <row r="410" spans="1:20" x14ac:dyDescent="0.35">
      <c r="A410" s="24">
        <v>41505</v>
      </c>
      <c r="B410">
        <v>100.083336221761</v>
      </c>
      <c r="C410">
        <v>105.255793227551</v>
      </c>
      <c r="D410">
        <v>105.12585294544</v>
      </c>
      <c r="E410">
        <v>101.013591617581</v>
      </c>
      <c r="F410">
        <v>111.851121867579</v>
      </c>
      <c r="G410">
        <v>110.577971463805</v>
      </c>
      <c r="H410">
        <v>109.535237563715</v>
      </c>
      <c r="I410">
        <v>99.555391760256697</v>
      </c>
      <c r="J410">
        <v>103.375435879892</v>
      </c>
      <c r="K410">
        <v>63.4935759121676</v>
      </c>
      <c r="L410">
        <v>133.38661573487099</v>
      </c>
      <c r="M410">
        <v>130.554671468527</v>
      </c>
      <c r="N410">
        <v>134.29640327033701</v>
      </c>
      <c r="O410">
        <v>155.74796761144</v>
      </c>
      <c r="P410">
        <v>153.347296815959</v>
      </c>
      <c r="Q410">
        <v>95.622284889564995</v>
      </c>
      <c r="R410">
        <v>96.984781077582596</v>
      </c>
      <c r="S410">
        <v>70.440495105859895</v>
      </c>
      <c r="T410">
        <v>112.713630977809</v>
      </c>
    </row>
    <row r="411" spans="1:20" x14ac:dyDescent="0.35">
      <c r="A411" s="24">
        <v>41506</v>
      </c>
      <c r="B411">
        <v>100.37741405274799</v>
      </c>
      <c r="C411">
        <v>105.6155614563</v>
      </c>
      <c r="D411">
        <v>105.283898363649</v>
      </c>
      <c r="E411">
        <v>101.127269650781</v>
      </c>
      <c r="F411">
        <v>112.765406301594</v>
      </c>
      <c r="G411">
        <v>109.005394149911</v>
      </c>
      <c r="H411">
        <v>107.169058020942</v>
      </c>
      <c r="I411">
        <v>100.252780619709</v>
      </c>
      <c r="J411">
        <v>104.00901468637601</v>
      </c>
      <c r="K411">
        <v>64.927641398191099</v>
      </c>
      <c r="L411">
        <v>134.04236309793501</v>
      </c>
      <c r="M411">
        <v>130.988475900227</v>
      </c>
      <c r="N411">
        <v>134.29640327033701</v>
      </c>
      <c r="O411">
        <v>157.93016306755101</v>
      </c>
      <c r="P411">
        <v>155.69813495639599</v>
      </c>
      <c r="Q411">
        <v>95.4413843494047</v>
      </c>
      <c r="R411">
        <v>96.428567839131404</v>
      </c>
      <c r="S411">
        <v>70.440495105859895</v>
      </c>
      <c r="T411">
        <v>113.86892261619199</v>
      </c>
    </row>
    <row r="412" spans="1:20" x14ac:dyDescent="0.35">
      <c r="A412" s="24">
        <v>41507</v>
      </c>
      <c r="B412">
        <v>100.007436730103</v>
      </c>
      <c r="C412">
        <v>105.178632419161</v>
      </c>
      <c r="D412">
        <v>104.999411789474</v>
      </c>
      <c r="E412">
        <v>100.89991358438</v>
      </c>
      <c r="F412">
        <v>112.336882836096</v>
      </c>
      <c r="G412">
        <v>111.169381628588</v>
      </c>
      <c r="H412">
        <v>110.549320518787</v>
      </c>
      <c r="I412">
        <v>99.181743074517797</v>
      </c>
      <c r="J412">
        <v>103.384688637214</v>
      </c>
      <c r="K412">
        <v>62.878988198149599</v>
      </c>
      <c r="L412">
        <v>133.216600513499</v>
      </c>
      <c r="M412">
        <v>131.05789617173701</v>
      </c>
      <c r="N412">
        <v>134.29640327033701</v>
      </c>
      <c r="O412">
        <v>156.76295244430599</v>
      </c>
      <c r="P412">
        <v>153.522180438536</v>
      </c>
      <c r="Q412">
        <v>95.332853020859801</v>
      </c>
      <c r="R412">
        <v>96.018733558470501</v>
      </c>
      <c r="S412">
        <v>70.904176879912299</v>
      </c>
      <c r="T412">
        <v>112.583193738541</v>
      </c>
    </row>
    <row r="413" spans="1:20" x14ac:dyDescent="0.35">
      <c r="A413" s="24">
        <v>41508</v>
      </c>
      <c r="B413">
        <v>100.130806103238</v>
      </c>
      <c r="C413">
        <v>104.99876557907901</v>
      </c>
      <c r="D413">
        <v>104.93622737197499</v>
      </c>
      <c r="E413">
        <v>100.87462486768401</v>
      </c>
      <c r="F413">
        <v>112.965414670421</v>
      </c>
      <c r="G413">
        <v>109.18013862622</v>
      </c>
      <c r="H413">
        <v>107.169058020942</v>
      </c>
      <c r="I413">
        <v>100.040998366132</v>
      </c>
      <c r="J413">
        <v>103.85994026219799</v>
      </c>
      <c r="K413">
        <v>64.708142186599403</v>
      </c>
      <c r="L413">
        <v>134.43091591476301</v>
      </c>
      <c r="M413">
        <v>131.630617215131</v>
      </c>
      <c r="N413">
        <v>134.900872289343</v>
      </c>
      <c r="O413">
        <v>159.24967259634701</v>
      </c>
      <c r="P413">
        <v>153.75530120285799</v>
      </c>
      <c r="Q413">
        <v>95.369030130374497</v>
      </c>
      <c r="R413">
        <v>96.165101349114096</v>
      </c>
      <c r="S413">
        <v>72.256574070095795</v>
      </c>
      <c r="T413">
        <v>114.98690196231</v>
      </c>
    </row>
    <row r="414" spans="1:20" x14ac:dyDescent="0.35">
      <c r="A414" s="24">
        <v>41509</v>
      </c>
      <c r="B414">
        <v>100.462805652176</v>
      </c>
      <c r="C414">
        <v>105.577095062433</v>
      </c>
      <c r="D414">
        <v>105.06266852794</v>
      </c>
      <c r="E414">
        <v>100.975641229403</v>
      </c>
      <c r="F414">
        <v>113.27970035646599</v>
      </c>
      <c r="G414">
        <v>106.680144495381</v>
      </c>
      <c r="H414">
        <v>103.676071740732</v>
      </c>
      <c r="I414">
        <v>101.19929540408199</v>
      </c>
      <c r="J414">
        <v>104.55883853388301</v>
      </c>
      <c r="K414">
        <v>66.800691564073006</v>
      </c>
      <c r="L414">
        <v>134.884304791386</v>
      </c>
      <c r="M414">
        <v>132.01240588783699</v>
      </c>
      <c r="N414">
        <v>135.108188195422</v>
      </c>
      <c r="O414">
        <v>158.38688918213401</v>
      </c>
      <c r="P414">
        <v>153.26960137434099</v>
      </c>
      <c r="Q414">
        <v>96.128801904238202</v>
      </c>
      <c r="R414">
        <v>97.014050168852705</v>
      </c>
      <c r="S414">
        <v>71.483773569999002</v>
      </c>
      <c r="T414">
        <v>116.086279897095</v>
      </c>
    </row>
    <row r="415" spans="1:20" x14ac:dyDescent="0.35">
      <c r="A415" s="24">
        <v>41512</v>
      </c>
      <c r="B415">
        <v>100.643024903049</v>
      </c>
      <c r="C415">
        <v>105.846871138547</v>
      </c>
      <c r="D415">
        <v>105.41033148395201</v>
      </c>
      <c r="E415">
        <v>101.038822623833</v>
      </c>
      <c r="F415">
        <v>113.19396930485701</v>
      </c>
      <c r="G415">
        <v>105.64515993798101</v>
      </c>
      <c r="H415">
        <v>102.05635474145799</v>
      </c>
      <c r="I415">
        <v>101.709892812918</v>
      </c>
      <c r="J415">
        <v>104.773132393453</v>
      </c>
      <c r="K415">
        <v>67.868914341524999</v>
      </c>
      <c r="L415">
        <v>134.38234868178</v>
      </c>
      <c r="M415">
        <v>131.752053245637</v>
      </c>
      <c r="N415">
        <v>135.97183405077399</v>
      </c>
      <c r="O415">
        <v>157.219678558889</v>
      </c>
      <c r="P415">
        <v>153.17251651178799</v>
      </c>
      <c r="Q415">
        <v>96.671488532133495</v>
      </c>
      <c r="R415">
        <v>97.453164707930398</v>
      </c>
      <c r="S415">
        <v>71.792892296043405</v>
      </c>
      <c r="T415">
        <v>116.34715437563</v>
      </c>
    </row>
    <row r="416" spans="1:20" x14ac:dyDescent="0.35">
      <c r="A416" s="24">
        <v>41513</v>
      </c>
      <c r="B416">
        <v>100.908710494356</v>
      </c>
      <c r="C416">
        <v>106.206729193616</v>
      </c>
      <c r="D416">
        <v>105.789606737871</v>
      </c>
      <c r="E416">
        <v>101.08936543095901</v>
      </c>
      <c r="F416">
        <v>112.651102625867</v>
      </c>
      <c r="G416">
        <v>102.93011976106099</v>
      </c>
      <c r="H416">
        <v>98.267632818444397</v>
      </c>
      <c r="I416">
        <v>102.10839342321501</v>
      </c>
      <c r="J416">
        <v>105.22040568089299</v>
      </c>
      <c r="K416">
        <v>70.415089620217202</v>
      </c>
      <c r="L416">
        <v>132.22089747252201</v>
      </c>
      <c r="M416">
        <v>129.391900937896</v>
      </c>
      <c r="N416">
        <v>132.98358360306199</v>
      </c>
      <c r="O416">
        <v>151.94181104577601</v>
      </c>
      <c r="P416">
        <v>150.297044723352</v>
      </c>
      <c r="Q416">
        <v>97.612160846157494</v>
      </c>
      <c r="R416">
        <v>98.682667549913603</v>
      </c>
      <c r="S416">
        <v>72.488411272136204</v>
      </c>
      <c r="T416">
        <v>115.434118962973</v>
      </c>
    </row>
    <row r="417" spans="1:20" x14ac:dyDescent="0.35">
      <c r="A417" s="24">
        <v>41514</v>
      </c>
      <c r="B417">
        <v>100.718915052082</v>
      </c>
      <c r="C417">
        <v>106.116771589565</v>
      </c>
      <c r="D417">
        <v>105.56834475951</v>
      </c>
      <c r="E417">
        <v>101.076646049033</v>
      </c>
      <c r="F417">
        <v>113.07969198763899</v>
      </c>
      <c r="G417">
        <v>104.529605779099</v>
      </c>
      <c r="H417">
        <v>100.563408625866</v>
      </c>
      <c r="I417">
        <v>101.821974992677</v>
      </c>
      <c r="J417">
        <v>105.239021228326</v>
      </c>
      <c r="K417">
        <v>68.746897444566301</v>
      </c>
      <c r="L417">
        <v>132.69048041112799</v>
      </c>
      <c r="M417">
        <v>130.311708125108</v>
      </c>
      <c r="N417">
        <v>133.57086150655101</v>
      </c>
      <c r="O417">
        <v>152.75377941469</v>
      </c>
      <c r="P417">
        <v>151.13249457729</v>
      </c>
      <c r="Q417">
        <v>97.756876780509799</v>
      </c>
      <c r="R417">
        <v>99.677984160296006</v>
      </c>
      <c r="S417">
        <v>72.565692796140198</v>
      </c>
      <c r="T417">
        <v>116.94341002689301</v>
      </c>
    </row>
    <row r="418" spans="1:20" x14ac:dyDescent="0.35">
      <c r="A418" s="24">
        <v>41515</v>
      </c>
      <c r="B418">
        <v>100.918230630004</v>
      </c>
      <c r="C418">
        <v>106.438052695297</v>
      </c>
      <c r="D418">
        <v>105.821194928789</v>
      </c>
      <c r="E418">
        <v>101.127269650781</v>
      </c>
      <c r="F418">
        <v>113.393977673683</v>
      </c>
      <c r="G418">
        <v>102.983903631288</v>
      </c>
      <c r="H418">
        <v>98.239465015725699</v>
      </c>
      <c r="I418">
        <v>102.270252545988</v>
      </c>
      <c r="J418">
        <v>105.341531776469</v>
      </c>
      <c r="K418">
        <v>70.371198023893399</v>
      </c>
      <c r="L418">
        <v>132.90092845207701</v>
      </c>
      <c r="M418">
        <v>130.311708125108</v>
      </c>
      <c r="N418">
        <v>133.57086150655101</v>
      </c>
      <c r="O418">
        <v>153.46427610921401</v>
      </c>
      <c r="P418">
        <v>152.45366147947999</v>
      </c>
      <c r="Q418">
        <v>96.743850247456393</v>
      </c>
      <c r="R418">
        <v>98.507030667999601</v>
      </c>
      <c r="S418">
        <v>73.338485926265193</v>
      </c>
      <c r="T418">
        <v>116.216725557101</v>
      </c>
    </row>
    <row r="419" spans="1:20" x14ac:dyDescent="0.35">
      <c r="A419" s="24">
        <v>41516</v>
      </c>
      <c r="B419">
        <v>100.75693019629099</v>
      </c>
      <c r="C419">
        <v>106.248615897337</v>
      </c>
      <c r="D419">
        <v>105.694721630172</v>
      </c>
      <c r="E419">
        <v>101.114607979299</v>
      </c>
      <c r="F419">
        <v>113.336806066938</v>
      </c>
      <c r="G419">
        <v>103.15863692824399</v>
      </c>
      <c r="H419">
        <v>98.450739307563495</v>
      </c>
      <c r="I419">
        <v>102.384088979246</v>
      </c>
      <c r="J419">
        <v>105.341531776469</v>
      </c>
      <c r="K419">
        <v>70.063892714114203</v>
      </c>
      <c r="L419">
        <v>132.479912746454</v>
      </c>
      <c r="M419">
        <v>129.84309466837701</v>
      </c>
      <c r="N419">
        <v>133.57086150655101</v>
      </c>
      <c r="O419">
        <v>151.68801609411099</v>
      </c>
      <c r="P419">
        <v>151.307378199867</v>
      </c>
      <c r="Q419">
        <v>96.454410882458106</v>
      </c>
      <c r="R419">
        <v>98.214283919565801</v>
      </c>
      <c r="S419">
        <v>73.222571010230894</v>
      </c>
      <c r="T419">
        <v>115.52726917219</v>
      </c>
    </row>
    <row r="420" spans="1:20" x14ac:dyDescent="0.35">
      <c r="A420" s="24">
        <v>41520</v>
      </c>
      <c r="B420">
        <v>100.507883821459</v>
      </c>
      <c r="C420">
        <v>105.823371191441</v>
      </c>
      <c r="D420">
        <v>105.59026604794199</v>
      </c>
      <c r="E420">
        <v>100.932519985415</v>
      </c>
      <c r="F420">
        <v>112.977816349063</v>
      </c>
      <c r="G420">
        <v>105.766154082124</v>
      </c>
      <c r="H420">
        <v>102.535228416276</v>
      </c>
      <c r="I420">
        <v>101.508584914604</v>
      </c>
      <c r="J420">
        <v>104.92643807854699</v>
      </c>
      <c r="K420">
        <v>67.210407544535002</v>
      </c>
      <c r="L420">
        <v>133.079018274991</v>
      </c>
      <c r="M420">
        <v>130.41581571177099</v>
      </c>
      <c r="N420">
        <v>133.58815647174401</v>
      </c>
      <c r="O420">
        <v>151.58656879144499</v>
      </c>
      <c r="P420">
        <v>151.71531370783001</v>
      </c>
      <c r="Q420">
        <v>96.960927897131398</v>
      </c>
      <c r="R420">
        <v>100.058549349686</v>
      </c>
      <c r="S420">
        <v>74.381764390404399</v>
      </c>
      <c r="T420">
        <v>116.757084346243</v>
      </c>
    </row>
    <row r="421" spans="1:20" x14ac:dyDescent="0.35">
      <c r="A421" s="24">
        <v>41521</v>
      </c>
      <c r="B421">
        <v>100.36532469501699</v>
      </c>
      <c r="C421">
        <v>105.565694029583</v>
      </c>
      <c r="D421">
        <v>105.115053014482</v>
      </c>
      <c r="E421">
        <v>100.793391646274</v>
      </c>
      <c r="F421">
        <v>113.17885269975299</v>
      </c>
      <c r="G421">
        <v>106.330677901469</v>
      </c>
      <c r="H421">
        <v>103.32395843529901</v>
      </c>
      <c r="I421">
        <v>101.371073368509</v>
      </c>
      <c r="J421">
        <v>104.543203874754</v>
      </c>
      <c r="K421">
        <v>66.025128293931203</v>
      </c>
      <c r="L421">
        <v>134.17999019534</v>
      </c>
      <c r="M421">
        <v>131.578525387463</v>
      </c>
      <c r="N421">
        <v>133.58815647174401</v>
      </c>
      <c r="O421">
        <v>152.601553624312</v>
      </c>
      <c r="P421">
        <v>152.88105528731501</v>
      </c>
      <c r="Q421">
        <v>96.128801904238202</v>
      </c>
      <c r="R421">
        <v>98.507030667999601</v>
      </c>
      <c r="S421">
        <v>74.574960830442706</v>
      </c>
      <c r="T421">
        <v>117.316111912625</v>
      </c>
    </row>
    <row r="422" spans="1:20" x14ac:dyDescent="0.35">
      <c r="A422" s="24">
        <v>41522</v>
      </c>
      <c r="B422">
        <v>99.690506836513194</v>
      </c>
      <c r="C422">
        <v>105.037404715867</v>
      </c>
      <c r="D422">
        <v>104.734853659328</v>
      </c>
      <c r="E422">
        <v>100.666936520704</v>
      </c>
      <c r="F422">
        <v>112.719397523552</v>
      </c>
      <c r="G422">
        <v>109.327963219032</v>
      </c>
      <c r="H422">
        <v>107.56340725900699</v>
      </c>
      <c r="I422">
        <v>99.957722490692007</v>
      </c>
      <c r="J422">
        <v>103.683077557112</v>
      </c>
      <c r="K422">
        <v>63.932574335349798</v>
      </c>
      <c r="L422">
        <v>134.34994560484799</v>
      </c>
      <c r="M422">
        <v>131.665350171489</v>
      </c>
      <c r="N422">
        <v>135.03905626527401</v>
      </c>
      <c r="O422">
        <v>153.819518363545</v>
      </c>
      <c r="P422">
        <v>153.774759502732</v>
      </c>
      <c r="Q422">
        <v>95.911731750855594</v>
      </c>
      <c r="R422">
        <v>98.477750409582796</v>
      </c>
      <c r="S422">
        <v>72.565692796140198</v>
      </c>
      <c r="T422">
        <v>118.042804803156</v>
      </c>
    </row>
    <row r="423" spans="1:20" x14ac:dyDescent="0.35">
      <c r="A423" s="24">
        <v>41523</v>
      </c>
      <c r="B423">
        <v>100.061119457709</v>
      </c>
      <c r="C423">
        <v>105.346669823946</v>
      </c>
      <c r="D423">
        <v>105.336781061292</v>
      </c>
      <c r="E423">
        <v>100.81868036297099</v>
      </c>
      <c r="F423">
        <v>113.063942778312</v>
      </c>
      <c r="G423">
        <v>108.373682415357</v>
      </c>
      <c r="H423">
        <v>105.957779418241</v>
      </c>
      <c r="I423">
        <v>100.37043986371501</v>
      </c>
      <c r="J423">
        <v>103.83271214822</v>
      </c>
      <c r="K423">
        <v>64.795929960355394</v>
      </c>
      <c r="L423">
        <v>134.41475175871099</v>
      </c>
      <c r="M423">
        <v>132.41153821811801</v>
      </c>
      <c r="N423">
        <v>135.03905626527401</v>
      </c>
      <c r="O423">
        <v>153.05830411061899</v>
      </c>
      <c r="P423">
        <v>152.99763288921</v>
      </c>
      <c r="Q423">
        <v>96.454410882458106</v>
      </c>
      <c r="R423">
        <v>99.209600529947906</v>
      </c>
      <c r="S423">
        <v>71.638336618007102</v>
      </c>
      <c r="T423">
        <v>118.49001338308</v>
      </c>
    </row>
    <row r="424" spans="1:20" x14ac:dyDescent="0.35">
      <c r="A424" s="24">
        <v>41526</v>
      </c>
      <c r="B424">
        <v>100.260743342281</v>
      </c>
      <c r="C424">
        <v>105.398195582714</v>
      </c>
      <c r="D424">
        <v>105.431850989238</v>
      </c>
      <c r="E424">
        <v>100.919916024378</v>
      </c>
      <c r="F424">
        <v>113.46608137596699</v>
      </c>
      <c r="G424">
        <v>108.198949118401</v>
      </c>
      <c r="H424">
        <v>105.83100853456</v>
      </c>
      <c r="I424">
        <v>100.62060372195501</v>
      </c>
      <c r="J424">
        <v>104.10374291538901</v>
      </c>
      <c r="K424">
        <v>64.912995595722606</v>
      </c>
      <c r="L424">
        <v>135.70187315055099</v>
      </c>
      <c r="M424">
        <v>133.227161749993</v>
      </c>
      <c r="N424">
        <v>135.03905626527401</v>
      </c>
      <c r="O424">
        <v>153.71802231743101</v>
      </c>
      <c r="P424">
        <v>155.52325133381899</v>
      </c>
      <c r="Q424">
        <v>95.839362539240298</v>
      </c>
      <c r="R424">
        <v>98.477750409582796</v>
      </c>
      <c r="S424">
        <v>73.222571010230894</v>
      </c>
      <c r="T424">
        <v>119.868858786994</v>
      </c>
    </row>
    <row r="425" spans="1:20" x14ac:dyDescent="0.35">
      <c r="A425" s="24">
        <v>41527</v>
      </c>
      <c r="B425">
        <v>100.08015038637799</v>
      </c>
      <c r="C425">
        <v>104.96009189370599</v>
      </c>
      <c r="D425">
        <v>105.146761740344</v>
      </c>
      <c r="E425">
        <v>100.780741516882</v>
      </c>
      <c r="F425">
        <v>113.667051830384</v>
      </c>
      <c r="G425">
        <v>109.475832529258</v>
      </c>
      <c r="H425">
        <v>108.028191775317</v>
      </c>
      <c r="I425">
        <v>99.970250784425403</v>
      </c>
      <c r="J425">
        <v>103.64574643243699</v>
      </c>
      <c r="K425">
        <v>63.537476670707498</v>
      </c>
      <c r="L425">
        <v>136.705665746037</v>
      </c>
      <c r="M425">
        <v>133.904005593786</v>
      </c>
      <c r="N425">
        <v>137.11184785798699</v>
      </c>
      <c r="O425">
        <v>155.139003520617</v>
      </c>
      <c r="P425">
        <v>157.155251661683</v>
      </c>
      <c r="Q425">
        <v>94.971059436831993</v>
      </c>
      <c r="R425">
        <v>97.160417959496499</v>
      </c>
      <c r="S425">
        <v>72.642966950172493</v>
      </c>
      <c r="T425">
        <v>119.589357634911</v>
      </c>
    </row>
    <row r="426" spans="1:20" x14ac:dyDescent="0.35">
      <c r="A426" s="24">
        <v>41528</v>
      </c>
      <c r="B426">
        <v>100.422314712141</v>
      </c>
      <c r="C426">
        <v>105.346669823946</v>
      </c>
      <c r="D426">
        <v>105.24175934732401</v>
      </c>
      <c r="E426">
        <v>100.869280880541</v>
      </c>
      <c r="F426">
        <v>113.868154077348</v>
      </c>
      <c r="G426">
        <v>107.822607358407</v>
      </c>
      <c r="H426">
        <v>105.16903888492</v>
      </c>
      <c r="I426">
        <v>100.78319378368499</v>
      </c>
      <c r="J426">
        <v>104.131851291685</v>
      </c>
      <c r="K426">
        <v>65.191023043889999</v>
      </c>
      <c r="L426">
        <v>137.13474110023699</v>
      </c>
      <c r="M426">
        <v>134.04281570933699</v>
      </c>
      <c r="N426">
        <v>137.11184785798699</v>
      </c>
      <c r="O426">
        <v>154.529978500483</v>
      </c>
      <c r="P426">
        <v>157.543814968443</v>
      </c>
      <c r="Q426">
        <v>95.115775371184398</v>
      </c>
      <c r="R426">
        <v>97.336066008556898</v>
      </c>
      <c r="S426">
        <v>72.256574070095795</v>
      </c>
      <c r="T426">
        <v>120.819189650441</v>
      </c>
    </row>
    <row r="427" spans="1:20" x14ac:dyDescent="0.35">
      <c r="A427" s="24">
        <v>41529</v>
      </c>
      <c r="B427">
        <v>100.308269279512</v>
      </c>
      <c r="C427">
        <v>105.501281648835</v>
      </c>
      <c r="D427">
        <v>105.178446359218</v>
      </c>
      <c r="E427">
        <v>100.995724464022</v>
      </c>
      <c r="F427">
        <v>113.753244155906</v>
      </c>
      <c r="G427">
        <v>107.903255215364</v>
      </c>
      <c r="H427">
        <v>105.60564508421299</v>
      </c>
      <c r="I427">
        <v>100.40800281674601</v>
      </c>
      <c r="J427">
        <v>104.05703899762101</v>
      </c>
      <c r="K427">
        <v>64.8983681176869</v>
      </c>
      <c r="L427">
        <v>136.77053171176399</v>
      </c>
      <c r="M427">
        <v>134.07753345195999</v>
      </c>
      <c r="N427">
        <v>137.11184785798699</v>
      </c>
      <c r="O427">
        <v>153.46427610921401</v>
      </c>
      <c r="P427">
        <v>156.12556320370001</v>
      </c>
      <c r="Q427">
        <v>95.586107780049801</v>
      </c>
      <c r="R427">
        <v>98.302113527669206</v>
      </c>
      <c r="S427">
        <v>73.879449224321704</v>
      </c>
      <c r="T427">
        <v>120.521028141855</v>
      </c>
    </row>
    <row r="428" spans="1:20" x14ac:dyDescent="0.35">
      <c r="A428" s="24">
        <v>41530</v>
      </c>
      <c r="B428">
        <v>100.45088446170899</v>
      </c>
      <c r="C428">
        <v>105.42404483355899</v>
      </c>
      <c r="D428">
        <v>105.55856535774301</v>
      </c>
      <c r="E428">
        <v>101.02103626489701</v>
      </c>
      <c r="F428">
        <v>113.69578260555799</v>
      </c>
      <c r="G428">
        <v>107.110258946249</v>
      </c>
      <c r="H428">
        <v>104.267616626426</v>
      </c>
      <c r="I428">
        <v>100.595605609605</v>
      </c>
      <c r="J428">
        <v>104.122488501573</v>
      </c>
      <c r="K428">
        <v>65.703190925007902</v>
      </c>
      <c r="L428">
        <v>137.07809926571099</v>
      </c>
      <c r="M428">
        <v>134.372512554374</v>
      </c>
      <c r="N428">
        <v>137.681838784722</v>
      </c>
      <c r="O428">
        <v>153.71802231743001</v>
      </c>
      <c r="P428">
        <v>156.902707036956</v>
      </c>
      <c r="Q428">
        <v>95.296675911344707</v>
      </c>
      <c r="R428">
        <v>98.331382618939301</v>
      </c>
      <c r="S428">
        <v>74.381764390404399</v>
      </c>
      <c r="T428">
        <v>120.63286396978999</v>
      </c>
    </row>
    <row r="429" spans="1:20" x14ac:dyDescent="0.35">
      <c r="A429" s="24">
        <v>41533</v>
      </c>
      <c r="B429">
        <v>100.65997242617399</v>
      </c>
      <c r="C429">
        <v>105.823371191441</v>
      </c>
      <c r="D429">
        <v>105.431850989238</v>
      </c>
      <c r="E429">
        <v>101.172803191341</v>
      </c>
      <c r="F429">
        <v>114.24144328653701</v>
      </c>
      <c r="G429">
        <v>108.575313237103</v>
      </c>
      <c r="H429">
        <v>106.352128656307</v>
      </c>
      <c r="I429">
        <v>100.095241346176</v>
      </c>
      <c r="J429">
        <v>104.244034722347</v>
      </c>
      <c r="K429">
        <v>64.517897931079702</v>
      </c>
      <c r="L429">
        <v>137.87145877321501</v>
      </c>
      <c r="M429">
        <v>134.875828539992</v>
      </c>
      <c r="N429">
        <v>138.94274959111101</v>
      </c>
      <c r="O429">
        <v>154.73300715029799</v>
      </c>
      <c r="P429">
        <v>157.155251661683</v>
      </c>
      <c r="Q429">
        <v>94.102748838130594</v>
      </c>
      <c r="R429">
        <v>96.779863937252102</v>
      </c>
      <c r="S429">
        <v>75.695520818585905</v>
      </c>
      <c r="T429">
        <v>120.260170504797</v>
      </c>
    </row>
    <row r="430" spans="1:20" x14ac:dyDescent="0.35">
      <c r="A430" s="24">
        <v>41534</v>
      </c>
      <c r="B430">
        <v>100.75497758750799</v>
      </c>
      <c r="C430">
        <v>105.849199713136</v>
      </c>
      <c r="D430">
        <v>105.621902452838</v>
      </c>
      <c r="E430">
        <v>101.172803191341</v>
      </c>
      <c r="F430">
        <v>114.58604125831501</v>
      </c>
      <c r="G430">
        <v>106.8279914469</v>
      </c>
      <c r="H430">
        <v>103.788774494501</v>
      </c>
      <c r="I430">
        <v>100.7331171557</v>
      </c>
      <c r="J430">
        <v>104.524478294532</v>
      </c>
      <c r="K430">
        <v>65.861184179784601</v>
      </c>
      <c r="L430">
        <v>138.486698551872</v>
      </c>
      <c r="M430">
        <v>135.552626742581</v>
      </c>
      <c r="N430">
        <v>139.322727565393</v>
      </c>
      <c r="O430">
        <v>156.50920623608999</v>
      </c>
      <c r="P430">
        <v>158.845489131291</v>
      </c>
      <c r="Q430">
        <v>93.125906910884694</v>
      </c>
      <c r="R430">
        <v>95.345432787792006</v>
      </c>
      <c r="S430">
        <v>75.618239294581898</v>
      </c>
      <c r="T430">
        <v>121.80675701950599</v>
      </c>
    </row>
    <row r="431" spans="1:20" x14ac:dyDescent="0.35">
      <c r="A431" s="24">
        <v>41535</v>
      </c>
      <c r="B431">
        <v>101.600886951519</v>
      </c>
      <c r="C431">
        <v>106.89282262141801</v>
      </c>
      <c r="D431">
        <v>106.350560294632</v>
      </c>
      <c r="E431">
        <v>101.52683368300001</v>
      </c>
      <c r="F431">
        <v>115.619927428434</v>
      </c>
      <c r="G431">
        <v>104.16670160214601</v>
      </c>
      <c r="H431">
        <v>99.957764067367606</v>
      </c>
      <c r="I431">
        <v>102.021367830923</v>
      </c>
      <c r="J431">
        <v>106.057565154416</v>
      </c>
      <c r="K431">
        <v>68.276092388122507</v>
      </c>
      <c r="L431">
        <v>140.08955181699901</v>
      </c>
      <c r="M431">
        <v>137.322729563086</v>
      </c>
      <c r="N431">
        <v>141.05006720671599</v>
      </c>
      <c r="O431">
        <v>155.90021777354201</v>
      </c>
      <c r="P431">
        <v>160.555202120507</v>
      </c>
      <c r="Q431">
        <v>95.151952480699507</v>
      </c>
      <c r="R431">
        <v>97.540983148887307</v>
      </c>
      <c r="S431">
        <v>75.386402092541601</v>
      </c>
      <c r="T431">
        <v>123.40922355486001</v>
      </c>
    </row>
    <row r="432" spans="1:20" x14ac:dyDescent="0.35">
      <c r="A432" s="24">
        <v>41536</v>
      </c>
      <c r="B432">
        <v>101.477274670114</v>
      </c>
      <c r="C432">
        <v>106.71248592058799</v>
      </c>
      <c r="D432">
        <v>106.762420161671</v>
      </c>
      <c r="E432">
        <v>101.450967532912</v>
      </c>
      <c r="F432">
        <v>115.275224022618</v>
      </c>
      <c r="G432">
        <v>105.24197654996399</v>
      </c>
      <c r="H432">
        <v>101.535224105414</v>
      </c>
      <c r="I432">
        <v>102.008890702917</v>
      </c>
      <c r="J432">
        <v>105.384514585346</v>
      </c>
      <c r="K432">
        <v>67.134484840655304</v>
      </c>
      <c r="L432">
        <v>139.854805206592</v>
      </c>
      <c r="M432">
        <v>137.39213462086099</v>
      </c>
      <c r="N432">
        <v>140.72187027833399</v>
      </c>
      <c r="O432">
        <v>153.21051771513501</v>
      </c>
      <c r="P432">
        <v>160.904883266989</v>
      </c>
      <c r="Q432">
        <v>94.7901588966714</v>
      </c>
      <c r="R432">
        <v>96.516397447234795</v>
      </c>
      <c r="S432">
        <v>75.193198282531398</v>
      </c>
      <c r="T432">
        <v>122.999285163509</v>
      </c>
    </row>
    <row r="433" spans="1:20" x14ac:dyDescent="0.35">
      <c r="A433" s="24">
        <v>41537</v>
      </c>
      <c r="B433">
        <v>101.477274670114</v>
      </c>
      <c r="C433">
        <v>106.905723062831</v>
      </c>
      <c r="D433">
        <v>106.730767685449</v>
      </c>
      <c r="E433">
        <v>101.476244707519</v>
      </c>
      <c r="F433">
        <v>115.016818376362</v>
      </c>
      <c r="G433">
        <v>104.09948014887701</v>
      </c>
      <c r="H433">
        <v>99.929606778945598</v>
      </c>
      <c r="I433">
        <v>102.183914036315</v>
      </c>
      <c r="J433">
        <v>105.47803245367101</v>
      </c>
      <c r="K433">
        <v>68.188272546610506</v>
      </c>
      <c r="L433">
        <v>138.87698591273499</v>
      </c>
      <c r="M433">
        <v>136.58725198569701</v>
      </c>
      <c r="N433">
        <v>139.77953832268599</v>
      </c>
      <c r="O433">
        <v>153.46016947365899</v>
      </c>
      <c r="P433">
        <v>160.09183628750799</v>
      </c>
      <c r="Q433">
        <v>93.921848297970399</v>
      </c>
      <c r="R433">
        <v>96.165101349114096</v>
      </c>
      <c r="S433">
        <v>74.806805402454899</v>
      </c>
      <c r="T433">
        <v>122.176082189102</v>
      </c>
    </row>
    <row r="434" spans="1:20" x14ac:dyDescent="0.35">
      <c r="A434" s="24">
        <v>41540</v>
      </c>
      <c r="B434">
        <v>101.55337035691301</v>
      </c>
      <c r="C434">
        <v>107.13759243214599</v>
      </c>
      <c r="D434">
        <v>106.762420161671</v>
      </c>
      <c r="E434">
        <v>101.51422972196301</v>
      </c>
      <c r="F434">
        <v>115.189150310388</v>
      </c>
      <c r="G434">
        <v>102.768835226501</v>
      </c>
      <c r="H434">
        <v>97.831016104854399</v>
      </c>
      <c r="I434">
        <v>102.384088979246</v>
      </c>
      <c r="J434">
        <v>106.10436910199201</v>
      </c>
      <c r="K434">
        <v>69.666486171009396</v>
      </c>
      <c r="L434">
        <v>138.234352300696</v>
      </c>
      <c r="M434">
        <v>135.960080985753</v>
      </c>
      <c r="N434">
        <v>139.050737276776</v>
      </c>
      <c r="O434">
        <v>151.72787604930801</v>
      </c>
      <c r="P434">
        <v>159.48878396904701</v>
      </c>
      <c r="Q434">
        <v>93.234445735722304</v>
      </c>
      <c r="R434">
        <v>94.759950458070804</v>
      </c>
      <c r="S434">
        <v>73.106648724224897</v>
      </c>
      <c r="T434">
        <v>122.232063258609</v>
      </c>
    </row>
    <row r="435" spans="1:20" x14ac:dyDescent="0.35">
      <c r="A435" s="24">
        <v>41541</v>
      </c>
      <c r="B435">
        <v>101.790981357818</v>
      </c>
      <c r="C435">
        <v>107.498431667011</v>
      </c>
      <c r="D435">
        <v>106.92081111338599</v>
      </c>
      <c r="E435">
        <v>101.53951843866</v>
      </c>
      <c r="F435">
        <v>114.87324357601899</v>
      </c>
      <c r="G435">
        <v>100.551097415657</v>
      </c>
      <c r="H435">
        <v>94.746510278408493</v>
      </c>
      <c r="I435">
        <v>103.40968404944201</v>
      </c>
      <c r="J435">
        <v>106.37542987810301</v>
      </c>
      <c r="K435">
        <v>71.935046301259206</v>
      </c>
      <c r="L435">
        <v>137.908960811491</v>
      </c>
      <c r="M435">
        <v>135.83812768826701</v>
      </c>
      <c r="N435">
        <v>139.10278992951999</v>
      </c>
      <c r="O435">
        <v>152.084592792964</v>
      </c>
      <c r="P435">
        <v>159.99457922760999</v>
      </c>
      <c r="Q435">
        <v>93.198261129914499</v>
      </c>
      <c r="R435">
        <v>94.9063182487143</v>
      </c>
      <c r="S435">
        <v>71.058732557948701</v>
      </c>
      <c r="T435">
        <v>122.81078693232701</v>
      </c>
    </row>
    <row r="436" spans="1:20" x14ac:dyDescent="0.35">
      <c r="A436" s="24">
        <v>41542</v>
      </c>
      <c r="B436">
        <v>101.933559169511</v>
      </c>
      <c r="C436">
        <v>107.64017759907</v>
      </c>
      <c r="D436">
        <v>106.762420161671</v>
      </c>
      <c r="E436">
        <v>101.57742265848201</v>
      </c>
      <c r="F436">
        <v>114.787090788261</v>
      </c>
      <c r="G436">
        <v>100.013471121102</v>
      </c>
      <c r="H436">
        <v>93.9859375478066</v>
      </c>
      <c r="I436">
        <v>103.772449054102</v>
      </c>
      <c r="J436">
        <v>106.70266739488299</v>
      </c>
      <c r="K436">
        <v>72.300930239802796</v>
      </c>
      <c r="L436">
        <v>137.51031474273401</v>
      </c>
      <c r="M436">
        <v>135.15868229583799</v>
      </c>
      <c r="N436">
        <v>138.495397142727</v>
      </c>
      <c r="O436">
        <v>153.25637311452601</v>
      </c>
      <c r="P436">
        <v>159.352593089669</v>
      </c>
      <c r="Q436">
        <v>93.342977064267302</v>
      </c>
      <c r="R436">
        <v>94.730681366800695</v>
      </c>
      <c r="S436">
        <v>70.6336989158699</v>
      </c>
      <c r="T436">
        <v>123.296082512458</v>
      </c>
    </row>
    <row r="437" spans="1:20" x14ac:dyDescent="0.35">
      <c r="A437" s="24">
        <v>41543</v>
      </c>
      <c r="B437">
        <v>101.914556268719</v>
      </c>
      <c r="C437">
        <v>107.62729097709099</v>
      </c>
      <c r="D437">
        <v>107.015889076994</v>
      </c>
      <c r="E437">
        <v>101.53951843866</v>
      </c>
      <c r="F437">
        <v>114.758360013087</v>
      </c>
      <c r="G437">
        <v>101.303780935647</v>
      </c>
      <c r="H437">
        <v>95.887353602865701</v>
      </c>
      <c r="I437">
        <v>103.272062862504</v>
      </c>
      <c r="J437">
        <v>106.440899388017</v>
      </c>
      <c r="K437">
        <v>70.910527294699804</v>
      </c>
      <c r="L437">
        <v>138.039126378953</v>
      </c>
      <c r="M437">
        <v>135.64652591325</v>
      </c>
      <c r="N437">
        <v>138.85989352692101</v>
      </c>
      <c r="O437">
        <v>152.79780693475399</v>
      </c>
      <c r="P437">
        <v>160.286333187568</v>
      </c>
      <c r="Q437">
        <v>94.066571728615898</v>
      </c>
      <c r="R437">
        <v>95.316163696521897</v>
      </c>
      <c r="S437">
        <v>70.942817641914402</v>
      </c>
      <c r="T437">
        <v>124.08012063213199</v>
      </c>
    </row>
    <row r="438" spans="1:20" x14ac:dyDescent="0.35">
      <c r="A438" s="24">
        <v>41544</v>
      </c>
      <c r="B438">
        <v>101.971546285843</v>
      </c>
      <c r="C438">
        <v>107.575758308606</v>
      </c>
      <c r="D438">
        <v>106.92081111338599</v>
      </c>
      <c r="E438">
        <v>101.57742265848201</v>
      </c>
      <c r="F438">
        <v>114.61474567498</v>
      </c>
      <c r="G438">
        <v>100.967763104131</v>
      </c>
      <c r="H438">
        <v>95.338065678399602</v>
      </c>
      <c r="I438">
        <v>103.222052019025</v>
      </c>
      <c r="J438">
        <v>106.356754312785</v>
      </c>
      <c r="K438">
        <v>71.291052454603502</v>
      </c>
      <c r="L438">
        <v>137.404582321422</v>
      </c>
      <c r="M438">
        <v>135.47222215460599</v>
      </c>
      <c r="N438">
        <v>138.40870662898001</v>
      </c>
      <c r="O438">
        <v>152.79780693475399</v>
      </c>
      <c r="P438">
        <v>160.24743380755601</v>
      </c>
      <c r="Q438">
        <v>93.596239319750097</v>
      </c>
      <c r="R438">
        <v>94.877049157444304</v>
      </c>
      <c r="S438">
        <v>71.406492045994995</v>
      </c>
      <c r="T438">
        <v>123.800122656477</v>
      </c>
    </row>
    <row r="439" spans="1:20" x14ac:dyDescent="0.35">
      <c r="A439" s="24">
        <v>41547</v>
      </c>
      <c r="B439">
        <v>101.885995861777</v>
      </c>
      <c r="C439">
        <v>107.77210482344501</v>
      </c>
      <c r="D439">
        <v>106.88911042318701</v>
      </c>
      <c r="E439">
        <v>101.62794238143</v>
      </c>
      <c r="F439">
        <v>114.413748862053</v>
      </c>
      <c r="G439">
        <v>101.169382746523</v>
      </c>
      <c r="H439">
        <v>95.760593233481202</v>
      </c>
      <c r="I439">
        <v>102.96967341574199</v>
      </c>
      <c r="J439">
        <v>106.123074676253</v>
      </c>
      <c r="K439">
        <v>71.027624997824304</v>
      </c>
      <c r="L439">
        <v>136.67248511488299</v>
      </c>
      <c r="M439">
        <v>134.61856428594001</v>
      </c>
      <c r="N439">
        <v>138.40870662898001</v>
      </c>
      <c r="O439">
        <v>153.00162766561101</v>
      </c>
      <c r="P439">
        <v>159.54708998972899</v>
      </c>
      <c r="Q439">
        <v>93.198261129914499</v>
      </c>
      <c r="R439">
        <v>94.789230716487296</v>
      </c>
      <c r="S439">
        <v>70.6336989158699</v>
      </c>
      <c r="T439">
        <v>122.92272380912399</v>
      </c>
    </row>
    <row r="440" spans="1:20" x14ac:dyDescent="0.35">
      <c r="A440" s="24">
        <v>41548</v>
      </c>
      <c r="B440">
        <v>101.81081575230201</v>
      </c>
      <c r="C440">
        <v>107.77210482344501</v>
      </c>
      <c r="D440">
        <v>106.660519920247</v>
      </c>
      <c r="E440">
        <v>101.606520264503</v>
      </c>
      <c r="F440">
        <v>114.67940309837699</v>
      </c>
      <c r="G440">
        <v>101.680145054349</v>
      </c>
      <c r="H440">
        <v>96.408484238910404</v>
      </c>
      <c r="I440">
        <v>102.84402500893</v>
      </c>
      <c r="J440">
        <v>106.01612280459599</v>
      </c>
      <c r="K440">
        <v>70.047029655344701</v>
      </c>
      <c r="L440">
        <v>137.75440695677699</v>
      </c>
      <c r="M440">
        <v>135.64652591325</v>
      </c>
      <c r="N440">
        <v>138.599598309454</v>
      </c>
      <c r="O440">
        <v>154.733933275824</v>
      </c>
      <c r="P440">
        <v>161.31727868616099</v>
      </c>
      <c r="Q440">
        <v>92.583212786696706</v>
      </c>
      <c r="R440">
        <v>93.325524892183907</v>
      </c>
      <c r="S440">
        <v>71.638336618007102</v>
      </c>
      <c r="T440">
        <v>125.368114688437</v>
      </c>
    </row>
    <row r="441" spans="1:20" x14ac:dyDescent="0.35">
      <c r="A441" s="24">
        <v>41549</v>
      </c>
      <c r="B441">
        <v>101.94410699399199</v>
      </c>
      <c r="C441">
        <v>107.991743993884</v>
      </c>
      <c r="D441">
        <v>106.692268824424</v>
      </c>
      <c r="E441">
        <v>101.707813636354</v>
      </c>
      <c r="F441">
        <v>114.794761114477</v>
      </c>
      <c r="G441">
        <v>101.51883816108101</v>
      </c>
      <c r="H441">
        <v>96.140853313039202</v>
      </c>
      <c r="I441">
        <v>103.10776971300299</v>
      </c>
      <c r="J441">
        <v>106.334987826372</v>
      </c>
      <c r="K441">
        <v>70.676354793992004</v>
      </c>
      <c r="L441">
        <v>137.62427129524701</v>
      </c>
      <c r="M441">
        <v>135.64652591325</v>
      </c>
      <c r="N441">
        <v>137.97488659215901</v>
      </c>
      <c r="O441">
        <v>153.66400239037799</v>
      </c>
      <c r="P441">
        <v>161.31727868616099</v>
      </c>
      <c r="Q441">
        <v>93.487700494912801</v>
      </c>
      <c r="R441">
        <v>94.730681366800695</v>
      </c>
      <c r="S441">
        <v>70.401854343857906</v>
      </c>
      <c r="T441">
        <v>125.62946914906701</v>
      </c>
    </row>
    <row r="442" spans="1:20" x14ac:dyDescent="0.35">
      <c r="A442" s="24">
        <v>41550</v>
      </c>
      <c r="B442">
        <v>102.020240051294</v>
      </c>
      <c r="C442">
        <v>107.940059311627</v>
      </c>
      <c r="D442">
        <v>106.787523572617</v>
      </c>
      <c r="E442">
        <v>101.733056184695</v>
      </c>
      <c r="F442">
        <v>114.910237743869</v>
      </c>
      <c r="G442">
        <v>101.787668077389</v>
      </c>
      <c r="H442">
        <v>96.5915802137322</v>
      </c>
      <c r="I442">
        <v>102.944580281328</v>
      </c>
      <c r="J442">
        <v>106.391334617716</v>
      </c>
      <c r="K442">
        <v>70.369008254240697</v>
      </c>
      <c r="L442">
        <v>136.35519813315199</v>
      </c>
      <c r="M442">
        <v>134.653418952175</v>
      </c>
      <c r="N442">
        <v>137.71455942094701</v>
      </c>
      <c r="O442">
        <v>153.00162766561101</v>
      </c>
      <c r="P442">
        <v>159.93622154772501</v>
      </c>
      <c r="Q442">
        <v>93.342977064267302</v>
      </c>
      <c r="R442">
        <v>94.467214876783402</v>
      </c>
      <c r="S442">
        <v>69.667701975734801</v>
      </c>
      <c r="T442">
        <v>125.872163253194</v>
      </c>
    </row>
    <row r="443" spans="1:20" x14ac:dyDescent="0.35">
      <c r="A443" s="24">
        <v>41551</v>
      </c>
      <c r="B443">
        <v>101.934521459964</v>
      </c>
      <c r="C443">
        <v>107.77210482344501</v>
      </c>
      <c r="D443">
        <v>106.787523572617</v>
      </c>
      <c r="E443">
        <v>101.619135767629</v>
      </c>
      <c r="F443">
        <v>115.256693990556</v>
      </c>
      <c r="G443">
        <v>101.88173115868</v>
      </c>
      <c r="H443">
        <v>96.647915819170194</v>
      </c>
      <c r="I443">
        <v>103.019859684572</v>
      </c>
      <c r="J443">
        <v>106.288093851968</v>
      </c>
      <c r="K443">
        <v>70.251924294440599</v>
      </c>
      <c r="L443">
        <v>137.38831349461</v>
      </c>
      <c r="M443">
        <v>135.50706160710499</v>
      </c>
      <c r="N443">
        <v>138.68635273069501</v>
      </c>
      <c r="O443">
        <v>154.63205946798101</v>
      </c>
      <c r="P443">
        <v>160.96714982658401</v>
      </c>
      <c r="Q443">
        <v>93.632408932972396</v>
      </c>
      <c r="R443">
        <v>94.847780066174195</v>
      </c>
      <c r="S443">
        <v>69.7836168917691</v>
      </c>
      <c r="T443">
        <v>127.682840968543</v>
      </c>
    </row>
    <row r="444" spans="1:20" x14ac:dyDescent="0.35">
      <c r="A444" s="24">
        <v>41554</v>
      </c>
      <c r="B444">
        <v>101.91550921654699</v>
      </c>
      <c r="C444">
        <v>107.952952843324</v>
      </c>
      <c r="D444">
        <v>106.81932872643399</v>
      </c>
      <c r="E444">
        <v>101.644424484325</v>
      </c>
      <c r="F444">
        <v>114.881361996894</v>
      </c>
      <c r="G444">
        <v>101.182842688272</v>
      </c>
      <c r="H444">
        <v>95.549329455940807</v>
      </c>
      <c r="I444">
        <v>103.120341863074</v>
      </c>
      <c r="J444">
        <v>106.47567975256599</v>
      </c>
      <c r="K444">
        <v>71.056902859436207</v>
      </c>
      <c r="L444">
        <v>136.20067418437</v>
      </c>
      <c r="M444">
        <v>134.28758948718701</v>
      </c>
      <c r="N444">
        <v>137.88806826342599</v>
      </c>
      <c r="O444">
        <v>152.03361933145601</v>
      </c>
      <c r="P444">
        <v>158.18549115116599</v>
      </c>
      <c r="Q444">
        <v>94.283641881998093</v>
      </c>
      <c r="R444">
        <v>95.433251228749</v>
      </c>
      <c r="S444">
        <v>72.102011022087694</v>
      </c>
      <c r="T444">
        <v>125.62946914906701</v>
      </c>
    </row>
    <row r="445" spans="1:20" x14ac:dyDescent="0.35">
      <c r="A445" s="24">
        <v>41555</v>
      </c>
      <c r="B445">
        <v>101.867945908812</v>
      </c>
      <c r="C445">
        <v>107.84961802739601</v>
      </c>
      <c r="D445">
        <v>106.755822882418</v>
      </c>
      <c r="E445">
        <v>101.568500623792</v>
      </c>
      <c r="F445">
        <v>114.910237743869</v>
      </c>
      <c r="G445">
        <v>101.061859723483</v>
      </c>
      <c r="H445">
        <v>95.422548057961606</v>
      </c>
      <c r="I445">
        <v>103.27109802308</v>
      </c>
      <c r="J445">
        <v>106.456924163401</v>
      </c>
      <c r="K445">
        <v>71.100794455759996</v>
      </c>
      <c r="L445">
        <v>134.61434394647401</v>
      </c>
      <c r="M445">
        <v>132.63250250113799</v>
      </c>
      <c r="N445">
        <v>136.13546918564401</v>
      </c>
      <c r="O445">
        <v>150.505110080376</v>
      </c>
      <c r="P445">
        <v>155.13148515645901</v>
      </c>
      <c r="Q445">
        <v>94.609265852803901</v>
      </c>
      <c r="R445">
        <v>95.5503499281225</v>
      </c>
      <c r="S445">
        <v>73.802167700317696</v>
      </c>
      <c r="T445">
        <v>123.146749136011</v>
      </c>
    </row>
    <row r="446" spans="1:20" x14ac:dyDescent="0.35">
      <c r="A446" s="24">
        <v>41556</v>
      </c>
      <c r="B446">
        <v>101.791794166259</v>
      </c>
      <c r="C446">
        <v>107.759156014013</v>
      </c>
      <c r="D446">
        <v>106.660519920247</v>
      </c>
      <c r="E446">
        <v>101.606520264503</v>
      </c>
      <c r="F446">
        <v>115.02567483549799</v>
      </c>
      <c r="G446">
        <v>102.540340418025</v>
      </c>
      <c r="H446">
        <v>97.732434052486695</v>
      </c>
      <c r="I446">
        <v>102.93201544064701</v>
      </c>
      <c r="J446">
        <v>106.23185709341401</v>
      </c>
      <c r="K446">
        <v>69.3883945873295</v>
      </c>
      <c r="L446">
        <v>134.71197186031199</v>
      </c>
      <c r="M446">
        <v>132.31885614622701</v>
      </c>
      <c r="N446">
        <v>135.56279414421999</v>
      </c>
      <c r="O446">
        <v>150.912727170365</v>
      </c>
      <c r="P446">
        <v>155.053617517498</v>
      </c>
      <c r="Q446">
        <v>93.921848297970399</v>
      </c>
      <c r="R446">
        <v>95.023416948088098</v>
      </c>
      <c r="S446">
        <v>73.183930248229004</v>
      </c>
      <c r="T446">
        <v>122.045375486203</v>
      </c>
    </row>
    <row r="447" spans="1:20" x14ac:dyDescent="0.35">
      <c r="A447" s="24">
        <v>41557</v>
      </c>
      <c r="B447">
        <v>101.906017108776</v>
      </c>
      <c r="C447">
        <v>107.797905706272</v>
      </c>
      <c r="D447">
        <v>106.787523572617</v>
      </c>
      <c r="E447">
        <v>101.619135767629</v>
      </c>
      <c r="F447">
        <v>115.51637802451501</v>
      </c>
      <c r="G447">
        <v>102.311867968256</v>
      </c>
      <c r="H447">
        <v>97.253539349074302</v>
      </c>
      <c r="I447">
        <v>103.132899394365</v>
      </c>
      <c r="J447">
        <v>106.381881800776</v>
      </c>
      <c r="K447">
        <v>69.725037313124901</v>
      </c>
      <c r="L447">
        <v>137.616092022944</v>
      </c>
      <c r="M447">
        <v>134.91476048713201</v>
      </c>
      <c r="N447">
        <v>138.113629758651</v>
      </c>
      <c r="O447">
        <v>154.93770526323101</v>
      </c>
      <c r="P447">
        <v>158.088216871534</v>
      </c>
      <c r="Q447">
        <v>95.115775371184398</v>
      </c>
      <c r="R447">
        <v>96.457848097548194</v>
      </c>
      <c r="S447">
        <v>74.111286426362</v>
      </c>
      <c r="T447">
        <v>125.79749656497</v>
      </c>
    </row>
    <row r="448" spans="1:20" x14ac:dyDescent="0.35">
      <c r="A448" s="24">
        <v>41558</v>
      </c>
      <c r="B448">
        <v>101.94410699399199</v>
      </c>
      <c r="C448">
        <v>107.901288890218</v>
      </c>
      <c r="D448">
        <v>106.724033799926</v>
      </c>
      <c r="E448">
        <v>101.631843607466</v>
      </c>
      <c r="F448">
        <v>115.689606147858</v>
      </c>
      <c r="G448">
        <v>102.39250464586</v>
      </c>
      <c r="H448">
        <v>97.323974627318094</v>
      </c>
      <c r="I448">
        <v>103.233396191647</v>
      </c>
      <c r="J448">
        <v>106.52261373889399</v>
      </c>
      <c r="K448">
        <v>69.622580831361205</v>
      </c>
      <c r="L448">
        <v>138.50280289605999</v>
      </c>
      <c r="M448">
        <v>136.11688894947301</v>
      </c>
      <c r="N448">
        <v>138.113629758651</v>
      </c>
      <c r="O448">
        <v>156.87381941843901</v>
      </c>
      <c r="P448">
        <v>159.02190531023001</v>
      </c>
      <c r="Q448">
        <v>94.609265852803901</v>
      </c>
      <c r="R448">
        <v>96.018733558470501</v>
      </c>
      <c r="S448">
        <v>75.038642604495095</v>
      </c>
      <c r="T448">
        <v>127.888205938928</v>
      </c>
    </row>
    <row r="449" spans="1:20" x14ac:dyDescent="0.35">
      <c r="A449" s="24">
        <v>41561</v>
      </c>
      <c r="B449">
        <v>101.75366691054001</v>
      </c>
      <c r="C449">
        <v>107.64293457610501</v>
      </c>
      <c r="D449">
        <v>106.692268824424</v>
      </c>
      <c r="E449">
        <v>101.593858593021</v>
      </c>
      <c r="F449">
        <v>115.805003701723</v>
      </c>
      <c r="G449">
        <v>103.924758031275</v>
      </c>
      <c r="H449">
        <v>99.605671790529001</v>
      </c>
      <c r="I449">
        <v>102.60537343927101</v>
      </c>
      <c r="J449">
        <v>106.19430590315901</v>
      </c>
      <c r="K449">
        <v>67.939449662326496</v>
      </c>
      <c r="L449">
        <v>139.05595796063301</v>
      </c>
      <c r="M449">
        <v>136.74409037688599</v>
      </c>
      <c r="N449">
        <v>138.668937938954</v>
      </c>
      <c r="O449">
        <v>157.63805576518499</v>
      </c>
      <c r="P449">
        <v>159.60549932881699</v>
      </c>
      <c r="Q449">
        <v>94.573081246995997</v>
      </c>
      <c r="R449">
        <v>95.960184208783602</v>
      </c>
      <c r="S449">
        <v>75.656880056583901</v>
      </c>
      <c r="T449">
        <v>128.97086870780299</v>
      </c>
    </row>
    <row r="450" spans="1:20" x14ac:dyDescent="0.35">
      <c r="A450" s="24">
        <v>41562</v>
      </c>
      <c r="B450">
        <v>101.706103602806</v>
      </c>
      <c r="C450">
        <v>107.64293457610501</v>
      </c>
      <c r="D450">
        <v>106.660519920247</v>
      </c>
      <c r="E450">
        <v>101.568500623792</v>
      </c>
      <c r="F450">
        <v>115.747265387027</v>
      </c>
      <c r="G450">
        <v>104.08605374518901</v>
      </c>
      <c r="H450">
        <v>99.7746786068424</v>
      </c>
      <c r="I450">
        <v>102.793875287048</v>
      </c>
      <c r="J450">
        <v>106.213081498286</v>
      </c>
      <c r="K450">
        <v>67.837016086102693</v>
      </c>
      <c r="L450">
        <v>138.04724583939301</v>
      </c>
      <c r="M450">
        <v>135.872982354501</v>
      </c>
      <c r="N450">
        <v>138.668937938954</v>
      </c>
      <c r="O450">
        <v>156.16049560388799</v>
      </c>
      <c r="P450">
        <v>158.224373311443</v>
      </c>
      <c r="Q450">
        <v>94.247464772483397</v>
      </c>
      <c r="R450">
        <v>95.111246556191503</v>
      </c>
      <c r="S450">
        <v>75.502324378547598</v>
      </c>
      <c r="T450">
        <v>128.95224203425499</v>
      </c>
    </row>
    <row r="451" spans="1:20" x14ac:dyDescent="0.35">
      <c r="A451" s="24">
        <v>41563</v>
      </c>
      <c r="B451">
        <v>102.144001814711</v>
      </c>
      <c r="C451">
        <v>108.288868729406</v>
      </c>
      <c r="D451">
        <v>106.724033799926</v>
      </c>
      <c r="E451">
        <v>101.66974782728801</v>
      </c>
      <c r="F451">
        <v>116.12253148441501</v>
      </c>
      <c r="G451">
        <v>101.572599672601</v>
      </c>
      <c r="H451">
        <v>96.098606866109506</v>
      </c>
      <c r="I451">
        <v>103.773391965358</v>
      </c>
      <c r="J451">
        <v>107.000866258145</v>
      </c>
      <c r="K451">
        <v>70.442186874392505</v>
      </c>
      <c r="L451">
        <v>139.97517658144201</v>
      </c>
      <c r="M451">
        <v>137.545428211862</v>
      </c>
      <c r="N451">
        <v>140.61255651219599</v>
      </c>
      <c r="O451">
        <v>159.217489734324</v>
      </c>
      <c r="P451">
        <v>160.908826586168</v>
      </c>
      <c r="Q451">
        <v>94.971059436831993</v>
      </c>
      <c r="R451">
        <v>96.048013816887007</v>
      </c>
      <c r="S451">
        <v>74.729523878450806</v>
      </c>
      <c r="T451">
        <v>132.573639568646</v>
      </c>
    </row>
    <row r="452" spans="1:20" x14ac:dyDescent="0.35">
      <c r="A452" s="24">
        <v>41564</v>
      </c>
      <c r="B452">
        <v>102.429680625141</v>
      </c>
      <c r="C452">
        <v>108.741026782546</v>
      </c>
      <c r="D452">
        <v>107.327335300249</v>
      </c>
      <c r="E452">
        <v>101.85960364697701</v>
      </c>
      <c r="F452">
        <v>116.699848735104</v>
      </c>
      <c r="G452">
        <v>99.717766038711304</v>
      </c>
      <c r="H452">
        <v>93.492985228778593</v>
      </c>
      <c r="I452">
        <v>104.72785205620001</v>
      </c>
      <c r="J452">
        <v>107.78868102694599</v>
      </c>
      <c r="K452">
        <v>72.344835579450404</v>
      </c>
      <c r="L452">
        <v>140.910678982029</v>
      </c>
      <c r="M452">
        <v>138.55590925798299</v>
      </c>
      <c r="N452">
        <v>141.53224923858099</v>
      </c>
      <c r="O452">
        <v>160.134585536282</v>
      </c>
      <c r="P452">
        <v>161.58959156597999</v>
      </c>
      <c r="Q452">
        <v>94.464549918451496</v>
      </c>
      <c r="R452">
        <v>95.199064997148398</v>
      </c>
      <c r="S452">
        <v>74.690883116448703</v>
      </c>
      <c r="T452">
        <v>133.39497313910701</v>
      </c>
    </row>
    <row r="453" spans="1:20" x14ac:dyDescent="0.35">
      <c r="A453" s="24">
        <v>41565</v>
      </c>
      <c r="B453">
        <v>102.60107109467199</v>
      </c>
      <c r="C453">
        <v>108.779748835937</v>
      </c>
      <c r="D453">
        <v>107.549609772137</v>
      </c>
      <c r="E453">
        <v>101.83424567774701</v>
      </c>
      <c r="F453">
        <v>117.017376517797</v>
      </c>
      <c r="G453">
        <v>99.166690981760894</v>
      </c>
      <c r="H453">
        <v>92.816936934928805</v>
      </c>
      <c r="I453">
        <v>105.00424200424</v>
      </c>
      <c r="J453">
        <v>107.92937295314</v>
      </c>
      <c r="K453">
        <v>72.754643182074403</v>
      </c>
      <c r="L453">
        <v>141.86240535053</v>
      </c>
      <c r="M453">
        <v>139.566420731573</v>
      </c>
      <c r="N453">
        <v>142.88579395553299</v>
      </c>
      <c r="O453">
        <v>160.796935889325</v>
      </c>
      <c r="P453">
        <v>163.10689124299901</v>
      </c>
      <c r="Q453">
        <v>95.007236546346704</v>
      </c>
      <c r="R453">
        <v>95.930915117513507</v>
      </c>
      <c r="S453">
        <v>74.652242354446699</v>
      </c>
      <c r="T453">
        <v>135.74703697369401</v>
      </c>
    </row>
    <row r="454" spans="1:20" x14ac:dyDescent="0.35">
      <c r="A454" s="24">
        <v>41568</v>
      </c>
      <c r="B454">
        <v>102.50582302506901</v>
      </c>
      <c r="C454">
        <v>108.689404287741</v>
      </c>
      <c r="D454">
        <v>107.676629495833</v>
      </c>
      <c r="E454">
        <v>101.82164171671</v>
      </c>
      <c r="F454">
        <v>116.901913067659</v>
      </c>
      <c r="G454">
        <v>99.825277882398098</v>
      </c>
      <c r="H454">
        <v>93.746484938952094</v>
      </c>
      <c r="I454">
        <v>105.15493237974</v>
      </c>
      <c r="J454">
        <v>107.648009106714</v>
      </c>
      <c r="K454">
        <v>72.066766901310999</v>
      </c>
      <c r="L454">
        <v>141.87062948173099</v>
      </c>
      <c r="M454">
        <v>139.77544223283999</v>
      </c>
      <c r="N454">
        <v>142.93783063140299</v>
      </c>
      <c r="O454">
        <v>160.94979534453699</v>
      </c>
      <c r="P454">
        <v>163.00961696336699</v>
      </c>
      <c r="Q454">
        <v>94.7901588966714</v>
      </c>
      <c r="R454">
        <v>95.199064997148398</v>
      </c>
      <c r="S454">
        <v>72.758889236178504</v>
      </c>
      <c r="T454">
        <v>134.60837629383599</v>
      </c>
    </row>
    <row r="455" spans="1:20" x14ac:dyDescent="0.35">
      <c r="A455" s="24">
        <v>41569</v>
      </c>
      <c r="B455">
        <v>102.86762555017501</v>
      </c>
      <c r="C455">
        <v>109.206161283985</v>
      </c>
      <c r="D455">
        <v>107.835454373345</v>
      </c>
      <c r="E455">
        <v>101.960839308384</v>
      </c>
      <c r="F455">
        <v>117.190486027848</v>
      </c>
      <c r="G455">
        <v>97.647864000033195</v>
      </c>
      <c r="H455">
        <v>90.633821824084905</v>
      </c>
      <c r="I455">
        <v>106.02142396703501</v>
      </c>
      <c r="J455">
        <v>108.304514745394</v>
      </c>
      <c r="K455">
        <v>74.540207927332901</v>
      </c>
      <c r="L455">
        <v>142.692175329804</v>
      </c>
      <c r="M455">
        <v>140.733664100211</v>
      </c>
      <c r="N455">
        <v>143.59730802468701</v>
      </c>
      <c r="O455">
        <v>160.59313953019301</v>
      </c>
      <c r="P455">
        <v>162.64002980391601</v>
      </c>
      <c r="Q455">
        <v>94.681620071833706</v>
      </c>
      <c r="R455">
        <v>94.642862925843701</v>
      </c>
      <c r="S455">
        <v>71.213295605956603</v>
      </c>
      <c r="T455">
        <v>133.618990045255</v>
      </c>
    </row>
    <row r="456" spans="1:20" x14ac:dyDescent="0.35">
      <c r="A456" s="24">
        <v>41570</v>
      </c>
      <c r="B456">
        <v>102.83909317110999</v>
      </c>
      <c r="C456">
        <v>109.34823888245499</v>
      </c>
      <c r="D456">
        <v>107.962377669085</v>
      </c>
      <c r="E456">
        <v>101.93552750751</v>
      </c>
      <c r="F456">
        <v>117.33485158347101</v>
      </c>
      <c r="G456">
        <v>96.868294134606899</v>
      </c>
      <c r="H456">
        <v>89.605660224801895</v>
      </c>
      <c r="I456">
        <v>106.20978693641</v>
      </c>
      <c r="J456">
        <v>108.27633634823199</v>
      </c>
      <c r="K456">
        <v>75.301281152680303</v>
      </c>
      <c r="L456">
        <v>142.00891450963201</v>
      </c>
      <c r="M456">
        <v>140.071623220297</v>
      </c>
      <c r="N456">
        <v>143.14608917300001</v>
      </c>
      <c r="O456">
        <v>160.083612074775</v>
      </c>
      <c r="P456">
        <v>162.25101878406099</v>
      </c>
      <c r="Q456">
        <v>93.234445735722304</v>
      </c>
      <c r="R456">
        <v>93.266981126070505</v>
      </c>
      <c r="S456">
        <v>71.522414332001105</v>
      </c>
      <c r="T456">
        <v>130.20287327386501</v>
      </c>
    </row>
    <row r="457" spans="1:20" x14ac:dyDescent="0.35">
      <c r="A457" s="24">
        <v>41571</v>
      </c>
      <c r="B457">
        <v>102.80101262852</v>
      </c>
      <c r="C457">
        <v>109.244959344262</v>
      </c>
      <c r="D457">
        <v>108.057712773907</v>
      </c>
      <c r="E457">
        <v>101.92288892020601</v>
      </c>
      <c r="F457">
        <v>117.27712644802899</v>
      </c>
      <c r="G457">
        <v>97.540352156346401</v>
      </c>
      <c r="H457">
        <v>90.577486218647493</v>
      </c>
      <c r="I457">
        <v>106.059074632741</v>
      </c>
      <c r="J457">
        <v>108.16383282218101</v>
      </c>
      <c r="K457">
        <v>74.540207927332901</v>
      </c>
      <c r="L457">
        <v>142.48072544014599</v>
      </c>
      <c r="M457">
        <v>140.76853398018099</v>
      </c>
      <c r="N457">
        <v>143.45843704321001</v>
      </c>
      <c r="O457">
        <v>160.18552244020299</v>
      </c>
      <c r="P457">
        <v>163.16530058208701</v>
      </c>
      <c r="Q457">
        <v>93.270630341530193</v>
      </c>
      <c r="R457">
        <v>93.091333077010106</v>
      </c>
      <c r="S457">
        <v>71.908814582049501</v>
      </c>
      <c r="T457">
        <v>133.507011064766</v>
      </c>
    </row>
    <row r="458" spans="1:20" x14ac:dyDescent="0.35">
      <c r="A458" s="24">
        <v>41572</v>
      </c>
      <c r="B458">
        <v>102.83909317110999</v>
      </c>
      <c r="C458">
        <v>109.29654038076499</v>
      </c>
      <c r="D458">
        <v>107.962377669085</v>
      </c>
      <c r="E458">
        <v>101.93552750751</v>
      </c>
      <c r="F458">
        <v>117.392537181148</v>
      </c>
      <c r="G458">
        <v>96.868294134606899</v>
      </c>
      <c r="H458">
        <v>89.5774924220825</v>
      </c>
      <c r="I458">
        <v>106.498683250014</v>
      </c>
      <c r="J458">
        <v>108.154500041012</v>
      </c>
      <c r="K458">
        <v>75.3452002356523</v>
      </c>
      <c r="L458">
        <v>143.13144860669399</v>
      </c>
      <c r="M458">
        <v>141.238881802669</v>
      </c>
      <c r="N458">
        <v>143.57997311731199</v>
      </c>
      <c r="O458">
        <v>160.49122916476401</v>
      </c>
      <c r="P458">
        <v>163.320863662666</v>
      </c>
      <c r="Q458">
        <v>93.560062210235401</v>
      </c>
      <c r="R458">
        <v>93.618266057044494</v>
      </c>
      <c r="S458">
        <v>73.145289486226901</v>
      </c>
      <c r="T458">
        <v>133.357677688319</v>
      </c>
    </row>
    <row r="459" spans="1:20" x14ac:dyDescent="0.35">
      <c r="A459" s="24">
        <v>41575</v>
      </c>
      <c r="B459">
        <v>102.791511178124</v>
      </c>
      <c r="C459">
        <v>109.36121533075401</v>
      </c>
      <c r="D459">
        <v>107.962377669085</v>
      </c>
      <c r="E459">
        <v>101.897588661421</v>
      </c>
      <c r="F459">
        <v>117.47915124282</v>
      </c>
      <c r="G459">
        <v>97.446255536994201</v>
      </c>
      <c r="H459">
        <v>90.380301085316702</v>
      </c>
      <c r="I459">
        <v>106.272640377375</v>
      </c>
      <c r="J459">
        <v>108.25767078589401</v>
      </c>
      <c r="K459">
        <v>74.496298006576893</v>
      </c>
      <c r="L459">
        <v>143.359227135027</v>
      </c>
      <c r="M459">
        <v>141.50022333762499</v>
      </c>
      <c r="N459">
        <v>143.99637836239199</v>
      </c>
      <c r="O459">
        <v>161.051693524103</v>
      </c>
      <c r="P459">
        <v>163.457002882842</v>
      </c>
      <c r="Q459">
        <v>93.921848297970399</v>
      </c>
      <c r="R459">
        <v>94.203748386765994</v>
      </c>
      <c r="S459">
        <v>70.285939427823607</v>
      </c>
      <c r="T459">
        <v>132.77894559386101</v>
      </c>
    </row>
    <row r="460" spans="1:20" x14ac:dyDescent="0.35">
      <c r="A460" s="24">
        <v>41576</v>
      </c>
      <c r="B460">
        <v>102.91525425629</v>
      </c>
      <c r="C460">
        <v>109.490344119792</v>
      </c>
      <c r="D460">
        <v>108.24818209197799</v>
      </c>
      <c r="E460">
        <v>101.97347789568801</v>
      </c>
      <c r="F460">
        <v>117.565752125237</v>
      </c>
      <c r="G460">
        <v>97.231198311559893</v>
      </c>
      <c r="H460">
        <v>90.028198294180797</v>
      </c>
      <c r="I460">
        <v>106.071705257928</v>
      </c>
      <c r="J460">
        <v>108.40766548431399</v>
      </c>
      <c r="K460">
        <v>74.876846072020598</v>
      </c>
      <c r="L460">
        <v>144.12392180705299</v>
      </c>
      <c r="M460">
        <v>142.092585312539</v>
      </c>
      <c r="N460">
        <v>143.99637836239199</v>
      </c>
      <c r="O460">
        <v>161.051693524103</v>
      </c>
      <c r="P460">
        <v>164.62413926081399</v>
      </c>
      <c r="Q460">
        <v>93.6685935387803</v>
      </c>
      <c r="R460">
        <v>93.940281896748701</v>
      </c>
      <c r="S460">
        <v>69.744976129767096</v>
      </c>
      <c r="T460">
        <v>134.197654773805</v>
      </c>
    </row>
    <row r="461" spans="1:20" x14ac:dyDescent="0.35">
      <c r="A461" s="24">
        <v>41577</v>
      </c>
      <c r="B461">
        <v>102.724860885967</v>
      </c>
      <c r="C461">
        <v>109.244959344262</v>
      </c>
      <c r="D461">
        <v>108.057712773907</v>
      </c>
      <c r="E461">
        <v>101.97347789568801</v>
      </c>
      <c r="F461">
        <v>117.33485158347101</v>
      </c>
      <c r="G461">
        <v>98.346797187856097</v>
      </c>
      <c r="H461">
        <v>91.718340057401406</v>
      </c>
      <c r="I461">
        <v>105.97125962637401</v>
      </c>
      <c r="J461">
        <v>108.19197120742</v>
      </c>
      <c r="K461">
        <v>73.413259925657997</v>
      </c>
      <c r="L461">
        <v>143.40803361546301</v>
      </c>
      <c r="M461">
        <v>141.58735239634501</v>
      </c>
      <c r="N461">
        <v>144.43013449172</v>
      </c>
      <c r="O461">
        <v>160.542202626272</v>
      </c>
      <c r="P461">
        <v>163.49593670232201</v>
      </c>
      <c r="Q461">
        <v>93.958032903778204</v>
      </c>
      <c r="R461">
        <v>93.9988312464356</v>
      </c>
      <c r="S461">
        <v>69.551779689728804</v>
      </c>
      <c r="T461">
        <v>131.65897053271999</v>
      </c>
    </row>
    <row r="462" spans="1:20" x14ac:dyDescent="0.35">
      <c r="A462" s="24">
        <v>41578</v>
      </c>
      <c r="B462">
        <v>102.73428759535599</v>
      </c>
      <c r="C462">
        <v>109.11924395536199</v>
      </c>
      <c r="D462">
        <v>108.184676247962</v>
      </c>
      <c r="E462">
        <v>101.93552750751</v>
      </c>
      <c r="F462">
        <v>117.27712644802899</v>
      </c>
      <c r="G462">
        <v>98.064529688506497</v>
      </c>
      <c r="H462">
        <v>91.070459566270301</v>
      </c>
      <c r="I462">
        <v>105.54638673848601</v>
      </c>
      <c r="J462">
        <v>108.04186647621</v>
      </c>
      <c r="K462">
        <v>73.954783547225503</v>
      </c>
      <c r="L462">
        <v>143.00131294516399</v>
      </c>
      <c r="M462">
        <v>141.39568976639001</v>
      </c>
      <c r="N462">
        <v>144.58637233431699</v>
      </c>
      <c r="O462">
        <v>159.115591554758</v>
      </c>
      <c r="P462">
        <v>163.72938464159799</v>
      </c>
      <c r="Q462">
        <v>93.162084020399803</v>
      </c>
      <c r="R462">
        <v>93.413348916714</v>
      </c>
      <c r="S462">
        <v>68.663064273597698</v>
      </c>
      <c r="T462">
        <v>129.88557984742201</v>
      </c>
    </row>
    <row r="463" spans="1:20" x14ac:dyDescent="0.35">
      <c r="A463" s="24">
        <v>41579</v>
      </c>
      <c r="B463">
        <v>102.486362335615</v>
      </c>
      <c r="C463">
        <v>108.963823693598</v>
      </c>
      <c r="D463">
        <v>108.07654033211701</v>
      </c>
      <c r="E463">
        <v>101.87982538666201</v>
      </c>
      <c r="F463">
        <v>117.268441319204</v>
      </c>
      <c r="G463">
        <v>100.04035746653901</v>
      </c>
      <c r="H463">
        <v>93.985937547806699</v>
      </c>
      <c r="I463">
        <v>105.016945723323</v>
      </c>
      <c r="J463">
        <v>107.750239571392</v>
      </c>
      <c r="K463">
        <v>71.569144038283397</v>
      </c>
      <c r="L463">
        <v>143.342988214147</v>
      </c>
      <c r="M463">
        <v>141.517627850141</v>
      </c>
      <c r="N463">
        <v>144.343396047352</v>
      </c>
      <c r="O463">
        <v>158.860858291705</v>
      </c>
      <c r="P463">
        <v>164.46857618023401</v>
      </c>
      <c r="Q463">
        <v>92.004349049286304</v>
      </c>
      <c r="R463">
        <v>91.861824651453702</v>
      </c>
      <c r="S463">
        <v>67.426589369420199</v>
      </c>
      <c r="T463">
        <v>129.10157541070299</v>
      </c>
    </row>
    <row r="464" spans="1:20" x14ac:dyDescent="0.35">
      <c r="A464" s="24">
        <v>41582</v>
      </c>
      <c r="B464">
        <v>102.591308050755</v>
      </c>
      <c r="C464">
        <v>109.054479179053</v>
      </c>
      <c r="D464">
        <v>107.949199181905</v>
      </c>
      <c r="E464">
        <v>101.943110659892</v>
      </c>
      <c r="F464">
        <v>117.44248655633599</v>
      </c>
      <c r="G464">
        <v>100.013471121102</v>
      </c>
      <c r="H464">
        <v>93.760584611757807</v>
      </c>
      <c r="I464">
        <v>105.06736589261899</v>
      </c>
      <c r="J464">
        <v>107.778417968554</v>
      </c>
      <c r="K464">
        <v>71.686232579191199</v>
      </c>
      <c r="L464">
        <v>143.84736670421501</v>
      </c>
      <c r="M464">
        <v>142.00547146755301</v>
      </c>
      <c r="N464">
        <v>144.811997737035</v>
      </c>
      <c r="O464">
        <v>159.01368118932999</v>
      </c>
      <c r="P464">
        <v>165.888584357886</v>
      </c>
      <c r="Q464">
        <v>91.606370859450706</v>
      </c>
      <c r="R464">
        <v>91.100705439818498</v>
      </c>
      <c r="S464">
        <v>66.0355514172347</v>
      </c>
      <c r="T464">
        <v>133.07767129192601</v>
      </c>
    </row>
    <row r="465" spans="1:20" x14ac:dyDescent="0.35">
      <c r="A465" s="24">
        <v>41583</v>
      </c>
      <c r="B465">
        <v>102.28604709673699</v>
      </c>
      <c r="C465">
        <v>108.614095283475</v>
      </c>
      <c r="D465">
        <v>107.790076984865</v>
      </c>
      <c r="E465">
        <v>101.91783348528401</v>
      </c>
      <c r="F465">
        <v>117.094356544307</v>
      </c>
      <c r="G465">
        <v>102.311867968256</v>
      </c>
      <c r="H465">
        <v>97.169056969512297</v>
      </c>
      <c r="I465">
        <v>103.86987590776199</v>
      </c>
      <c r="J465">
        <v>107.317380579413</v>
      </c>
      <c r="K465">
        <v>69.110325909189498</v>
      </c>
      <c r="L465">
        <v>143.391809647548</v>
      </c>
      <c r="M465">
        <v>141.72672542008101</v>
      </c>
      <c r="N465">
        <v>143.64931274681101</v>
      </c>
      <c r="O465">
        <v>158.80988483019701</v>
      </c>
      <c r="P465">
        <v>166.102539557819</v>
      </c>
      <c r="Q465">
        <v>91.353116100260294</v>
      </c>
      <c r="R465">
        <v>90.807964274957897</v>
      </c>
      <c r="S465">
        <v>66.692429631325496</v>
      </c>
      <c r="T465">
        <v>130.31493646173899</v>
      </c>
    </row>
    <row r="466" spans="1:20" x14ac:dyDescent="0.35">
      <c r="A466" s="24">
        <v>41584</v>
      </c>
      <c r="B466">
        <v>102.44816968151601</v>
      </c>
      <c r="C466">
        <v>108.95083342586599</v>
      </c>
      <c r="D466">
        <v>107.758255759722</v>
      </c>
      <c r="E466">
        <v>102.031811612795</v>
      </c>
      <c r="F466">
        <v>117.326469577503</v>
      </c>
      <c r="G466">
        <v>102.150561074988</v>
      </c>
      <c r="H466">
        <v>96.873268755219797</v>
      </c>
      <c r="I466">
        <v>103.907694689428</v>
      </c>
      <c r="J466">
        <v>107.43969702971501</v>
      </c>
      <c r="K466">
        <v>69.3152342916093</v>
      </c>
      <c r="L466">
        <v>144.12392180705299</v>
      </c>
      <c r="M466">
        <v>142.02287598006799</v>
      </c>
      <c r="N466">
        <v>144.950836764766</v>
      </c>
      <c r="O466">
        <v>159.47221081151599</v>
      </c>
      <c r="P466">
        <v>164.76029570072299</v>
      </c>
      <c r="Q466">
        <v>91.425477815583307</v>
      </c>
      <c r="R466">
        <v>91.012881415288305</v>
      </c>
      <c r="S466">
        <v>67.040189119371803</v>
      </c>
      <c r="T466">
        <v>127.477501260374</v>
      </c>
    </row>
    <row r="467" spans="1:20" x14ac:dyDescent="0.35">
      <c r="A467" s="24">
        <v>41585</v>
      </c>
      <c r="B467">
        <v>102.524480248708</v>
      </c>
      <c r="C467">
        <v>108.93794680388601</v>
      </c>
      <c r="D467">
        <v>108.01280948953899</v>
      </c>
      <c r="E467">
        <v>102.057123413669</v>
      </c>
      <c r="F467">
        <v>117.558437638897</v>
      </c>
      <c r="G467">
        <v>100.551097415657</v>
      </c>
      <c r="H467">
        <v>94.422564775694696</v>
      </c>
      <c r="I467">
        <v>104.424497770014</v>
      </c>
      <c r="J467">
        <v>107.656161536138</v>
      </c>
      <c r="K467">
        <v>70.954428053239695</v>
      </c>
      <c r="L467">
        <v>142.30173843928199</v>
      </c>
      <c r="M467">
        <v>140.019364041546</v>
      </c>
      <c r="N467">
        <v>143.87497010327499</v>
      </c>
      <c r="O467">
        <v>157.332349040624</v>
      </c>
      <c r="P467">
        <v>162.77622068329401</v>
      </c>
      <c r="Q467">
        <v>90.774244866557197</v>
      </c>
      <c r="R467">
        <v>90.281031294923196</v>
      </c>
      <c r="S467">
        <v>67.426589369420199</v>
      </c>
      <c r="T467">
        <v>123.912093216228</v>
      </c>
    </row>
    <row r="468" spans="1:20" x14ac:dyDescent="0.35">
      <c r="A468" s="24">
        <v>41586</v>
      </c>
      <c r="B468">
        <v>101.88551004523799</v>
      </c>
      <c r="C468">
        <v>107.966412971805</v>
      </c>
      <c r="D468">
        <v>107.59909338436699</v>
      </c>
      <c r="E468">
        <v>101.892510142322</v>
      </c>
      <c r="F468">
        <v>117.268441319204</v>
      </c>
      <c r="G468">
        <v>105.24197654996399</v>
      </c>
      <c r="H468">
        <v>101.042271786386</v>
      </c>
      <c r="I468">
        <v>102.571501727976</v>
      </c>
      <c r="J468">
        <v>106.602207457822</v>
      </c>
      <c r="K468">
        <v>66.022168898124505</v>
      </c>
      <c r="L468">
        <v>144.22153476792499</v>
      </c>
      <c r="M468">
        <v>141.34343058763901</v>
      </c>
      <c r="N468">
        <v>144.256689556732</v>
      </c>
      <c r="O468">
        <v>162.42727020479899</v>
      </c>
      <c r="P468">
        <v>165.09110401830199</v>
      </c>
      <c r="Q468">
        <v>91.280754384937694</v>
      </c>
      <c r="R468">
        <v>90.837238949801204</v>
      </c>
      <c r="S468">
        <v>68.276664023549301</v>
      </c>
      <c r="T468">
        <v>127.06685552699</v>
      </c>
    </row>
    <row r="469" spans="1:20" x14ac:dyDescent="0.35">
      <c r="A469" s="24">
        <v>41589</v>
      </c>
      <c r="B469">
        <v>101.82828646247</v>
      </c>
      <c r="C469">
        <v>107.979396329821</v>
      </c>
      <c r="D469">
        <v>107.439995294315</v>
      </c>
      <c r="E469">
        <v>101.90518335589201</v>
      </c>
      <c r="F469">
        <v>116.80434704535899</v>
      </c>
      <c r="G469">
        <v>106.169359828848</v>
      </c>
      <c r="H469">
        <v>102.408468046892</v>
      </c>
      <c r="I469">
        <v>102.35719042560601</v>
      </c>
      <c r="J469">
        <v>106.42347419531001</v>
      </c>
      <c r="K469">
        <v>65.114752175797307</v>
      </c>
      <c r="L469">
        <v>144.245952961109</v>
      </c>
      <c r="M469">
        <v>141.848633076363</v>
      </c>
      <c r="N469">
        <v>145.037607162879</v>
      </c>
      <c r="O469">
        <v>161.86686677477101</v>
      </c>
      <c r="P469">
        <v>166.74450847602699</v>
      </c>
      <c r="Q469">
        <v>91.678725078480596</v>
      </c>
      <c r="R469">
        <v>91.627632836279901</v>
      </c>
      <c r="S469">
        <v>68.392586309555298</v>
      </c>
      <c r="T469">
        <v>127.514847235594</v>
      </c>
    </row>
    <row r="470" spans="1:20" x14ac:dyDescent="0.35">
      <c r="A470" s="24">
        <v>41590</v>
      </c>
      <c r="B470">
        <v>101.79012183624801</v>
      </c>
      <c r="C470">
        <v>107.966412971805</v>
      </c>
      <c r="D470">
        <v>107.185393350521</v>
      </c>
      <c r="E470">
        <v>101.81641315045501</v>
      </c>
      <c r="F470">
        <v>116.65926980998501</v>
      </c>
      <c r="G470">
        <v>105.215045487113</v>
      </c>
      <c r="H470">
        <v>101.070450103402</v>
      </c>
      <c r="I470">
        <v>102.445465923516</v>
      </c>
      <c r="J470">
        <v>106.49871661755201</v>
      </c>
      <c r="K470">
        <v>65.9782635584763</v>
      </c>
      <c r="L470">
        <v>143.953114078493</v>
      </c>
      <c r="M470">
        <v>141.81380883759701</v>
      </c>
      <c r="N470">
        <v>144.65585575567499</v>
      </c>
      <c r="O470">
        <v>160.083612074775</v>
      </c>
      <c r="P470">
        <v>167.63928031497599</v>
      </c>
      <c r="Q470">
        <v>91.063669238969595</v>
      </c>
      <c r="R470">
        <v>90.837238949801204</v>
      </c>
      <c r="S470">
        <v>69.706342737736804</v>
      </c>
      <c r="T470">
        <v>126.002827852401</v>
      </c>
    </row>
    <row r="471" spans="1:20" x14ac:dyDescent="0.35">
      <c r="A471" s="24">
        <v>41591</v>
      </c>
      <c r="B471">
        <v>102.05715276566499</v>
      </c>
      <c r="C471">
        <v>108.316106833343</v>
      </c>
      <c r="D471">
        <v>107.21724671831601</v>
      </c>
      <c r="E471">
        <v>101.943110659892</v>
      </c>
      <c r="F471">
        <v>117.065401721803</v>
      </c>
      <c r="G471">
        <v>104.435497980394</v>
      </c>
      <c r="H471">
        <v>99.915517620437896</v>
      </c>
      <c r="I471">
        <v>103.050529883233</v>
      </c>
      <c r="J471">
        <v>106.743429542003</v>
      </c>
      <c r="K471">
        <v>66.783232961255806</v>
      </c>
      <c r="L471">
        <v>145.10823068807599</v>
      </c>
      <c r="M471">
        <v>142.94621275373501</v>
      </c>
      <c r="N471">
        <v>145.488762107074</v>
      </c>
      <c r="O471">
        <v>161.408300594998</v>
      </c>
      <c r="P471">
        <v>169.83739663101099</v>
      </c>
      <c r="Q471">
        <v>91.461647428805193</v>
      </c>
      <c r="R471">
        <v>91.2177985556187</v>
      </c>
      <c r="S471">
        <v>68.315304785551206</v>
      </c>
      <c r="T471">
        <v>127.888205938928</v>
      </c>
    </row>
    <row r="472" spans="1:20" x14ac:dyDescent="0.35">
      <c r="A472" s="24">
        <v>41592</v>
      </c>
      <c r="B472">
        <v>102.37191517007901</v>
      </c>
      <c r="C472">
        <v>108.795378615517</v>
      </c>
      <c r="D472">
        <v>107.439995294315</v>
      </c>
      <c r="E472">
        <v>102.08245829872099</v>
      </c>
      <c r="F472">
        <v>117.268441319204</v>
      </c>
      <c r="G472">
        <v>102.983903631289</v>
      </c>
      <c r="H472">
        <v>97.985923248362198</v>
      </c>
      <c r="I472">
        <v>103.567332963819</v>
      </c>
      <c r="J472">
        <v>107.326793384428</v>
      </c>
      <c r="K472">
        <v>68.012642025802705</v>
      </c>
      <c r="L472">
        <v>145.83220843417601</v>
      </c>
      <c r="M472">
        <v>144.043792431106</v>
      </c>
      <c r="N472">
        <v>146.738185541664</v>
      </c>
      <c r="O472">
        <v>162.42727020479899</v>
      </c>
      <c r="P472">
        <v>170.18747383138501</v>
      </c>
      <c r="Q472">
        <v>91.859625618640806</v>
      </c>
      <c r="R472">
        <v>91.774006210496694</v>
      </c>
      <c r="S472">
        <v>69.126738677678404</v>
      </c>
      <c r="T472">
        <v>129.23219790621701</v>
      </c>
    </row>
    <row r="473" spans="1:20" x14ac:dyDescent="0.35">
      <c r="A473" s="24">
        <v>41593</v>
      </c>
      <c r="B473">
        <v>102.400447549144</v>
      </c>
      <c r="C473">
        <v>108.899045097856</v>
      </c>
      <c r="D473">
        <v>107.567336444527</v>
      </c>
      <c r="E473">
        <v>102.006557522365</v>
      </c>
      <c r="F473">
        <v>117.558437638897</v>
      </c>
      <c r="G473">
        <v>102.755386464105</v>
      </c>
      <c r="H473">
        <v>97.4084675211774</v>
      </c>
      <c r="I473">
        <v>103.668187921189</v>
      </c>
      <c r="J473">
        <v>107.326793384428</v>
      </c>
      <c r="K473">
        <v>68.451718327821993</v>
      </c>
      <c r="L473">
        <v>146.46673753874001</v>
      </c>
      <c r="M473">
        <v>144.63612397854999</v>
      </c>
      <c r="N473">
        <v>147.20673930072601</v>
      </c>
      <c r="O473">
        <v>162.22351040325199</v>
      </c>
      <c r="P473">
        <v>171.237877629851</v>
      </c>
      <c r="Q473">
        <v>91.714909684288401</v>
      </c>
      <c r="R473">
        <v>91.978923350827401</v>
      </c>
      <c r="S473">
        <v>69.860898415773093</v>
      </c>
      <c r="T473">
        <v>129.40021690138201</v>
      </c>
    </row>
    <row r="474" spans="1:20" x14ac:dyDescent="0.35">
      <c r="A474" s="24">
        <v>41596</v>
      </c>
      <c r="B474">
        <v>102.60082818640301</v>
      </c>
      <c r="C474">
        <v>109.02854010188901</v>
      </c>
      <c r="D474">
        <v>107.885540660293</v>
      </c>
      <c r="E474">
        <v>102.08245829872099</v>
      </c>
      <c r="F474">
        <v>117.41347901681399</v>
      </c>
      <c r="G474">
        <v>101.50538939868601</v>
      </c>
      <c r="H474">
        <v>95.676058282432507</v>
      </c>
      <c r="I474">
        <v>104.26064318388801</v>
      </c>
      <c r="J474">
        <v>107.806676389564</v>
      </c>
      <c r="K474">
        <v>69.593302969749203</v>
      </c>
      <c r="L474">
        <v>145.95429940009399</v>
      </c>
      <c r="M474">
        <v>143.712756777414</v>
      </c>
      <c r="N474">
        <v>146.477858370451</v>
      </c>
      <c r="O474">
        <v>161.76499296692899</v>
      </c>
      <c r="P474">
        <v>170.18747383138501</v>
      </c>
      <c r="Q474">
        <v>91.099861341070195</v>
      </c>
      <c r="R474">
        <v>91.1592492059319</v>
      </c>
      <c r="S474">
        <v>69.242660963684401</v>
      </c>
      <c r="T474">
        <v>125.64814634704599</v>
      </c>
    </row>
    <row r="475" spans="1:20" x14ac:dyDescent="0.35">
      <c r="A475" s="24">
        <v>41597</v>
      </c>
      <c r="B475">
        <v>102.324183695081</v>
      </c>
      <c r="C475">
        <v>108.756594374675</v>
      </c>
      <c r="D475">
        <v>107.66273583465301</v>
      </c>
      <c r="E475">
        <v>102.069785085151</v>
      </c>
      <c r="F475">
        <v>117.355424400006</v>
      </c>
      <c r="G475">
        <v>103.024238739121</v>
      </c>
      <c r="H475">
        <v>97.704245221172698</v>
      </c>
      <c r="I475">
        <v>104.04629533457</v>
      </c>
      <c r="J475">
        <v>107.43026421873699</v>
      </c>
      <c r="K475">
        <v>68.012642025802705</v>
      </c>
      <c r="L475">
        <v>145.63696755946501</v>
      </c>
      <c r="M475">
        <v>143.312087859927</v>
      </c>
      <c r="N475">
        <v>146.02667147250901</v>
      </c>
      <c r="O475">
        <v>161.66310697322501</v>
      </c>
      <c r="P475">
        <v>168.92308039351599</v>
      </c>
      <c r="Q475">
        <v>90.955130414131901</v>
      </c>
      <c r="R475">
        <v>91.2177985556187</v>
      </c>
      <c r="S475">
        <v>67.967545297504898</v>
      </c>
      <c r="T475">
        <v>124.994806509534</v>
      </c>
    </row>
    <row r="476" spans="1:20" x14ac:dyDescent="0.35">
      <c r="A476" s="24">
        <v>41598</v>
      </c>
      <c r="B476">
        <v>102.038065781241</v>
      </c>
      <c r="C476">
        <v>108.277274224482</v>
      </c>
      <c r="D476">
        <v>107.59909338436699</v>
      </c>
      <c r="E476">
        <v>102.01917302549199</v>
      </c>
      <c r="F476">
        <v>117.239394241917</v>
      </c>
      <c r="G476">
        <v>106.43821210386299</v>
      </c>
      <c r="H476">
        <v>102.661999299957</v>
      </c>
      <c r="I476">
        <v>102.773145858211</v>
      </c>
      <c r="J476">
        <v>106.969186817672</v>
      </c>
      <c r="K476">
        <v>64.661043814633402</v>
      </c>
      <c r="L476">
        <v>145.18145536169601</v>
      </c>
      <c r="M476">
        <v>142.75462619245201</v>
      </c>
      <c r="N476">
        <v>145.731690463419</v>
      </c>
      <c r="O476">
        <v>161.81589331326299</v>
      </c>
      <c r="P476">
        <v>168.98148973260399</v>
      </c>
      <c r="Q476">
        <v>91.027492129454501</v>
      </c>
      <c r="R476">
        <v>91.276347905305599</v>
      </c>
      <c r="S476">
        <v>70.0540948558114</v>
      </c>
      <c r="T476">
        <v>125.050770737563</v>
      </c>
    </row>
    <row r="477" spans="1:20" x14ac:dyDescent="0.35">
      <c r="A477" s="24">
        <v>41599</v>
      </c>
      <c r="B477">
        <v>102.142964783252</v>
      </c>
      <c r="C477">
        <v>108.40683832568401</v>
      </c>
      <c r="D477">
        <v>107.630954787825</v>
      </c>
      <c r="E477">
        <v>102.04446174218801</v>
      </c>
      <c r="F477">
        <v>117.58749789543801</v>
      </c>
      <c r="G477">
        <v>106.18281977059701</v>
      </c>
      <c r="H477">
        <v>102.253550389086</v>
      </c>
      <c r="I477">
        <v>103.00010971393699</v>
      </c>
      <c r="J477">
        <v>107.17622851609801</v>
      </c>
      <c r="K477">
        <v>64.836660592117497</v>
      </c>
      <c r="L477">
        <v>146.35288565698801</v>
      </c>
      <c r="M477">
        <v>144.14832600234101</v>
      </c>
      <c r="N477">
        <v>147.06786831925001</v>
      </c>
      <c r="O477">
        <v>164.36338436000599</v>
      </c>
      <c r="P477">
        <v>170.30424085035801</v>
      </c>
      <c r="Q477">
        <v>92.185242093153803</v>
      </c>
      <c r="R477">
        <v>92.798597495722703</v>
      </c>
      <c r="S477">
        <v>70.595058153867896</v>
      </c>
      <c r="T477">
        <v>128.63484755895001</v>
      </c>
    </row>
    <row r="478" spans="1:20" x14ac:dyDescent="0.35">
      <c r="A478" s="24">
        <v>41600</v>
      </c>
      <c r="B478">
        <v>102.28604709673699</v>
      </c>
      <c r="C478">
        <v>108.743666294394</v>
      </c>
      <c r="D478">
        <v>107.630954787825</v>
      </c>
      <c r="E478">
        <v>102.069785085151</v>
      </c>
      <c r="F478">
        <v>117.70344897799799</v>
      </c>
      <c r="G478">
        <v>104.220451934313</v>
      </c>
      <c r="H478">
        <v>99.450743618426003</v>
      </c>
      <c r="I478">
        <v>103.630325283185</v>
      </c>
      <c r="J478">
        <v>107.55259067202</v>
      </c>
      <c r="K478">
        <v>66.636871139843805</v>
      </c>
      <c r="L478">
        <v>147.085027722425</v>
      </c>
      <c r="M478">
        <v>144.75809248977001</v>
      </c>
      <c r="N478">
        <v>147.06786831925001</v>
      </c>
      <c r="O478">
        <v>165.68808506609099</v>
      </c>
      <c r="P478">
        <v>170.148626110576</v>
      </c>
      <c r="Q478">
        <v>92.474673961858997</v>
      </c>
      <c r="R478">
        <v>93.062063985739698</v>
      </c>
      <c r="S478">
        <v>72.102011022087694</v>
      </c>
      <c r="T478">
        <v>129.40021690138201</v>
      </c>
    </row>
    <row r="479" spans="1:20" x14ac:dyDescent="0.35">
      <c r="A479" s="24">
        <v>41603</v>
      </c>
      <c r="B479">
        <v>102.362348321303</v>
      </c>
      <c r="C479">
        <v>108.86015721126</v>
      </c>
      <c r="D479">
        <v>107.790076984865</v>
      </c>
      <c r="E479">
        <v>102.09511997020201</v>
      </c>
      <c r="F479">
        <v>117.906554471671</v>
      </c>
      <c r="G479">
        <v>103.575302616717</v>
      </c>
      <c r="H479">
        <v>98.478896595985603</v>
      </c>
      <c r="I479">
        <v>104.26064318388801</v>
      </c>
      <c r="J479">
        <v>107.740856775319</v>
      </c>
      <c r="K479">
        <v>67.310129104787606</v>
      </c>
      <c r="L479">
        <v>146.93857837518499</v>
      </c>
      <c r="M479">
        <v>144.67097864478501</v>
      </c>
      <c r="N479">
        <v>147.50178421730899</v>
      </c>
      <c r="O479">
        <v>165.891857053499</v>
      </c>
      <c r="P479">
        <v>170.49875497015299</v>
      </c>
      <c r="Q479">
        <v>92.366142633314098</v>
      </c>
      <c r="R479">
        <v>92.769322820879097</v>
      </c>
      <c r="S479">
        <v>72.565692796140098</v>
      </c>
      <c r="T479">
        <v>127.888205938928</v>
      </c>
    </row>
    <row r="480" spans="1:20" x14ac:dyDescent="0.35">
      <c r="A480" s="24">
        <v>41604</v>
      </c>
      <c r="B480">
        <v>102.39101149712801</v>
      </c>
      <c r="C480">
        <v>109.158097293374</v>
      </c>
      <c r="D480">
        <v>108.044654821671</v>
      </c>
      <c r="E480">
        <v>102.107781641684</v>
      </c>
      <c r="F480">
        <v>117.964503654442</v>
      </c>
      <c r="G480">
        <v>102.728522477376</v>
      </c>
      <c r="H480">
        <v>97.436635323896098</v>
      </c>
      <c r="I480">
        <v>104.638852928722</v>
      </c>
      <c r="J480">
        <v>107.95723125491401</v>
      </c>
      <c r="K480">
        <v>67.968732105046797</v>
      </c>
      <c r="L480">
        <v>146.979220536284</v>
      </c>
      <c r="M480">
        <v>145.38529391718399</v>
      </c>
      <c r="N480">
        <v>147.848737994777</v>
      </c>
      <c r="O480">
        <v>166.29951070107501</v>
      </c>
      <c r="P480">
        <v>171.354610209356</v>
      </c>
      <c r="Q480">
        <v>92.329950531213498</v>
      </c>
      <c r="R480">
        <v>92.857141261836006</v>
      </c>
      <c r="S480">
        <v>72.952085676216797</v>
      </c>
      <c r="T480">
        <v>128.70959003382001</v>
      </c>
    </row>
    <row r="481" spans="1:20" x14ac:dyDescent="0.35">
      <c r="A481" s="24">
        <v>41605</v>
      </c>
      <c r="B481">
        <v>102.43867757374601</v>
      </c>
      <c r="C481">
        <v>109.054479179053</v>
      </c>
      <c r="D481">
        <v>107.949199181905</v>
      </c>
      <c r="E481">
        <v>102.09511997020201</v>
      </c>
      <c r="F481">
        <v>117.964503654442</v>
      </c>
      <c r="G481">
        <v>103.104875416724</v>
      </c>
      <c r="H481">
        <v>97.816926946346101</v>
      </c>
      <c r="I481">
        <v>104.46232386107</v>
      </c>
      <c r="J481">
        <v>107.976046861965</v>
      </c>
      <c r="K481">
        <v>67.705290904943098</v>
      </c>
      <c r="L481">
        <v>147.33716463207901</v>
      </c>
      <c r="M481">
        <v>145.57692611966999</v>
      </c>
      <c r="N481">
        <v>147.918221416135</v>
      </c>
      <c r="O481">
        <v>166.70713997692599</v>
      </c>
      <c r="P481">
        <v>172.229975407636</v>
      </c>
      <c r="Q481">
        <v>92.329950531213498</v>
      </c>
      <c r="R481">
        <v>92.593674771818698</v>
      </c>
      <c r="S481">
        <v>73.724886176313603</v>
      </c>
      <c r="T481">
        <v>127.029526393247</v>
      </c>
    </row>
    <row r="482" spans="1:20" x14ac:dyDescent="0.35">
      <c r="A482" s="24">
        <v>41607</v>
      </c>
      <c r="B482">
        <v>102.476832857342</v>
      </c>
      <c r="C482">
        <v>108.99475849606701</v>
      </c>
      <c r="D482">
        <v>107.82184999603</v>
      </c>
      <c r="E482">
        <v>102.145812824484</v>
      </c>
      <c r="F482">
        <v>118.19653761211001</v>
      </c>
      <c r="G482">
        <v>102.90324459497801</v>
      </c>
      <c r="H482">
        <v>97.380310232756102</v>
      </c>
      <c r="I482">
        <v>104.566080646103</v>
      </c>
      <c r="J482">
        <v>107.89139163470701</v>
      </c>
      <c r="K482">
        <v>67.895558066002707</v>
      </c>
      <c r="L482">
        <v>147.23955167120701</v>
      </c>
      <c r="M482">
        <v>145.69889463089001</v>
      </c>
      <c r="N482">
        <v>148.213186448351</v>
      </c>
      <c r="O482">
        <v>166.29951070107501</v>
      </c>
      <c r="P482">
        <v>172.074360667853</v>
      </c>
      <c r="Q482">
        <v>92.293780917991498</v>
      </c>
      <c r="R482">
        <v>92.974239961209506</v>
      </c>
      <c r="S482">
        <v>73.995364140355903</v>
      </c>
      <c r="T482">
        <v>126.525528352921</v>
      </c>
    </row>
    <row r="483" spans="1:20" x14ac:dyDescent="0.35">
      <c r="A483" s="24">
        <v>41610</v>
      </c>
      <c r="B483">
        <v>102.087880661783</v>
      </c>
      <c r="C483">
        <v>108.68303352877901</v>
      </c>
      <c r="D483">
        <v>107.91120656764301</v>
      </c>
      <c r="E483">
        <v>102.010216364535</v>
      </c>
      <c r="F483">
        <v>118.024680131252</v>
      </c>
      <c r="G483">
        <v>104.47584426757901</v>
      </c>
      <c r="H483">
        <v>100.042277989821</v>
      </c>
      <c r="I483">
        <v>104.325667513556</v>
      </c>
      <c r="J483">
        <v>107.37970915332799</v>
      </c>
      <c r="K483">
        <v>66.227077280544293</v>
      </c>
      <c r="L483">
        <v>146.85717442926199</v>
      </c>
      <c r="M483">
        <v>145.14135689474301</v>
      </c>
      <c r="N483">
        <v>147.588490707929</v>
      </c>
      <c r="O483">
        <v>165.53526216846601</v>
      </c>
      <c r="P483">
        <v>170.92669980948901</v>
      </c>
      <c r="Q483">
        <v>92.185242093153903</v>
      </c>
      <c r="R483">
        <v>93.003514636053097</v>
      </c>
      <c r="S483">
        <v>74.768164640452795</v>
      </c>
      <c r="T483">
        <v>126.618830135431</v>
      </c>
    </row>
    <row r="484" spans="1:20" x14ac:dyDescent="0.35">
      <c r="A484" s="24">
        <v>41611</v>
      </c>
      <c r="B484">
        <v>102.21212824173899</v>
      </c>
      <c r="C484">
        <v>108.812929296391</v>
      </c>
      <c r="D484">
        <v>107.656009984793</v>
      </c>
      <c r="E484">
        <v>102.022866493927</v>
      </c>
      <c r="F484">
        <v>117.995488082164</v>
      </c>
      <c r="G484">
        <v>103.93818443496301</v>
      </c>
      <c r="H484">
        <v>99.014116390537893</v>
      </c>
      <c r="I484">
        <v>104.40156821491399</v>
      </c>
      <c r="J484">
        <v>107.653510746202</v>
      </c>
      <c r="K484">
        <v>66.856407000299896</v>
      </c>
      <c r="L484">
        <v>146.222779901389</v>
      </c>
      <c r="M484">
        <v>144.39221738357799</v>
      </c>
      <c r="N484">
        <v>146.92906124526499</v>
      </c>
      <c r="O484">
        <v>163.49723764782999</v>
      </c>
      <c r="P484">
        <v>170.79049171037599</v>
      </c>
      <c r="Q484">
        <v>92.727928721049096</v>
      </c>
      <c r="R484">
        <v>93.823183197374902</v>
      </c>
      <c r="S484">
        <v>74.884079556486995</v>
      </c>
      <c r="T484">
        <v>126.30151144677301</v>
      </c>
    </row>
    <row r="485" spans="1:20" x14ac:dyDescent="0.35">
      <c r="A485" s="24">
        <v>41612</v>
      </c>
      <c r="B485">
        <v>101.944564782654</v>
      </c>
      <c r="C485">
        <v>108.56614875805001</v>
      </c>
      <c r="D485">
        <v>107.94309207809</v>
      </c>
      <c r="E485">
        <v>101.959408089365</v>
      </c>
      <c r="F485">
        <v>117.674797278352</v>
      </c>
      <c r="G485">
        <v>105.793018068854</v>
      </c>
      <c r="H485">
        <v>101.647916344884</v>
      </c>
      <c r="I485">
        <v>103.89533451165499</v>
      </c>
      <c r="J485">
        <v>107.30420665358299</v>
      </c>
      <c r="K485">
        <v>64.968394935493706</v>
      </c>
      <c r="L485">
        <v>146.20639145085099</v>
      </c>
      <c r="M485">
        <v>144.81035166852101</v>
      </c>
      <c r="N485">
        <v>146.91171036101699</v>
      </c>
      <c r="O485">
        <v>164.516256001079</v>
      </c>
      <c r="P485">
        <v>169.273243692562</v>
      </c>
      <c r="Q485">
        <v>92.908829261209306</v>
      </c>
      <c r="R485">
        <v>94.115929945809</v>
      </c>
      <c r="S485">
        <v>74.806805402454799</v>
      </c>
      <c r="T485">
        <v>125.872163253194</v>
      </c>
    </row>
    <row r="486" spans="1:20" x14ac:dyDescent="0.35">
      <c r="A486" s="24">
        <v>41613</v>
      </c>
      <c r="B486">
        <v>101.72475148381901</v>
      </c>
      <c r="C486">
        <v>108.514222235703</v>
      </c>
      <c r="D486">
        <v>107.815485751002</v>
      </c>
      <c r="E486">
        <v>101.908738319261</v>
      </c>
      <c r="F486">
        <v>117.61650543496</v>
      </c>
      <c r="G486">
        <v>106.344126663865</v>
      </c>
      <c r="H486">
        <v>102.549317574784</v>
      </c>
      <c r="I486">
        <v>103.832071744874</v>
      </c>
      <c r="J486">
        <v>107.068256340389</v>
      </c>
      <c r="K486">
        <v>64.412220930350003</v>
      </c>
      <c r="L486">
        <v>145.56377279177801</v>
      </c>
      <c r="M486">
        <v>144.40965232356299</v>
      </c>
      <c r="N486">
        <v>146.130808731744</v>
      </c>
      <c r="O486">
        <v>164.05771419303099</v>
      </c>
      <c r="P486">
        <v>168.748059013063</v>
      </c>
      <c r="Q486">
        <v>92.800290436372094</v>
      </c>
      <c r="R486">
        <v>93.940281896748601</v>
      </c>
      <c r="S486">
        <v>78.0139149489045</v>
      </c>
      <c r="T486">
        <v>125.722829876746</v>
      </c>
    </row>
    <row r="487" spans="1:20" x14ac:dyDescent="0.35">
      <c r="A487" s="24">
        <v>41614</v>
      </c>
      <c r="B487">
        <v>101.89675856665001</v>
      </c>
      <c r="C487">
        <v>108.52712958683399</v>
      </c>
      <c r="D487">
        <v>107.592246999564</v>
      </c>
      <c r="E487">
        <v>101.921411532832</v>
      </c>
      <c r="F487">
        <v>117.995488082164</v>
      </c>
      <c r="G487">
        <v>105.497346524523</v>
      </c>
      <c r="H487">
        <v>101.183142342873</v>
      </c>
      <c r="I487">
        <v>104.211728748845</v>
      </c>
      <c r="J487">
        <v>107.294773842605</v>
      </c>
      <c r="K487">
        <v>65.246454451416994</v>
      </c>
      <c r="L487">
        <v>147.190745190771</v>
      </c>
      <c r="M487">
        <v>146.012480130862</v>
      </c>
      <c r="N487">
        <v>147.77936641153099</v>
      </c>
      <c r="O487">
        <v>166.35043541913399</v>
      </c>
      <c r="P487">
        <v>167.77543675488599</v>
      </c>
      <c r="Q487">
        <v>93.125906910884694</v>
      </c>
      <c r="R487">
        <v>94.320847086139395</v>
      </c>
      <c r="S487">
        <v>77.936633424900506</v>
      </c>
      <c r="T487">
        <v>123.557470656042</v>
      </c>
    </row>
    <row r="488" spans="1:20" x14ac:dyDescent="0.35">
      <c r="A488" s="24">
        <v>41617</v>
      </c>
      <c r="B488">
        <v>102.021024831858</v>
      </c>
      <c r="C488">
        <v>108.68303352877901</v>
      </c>
      <c r="D488">
        <v>107.560369524781</v>
      </c>
      <c r="E488">
        <v>101.934061662224</v>
      </c>
      <c r="F488">
        <v>118.374457550115</v>
      </c>
      <c r="G488">
        <v>104.93283388453099</v>
      </c>
      <c r="H488">
        <v>100.408469939466</v>
      </c>
      <c r="I488">
        <v>104.578740508848</v>
      </c>
      <c r="J488">
        <v>107.455231659034</v>
      </c>
      <c r="K488">
        <v>65.773350594948795</v>
      </c>
      <c r="L488">
        <v>147.56494316041201</v>
      </c>
      <c r="M488">
        <v>145.97761025089301</v>
      </c>
      <c r="N488">
        <v>148.52556627230899</v>
      </c>
      <c r="O488">
        <v>166.401360137193</v>
      </c>
      <c r="P488">
        <v>168.04774963470501</v>
      </c>
      <c r="Q488">
        <v>92.800290436372094</v>
      </c>
      <c r="R488">
        <v>93.559716707357893</v>
      </c>
      <c r="S488">
        <v>79.984549591176801</v>
      </c>
      <c r="T488">
        <v>123.33342848767801</v>
      </c>
    </row>
    <row r="489" spans="1:20" x14ac:dyDescent="0.35">
      <c r="A489" s="24">
        <v>41618</v>
      </c>
      <c r="B489">
        <v>102.183483751165</v>
      </c>
      <c r="C489">
        <v>109.13762380225999</v>
      </c>
      <c r="D489">
        <v>107.91120656764301</v>
      </c>
      <c r="E489">
        <v>101.984777600683</v>
      </c>
      <c r="F489">
        <v>118.316099810449</v>
      </c>
      <c r="G489">
        <v>103.38710937801299</v>
      </c>
      <c r="H489">
        <v>98.211297213006404</v>
      </c>
      <c r="I489">
        <v>105.325475057329</v>
      </c>
      <c r="J489">
        <v>107.889521077281</v>
      </c>
      <c r="K489">
        <v>67.1491306431232</v>
      </c>
      <c r="L489">
        <v>147.036236194954</v>
      </c>
      <c r="M489">
        <v>145.89052683337701</v>
      </c>
      <c r="N489">
        <v>147.90082260126701</v>
      </c>
      <c r="O489">
        <v>165.43332743131299</v>
      </c>
      <c r="P489">
        <v>167.328016395942</v>
      </c>
      <c r="Q489">
        <v>93.089722305076805</v>
      </c>
      <c r="R489">
        <v>94.028100337705595</v>
      </c>
      <c r="S489">
        <v>80.216386793217197</v>
      </c>
      <c r="T489">
        <v>123.57609732959</v>
      </c>
    </row>
    <row r="490" spans="1:20" x14ac:dyDescent="0.35">
      <c r="A490" s="24">
        <v>41619</v>
      </c>
      <c r="B490">
        <v>102.021024831858</v>
      </c>
      <c r="C490">
        <v>108.72199742226</v>
      </c>
      <c r="D490">
        <v>108.038772716417</v>
      </c>
      <c r="E490">
        <v>101.921411532832</v>
      </c>
      <c r="F490">
        <v>118.11207176894899</v>
      </c>
      <c r="G490">
        <v>104.838726085825</v>
      </c>
      <c r="H490">
        <v>100.535251337444</v>
      </c>
      <c r="I490">
        <v>104.831908526205</v>
      </c>
      <c r="J490">
        <v>107.587401045511</v>
      </c>
      <c r="K490">
        <v>65.6270025168606</v>
      </c>
      <c r="L490">
        <v>145.384800743879</v>
      </c>
      <c r="M490">
        <v>144.235439847327</v>
      </c>
      <c r="N490">
        <v>145.939949005015</v>
      </c>
      <c r="O490">
        <v>162.88584857043301</v>
      </c>
      <c r="P490">
        <v>166.23873043719701</v>
      </c>
      <c r="Q490">
        <v>93.089722305076805</v>
      </c>
      <c r="R490">
        <v>93.852463455791707</v>
      </c>
      <c r="S490">
        <v>81.955176863477206</v>
      </c>
      <c r="T490">
        <v>121.373375292189</v>
      </c>
    </row>
    <row r="491" spans="1:20" x14ac:dyDescent="0.35">
      <c r="A491" s="24">
        <v>41620</v>
      </c>
      <c r="B491">
        <v>101.868086048199</v>
      </c>
      <c r="C491">
        <v>108.436280629306</v>
      </c>
      <c r="D491">
        <v>107.91120656764301</v>
      </c>
      <c r="E491">
        <v>101.80727181607701</v>
      </c>
      <c r="F491">
        <v>118.024680131252</v>
      </c>
      <c r="G491">
        <v>105.698932628855</v>
      </c>
      <c r="H491">
        <v>101.549302749625</v>
      </c>
      <c r="I491">
        <v>104.350965310879</v>
      </c>
      <c r="J491">
        <v>107.408037595203</v>
      </c>
      <c r="K491">
        <v>64.968394935493706</v>
      </c>
      <c r="L491">
        <v>144.904840446994</v>
      </c>
      <c r="M491">
        <v>143.782511751089</v>
      </c>
      <c r="N491">
        <v>145.62756918105799</v>
      </c>
      <c r="O491">
        <v>164.31244745608399</v>
      </c>
      <c r="P491">
        <v>165.96638311791</v>
      </c>
      <c r="Q491">
        <v>92.221419202668599</v>
      </c>
      <c r="R491">
        <v>93.091333077010106</v>
      </c>
      <c r="S491">
        <v>82.573421685537795</v>
      </c>
      <c r="T491">
        <v>122.213411322845</v>
      </c>
    </row>
    <row r="492" spans="1:20" x14ac:dyDescent="0.35">
      <c r="A492" s="24">
        <v>41621</v>
      </c>
      <c r="B492">
        <v>101.915864236326</v>
      </c>
      <c r="C492">
        <v>108.514222235703</v>
      </c>
      <c r="D492">
        <v>107.783608276218</v>
      </c>
      <c r="E492">
        <v>101.857987754536</v>
      </c>
      <c r="F492">
        <v>118.024680131252</v>
      </c>
      <c r="G492">
        <v>104.74465182518</v>
      </c>
      <c r="H492">
        <v>100.126791912275</v>
      </c>
      <c r="I492">
        <v>105.034334761125</v>
      </c>
      <c r="J492">
        <v>107.700674801091</v>
      </c>
      <c r="K492">
        <v>65.7440956388768</v>
      </c>
      <c r="L492">
        <v>144.88857162018201</v>
      </c>
      <c r="M492">
        <v>143.573444608617</v>
      </c>
      <c r="N492">
        <v>145.83590760702</v>
      </c>
      <c r="O492">
        <v>163.65009710304199</v>
      </c>
      <c r="P492">
        <v>166.199796617716</v>
      </c>
      <c r="Q492">
        <v>91.859625618640806</v>
      </c>
      <c r="R492">
        <v>92.915690611522905</v>
      </c>
      <c r="S492">
        <v>82.727977363573999</v>
      </c>
      <c r="T492">
        <v>121.970708797979</v>
      </c>
    </row>
    <row r="493" spans="1:20" x14ac:dyDescent="0.35">
      <c r="A493" s="24">
        <v>41624</v>
      </c>
      <c r="B493">
        <v>101.99227757240099</v>
      </c>
      <c r="C493">
        <v>108.657018444729</v>
      </c>
      <c r="D493">
        <v>107.94309207809</v>
      </c>
      <c r="E493">
        <v>101.87066096810599</v>
      </c>
      <c r="F493">
        <v>118.257807967057</v>
      </c>
      <c r="G493">
        <v>105.362925976692</v>
      </c>
      <c r="H493">
        <v>101.000014825159</v>
      </c>
      <c r="I493">
        <v>105.13561366309099</v>
      </c>
      <c r="J493">
        <v>107.785600108832</v>
      </c>
      <c r="K493">
        <v>65.217204076453299</v>
      </c>
      <c r="L493">
        <v>145.79158122604301</v>
      </c>
      <c r="M493">
        <v>144.63612397854999</v>
      </c>
      <c r="N493">
        <v>146.72085063428901</v>
      </c>
      <c r="O493">
        <v>165.229531072181</v>
      </c>
      <c r="P493">
        <v>166.919512636745</v>
      </c>
      <c r="Q493">
        <v>92.149057487345999</v>
      </c>
      <c r="R493">
        <v>93.296255800913698</v>
      </c>
      <c r="S493">
        <v>80.448223995257393</v>
      </c>
      <c r="T493">
        <v>122.717409363171</v>
      </c>
    </row>
    <row r="494" spans="1:20" x14ac:dyDescent="0.35">
      <c r="A494" s="24">
        <v>41625</v>
      </c>
      <c r="B494">
        <v>102.164350053612</v>
      </c>
      <c r="C494">
        <v>108.968715773149</v>
      </c>
      <c r="D494">
        <v>107.87932909286</v>
      </c>
      <c r="E494">
        <v>101.984777600683</v>
      </c>
      <c r="F494">
        <v>118.43269667648801</v>
      </c>
      <c r="G494">
        <v>104.448957922142</v>
      </c>
      <c r="H494">
        <v>99.816946082367593</v>
      </c>
      <c r="I494">
        <v>105.325475057329</v>
      </c>
      <c r="J494">
        <v>108.106575759576</v>
      </c>
      <c r="K494">
        <v>65.934367381044694</v>
      </c>
      <c r="L494">
        <v>145.32788975597001</v>
      </c>
      <c r="M494">
        <v>144.270264086092</v>
      </c>
      <c r="N494">
        <v>146.39113590295699</v>
      </c>
      <c r="O494">
        <v>164.26153492388801</v>
      </c>
      <c r="P494">
        <v>166.199796617716</v>
      </c>
      <c r="Q494">
        <v>91.714909684288401</v>
      </c>
      <c r="R494">
        <v>92.944965286366198</v>
      </c>
      <c r="S494">
        <v>80.834624245305804</v>
      </c>
      <c r="T494">
        <v>122.717409363171</v>
      </c>
    </row>
    <row r="495" spans="1:20" x14ac:dyDescent="0.35">
      <c r="A495" s="24">
        <v>41626</v>
      </c>
      <c r="B495">
        <v>102.11656252285999</v>
      </c>
      <c r="C495">
        <v>109.04671265728101</v>
      </c>
      <c r="D495">
        <v>108.13446942607</v>
      </c>
      <c r="E495">
        <v>101.997462356342</v>
      </c>
      <c r="F495">
        <v>118.43269667648801</v>
      </c>
      <c r="G495">
        <v>105.430136250608</v>
      </c>
      <c r="H495">
        <v>101.338049486381</v>
      </c>
      <c r="I495">
        <v>105.452059066007</v>
      </c>
      <c r="J495">
        <v>108.106575759576</v>
      </c>
      <c r="K495">
        <v>64.953767457457403</v>
      </c>
      <c r="L495">
        <v>147.80900546852399</v>
      </c>
      <c r="M495">
        <v>146.25638672583301</v>
      </c>
      <c r="N495">
        <v>146.56467669918399</v>
      </c>
      <c r="O495">
        <v>166.85990194524101</v>
      </c>
      <c r="P495">
        <v>169.03983019275501</v>
      </c>
      <c r="Q495">
        <v>91.895795231862806</v>
      </c>
      <c r="R495">
        <v>93.325524892183793</v>
      </c>
      <c r="S495">
        <v>80.795983483303701</v>
      </c>
      <c r="T495">
        <v>123.59478294830799</v>
      </c>
    </row>
    <row r="496" spans="1:20" x14ac:dyDescent="0.35">
      <c r="A496" s="24">
        <v>41627</v>
      </c>
      <c r="B496">
        <v>101.944564782654</v>
      </c>
      <c r="C496">
        <v>108.72199742226</v>
      </c>
      <c r="D496">
        <v>107.91120656764301</v>
      </c>
      <c r="E496">
        <v>101.87066096810599</v>
      </c>
      <c r="F496">
        <v>118.286920940616</v>
      </c>
      <c r="G496">
        <v>105.604869547563</v>
      </c>
      <c r="H496">
        <v>101.549302749625</v>
      </c>
      <c r="I496">
        <v>105.173629798276</v>
      </c>
      <c r="J496">
        <v>107.946127946128</v>
      </c>
      <c r="K496">
        <v>64.865938453729399</v>
      </c>
      <c r="L496">
        <v>147.638197739963</v>
      </c>
      <c r="M496">
        <v>146.44800371458501</v>
      </c>
      <c r="N496">
        <v>148.542949110303</v>
      </c>
      <c r="O496">
        <v>165.891857053499</v>
      </c>
      <c r="P496">
        <v>168.164413335272</v>
      </c>
      <c r="Q496">
        <v>92.112872881538095</v>
      </c>
      <c r="R496">
        <v>93.823183197374902</v>
      </c>
      <c r="S496">
        <v>84.041733791755505</v>
      </c>
      <c r="T496">
        <v>124.808101895652</v>
      </c>
    </row>
    <row r="497" spans="1:20" x14ac:dyDescent="0.35">
      <c r="A497" s="24">
        <v>41628</v>
      </c>
      <c r="B497">
        <v>102.11656252285999</v>
      </c>
      <c r="C497">
        <v>108.929827886553</v>
      </c>
      <c r="D497">
        <v>107.91120656764301</v>
      </c>
      <c r="E497">
        <v>101.79465631295101</v>
      </c>
      <c r="F497">
        <v>118.374457550115</v>
      </c>
      <c r="G497">
        <v>102.47313014410901</v>
      </c>
      <c r="H497">
        <v>97.0000291246036</v>
      </c>
      <c r="I497">
        <v>106.300050588285</v>
      </c>
      <c r="J497">
        <v>108.446527065065</v>
      </c>
      <c r="K497">
        <v>67.749205406806794</v>
      </c>
      <c r="L497">
        <v>148.496946566997</v>
      </c>
      <c r="M497">
        <v>147.34219097253501</v>
      </c>
      <c r="N497">
        <v>149.48492957474099</v>
      </c>
      <c r="O497">
        <v>167.64034548869</v>
      </c>
      <c r="P497">
        <v>169.79343464908399</v>
      </c>
      <c r="Q497">
        <v>92.836467545886805</v>
      </c>
      <c r="R497">
        <v>94.818499807757306</v>
      </c>
      <c r="S497">
        <v>84.196296839763605</v>
      </c>
      <c r="T497">
        <v>126.591176430218</v>
      </c>
    </row>
    <row r="498" spans="1:20" x14ac:dyDescent="0.35">
      <c r="A498" s="24">
        <v>41631</v>
      </c>
      <c r="B498">
        <v>102.068784334733</v>
      </c>
      <c r="C498">
        <v>108.72199742226</v>
      </c>
      <c r="D498">
        <v>107.815485751002</v>
      </c>
      <c r="E498">
        <v>101.705863023337</v>
      </c>
      <c r="F498">
        <v>118.490962161371</v>
      </c>
      <c r="G498">
        <v>103.52152992584401</v>
      </c>
      <c r="H498">
        <v>98.521153557212699</v>
      </c>
      <c r="I498">
        <v>106.300050588285</v>
      </c>
      <c r="J498">
        <v>108.276516401888</v>
      </c>
      <c r="K498">
        <v>66.710045178887896</v>
      </c>
      <c r="L498">
        <v>149.29030607450099</v>
      </c>
      <c r="M498">
        <v>148.33966427547301</v>
      </c>
      <c r="N498">
        <v>150.18270353298101</v>
      </c>
      <c r="O498">
        <v>169.327514665379</v>
      </c>
      <c r="P498">
        <v>170.57285148728101</v>
      </c>
      <c r="Q498">
        <v>92.836467545886805</v>
      </c>
      <c r="R498">
        <v>94.730681366800596</v>
      </c>
      <c r="S498">
        <v>85.200927171928996</v>
      </c>
      <c r="T498">
        <v>127.245417286749</v>
      </c>
    </row>
    <row r="499" spans="1:20" x14ac:dyDescent="0.35">
      <c r="A499" s="24">
        <v>41632</v>
      </c>
      <c r="B499">
        <v>101.92550582610799</v>
      </c>
      <c r="C499">
        <v>108.571185941655</v>
      </c>
      <c r="D499">
        <v>107.783608276218</v>
      </c>
      <c r="E499">
        <v>101.680366549041</v>
      </c>
      <c r="F499">
        <v>118.578366978323</v>
      </c>
      <c r="G499">
        <v>105.121004764528</v>
      </c>
      <c r="H499">
        <v>100.78874053332</v>
      </c>
      <c r="I499">
        <v>105.819706742904</v>
      </c>
      <c r="J499">
        <v>108.248187960012</v>
      </c>
      <c r="K499">
        <v>65.100124697761601</v>
      </c>
      <c r="L499">
        <v>149.617462013672</v>
      </c>
      <c r="M499">
        <v>148.46216526740901</v>
      </c>
      <c r="N499">
        <v>150.18270353298101</v>
      </c>
      <c r="O499">
        <v>169.63426937408801</v>
      </c>
      <c r="P499">
        <v>170.904055858752</v>
      </c>
      <c r="Q499">
        <v>93.125906910884694</v>
      </c>
      <c r="R499">
        <v>95.052697206504504</v>
      </c>
      <c r="S499">
        <v>84.157656077761601</v>
      </c>
      <c r="T499">
        <v>128.105132583265</v>
      </c>
    </row>
    <row r="500" spans="1:20" x14ac:dyDescent="0.35">
      <c r="A500" s="24">
        <v>41634</v>
      </c>
      <c r="B500">
        <v>101.86796459406401</v>
      </c>
      <c r="C500">
        <v>108.492546453853</v>
      </c>
      <c r="D500">
        <v>107.91120656764301</v>
      </c>
      <c r="E500">
        <v>101.591353959738</v>
      </c>
      <c r="F500">
        <v>118.636764255752</v>
      </c>
      <c r="G500">
        <v>106.034961639725</v>
      </c>
      <c r="H500">
        <v>101.90144759795</v>
      </c>
      <c r="I500">
        <v>105.489380809183</v>
      </c>
      <c r="J500">
        <v>108.170554825338</v>
      </c>
      <c r="K500">
        <v>64.251236212010099</v>
      </c>
      <c r="L500">
        <v>150.37810443196099</v>
      </c>
      <c r="M500">
        <v>149.127127184388</v>
      </c>
      <c r="N500">
        <v>151.35158754998901</v>
      </c>
      <c r="O500">
        <v>169.48091029852699</v>
      </c>
      <c r="P500">
        <v>171.878331211431</v>
      </c>
      <c r="Q500">
        <v>93.270630341530193</v>
      </c>
      <c r="R500">
        <v>95.023416948087998</v>
      </c>
      <c r="S500">
        <v>84.273570993795801</v>
      </c>
      <c r="T500">
        <v>127.338845380336</v>
      </c>
    </row>
    <row r="501" spans="1:20" x14ac:dyDescent="0.35">
      <c r="A501" s="24">
        <v>41635</v>
      </c>
      <c r="B501">
        <v>101.906325415426</v>
      </c>
      <c r="C501">
        <v>108.544887559213</v>
      </c>
      <c r="D501">
        <v>107.882358537779</v>
      </c>
      <c r="E501">
        <v>101.629535189693</v>
      </c>
      <c r="F501">
        <v>118.62789461736099</v>
      </c>
      <c r="G501">
        <v>106.62638298386101</v>
      </c>
      <c r="H501">
        <v>102.85918443328799</v>
      </c>
      <c r="I501">
        <v>105.146248824924</v>
      </c>
      <c r="J501">
        <v>108.075896617192</v>
      </c>
      <c r="K501">
        <v>63.6804438910467</v>
      </c>
      <c r="L501">
        <v>150.36994011262399</v>
      </c>
      <c r="M501">
        <v>149.02213720111001</v>
      </c>
      <c r="N501">
        <v>151.35158754998901</v>
      </c>
      <c r="O501">
        <v>169.48091029852699</v>
      </c>
      <c r="P501">
        <v>170.63131248557301</v>
      </c>
      <c r="Q501">
        <v>93.523885100720307</v>
      </c>
      <c r="R501">
        <v>95.199064997148398</v>
      </c>
      <c r="S501">
        <v>81.839261947442907</v>
      </c>
      <c r="T501">
        <v>128.66581061439101</v>
      </c>
    </row>
    <row r="502" spans="1:20" x14ac:dyDescent="0.35">
      <c r="A502" s="24">
        <v>41638</v>
      </c>
      <c r="B502">
        <v>102.001984560563</v>
      </c>
      <c r="C502">
        <v>108.728471826976</v>
      </c>
      <c r="D502">
        <v>107.85034445672601</v>
      </c>
      <c r="E502">
        <v>101.6931551835</v>
      </c>
      <c r="F502">
        <v>118.657218458996</v>
      </c>
      <c r="G502">
        <v>105.295715702777</v>
      </c>
      <c r="H502">
        <v>100.77468291770499</v>
      </c>
      <c r="I502">
        <v>105.845172656187</v>
      </c>
      <c r="J502">
        <v>108.397802545158</v>
      </c>
      <c r="K502">
        <v>64.9830269946372</v>
      </c>
      <c r="L502">
        <v>150.345402295714</v>
      </c>
      <c r="M502">
        <v>148.81214202082199</v>
      </c>
      <c r="N502">
        <v>151.229412400961</v>
      </c>
      <c r="O502">
        <v>169.12302371210299</v>
      </c>
      <c r="P502">
        <v>171.48863140220001</v>
      </c>
      <c r="Q502">
        <v>92.981183480239196</v>
      </c>
      <c r="R502">
        <v>94.555033317740296</v>
      </c>
      <c r="S502">
        <v>83.346214815662805</v>
      </c>
      <c r="T502">
        <v>126.796810864235</v>
      </c>
    </row>
    <row r="503" spans="1:20" x14ac:dyDescent="0.35">
      <c r="A503" s="24">
        <v>41639</v>
      </c>
      <c r="B503">
        <v>101.906325415426</v>
      </c>
      <c r="C503">
        <v>108.46622734226</v>
      </c>
      <c r="D503">
        <v>107.658059078837</v>
      </c>
      <c r="E503">
        <v>101.680366549041</v>
      </c>
      <c r="F503">
        <v>118.803732233129</v>
      </c>
      <c r="G503">
        <v>106.451627328198</v>
      </c>
      <c r="H503">
        <v>102.478892810838</v>
      </c>
      <c r="I503">
        <v>105.45117462986801</v>
      </c>
      <c r="J503">
        <v>108.12319071083201</v>
      </c>
      <c r="K503">
        <v>63.8121599099902</v>
      </c>
      <c r="L503">
        <v>151.056939174251</v>
      </c>
      <c r="M503">
        <v>149.73960171659601</v>
      </c>
      <c r="N503">
        <v>151.38646506408901</v>
      </c>
      <c r="O503">
        <v>169.58312531051001</v>
      </c>
      <c r="P503">
        <v>171.66403161680901</v>
      </c>
      <c r="Q503">
        <v>92.836467545886805</v>
      </c>
      <c r="R503">
        <v>94.233017478036004</v>
      </c>
      <c r="S503">
        <v>79.945908829174698</v>
      </c>
      <c r="T503">
        <v>128.08644696454701</v>
      </c>
    </row>
    <row r="504" spans="1:20" x14ac:dyDescent="0.35">
      <c r="A504" s="24">
        <v>41641</v>
      </c>
      <c r="B504">
        <v>101.973274671609</v>
      </c>
      <c r="C504">
        <v>108.68925227397</v>
      </c>
      <c r="D504">
        <v>107.85034445672601</v>
      </c>
      <c r="E504">
        <v>101.6931551835</v>
      </c>
      <c r="F504">
        <v>118.71582660449999</v>
      </c>
      <c r="G504">
        <v>105.80645565189501</v>
      </c>
      <c r="H504">
        <v>101.422552894538</v>
      </c>
      <c r="I504">
        <v>105.730773399932</v>
      </c>
      <c r="J504">
        <v>108.331562805716</v>
      </c>
      <c r="K504">
        <v>64.456135432213699</v>
      </c>
      <c r="L504">
        <v>149.60931264729999</v>
      </c>
      <c r="M504">
        <v>148.04214447936101</v>
      </c>
      <c r="N504">
        <v>150.32226152000399</v>
      </c>
      <c r="O504">
        <v>167.74263361584599</v>
      </c>
      <c r="P504">
        <v>170.37799297279801</v>
      </c>
      <c r="Q504">
        <v>91.497839530905907</v>
      </c>
      <c r="R504">
        <v>91.8032808853403</v>
      </c>
      <c r="S504">
        <v>80.873265007307793</v>
      </c>
      <c r="T504">
        <v>125.43239018536001</v>
      </c>
    </row>
    <row r="505" spans="1:20" x14ac:dyDescent="0.35">
      <c r="A505" s="24">
        <v>41642</v>
      </c>
      <c r="B505">
        <v>102.011626150346</v>
      </c>
      <c r="C505">
        <v>108.75481166772001</v>
      </c>
      <c r="D505">
        <v>107.978473101904</v>
      </c>
      <c r="E505">
        <v>101.654939327278</v>
      </c>
      <c r="F505">
        <v>118.803732233129</v>
      </c>
      <c r="G505">
        <v>105.900563450601</v>
      </c>
      <c r="H505">
        <v>101.39439560611601</v>
      </c>
      <c r="I505">
        <v>106.150098461132</v>
      </c>
      <c r="J505">
        <v>108.492490762247</v>
      </c>
      <c r="K505">
        <v>64.485417874934001</v>
      </c>
      <c r="L505">
        <v>149.58475987742401</v>
      </c>
      <c r="M505">
        <v>148.427143250092</v>
      </c>
      <c r="N505">
        <v>150.63633489251501</v>
      </c>
      <c r="O505">
        <v>167.94707582567401</v>
      </c>
      <c r="P505">
        <v>170.68973904439599</v>
      </c>
      <c r="Q505">
        <v>90.91896080091</v>
      </c>
      <c r="R505">
        <v>91.422715695949194</v>
      </c>
      <c r="S505">
        <v>81.375580173390503</v>
      </c>
      <c r="T505">
        <v>124.292297979957</v>
      </c>
    </row>
    <row r="506" spans="1:20" x14ac:dyDescent="0.35">
      <c r="A506" s="24">
        <v>41645</v>
      </c>
      <c r="B506">
        <v>102.14567414472199</v>
      </c>
      <c r="C506">
        <v>109.148257856538</v>
      </c>
      <c r="D506">
        <v>108.10662585407</v>
      </c>
      <c r="E506">
        <v>101.744067337469</v>
      </c>
      <c r="F506">
        <v>119.037967126326</v>
      </c>
      <c r="G506">
        <v>104.95970905061399</v>
      </c>
      <c r="H506">
        <v>100.28170957008101</v>
      </c>
      <c r="I506">
        <v>106.162794870825</v>
      </c>
      <c r="J506">
        <v>108.729211304969</v>
      </c>
      <c r="K506">
        <v>65.100124697761601</v>
      </c>
      <c r="L506">
        <v>149.15127339830701</v>
      </c>
      <c r="M506">
        <v>147.63971076864601</v>
      </c>
      <c r="N506">
        <v>150.30487868200899</v>
      </c>
      <c r="O506">
        <v>167.89600487726901</v>
      </c>
      <c r="P506">
        <v>169.05302050930601</v>
      </c>
      <c r="Q506">
        <v>91.027492129454501</v>
      </c>
      <c r="R506">
        <v>91.481265045636107</v>
      </c>
      <c r="S506">
        <v>80.989179923342107</v>
      </c>
      <c r="T506">
        <v>123.619388346186</v>
      </c>
    </row>
    <row r="507" spans="1:20" x14ac:dyDescent="0.35">
      <c r="A507" s="24">
        <v>41646</v>
      </c>
      <c r="B507">
        <v>102.1934710181</v>
      </c>
      <c r="C507">
        <v>109.266282730551</v>
      </c>
      <c r="D507">
        <v>108.01048718295699</v>
      </c>
      <c r="E507">
        <v>101.807583452476</v>
      </c>
      <c r="F507">
        <v>119.067317326469</v>
      </c>
      <c r="G507">
        <v>104.46238432583</v>
      </c>
      <c r="H507">
        <v>99.408486657199006</v>
      </c>
      <c r="I507">
        <v>106.531253889965</v>
      </c>
      <c r="J507">
        <v>108.643955898858</v>
      </c>
      <c r="K507">
        <v>65.656275797364799</v>
      </c>
      <c r="L507">
        <v>150.067277131465</v>
      </c>
      <c r="M507">
        <v>148.61967306292601</v>
      </c>
      <c r="N507">
        <v>151.00262068650301</v>
      </c>
      <c r="O507">
        <v>168.969628078955</v>
      </c>
      <c r="P507">
        <v>169.325781102219</v>
      </c>
      <c r="Q507">
        <v>90.955130414131901</v>
      </c>
      <c r="R507">
        <v>91.5105397204794</v>
      </c>
      <c r="S507">
        <v>81.298306019358293</v>
      </c>
      <c r="T507">
        <v>124.75953949675799</v>
      </c>
    </row>
    <row r="508" spans="1:20" x14ac:dyDescent="0.35">
      <c r="A508" s="24">
        <v>41647</v>
      </c>
      <c r="B508">
        <v>101.88713566212</v>
      </c>
      <c r="C508">
        <v>108.78097185582401</v>
      </c>
      <c r="D508">
        <v>107.85034445672601</v>
      </c>
      <c r="E508">
        <v>101.604131052108</v>
      </c>
      <c r="F508">
        <v>119.037967126326</v>
      </c>
      <c r="G508">
        <v>104.811862099096</v>
      </c>
      <c r="H508">
        <v>100.11269223946999</v>
      </c>
      <c r="I508">
        <v>106.061106643043</v>
      </c>
      <c r="J508">
        <v>108.180027648239</v>
      </c>
      <c r="K508">
        <v>65.173294155697405</v>
      </c>
      <c r="L508">
        <v>150.10002412661001</v>
      </c>
      <c r="M508">
        <v>148.91714721783401</v>
      </c>
      <c r="N508">
        <v>151.124747904912</v>
      </c>
      <c r="O508">
        <v>170.45229411650601</v>
      </c>
      <c r="P508">
        <v>168.52692318388401</v>
      </c>
      <c r="Q508">
        <v>90.086827311723695</v>
      </c>
      <c r="R508">
        <v>90.749414925270997</v>
      </c>
      <c r="S508">
        <v>79.173108329078005</v>
      </c>
      <c r="T508">
        <v>124.19882778267799</v>
      </c>
    </row>
    <row r="509" spans="1:20" x14ac:dyDescent="0.35">
      <c r="A509" s="24">
        <v>41648</v>
      </c>
      <c r="B509">
        <v>102.03069444951799</v>
      </c>
      <c r="C509">
        <v>109.01711833988701</v>
      </c>
      <c r="D509">
        <v>107.914412797146</v>
      </c>
      <c r="E509">
        <v>101.61683889194499</v>
      </c>
      <c r="F509">
        <v>119.18445454195</v>
      </c>
      <c r="G509">
        <v>103.803808604547</v>
      </c>
      <c r="H509">
        <v>98.478896595985603</v>
      </c>
      <c r="I509">
        <v>106.60754198897099</v>
      </c>
      <c r="J509">
        <v>108.426251022805</v>
      </c>
      <c r="K509">
        <v>66.197808581148394</v>
      </c>
      <c r="L509">
        <v>150.198175394251</v>
      </c>
      <c r="M509">
        <v>148.72464783246801</v>
      </c>
      <c r="N509">
        <v>151.14219465039901</v>
      </c>
      <c r="O509">
        <v>171.67928857961601</v>
      </c>
      <c r="P509">
        <v>167.20193350065699</v>
      </c>
      <c r="Q509">
        <v>89.363247639961003</v>
      </c>
      <c r="R509">
        <v>90.310305969766503</v>
      </c>
      <c r="S509">
        <v>76.081921068634301</v>
      </c>
      <c r="T509">
        <v>123.69414766253399</v>
      </c>
    </row>
    <row r="510" spans="1:20" x14ac:dyDescent="0.35">
      <c r="A510" s="24">
        <v>41649</v>
      </c>
      <c r="B510">
        <v>102.547827470477</v>
      </c>
      <c r="C510">
        <v>109.69909357643</v>
      </c>
      <c r="D510">
        <v>108.39502579608499</v>
      </c>
      <c r="E510">
        <v>101.83304530050501</v>
      </c>
      <c r="F510">
        <v>119.477416193943</v>
      </c>
      <c r="G510">
        <v>101.290354531959</v>
      </c>
      <c r="H510">
        <v>95.084513396739496</v>
      </c>
      <c r="I510">
        <v>107.36992594053299</v>
      </c>
      <c r="J510">
        <v>109.01325595027301</v>
      </c>
      <c r="K510">
        <v>68.568806868730405</v>
      </c>
      <c r="L510">
        <v>150.607109103493</v>
      </c>
      <c r="M510">
        <v>149.07463979961699</v>
      </c>
      <c r="N510">
        <v>151.57828340320799</v>
      </c>
      <c r="O510">
        <v>171.2702944872</v>
      </c>
      <c r="P510">
        <v>167.26037727921499</v>
      </c>
      <c r="Q510">
        <v>89.942111377370907</v>
      </c>
      <c r="R510">
        <v>90.895782715914805</v>
      </c>
      <c r="S510">
        <v>76.545595472714894</v>
      </c>
      <c r="T510">
        <v>124.47917942934799</v>
      </c>
    </row>
    <row r="511" spans="1:20" x14ac:dyDescent="0.35">
      <c r="A511" s="24">
        <v>41652</v>
      </c>
      <c r="B511">
        <v>102.643533328743</v>
      </c>
      <c r="C511">
        <v>109.96146934576601</v>
      </c>
      <c r="D511">
        <v>108.587254924334</v>
      </c>
      <c r="E511">
        <v>101.922115600252</v>
      </c>
      <c r="F511">
        <v>119.448092352309</v>
      </c>
      <c r="G511">
        <v>100.26885227501501</v>
      </c>
      <c r="H511">
        <v>93.605645925357507</v>
      </c>
      <c r="I511">
        <v>107.827369468372</v>
      </c>
      <c r="J511">
        <v>109.22154802131</v>
      </c>
      <c r="K511">
        <v>69.651858692973093</v>
      </c>
      <c r="L511">
        <v>148.60327710694199</v>
      </c>
      <c r="M511">
        <v>147.07975404867801</v>
      </c>
      <c r="N511">
        <v>149.659365075865</v>
      </c>
      <c r="O511">
        <v>169.276443716975</v>
      </c>
      <c r="P511">
        <v>162.42805487343799</v>
      </c>
      <c r="Q511">
        <v>89.905941764149006</v>
      </c>
      <c r="R511">
        <v>90.456673760410396</v>
      </c>
      <c r="S511">
        <v>80.9505465313119</v>
      </c>
      <c r="T511">
        <v>121.00272806664999</v>
      </c>
    </row>
    <row r="512" spans="1:20" x14ac:dyDescent="0.35">
      <c r="A512" s="24">
        <v>41653</v>
      </c>
      <c r="B512">
        <v>102.490370322065</v>
      </c>
      <c r="C512">
        <v>109.764646060462</v>
      </c>
      <c r="D512">
        <v>108.52316247692499</v>
      </c>
      <c r="E512">
        <v>101.858507148535</v>
      </c>
      <c r="F512">
        <v>119.565295464063</v>
      </c>
      <c r="G512">
        <v>101.236593020439</v>
      </c>
      <c r="H512">
        <v>94.816935042354999</v>
      </c>
      <c r="I512">
        <v>107.24283758397399</v>
      </c>
      <c r="J512">
        <v>108.899622087382</v>
      </c>
      <c r="K512">
        <v>68.656622129134007</v>
      </c>
      <c r="L512">
        <v>150.22271321116199</v>
      </c>
      <c r="M512">
        <v>149.23216280886899</v>
      </c>
      <c r="N512">
        <v>151.42132660131699</v>
      </c>
      <c r="O512">
        <v>169.94103626865899</v>
      </c>
      <c r="P512">
        <v>164.27919354129099</v>
      </c>
      <c r="Q512">
        <v>89.905941764149006</v>
      </c>
      <c r="R512">
        <v>90.544497784940503</v>
      </c>
      <c r="S512">
        <v>81.993817625479295</v>
      </c>
      <c r="T512">
        <v>123.357756001187</v>
      </c>
    </row>
    <row r="513" spans="1:20" x14ac:dyDescent="0.35">
      <c r="A513" s="24">
        <v>41654</v>
      </c>
      <c r="B513">
        <v>102.40418459944701</v>
      </c>
      <c r="C513">
        <v>109.659749648519</v>
      </c>
      <c r="D513">
        <v>108.330925313013</v>
      </c>
      <c r="E513">
        <v>101.82038362902399</v>
      </c>
      <c r="F513">
        <v>119.770311949663</v>
      </c>
      <c r="G513">
        <v>101.25003060348</v>
      </c>
      <c r="H513">
        <v>95.000009988582093</v>
      </c>
      <c r="I513">
        <v>106.88704573696999</v>
      </c>
      <c r="J513">
        <v>108.92806056204699</v>
      </c>
      <c r="K513">
        <v>68.539524426010104</v>
      </c>
      <c r="L513">
        <v>151.03241631030599</v>
      </c>
      <c r="M513">
        <v>149.86205706732699</v>
      </c>
      <c r="N513">
        <v>151.96214375766701</v>
      </c>
      <c r="O513">
        <v>171.37249731332099</v>
      </c>
      <c r="P513">
        <v>163.71405907798101</v>
      </c>
      <c r="Q513">
        <v>90.159189027046295</v>
      </c>
      <c r="R513">
        <v>91.188523880775406</v>
      </c>
      <c r="S513">
        <v>81.452861697394496</v>
      </c>
      <c r="T513">
        <v>123.189534908298</v>
      </c>
    </row>
    <row r="514" spans="1:20" x14ac:dyDescent="0.35">
      <c r="A514" s="24">
        <v>41655</v>
      </c>
      <c r="B514">
        <v>102.643533328743</v>
      </c>
      <c r="C514">
        <v>109.86957702098999</v>
      </c>
      <c r="D514">
        <v>108.04261376329001</v>
      </c>
      <c r="E514">
        <v>101.83304530050501</v>
      </c>
      <c r="F514">
        <v>119.799583074278</v>
      </c>
      <c r="G514">
        <v>100.080670215664</v>
      </c>
      <c r="H514">
        <v>93.281689908345498</v>
      </c>
      <c r="I514">
        <v>107.382585803279</v>
      </c>
      <c r="J514">
        <v>109.18369674162901</v>
      </c>
      <c r="K514">
        <v>69.739673953377306</v>
      </c>
      <c r="L514">
        <v>150.83608386909199</v>
      </c>
      <c r="M514">
        <v>149.73960171659601</v>
      </c>
      <c r="N514">
        <v>151.770245534183</v>
      </c>
      <c r="O514">
        <v>170.298874111635</v>
      </c>
      <c r="P514">
        <v>162.40857935383099</v>
      </c>
      <c r="Q514">
        <v>90.014473092693905</v>
      </c>
      <c r="R514">
        <v>90.925057390758099</v>
      </c>
      <c r="S514">
        <v>82.187021435489399</v>
      </c>
      <c r="T514">
        <v>124.47917942934799</v>
      </c>
    </row>
    <row r="515" spans="1:20" x14ac:dyDescent="0.35">
      <c r="A515" s="24">
        <v>41656</v>
      </c>
      <c r="B515">
        <v>102.69144231363001</v>
      </c>
      <c r="C515">
        <v>110.053140559602</v>
      </c>
      <c r="D515">
        <v>108.459094136505</v>
      </c>
      <c r="E515">
        <v>101.83304530050501</v>
      </c>
      <c r="F515">
        <v>119.916746648268</v>
      </c>
      <c r="G515">
        <v>99.247338838717994</v>
      </c>
      <c r="H515">
        <v>91.985928926083304</v>
      </c>
      <c r="I515">
        <v>107.96708114072899</v>
      </c>
      <c r="J515">
        <v>109.306833436364</v>
      </c>
      <c r="K515">
        <v>70.632449454344297</v>
      </c>
      <c r="L515">
        <v>150.198175394251</v>
      </c>
      <c r="M515">
        <v>149.28461976617001</v>
      </c>
      <c r="N515">
        <v>151.526007074239</v>
      </c>
      <c r="O515">
        <v>170.298874111635</v>
      </c>
      <c r="P515">
        <v>161.66814799431799</v>
      </c>
      <c r="Q515">
        <v>90.123011917531599</v>
      </c>
      <c r="R515">
        <v>91.100705439818498</v>
      </c>
      <c r="S515">
        <v>80.680061197297704</v>
      </c>
      <c r="T515">
        <v>123.245583343712</v>
      </c>
    </row>
    <row r="516" spans="1:20" x14ac:dyDescent="0.35">
      <c r="A516" s="24">
        <v>41660</v>
      </c>
      <c r="B516">
        <v>102.73928590013701</v>
      </c>
      <c r="C516">
        <v>110.00078563480901</v>
      </c>
      <c r="D516">
        <v>108.587254924334</v>
      </c>
      <c r="E516">
        <v>101.807583452476</v>
      </c>
      <c r="F516">
        <v>119.946057310648</v>
      </c>
      <c r="G516">
        <v>99.005395267846893</v>
      </c>
      <c r="H516">
        <v>91.746497345823499</v>
      </c>
      <c r="I516">
        <v>107.890888063788</v>
      </c>
      <c r="J516">
        <v>109.155308281868</v>
      </c>
      <c r="K516">
        <v>70.793443334900402</v>
      </c>
      <c r="L516">
        <v>150.63985609863701</v>
      </c>
      <c r="M516">
        <v>150.01953443537599</v>
      </c>
      <c r="N516">
        <v>151.089902344558</v>
      </c>
      <c r="O516">
        <v>172.957390548718</v>
      </c>
      <c r="P516">
        <v>161.35640192272101</v>
      </c>
      <c r="Q516">
        <v>90.340089567206505</v>
      </c>
      <c r="R516">
        <v>91.5105397204794</v>
      </c>
      <c r="S516">
        <v>83.230299899628506</v>
      </c>
      <c r="T516">
        <v>126.273428283897</v>
      </c>
    </row>
    <row r="517" spans="1:20" x14ac:dyDescent="0.35">
      <c r="A517" s="24">
        <v>41661</v>
      </c>
      <c r="B517">
        <v>102.519061525768</v>
      </c>
      <c r="C517">
        <v>109.804059085541</v>
      </c>
      <c r="D517">
        <v>108.42705594846301</v>
      </c>
      <c r="E517">
        <v>101.807583452476</v>
      </c>
      <c r="F517">
        <v>119.858217578292</v>
      </c>
      <c r="G517">
        <v>99.354861861758295</v>
      </c>
      <c r="H517">
        <v>92.380309707040894</v>
      </c>
      <c r="I517">
        <v>107.72568854998001</v>
      </c>
      <c r="J517">
        <v>108.890229288328</v>
      </c>
      <c r="K517">
        <v>70.354371613988206</v>
      </c>
      <c r="L517">
        <v>150.73793260145001</v>
      </c>
      <c r="M517">
        <v>150.47456202700499</v>
      </c>
      <c r="N517">
        <v>152.04932955448299</v>
      </c>
      <c r="O517">
        <v>173.97993061613701</v>
      </c>
      <c r="P517">
        <v>161.570701517342</v>
      </c>
      <c r="Q517">
        <v>90.774244866557197</v>
      </c>
      <c r="R517">
        <v>92.564405680548703</v>
      </c>
      <c r="S517">
        <v>86.939724612160902</v>
      </c>
      <c r="T517">
        <v>128.591101822475</v>
      </c>
    </row>
    <row r="518" spans="1:20" x14ac:dyDescent="0.35">
      <c r="A518" s="24">
        <v>41662</v>
      </c>
      <c r="B518">
        <v>102.78718554239801</v>
      </c>
      <c r="C518">
        <v>110.171262169652</v>
      </c>
      <c r="D518">
        <v>108.363003679369</v>
      </c>
      <c r="E518">
        <v>101.97299312795499</v>
      </c>
      <c r="F518">
        <v>119.770311949663</v>
      </c>
      <c r="G518">
        <v>96.747344707878597</v>
      </c>
      <c r="H518">
        <v>88.577498625518203</v>
      </c>
      <c r="I518">
        <v>108.424539287347</v>
      </c>
      <c r="J518">
        <v>109.306833436364</v>
      </c>
      <c r="K518">
        <v>73.354717945757997</v>
      </c>
      <c r="L518">
        <v>149.50295220142399</v>
      </c>
      <c r="M518">
        <v>148.84708796946501</v>
      </c>
      <c r="N518">
        <v>150.53163844272001</v>
      </c>
      <c r="O518">
        <v>171.73039608560799</v>
      </c>
      <c r="P518">
        <v>160.53796516637101</v>
      </c>
      <c r="Q518">
        <v>90.701883151234696</v>
      </c>
      <c r="R518">
        <v>92.418032306331597</v>
      </c>
      <c r="S518">
        <v>88.137558754336297</v>
      </c>
      <c r="T518">
        <v>127.151963930945</v>
      </c>
    </row>
    <row r="519" spans="1:20" x14ac:dyDescent="0.35">
      <c r="A519" s="24">
        <v>41663</v>
      </c>
      <c r="B519">
        <v>103.007456629896</v>
      </c>
      <c r="C519">
        <v>110.053140559602</v>
      </c>
      <c r="D519">
        <v>108.20275648952099</v>
      </c>
      <c r="E519">
        <v>102.04935558786499</v>
      </c>
      <c r="F519">
        <v>118.891519248466</v>
      </c>
      <c r="G519">
        <v>95.4704389383148</v>
      </c>
      <c r="H519">
        <v>86.760591235764906</v>
      </c>
      <c r="I519">
        <v>108.411835568264</v>
      </c>
      <c r="J519">
        <v>109.231080862097</v>
      </c>
      <c r="K519">
        <v>74.628036931060905</v>
      </c>
      <c r="L519">
        <v>146.31317057977</v>
      </c>
      <c r="M519">
        <v>146.23974290005401</v>
      </c>
      <c r="N519">
        <v>147.827664499083</v>
      </c>
      <c r="O519">
        <v>167.58922579683599</v>
      </c>
      <c r="P519">
        <v>157.73211276411899</v>
      </c>
      <c r="Q519">
        <v>90.738060260749293</v>
      </c>
      <c r="R519">
        <v>92.769322820879097</v>
      </c>
      <c r="S519">
        <v>95.092741145292393</v>
      </c>
      <c r="T519">
        <v>124.254893059569</v>
      </c>
    </row>
    <row r="520" spans="1:20" x14ac:dyDescent="0.35">
      <c r="A520" s="24">
        <v>41666</v>
      </c>
      <c r="B520">
        <v>102.78718554239801</v>
      </c>
      <c r="C520">
        <v>109.84336155515</v>
      </c>
      <c r="D520">
        <v>108.65132326475501</v>
      </c>
      <c r="E520">
        <v>101.960250661852</v>
      </c>
      <c r="F520">
        <v>118.83299017848999</v>
      </c>
      <c r="G520">
        <v>96.706998420692898</v>
      </c>
      <c r="H520">
        <v>88.6056559139396</v>
      </c>
      <c r="I520">
        <v>107.573207374033</v>
      </c>
      <c r="J520">
        <v>109.02275878211699</v>
      </c>
      <c r="K520">
        <v>73.120536282834095</v>
      </c>
      <c r="L520">
        <v>145.59345442892999</v>
      </c>
      <c r="M520">
        <v>144.96232166460101</v>
      </c>
      <c r="N520">
        <v>147.33923550981399</v>
      </c>
      <c r="O520">
        <v>165.85093692829199</v>
      </c>
      <c r="P520">
        <v>157.36194013369899</v>
      </c>
      <c r="Q520">
        <v>90.123011917531599</v>
      </c>
      <c r="R520">
        <v>91.978923350827401</v>
      </c>
      <c r="S520">
        <v>90.301397206618702</v>
      </c>
      <c r="T520">
        <v>121.862468625381</v>
      </c>
    </row>
    <row r="521" spans="1:20" x14ac:dyDescent="0.35">
      <c r="A521" s="24">
        <v>41667</v>
      </c>
      <c r="B521">
        <v>102.959547645009</v>
      </c>
      <c r="C521">
        <v>110.210626826713</v>
      </c>
      <c r="D521">
        <v>108.363003679369</v>
      </c>
      <c r="E521">
        <v>101.998454975985</v>
      </c>
      <c r="F521">
        <v>119.506726856322</v>
      </c>
      <c r="G521">
        <v>96.169394484845</v>
      </c>
      <c r="H521">
        <v>87.873261500354403</v>
      </c>
      <c r="I521">
        <v>108.373651317119</v>
      </c>
      <c r="J521">
        <v>109.553006796025</v>
      </c>
      <c r="K521">
        <v>73.764520967273597</v>
      </c>
      <c r="L521">
        <v>146.46039748123201</v>
      </c>
      <c r="M521">
        <v>145.41733404249601</v>
      </c>
      <c r="N521">
        <v>147.618367460732</v>
      </c>
      <c r="O521">
        <v>166.51562696687401</v>
      </c>
      <c r="P521">
        <v>157.61525964647299</v>
      </c>
      <c r="Q521">
        <v>90.557167216881894</v>
      </c>
      <c r="R521">
        <v>92.652224121505597</v>
      </c>
      <c r="S521">
        <v>93.431225229064395</v>
      </c>
      <c r="T521">
        <v>123.993243873092</v>
      </c>
    </row>
    <row r="522" spans="1:20" x14ac:dyDescent="0.35">
      <c r="A522" s="24">
        <v>41668</v>
      </c>
      <c r="B522">
        <v>103.26590168624099</v>
      </c>
      <c r="C522">
        <v>110.381103361556</v>
      </c>
      <c r="D522">
        <v>108.715439819152</v>
      </c>
      <c r="E522">
        <v>102.12569496359799</v>
      </c>
      <c r="F522">
        <v>119.272452425361</v>
      </c>
      <c r="G522">
        <v>94.704317835283803</v>
      </c>
      <c r="H522">
        <v>85.690177932403202</v>
      </c>
      <c r="I522">
        <v>108.920101281825</v>
      </c>
      <c r="J522">
        <v>109.77076168698299</v>
      </c>
      <c r="K522">
        <v>75.462275033235699</v>
      </c>
      <c r="L522">
        <v>145.05357759800501</v>
      </c>
      <c r="M522">
        <v>143.98238979779001</v>
      </c>
      <c r="N522">
        <v>146.20524498378001</v>
      </c>
      <c r="O522">
        <v>164.16376775160199</v>
      </c>
      <c r="P522">
        <v>155.004231319236</v>
      </c>
      <c r="Q522">
        <v>90.484812997852103</v>
      </c>
      <c r="R522">
        <v>92.827866586992798</v>
      </c>
      <c r="S522">
        <v>103.284391070453</v>
      </c>
      <c r="T522">
        <v>123.208203685538</v>
      </c>
    </row>
    <row r="523" spans="1:20" x14ac:dyDescent="0.35">
      <c r="A523" s="24">
        <v>41669</v>
      </c>
      <c r="B523">
        <v>103.285072754296</v>
      </c>
      <c r="C523">
        <v>110.499183513304</v>
      </c>
      <c r="D523">
        <v>108.779492088247</v>
      </c>
      <c r="E523">
        <v>102.112929413316</v>
      </c>
      <c r="F523">
        <v>119.535984801683</v>
      </c>
      <c r="G523">
        <v>95.120994703110597</v>
      </c>
      <c r="H523">
        <v>86.352131810596305</v>
      </c>
      <c r="I523">
        <v>108.79305678160399</v>
      </c>
      <c r="J523">
        <v>109.827538606505</v>
      </c>
      <c r="K523">
        <v>74.950020111064603</v>
      </c>
      <c r="L523">
        <v>146.59128079105301</v>
      </c>
      <c r="M523">
        <v>146.13478334424701</v>
      </c>
      <c r="N523">
        <v>147.775356216369</v>
      </c>
      <c r="O523">
        <v>165.85093692829199</v>
      </c>
      <c r="P523">
        <v>156.29023552377799</v>
      </c>
      <c r="Q523">
        <v>90.123011917531599</v>
      </c>
      <c r="R523">
        <v>92.857141261836105</v>
      </c>
      <c r="S523">
        <v>93.701703193106795</v>
      </c>
      <c r="T523">
        <v>123.712850122728</v>
      </c>
    </row>
    <row r="524" spans="1:20" x14ac:dyDescent="0.35">
      <c r="A524" s="24">
        <v>41670</v>
      </c>
      <c r="B524">
        <v>103.476605924962</v>
      </c>
      <c r="C524">
        <v>110.669639318997</v>
      </c>
      <c r="D524">
        <v>108.939699099781</v>
      </c>
      <c r="E524">
        <v>102.214684468722</v>
      </c>
      <c r="F524">
        <v>119.477416193943</v>
      </c>
      <c r="G524">
        <v>93.991969423126505</v>
      </c>
      <c r="H524">
        <v>84.831007377987206</v>
      </c>
      <c r="I524">
        <v>109.301285948217</v>
      </c>
      <c r="J524">
        <v>110.159017387181</v>
      </c>
      <c r="K524">
        <v>76.237975736619305</v>
      </c>
      <c r="L524">
        <v>145.732457199191</v>
      </c>
      <c r="M524">
        <v>145.067326861613</v>
      </c>
      <c r="N524">
        <v>147.51370296468301</v>
      </c>
      <c r="O524">
        <v>163.141361728666</v>
      </c>
      <c r="P524">
        <v>155.588737983746</v>
      </c>
      <c r="Q524">
        <v>90.014473092693905</v>
      </c>
      <c r="R524">
        <v>92.154565816314303</v>
      </c>
      <c r="S524">
        <v>93.431225229064395</v>
      </c>
      <c r="T524">
        <v>122.890463959955</v>
      </c>
    </row>
    <row r="525" spans="1:20" x14ac:dyDescent="0.35">
      <c r="A525" s="24">
        <v>41673</v>
      </c>
      <c r="B525">
        <v>103.827664430447</v>
      </c>
      <c r="C525">
        <v>111.25221136851501</v>
      </c>
      <c r="D525">
        <v>109.087426726808</v>
      </c>
      <c r="E525">
        <v>102.336926731858</v>
      </c>
      <c r="F525">
        <v>118.97114830516399</v>
      </c>
      <c r="G525">
        <v>91.599492725650705</v>
      </c>
      <c r="H525">
        <v>81.690165946104003</v>
      </c>
      <c r="I525">
        <v>110.54258841419301</v>
      </c>
      <c r="J525">
        <v>110.869349066021</v>
      </c>
      <c r="K525">
        <v>79.077337350049106</v>
      </c>
      <c r="L525">
        <v>142.452763394063</v>
      </c>
      <c r="M525">
        <v>141.55000267761699</v>
      </c>
      <c r="N525">
        <v>143.23966571907701</v>
      </c>
      <c r="O525">
        <v>157.364166326782</v>
      </c>
      <c r="P525">
        <v>150.951308531922</v>
      </c>
      <c r="Q525">
        <v>90.014473092693905</v>
      </c>
      <c r="R525">
        <v>92.037472700514002</v>
      </c>
      <c r="S525">
        <v>93.933540395147105</v>
      </c>
      <c r="T525">
        <v>119.694389506143</v>
      </c>
    </row>
    <row r="526" spans="1:20" x14ac:dyDescent="0.35">
      <c r="A526" s="24">
        <v>41674</v>
      </c>
      <c r="B526">
        <v>103.57827237846099</v>
      </c>
      <c r="C526">
        <v>111.147052387331</v>
      </c>
      <c r="D526">
        <v>109.05536443177699</v>
      </c>
      <c r="E526">
        <v>102.286026119977</v>
      </c>
      <c r="F526">
        <v>118.94163995396499</v>
      </c>
      <c r="G526">
        <v>93.346808926177403</v>
      </c>
      <c r="H526">
        <v>84.000020397737003</v>
      </c>
      <c r="I526">
        <v>109.64951257701</v>
      </c>
      <c r="J526">
        <v>110.337560593056</v>
      </c>
      <c r="K526">
        <v>76.779485614862395</v>
      </c>
      <c r="L526">
        <v>143.45052994432299</v>
      </c>
      <c r="M526">
        <v>143.03744952082801</v>
      </c>
      <c r="N526">
        <v>144.565522514848</v>
      </c>
      <c r="O526">
        <v>159.81816743886299</v>
      </c>
      <c r="P526">
        <v>151.730759809587</v>
      </c>
      <c r="Q526">
        <v>90.701883151234696</v>
      </c>
      <c r="R526">
        <v>92.388757631488303</v>
      </c>
      <c r="S526">
        <v>101.04327846413899</v>
      </c>
      <c r="T526">
        <v>121.69426437396901</v>
      </c>
    </row>
    <row r="527" spans="1:20" x14ac:dyDescent="0.35">
      <c r="A527" s="24">
        <v>41675</v>
      </c>
      <c r="B527">
        <v>103.319248079319</v>
      </c>
      <c r="C527">
        <v>110.831416520289</v>
      </c>
      <c r="D527">
        <v>108.894747601435</v>
      </c>
      <c r="E527">
        <v>102.196886567698</v>
      </c>
      <c r="F527">
        <v>118.97114830516399</v>
      </c>
      <c r="G527">
        <v>95.094097178320098</v>
      </c>
      <c r="H527">
        <v>86.436640475901996</v>
      </c>
      <c r="I527">
        <v>109.13924409070501</v>
      </c>
      <c r="J527">
        <v>109.98614587146901</v>
      </c>
      <c r="K527">
        <v>74.613391128592397</v>
      </c>
      <c r="L527">
        <v>143.27061585957901</v>
      </c>
      <c r="M527">
        <v>143.01992329843401</v>
      </c>
      <c r="N527">
        <v>144.46081008818101</v>
      </c>
      <c r="O527">
        <v>159.81816743886299</v>
      </c>
      <c r="P527">
        <v>152.21785443659101</v>
      </c>
      <c r="Q527">
        <v>90.882783691394906</v>
      </c>
      <c r="R527">
        <v>92.593674771818797</v>
      </c>
      <c r="S527">
        <v>97.797528155688099</v>
      </c>
      <c r="T527">
        <v>120.217713141312</v>
      </c>
    </row>
    <row r="528" spans="1:20" x14ac:dyDescent="0.35">
      <c r="A528" s="24">
        <v>41676</v>
      </c>
      <c r="B528">
        <v>103.271283038677</v>
      </c>
      <c r="C528">
        <v>110.752521372963</v>
      </c>
      <c r="D528">
        <v>109.02320570879201</v>
      </c>
      <c r="E528">
        <v>102.222394584082</v>
      </c>
      <c r="F528">
        <v>119.35383432293</v>
      </c>
      <c r="G528">
        <v>95.914002151578501</v>
      </c>
      <c r="H528">
        <v>87.478885976545101</v>
      </c>
      <c r="I528">
        <v>108.654456136462</v>
      </c>
      <c r="J528">
        <v>109.881684742053</v>
      </c>
      <c r="K528">
        <v>73.559617165961598</v>
      </c>
      <c r="L528">
        <v>145.15992309091601</v>
      </c>
      <c r="M528">
        <v>144.71733489446501</v>
      </c>
      <c r="N528">
        <v>146.257649127734</v>
      </c>
      <c r="O528">
        <v>161.60758818512301</v>
      </c>
      <c r="P528">
        <v>155.88100853573599</v>
      </c>
      <c r="Q528">
        <v>91.244569779129904</v>
      </c>
      <c r="R528">
        <v>93.062063985739798</v>
      </c>
      <c r="S528">
        <v>95.633697073376993</v>
      </c>
      <c r="T528">
        <v>121.843808268879</v>
      </c>
    </row>
    <row r="529" spans="1:20" x14ac:dyDescent="0.35">
      <c r="A529" s="24">
        <v>41677</v>
      </c>
      <c r="B529">
        <v>103.434330543407</v>
      </c>
      <c r="C529">
        <v>111.18647923184299</v>
      </c>
      <c r="D529">
        <v>108.92684203911701</v>
      </c>
      <c r="E529">
        <v>102.286026119977</v>
      </c>
      <c r="F529">
        <v>119.88360082278101</v>
      </c>
      <c r="G529">
        <v>95.860240640058507</v>
      </c>
      <c r="H529">
        <v>87.394387825536697</v>
      </c>
      <c r="I529">
        <v>109.050011062761</v>
      </c>
      <c r="J529">
        <v>110.223566622853</v>
      </c>
      <c r="K529">
        <v>73.662059904401502</v>
      </c>
      <c r="L529">
        <v>146.959377950641</v>
      </c>
      <c r="M529">
        <v>147.202255040615</v>
      </c>
      <c r="N529">
        <v>148.01957869943999</v>
      </c>
      <c r="O529">
        <v>162.630079509094</v>
      </c>
      <c r="P529">
        <v>157.32293743528001</v>
      </c>
      <c r="Q529">
        <v>92.293780917991597</v>
      </c>
      <c r="R529">
        <v>94.291566827723003</v>
      </c>
      <c r="S529">
        <v>91.267394146753801</v>
      </c>
      <c r="T529">
        <v>122.90916642015</v>
      </c>
    </row>
    <row r="530" spans="1:20" x14ac:dyDescent="0.35">
      <c r="A530" s="24">
        <v>41680</v>
      </c>
      <c r="B530">
        <v>103.539939584976</v>
      </c>
      <c r="C530">
        <v>111.13387555724201</v>
      </c>
      <c r="D530">
        <v>109.087426726808</v>
      </c>
      <c r="E530">
        <v>102.31143025756199</v>
      </c>
      <c r="F530">
        <v>119.91306963621599</v>
      </c>
      <c r="G530">
        <v>95.376364677669798</v>
      </c>
      <c r="H530">
        <v>86.605668320810807</v>
      </c>
      <c r="I530">
        <v>109.190314795673</v>
      </c>
      <c r="J530">
        <v>110.271070779092</v>
      </c>
      <c r="K530">
        <v>74.262139249192899</v>
      </c>
      <c r="L530">
        <v>147.22915935996099</v>
      </c>
      <c r="M530">
        <v>147.65717613609999</v>
      </c>
      <c r="N530">
        <v>148.263801182512</v>
      </c>
      <c r="O530">
        <v>162.93682203194001</v>
      </c>
      <c r="P530">
        <v>157.03071854249399</v>
      </c>
      <c r="Q530">
        <v>91.787271399611001</v>
      </c>
      <c r="R530">
        <v>93.793914106104793</v>
      </c>
      <c r="S530">
        <v>87.519321302247604</v>
      </c>
      <c r="T530">
        <v>122.030706559747</v>
      </c>
    </row>
    <row r="531" spans="1:20" x14ac:dyDescent="0.35">
      <c r="A531" s="24">
        <v>41681</v>
      </c>
      <c r="B531">
        <v>103.338391119497</v>
      </c>
      <c r="C531">
        <v>110.949738512129</v>
      </c>
      <c r="D531">
        <v>108.991087164121</v>
      </c>
      <c r="E531">
        <v>102.209594407534</v>
      </c>
      <c r="F531">
        <v>120.207401930695</v>
      </c>
      <c r="G531">
        <v>96.344105423093396</v>
      </c>
      <c r="H531">
        <v>88.056362732325198</v>
      </c>
      <c r="I531">
        <v>109.152064760022</v>
      </c>
      <c r="J531">
        <v>110.043102844647</v>
      </c>
      <c r="K531">
        <v>73.061998884041799</v>
      </c>
      <c r="L531">
        <v>148.84046105077601</v>
      </c>
      <c r="M531">
        <v>149.16213398797001</v>
      </c>
      <c r="N531">
        <v>148.263801182512</v>
      </c>
      <c r="O531">
        <v>164.52172745319899</v>
      </c>
      <c r="P531">
        <v>158.121829793085</v>
      </c>
      <c r="Q531">
        <v>92.257603808476503</v>
      </c>
      <c r="R531">
        <v>94.145199037079095</v>
      </c>
      <c r="S531">
        <v>93.353943705060303</v>
      </c>
      <c r="T531">
        <v>123.75026346385501</v>
      </c>
    </row>
    <row r="532" spans="1:20" x14ac:dyDescent="0.35">
      <c r="A532" s="24">
        <v>41682</v>
      </c>
      <c r="B532">
        <v>103.165720710237</v>
      </c>
      <c r="C532">
        <v>110.84461407952899</v>
      </c>
      <c r="D532">
        <v>108.991087164121</v>
      </c>
      <c r="E532">
        <v>102.08229670947701</v>
      </c>
      <c r="F532">
        <v>120.11907456591599</v>
      </c>
      <c r="G532">
        <v>97.3387325139539</v>
      </c>
      <c r="H532">
        <v>89.366218130244107</v>
      </c>
      <c r="I532">
        <v>108.565157324011</v>
      </c>
      <c r="J532">
        <v>109.710723795691</v>
      </c>
      <c r="K532">
        <v>71.978942478690698</v>
      </c>
      <c r="L532">
        <v>148.91411936040399</v>
      </c>
      <c r="M532">
        <v>149.267154398717</v>
      </c>
      <c r="N532">
        <v>150.51420767410701</v>
      </c>
      <c r="O532">
        <v>164.726230592338</v>
      </c>
      <c r="P532">
        <v>157.90753019846301</v>
      </c>
      <c r="Q532">
        <v>92.438496852344002</v>
      </c>
      <c r="R532">
        <v>94.320847086139494</v>
      </c>
      <c r="S532">
        <v>91.769709312836497</v>
      </c>
      <c r="T532">
        <v>124.79689389271699</v>
      </c>
    </row>
    <row r="533" spans="1:20" x14ac:dyDescent="0.35">
      <c r="A533" s="24">
        <v>41683</v>
      </c>
      <c r="B533">
        <v>103.386393530642</v>
      </c>
      <c r="C533">
        <v>111.107542626216</v>
      </c>
      <c r="D533">
        <v>109.02320570879201</v>
      </c>
      <c r="E533">
        <v>102.15870533774201</v>
      </c>
      <c r="F533">
        <v>120.325066316362</v>
      </c>
      <c r="G533">
        <v>96.236560041345896</v>
      </c>
      <c r="H533">
        <v>87.915518461581399</v>
      </c>
      <c r="I533">
        <v>108.73105122983</v>
      </c>
      <c r="J533">
        <v>110.166609649675</v>
      </c>
      <c r="K533">
        <v>73.2083607054537</v>
      </c>
      <c r="L533">
        <v>149.68288123913399</v>
      </c>
      <c r="M533">
        <v>150.316978162813</v>
      </c>
      <c r="N533">
        <v>151.229412400961</v>
      </c>
      <c r="O533">
        <v>165.18632000488299</v>
      </c>
      <c r="P533">
        <v>158.68696425639399</v>
      </c>
      <c r="Q533">
        <v>92.945013867017295</v>
      </c>
      <c r="R533">
        <v>94.789230716487296</v>
      </c>
      <c r="S533">
        <v>97.372494513609098</v>
      </c>
      <c r="T533">
        <v>126.553813613522</v>
      </c>
    </row>
    <row r="534" spans="1:20" x14ac:dyDescent="0.35">
      <c r="A534" s="24">
        <v>41684</v>
      </c>
      <c r="B534">
        <v>103.386393530642</v>
      </c>
      <c r="C534">
        <v>111.18647923184299</v>
      </c>
      <c r="D534">
        <v>109.24808373546399</v>
      </c>
      <c r="E534">
        <v>102.171390093402</v>
      </c>
      <c r="F534">
        <v>120.560513700988</v>
      </c>
      <c r="G534">
        <v>96.236560041345896</v>
      </c>
      <c r="H534">
        <v>87.788742320751297</v>
      </c>
      <c r="I534">
        <v>108.66725487761001</v>
      </c>
      <c r="J534">
        <v>110.37555191446999</v>
      </c>
      <c r="K534">
        <v>73.135177504194203</v>
      </c>
      <c r="L534">
        <v>150.50894288288501</v>
      </c>
      <c r="M534">
        <v>150.40456363357501</v>
      </c>
      <c r="N534">
        <v>151.630639616541</v>
      </c>
      <c r="O534">
        <v>166.00434474730099</v>
      </c>
      <c r="P534">
        <v>158.25822730927601</v>
      </c>
      <c r="Q534">
        <v>93.270630341530307</v>
      </c>
      <c r="R534">
        <v>95.111246556191503</v>
      </c>
      <c r="S534">
        <v>96.522412489508099</v>
      </c>
      <c r="T534">
        <v>127.56313175011699</v>
      </c>
    </row>
    <row r="535" spans="1:20" x14ac:dyDescent="0.35">
      <c r="A535" s="24">
        <v>41688</v>
      </c>
      <c r="B535">
        <v>103.45359503772001</v>
      </c>
      <c r="C535">
        <v>111.383737829311</v>
      </c>
      <c r="D535">
        <v>109.31224850384</v>
      </c>
      <c r="E535">
        <v>102.286026119977</v>
      </c>
      <c r="F535">
        <v>120.678283520693</v>
      </c>
      <c r="G535">
        <v>95.766155200059799</v>
      </c>
      <c r="H535">
        <v>87.197202692206602</v>
      </c>
      <c r="I535">
        <v>109.203047752315</v>
      </c>
      <c r="J535">
        <v>110.60341981910599</v>
      </c>
      <c r="K535">
        <v>73.647441588581898</v>
      </c>
      <c r="L535">
        <v>150.688931732459</v>
      </c>
      <c r="M535">
        <v>151.051999328161</v>
      </c>
      <c r="N535">
        <v>152.22382896309901</v>
      </c>
      <c r="O535">
        <v>166.41337539730401</v>
      </c>
      <c r="P535">
        <v>159.251978181563</v>
      </c>
      <c r="Q535">
        <v>94.609265852804</v>
      </c>
      <c r="R535">
        <v>96.545666538504804</v>
      </c>
      <c r="S535">
        <v>101.236482274149</v>
      </c>
      <c r="T535">
        <v>129.488255722334</v>
      </c>
    </row>
    <row r="536" spans="1:20" x14ac:dyDescent="0.35">
      <c r="A536" s="24">
        <v>41689</v>
      </c>
      <c r="B536">
        <v>103.376798653989</v>
      </c>
      <c r="C536">
        <v>111.09444871273</v>
      </c>
      <c r="D536">
        <v>109.28017817314699</v>
      </c>
      <c r="E536">
        <v>102.260541187771</v>
      </c>
      <c r="F536">
        <v>120.560513700988</v>
      </c>
      <c r="G536">
        <v>96.424764459404102</v>
      </c>
      <c r="H536">
        <v>88.1690444574986</v>
      </c>
      <c r="I536">
        <v>108.66725487761001</v>
      </c>
      <c r="J536">
        <v>110.480033049849</v>
      </c>
      <c r="K536">
        <v>72.769275241218395</v>
      </c>
      <c r="L536">
        <v>149.69107546440401</v>
      </c>
      <c r="M536">
        <v>150.072067461351</v>
      </c>
      <c r="N536">
        <v>152.22382896309901</v>
      </c>
      <c r="O536">
        <v>162.32333698624799</v>
      </c>
      <c r="P536">
        <v>159.856080903822</v>
      </c>
      <c r="Q536">
        <v>94.862520611994398</v>
      </c>
      <c r="R536">
        <v>96.955500819166005</v>
      </c>
      <c r="S536">
        <v>104.13447309455501</v>
      </c>
      <c r="T536">
        <v>128.497623204457</v>
      </c>
    </row>
    <row r="537" spans="1:20" x14ac:dyDescent="0.35">
      <c r="A537" s="24">
        <v>41690</v>
      </c>
      <c r="B537">
        <v>103.319248079319</v>
      </c>
      <c r="C537">
        <v>111.041831218694</v>
      </c>
      <c r="D537">
        <v>109.28017817314699</v>
      </c>
      <c r="E537">
        <v>102.18410947532701</v>
      </c>
      <c r="F537">
        <v>120.913796801592</v>
      </c>
      <c r="G537">
        <v>96.841407789170205</v>
      </c>
      <c r="H537">
        <v>88.732416283324</v>
      </c>
      <c r="I537">
        <v>108.69276464723001</v>
      </c>
      <c r="J537">
        <v>110.337560593056</v>
      </c>
      <c r="K537">
        <v>72.344835579450404</v>
      </c>
      <c r="L537">
        <v>150.57440696724501</v>
      </c>
      <c r="M537">
        <v>150.947085413558</v>
      </c>
      <c r="N537">
        <v>152.22382896309901</v>
      </c>
      <c r="O537">
        <v>162.78345077051699</v>
      </c>
      <c r="P537">
        <v>159.797585466062</v>
      </c>
      <c r="Q537">
        <v>95.043421152154707</v>
      </c>
      <c r="R537">
        <v>97.248247567599805</v>
      </c>
      <c r="S537">
        <v>103.51623564246501</v>
      </c>
      <c r="T537">
        <v>128.77800011334301</v>
      </c>
    </row>
    <row r="538" spans="1:20" x14ac:dyDescent="0.35">
      <c r="A538" s="24">
        <v>41691</v>
      </c>
      <c r="B538">
        <v>103.415159475351</v>
      </c>
      <c r="C538">
        <v>111.23904835786</v>
      </c>
      <c r="D538">
        <v>109.28017817314699</v>
      </c>
      <c r="E538">
        <v>102.260541187771</v>
      </c>
      <c r="F538">
        <v>121.119788552038</v>
      </c>
      <c r="G538">
        <v>96.048411520055794</v>
      </c>
      <c r="H538">
        <v>87.436634272466407</v>
      </c>
      <c r="I538">
        <v>109.22863061583099</v>
      </c>
      <c r="J538">
        <v>110.451494545374</v>
      </c>
      <c r="K538">
        <v>73.325444665253798</v>
      </c>
      <c r="L538">
        <v>150.40267215480401</v>
      </c>
      <c r="M538">
        <v>150.73704459206499</v>
      </c>
      <c r="N538">
        <v>152.22382896309901</v>
      </c>
      <c r="O538">
        <v>163.75487114608299</v>
      </c>
      <c r="P538">
        <v>160.32366557174899</v>
      </c>
      <c r="Q538">
        <v>94.7901588966714</v>
      </c>
      <c r="R538">
        <v>96.692034329148697</v>
      </c>
      <c r="S538">
        <v>106.99382315295701</v>
      </c>
      <c r="T538">
        <v>128.96493208716501</v>
      </c>
    </row>
    <row r="539" spans="1:20" x14ac:dyDescent="0.35">
      <c r="A539" s="24">
        <v>41694</v>
      </c>
      <c r="B539">
        <v>103.319248079319</v>
      </c>
      <c r="C539">
        <v>111.265270733417</v>
      </c>
      <c r="D539">
        <v>109.376461486192</v>
      </c>
      <c r="E539">
        <v>102.260541187771</v>
      </c>
      <c r="F539">
        <v>121.325806660993</v>
      </c>
      <c r="G539">
        <v>96.411304517655296</v>
      </c>
      <c r="H539">
        <v>88.112698337763206</v>
      </c>
      <c r="I539">
        <v>108.97345982573</v>
      </c>
      <c r="J539">
        <v>110.50847152451399</v>
      </c>
      <c r="K539">
        <v>72.827821802226197</v>
      </c>
      <c r="L539">
        <v>151.23692802382399</v>
      </c>
      <c r="M539">
        <v>151.92698685289901</v>
      </c>
      <c r="N539">
        <v>152.22382896309901</v>
      </c>
      <c r="O539">
        <v>166.208872258165</v>
      </c>
      <c r="P539">
        <v>160.908241115198</v>
      </c>
      <c r="Q539">
        <v>95.188129590214302</v>
      </c>
      <c r="R539">
        <v>97.131148868226404</v>
      </c>
      <c r="S539">
        <v>100.92736354810501</v>
      </c>
      <c r="T539">
        <v>132.21704655565301</v>
      </c>
    </row>
    <row r="540" spans="1:20" x14ac:dyDescent="0.35">
      <c r="A540" s="24">
        <v>41695</v>
      </c>
      <c r="B540">
        <v>103.597415418639</v>
      </c>
      <c r="C540">
        <v>111.515209012371</v>
      </c>
      <c r="D540">
        <v>109.183790396483</v>
      </c>
      <c r="E540">
        <v>102.32421889202099</v>
      </c>
      <c r="F540">
        <v>121.5907096798</v>
      </c>
      <c r="G540">
        <v>94.677442669200403</v>
      </c>
      <c r="H540">
        <v>85.788744213324506</v>
      </c>
      <c r="I540">
        <v>109.802636979239</v>
      </c>
      <c r="J540">
        <v>110.93587889190999</v>
      </c>
      <c r="K540">
        <v>74.774385009148403</v>
      </c>
      <c r="L540">
        <v>151.17964321176899</v>
      </c>
      <c r="M540">
        <v>151.54197286843299</v>
      </c>
      <c r="N540">
        <v>152.729672744108</v>
      </c>
      <c r="O540">
        <v>165.18632000488299</v>
      </c>
      <c r="P540">
        <v>162.97364493820299</v>
      </c>
      <c r="Q540">
        <v>94.753981787156704</v>
      </c>
      <c r="R540">
        <v>96.574946796921594</v>
      </c>
      <c r="S540">
        <v>99.690881273955597</v>
      </c>
      <c r="T540">
        <v>131.263869482595</v>
      </c>
    </row>
    <row r="541" spans="1:20" x14ac:dyDescent="0.35">
      <c r="A541" s="24">
        <v>41696</v>
      </c>
      <c r="B541">
        <v>103.818134952173</v>
      </c>
      <c r="C541">
        <v>111.87032700166</v>
      </c>
      <c r="D541">
        <v>109.601259156236</v>
      </c>
      <c r="E541">
        <v>102.362434748243</v>
      </c>
      <c r="F541">
        <v>121.70850585801399</v>
      </c>
      <c r="G541">
        <v>93.709690744423298</v>
      </c>
      <c r="H541">
        <v>84.422579495711304</v>
      </c>
      <c r="I541">
        <v>110.14714312873799</v>
      </c>
      <c r="J541">
        <v>111.29678644236</v>
      </c>
      <c r="K541">
        <v>75.945256674903703</v>
      </c>
      <c r="L541">
        <v>151.18783743703801</v>
      </c>
      <c r="M541">
        <v>151.50698127858601</v>
      </c>
      <c r="N541">
        <v>152.83435321703001</v>
      </c>
      <c r="O541">
        <v>166.72009354842601</v>
      </c>
      <c r="P541">
        <v>166.03279963349499</v>
      </c>
      <c r="Q541">
        <v>94.500727027966306</v>
      </c>
      <c r="R541">
        <v>96.574946796921594</v>
      </c>
      <c r="S541">
        <v>97.024735025562293</v>
      </c>
      <c r="T541">
        <v>129.33866130299299</v>
      </c>
    </row>
    <row r="542" spans="1:20" x14ac:dyDescent="0.35">
      <c r="A542" s="24">
        <v>41697</v>
      </c>
      <c r="B542">
        <v>103.92356648385299</v>
      </c>
      <c r="C542">
        <v>112.120147815427</v>
      </c>
      <c r="D542">
        <v>109.665480174252</v>
      </c>
      <c r="E542">
        <v>102.387896596272</v>
      </c>
      <c r="F542">
        <v>121.943926884131</v>
      </c>
      <c r="G542">
        <v>92.674734135407405</v>
      </c>
      <c r="H542">
        <v>83.154949516126706</v>
      </c>
      <c r="I542">
        <v>110.644642111454</v>
      </c>
      <c r="J542">
        <v>111.486673028562</v>
      </c>
      <c r="K542">
        <v>77.174674901666705</v>
      </c>
      <c r="L542">
        <v>151.98116703860899</v>
      </c>
      <c r="M542">
        <v>152.451997624222</v>
      </c>
      <c r="N542">
        <v>153.27048990045799</v>
      </c>
      <c r="O542">
        <v>167.53814266256899</v>
      </c>
      <c r="P542">
        <v>167.065518764731</v>
      </c>
      <c r="Q542">
        <v>94.211295159261496</v>
      </c>
      <c r="R542">
        <v>96.165101349114096</v>
      </c>
      <c r="S542">
        <v>95.788260121385093</v>
      </c>
      <c r="T542">
        <v>129.263969352554</v>
      </c>
    </row>
    <row r="543" spans="1:20" x14ac:dyDescent="0.35">
      <c r="A543" s="24">
        <v>41698</v>
      </c>
      <c r="B543">
        <v>103.866062622312</v>
      </c>
      <c r="C543">
        <v>112.041225029233</v>
      </c>
      <c r="D543">
        <v>109.761779558623</v>
      </c>
      <c r="E543">
        <v>102.37515413016899</v>
      </c>
      <c r="F543">
        <v>122.2382328201</v>
      </c>
      <c r="G543">
        <v>92.526892773565393</v>
      </c>
      <c r="H543">
        <v>82.704233129730994</v>
      </c>
      <c r="I543">
        <v>110.810543326662</v>
      </c>
      <c r="J543">
        <v>111.42021322354</v>
      </c>
      <c r="K543">
        <v>77.482012279201996</v>
      </c>
      <c r="L543">
        <v>152.36554797797299</v>
      </c>
      <c r="M543">
        <v>152.60941413733201</v>
      </c>
      <c r="N543">
        <v>154.40436858838001</v>
      </c>
      <c r="O543">
        <v>168.71402961968701</v>
      </c>
      <c r="P543">
        <v>166.85118473064099</v>
      </c>
      <c r="Q543">
        <v>94.536896641188605</v>
      </c>
      <c r="R543">
        <v>96.574946796921594</v>
      </c>
      <c r="S543">
        <v>98.570328655783996</v>
      </c>
      <c r="T543">
        <v>130.25452608378501</v>
      </c>
    </row>
    <row r="544" spans="1:20" x14ac:dyDescent="0.35">
      <c r="A544" s="24">
        <v>41701</v>
      </c>
      <c r="B544">
        <v>104.135148929395</v>
      </c>
      <c r="C544">
        <v>112.336573967517</v>
      </c>
      <c r="D544">
        <v>109.755359063954</v>
      </c>
      <c r="E544">
        <v>102.465655648934</v>
      </c>
      <c r="F544">
        <v>122.007543146408</v>
      </c>
      <c r="G544">
        <v>91.35756592381</v>
      </c>
      <c r="H544">
        <v>81.211276499840594</v>
      </c>
      <c r="I544">
        <v>111.35596997682801</v>
      </c>
      <c r="J544">
        <v>111.711650071721</v>
      </c>
      <c r="K544">
        <v>78.901670180376399</v>
      </c>
      <c r="L544">
        <v>151.29407825918699</v>
      </c>
      <c r="M544">
        <v>151.36699970546101</v>
      </c>
      <c r="N544">
        <v>152.956480435439</v>
      </c>
      <c r="O544">
        <v>167.18024389028199</v>
      </c>
      <c r="P544">
        <v>166.24709922811601</v>
      </c>
      <c r="Q544">
        <v>95.839362539240298</v>
      </c>
      <c r="R544">
        <v>98.214283919565702</v>
      </c>
      <c r="S544">
        <v>96.136012239459703</v>
      </c>
      <c r="T544">
        <v>129.768607369005</v>
      </c>
    </row>
    <row r="545" spans="1:20" x14ac:dyDescent="0.35">
      <c r="A545" s="24">
        <v>41702</v>
      </c>
      <c r="B545">
        <v>103.7506811942</v>
      </c>
      <c r="C545">
        <v>111.84878250443001</v>
      </c>
      <c r="D545">
        <v>109.626627744058</v>
      </c>
      <c r="E545">
        <v>102.350950369825</v>
      </c>
      <c r="F545">
        <v>122.303391055174</v>
      </c>
      <c r="G545">
        <v>93.938196732252706</v>
      </c>
      <c r="H545">
        <v>84.661984790227393</v>
      </c>
      <c r="I545">
        <v>110.318782214764</v>
      </c>
      <c r="J545">
        <v>111.111611260155</v>
      </c>
      <c r="K545">
        <v>75.3452002356523</v>
      </c>
      <c r="L545">
        <v>153.420659152154</v>
      </c>
      <c r="M545">
        <v>153.88691144145801</v>
      </c>
      <c r="N545">
        <v>152.956480435439</v>
      </c>
      <c r="O545">
        <v>170.50341380835999</v>
      </c>
      <c r="P545">
        <v>169.20887632537099</v>
      </c>
      <c r="Q545">
        <v>95.477576451505399</v>
      </c>
      <c r="R545">
        <v>97.394615358243698</v>
      </c>
      <c r="S545">
        <v>98.840806619826495</v>
      </c>
      <c r="T545">
        <v>132.17968373895599</v>
      </c>
    </row>
    <row r="546" spans="1:20" x14ac:dyDescent="0.35">
      <c r="A546" s="24">
        <v>41703</v>
      </c>
      <c r="B546">
        <v>103.80839059350799</v>
      </c>
      <c r="C546">
        <v>112.046524782079</v>
      </c>
      <c r="D546">
        <v>109.658818609695</v>
      </c>
      <c r="E546">
        <v>102.363635125485</v>
      </c>
      <c r="F546">
        <v>122.21464195424601</v>
      </c>
      <c r="G546">
        <v>93.723139506818598</v>
      </c>
      <c r="H546">
        <v>84.3239711575998</v>
      </c>
      <c r="I546">
        <v>110.139460960294</v>
      </c>
      <c r="J546">
        <v>111.054404212455</v>
      </c>
      <c r="K546">
        <v>75.7257345577721</v>
      </c>
      <c r="L546">
        <v>153.55972173427801</v>
      </c>
      <c r="M546">
        <v>154.114371989202</v>
      </c>
      <c r="N546">
        <v>155.241780418009</v>
      </c>
      <c r="O546">
        <v>170.810144145344</v>
      </c>
      <c r="P546">
        <v>168.60480804258</v>
      </c>
      <c r="Q546">
        <v>94.681620071833805</v>
      </c>
      <c r="R546">
        <v>96.282200048487496</v>
      </c>
      <c r="S546">
        <v>97.758887393685399</v>
      </c>
      <c r="T546">
        <v>130.665769689602</v>
      </c>
    </row>
    <row r="547" spans="1:20" x14ac:dyDescent="0.35">
      <c r="A547" s="24">
        <v>41704</v>
      </c>
      <c r="B547">
        <v>103.57771182091599</v>
      </c>
      <c r="C547">
        <v>111.637787389808</v>
      </c>
      <c r="D547">
        <v>109.56226208411</v>
      </c>
      <c r="E547">
        <v>102.261695396657</v>
      </c>
      <c r="F547">
        <v>121.918846762499</v>
      </c>
      <c r="G547">
        <v>95.4301150098363</v>
      </c>
      <c r="H547">
        <v>86.690161214670198</v>
      </c>
      <c r="I547">
        <v>109.29433471873</v>
      </c>
      <c r="J547">
        <v>110.72106487733301</v>
      </c>
      <c r="K547">
        <v>73.588885865357497</v>
      </c>
      <c r="L547">
        <v>153.91141549036001</v>
      </c>
      <c r="M547">
        <v>154.236827339933</v>
      </c>
      <c r="N547">
        <v>155.39873721989801</v>
      </c>
      <c r="O547">
        <v>172.03719953776499</v>
      </c>
      <c r="P547">
        <v>168.33204744966599</v>
      </c>
      <c r="Q547">
        <v>95.549923174241997</v>
      </c>
      <c r="R547">
        <v>96.926231727895896</v>
      </c>
      <c r="S547">
        <v>99.304488393879296</v>
      </c>
      <c r="T547">
        <v>131.17042454753101</v>
      </c>
    </row>
    <row r="548" spans="1:20" x14ac:dyDescent="0.35">
      <c r="A548" s="24">
        <v>41705</v>
      </c>
      <c r="B548">
        <v>103.28938904739699</v>
      </c>
      <c r="C548">
        <v>111.202744705377</v>
      </c>
      <c r="D548">
        <v>109.369157068603</v>
      </c>
      <c r="E548">
        <v>102.185229057947</v>
      </c>
      <c r="F548">
        <v>121.563903075807</v>
      </c>
      <c r="G548">
        <v>96.639832864192002</v>
      </c>
      <c r="H548">
        <v>88.309878213944302</v>
      </c>
      <c r="I548">
        <v>108.97415421773999</v>
      </c>
      <c r="J548">
        <v>110.320975650744</v>
      </c>
      <c r="K548">
        <v>72.242392841011096</v>
      </c>
      <c r="L548">
        <v>153.97684966878799</v>
      </c>
      <c r="M548">
        <v>153.81685219309</v>
      </c>
      <c r="N548">
        <v>155.311599353703</v>
      </c>
      <c r="O548">
        <v>173.41751651884999</v>
      </c>
      <c r="P548">
        <v>169.695988172109</v>
      </c>
      <c r="Q548">
        <v>95.115775371184498</v>
      </c>
      <c r="R548">
        <v>97.072599518539505</v>
      </c>
      <c r="S548">
        <v>98.724884333820498</v>
      </c>
      <c r="T548">
        <v>131.263869482595</v>
      </c>
    </row>
    <row r="549" spans="1:20" x14ac:dyDescent="0.35">
      <c r="A549" s="24">
        <v>41708</v>
      </c>
      <c r="B549">
        <v>103.28938904739699</v>
      </c>
      <c r="C549">
        <v>111.21585243829701</v>
      </c>
      <c r="D549">
        <v>109.33695013163999</v>
      </c>
      <c r="E549">
        <v>102.13431690397699</v>
      </c>
      <c r="F549">
        <v>121.50480729788001</v>
      </c>
      <c r="G549">
        <v>96.438202042445795</v>
      </c>
      <c r="H549">
        <v>88.000027126887105</v>
      </c>
      <c r="I549">
        <v>108.78208538785</v>
      </c>
      <c r="J549">
        <v>110.14951455533701</v>
      </c>
      <c r="K549">
        <v>72.505838622222498</v>
      </c>
      <c r="L549">
        <v>153.895056945753</v>
      </c>
      <c r="M549">
        <v>153.90437680891301</v>
      </c>
      <c r="N549">
        <v>155.346444914057</v>
      </c>
      <c r="O549">
        <v>173.41751651884999</v>
      </c>
      <c r="P549">
        <v>169.81289294895799</v>
      </c>
      <c r="Q549">
        <v>94.319826487805997</v>
      </c>
      <c r="R549">
        <v>96.282200048487496</v>
      </c>
      <c r="S549">
        <v>99.381762547911407</v>
      </c>
      <c r="T549">
        <v>130.3853675185</v>
      </c>
    </row>
    <row r="550" spans="1:20" x14ac:dyDescent="0.35">
      <c r="A550" s="24">
        <v>41709</v>
      </c>
      <c r="B550">
        <v>103.279775485492</v>
      </c>
      <c r="C550">
        <v>111.28175040817401</v>
      </c>
      <c r="D550">
        <v>109.272584471692</v>
      </c>
      <c r="E550">
        <v>102.185229057947</v>
      </c>
      <c r="F550">
        <v>121.563903075807</v>
      </c>
      <c r="G550">
        <v>95.954314900703395</v>
      </c>
      <c r="H550">
        <v>87.323968318739304</v>
      </c>
      <c r="I550">
        <v>109.038199089206</v>
      </c>
      <c r="J550">
        <v>110.18762591252199</v>
      </c>
      <c r="K550">
        <v>72.9741927858542</v>
      </c>
      <c r="L550">
        <v>153.13436966856699</v>
      </c>
      <c r="M550">
        <v>153.36190067013399</v>
      </c>
      <c r="N550">
        <v>154.82305852632101</v>
      </c>
      <c r="O550">
        <v>172.13941454974801</v>
      </c>
      <c r="P550">
        <v>168.78024269665801</v>
      </c>
      <c r="Q550">
        <v>94.356003597321106</v>
      </c>
      <c r="R550">
        <v>95.960184208783602</v>
      </c>
      <c r="S550">
        <v>98.338491453744197</v>
      </c>
      <c r="T550">
        <v>127.63788264572599</v>
      </c>
    </row>
    <row r="551" spans="1:20" x14ac:dyDescent="0.35">
      <c r="A551" s="24">
        <v>41710</v>
      </c>
      <c r="B551">
        <v>103.510454258084</v>
      </c>
      <c r="C551">
        <v>111.532282922779</v>
      </c>
      <c r="D551">
        <v>109.33695013163999</v>
      </c>
      <c r="E551">
        <v>102.261695396657</v>
      </c>
      <c r="F551">
        <v>121.59346414402501</v>
      </c>
      <c r="G551">
        <v>94.516135775932796</v>
      </c>
      <c r="H551">
        <v>85.492998056221396</v>
      </c>
      <c r="I551">
        <v>109.29433471873</v>
      </c>
      <c r="J551">
        <v>110.578182298325</v>
      </c>
      <c r="K551">
        <v>74.496298006576893</v>
      </c>
      <c r="L551">
        <v>153.17531088898099</v>
      </c>
      <c r="M551">
        <v>153.36190067013399</v>
      </c>
      <c r="N551">
        <v>154.43934196372001</v>
      </c>
      <c r="O551">
        <v>171.88377953289299</v>
      </c>
      <c r="P551">
        <v>168.741222778505</v>
      </c>
      <c r="Q551">
        <v>94.102748838130694</v>
      </c>
      <c r="R551">
        <v>95.638168369079395</v>
      </c>
      <c r="S551">
        <v>96.483771727506095</v>
      </c>
      <c r="T551">
        <v>128.497623204457</v>
      </c>
    </row>
    <row r="552" spans="1:20" x14ac:dyDescent="0.35">
      <c r="A552" s="24">
        <v>41711</v>
      </c>
      <c r="B552">
        <v>103.779540565167</v>
      </c>
      <c r="C552">
        <v>111.92782275581099</v>
      </c>
      <c r="D552">
        <v>109.56226208411</v>
      </c>
      <c r="E552">
        <v>102.363635125485</v>
      </c>
      <c r="F552">
        <v>121.415979121424</v>
      </c>
      <c r="G552">
        <v>92.069919925644001</v>
      </c>
      <c r="H552">
        <v>82.028195350177896</v>
      </c>
      <c r="I552">
        <v>110.190685162443</v>
      </c>
      <c r="J552">
        <v>110.968738684128</v>
      </c>
      <c r="K552">
        <v>77.525917618850201</v>
      </c>
      <c r="L552">
        <v>151.45769361118801</v>
      </c>
      <c r="M552">
        <v>151.36699970546101</v>
      </c>
      <c r="N552">
        <v>153.026267417387</v>
      </c>
      <c r="O552">
        <v>170.86128820892199</v>
      </c>
      <c r="P552">
        <v>166.753789912868</v>
      </c>
      <c r="Q552">
        <v>93.6685935387803</v>
      </c>
      <c r="R552">
        <v>95.052697206504604</v>
      </c>
      <c r="S552">
        <v>93.933540395147006</v>
      </c>
      <c r="T552">
        <v>127.151963930946</v>
      </c>
    </row>
    <row r="553" spans="1:20" x14ac:dyDescent="0.35">
      <c r="A553" s="24">
        <v>41712</v>
      </c>
      <c r="B553">
        <v>103.731538154022</v>
      </c>
      <c r="C553">
        <v>111.99376909370601</v>
      </c>
      <c r="D553">
        <v>109.658818609695</v>
      </c>
      <c r="E553">
        <v>102.37642375994299</v>
      </c>
      <c r="F553">
        <v>121.23855999509701</v>
      </c>
      <c r="G553">
        <v>91.962380133573404</v>
      </c>
      <c r="H553">
        <v>81.957754814785801</v>
      </c>
      <c r="I553">
        <v>110.37002103569201</v>
      </c>
      <c r="J553">
        <v>110.84488177476899</v>
      </c>
      <c r="K553">
        <v>77.6429924164336</v>
      </c>
      <c r="L553">
        <v>151.03241631030599</v>
      </c>
      <c r="M553">
        <v>150.73704459206499</v>
      </c>
      <c r="N553">
        <v>152.74713546646899</v>
      </c>
      <c r="O553">
        <v>170.50341380835999</v>
      </c>
      <c r="P553">
        <v>167.026567725516</v>
      </c>
      <c r="Q553">
        <v>94.175118049746402</v>
      </c>
      <c r="R553">
        <v>95.755267068453193</v>
      </c>
      <c r="S553">
        <v>94.513137085233794</v>
      </c>
      <c r="T553">
        <v>128.75928923241</v>
      </c>
    </row>
    <row r="554" spans="1:20" x14ac:dyDescent="0.35">
      <c r="A554" s="24">
        <v>41715</v>
      </c>
      <c r="B554">
        <v>103.67389415309501</v>
      </c>
      <c r="C554">
        <v>111.769597148995</v>
      </c>
      <c r="D554">
        <v>109.59445294974699</v>
      </c>
      <c r="E554">
        <v>102.299968963323</v>
      </c>
      <c r="F554">
        <v>121.356856984988</v>
      </c>
      <c r="G554">
        <v>93.293036235303703</v>
      </c>
      <c r="H554">
        <v>83.704253212039106</v>
      </c>
      <c r="I554">
        <v>109.832166913127</v>
      </c>
      <c r="J554">
        <v>110.702039207684</v>
      </c>
      <c r="K554">
        <v>75.886714695003704</v>
      </c>
      <c r="L554">
        <v>152.39832487904999</v>
      </c>
      <c r="M554">
        <v>151.996924391389</v>
      </c>
      <c r="N554">
        <v>152.74713546646899</v>
      </c>
      <c r="O554">
        <v>171.57702482418401</v>
      </c>
      <c r="P554">
        <v>168.07869349742299</v>
      </c>
      <c r="Q554">
        <v>93.125906910884694</v>
      </c>
      <c r="R554">
        <v>94.789230716487197</v>
      </c>
      <c r="S554">
        <v>96.2519345254657</v>
      </c>
      <c r="T554">
        <v>128.79666889058399</v>
      </c>
    </row>
    <row r="555" spans="1:20" x14ac:dyDescent="0.35">
      <c r="A555" s="24">
        <v>41716</v>
      </c>
      <c r="B555">
        <v>103.798823744731</v>
      </c>
      <c r="C555">
        <v>112.125599582044</v>
      </c>
      <c r="D555">
        <v>109.59445294974699</v>
      </c>
      <c r="E555">
        <v>102.363635125484</v>
      </c>
      <c r="F555">
        <v>121.74140127766201</v>
      </c>
      <c r="G555">
        <v>92.661318911072996</v>
      </c>
      <c r="H555">
        <v>82.845087914772094</v>
      </c>
      <c r="I555">
        <v>110.101028189903</v>
      </c>
      <c r="J555">
        <v>111.04492138657299</v>
      </c>
      <c r="K555">
        <v>76.750207753250393</v>
      </c>
      <c r="L555">
        <v>153.486138189478</v>
      </c>
      <c r="M555">
        <v>153.589406859082</v>
      </c>
      <c r="N555">
        <v>152.74713546646899</v>
      </c>
      <c r="O555">
        <v>172.855175536735</v>
      </c>
      <c r="P555">
        <v>168.877689173634</v>
      </c>
      <c r="Q555">
        <v>93.596239319750097</v>
      </c>
      <c r="R555">
        <v>95.521080836852306</v>
      </c>
      <c r="S555">
        <v>95.324578347332604</v>
      </c>
      <c r="T555">
        <v>131.22644772072999</v>
      </c>
    </row>
    <row r="556" spans="1:20" x14ac:dyDescent="0.35">
      <c r="A556" s="24">
        <v>41717</v>
      </c>
      <c r="B556">
        <v>103.33741948641899</v>
      </c>
      <c r="C556">
        <v>111.30812479750099</v>
      </c>
      <c r="D556">
        <v>109.369157068603</v>
      </c>
      <c r="E556">
        <v>102.03234254888299</v>
      </c>
      <c r="F556">
        <v>121.32729591677</v>
      </c>
      <c r="G556">
        <v>94.0188334098561</v>
      </c>
      <c r="H556">
        <v>84.676068691586707</v>
      </c>
      <c r="I556">
        <v>109.947392130404</v>
      </c>
      <c r="J556">
        <v>110.24475293637499</v>
      </c>
      <c r="K556">
        <v>74.920746830560404</v>
      </c>
      <c r="L556">
        <v>152.668166100235</v>
      </c>
      <c r="M556">
        <v>152.451997624222</v>
      </c>
      <c r="N556">
        <v>154.107805868848</v>
      </c>
      <c r="O556">
        <v>173.92885966773201</v>
      </c>
      <c r="P556">
        <v>167.805984563713</v>
      </c>
      <c r="Q556">
        <v>93.560062210235401</v>
      </c>
      <c r="R556">
        <v>95.286883438105406</v>
      </c>
      <c r="S556">
        <v>95.556415549373</v>
      </c>
      <c r="T556">
        <v>130.23584888580601</v>
      </c>
    </row>
    <row r="557" spans="1:20" x14ac:dyDescent="0.35">
      <c r="A557" s="24">
        <v>41718</v>
      </c>
      <c r="B557">
        <v>103.26056704693301</v>
      </c>
      <c r="C557">
        <v>111.22902926838501</v>
      </c>
      <c r="D557">
        <v>109.304823551306</v>
      </c>
      <c r="E557">
        <v>102.019530830246</v>
      </c>
      <c r="F557">
        <v>121.74140127766201</v>
      </c>
      <c r="G557">
        <v>94.341436017037907</v>
      </c>
      <c r="H557">
        <v>85.070444215395995</v>
      </c>
      <c r="I557">
        <v>109.691278429048</v>
      </c>
      <c r="J557">
        <v>110.397178359151</v>
      </c>
      <c r="K557">
        <v>74.510952971260807</v>
      </c>
      <c r="L557">
        <v>153.55972173427801</v>
      </c>
      <c r="M557">
        <v>152.871972771066</v>
      </c>
      <c r="N557">
        <v>155.03240349529199</v>
      </c>
      <c r="O557">
        <v>177.25191991305101</v>
      </c>
      <c r="P557">
        <v>167.689028127661</v>
      </c>
      <c r="Q557">
        <v>93.125906910884694</v>
      </c>
      <c r="R557">
        <v>95.081966297774599</v>
      </c>
      <c r="S557">
        <v>93.894899633145101</v>
      </c>
      <c r="T557">
        <v>131.319917918009</v>
      </c>
    </row>
    <row r="558" spans="1:20" x14ac:dyDescent="0.35">
      <c r="A558" s="24">
        <v>41719</v>
      </c>
      <c r="B558">
        <v>103.404779818134</v>
      </c>
      <c r="C558">
        <v>111.400431705291</v>
      </c>
      <c r="D558">
        <v>109.33695013163999</v>
      </c>
      <c r="E558">
        <v>101.981326516113</v>
      </c>
      <c r="F558">
        <v>121.623012032989</v>
      </c>
      <c r="G558">
        <v>92.432796154212994</v>
      </c>
      <c r="H558">
        <v>82.380308655611103</v>
      </c>
      <c r="I558">
        <v>110.523613238854</v>
      </c>
      <c r="J558">
        <v>110.77819190118601</v>
      </c>
      <c r="K558">
        <v>76.852673397230902</v>
      </c>
      <c r="L558">
        <v>152.96410024677601</v>
      </c>
      <c r="M558">
        <v>152.124126427352</v>
      </c>
      <c r="N558">
        <v>154.951752239597</v>
      </c>
      <c r="O558">
        <v>176.71863002637801</v>
      </c>
      <c r="P558">
        <v>167.895940456224</v>
      </c>
      <c r="Q558">
        <v>93.198261129914499</v>
      </c>
      <c r="R558">
        <v>95.345432787791907</v>
      </c>
      <c r="S558">
        <v>92.658424728967603</v>
      </c>
      <c r="T558">
        <v>131.89294075176801</v>
      </c>
    </row>
    <row r="559" spans="1:20" x14ac:dyDescent="0.35">
      <c r="A559" s="24">
        <v>41722</v>
      </c>
      <c r="B559">
        <v>103.558503382357</v>
      </c>
      <c r="C559">
        <v>111.413643083964</v>
      </c>
      <c r="D559">
        <v>109.369157068603</v>
      </c>
      <c r="E559">
        <v>101.968560965832</v>
      </c>
      <c r="F559">
        <v>121.889259335772</v>
      </c>
      <c r="G559">
        <v>91.061860841418707</v>
      </c>
      <c r="H559">
        <v>80.633820772655895</v>
      </c>
      <c r="I559">
        <v>111.253653141542</v>
      </c>
      <c r="J559">
        <v>110.987734344834</v>
      </c>
      <c r="K559">
        <v>78.623596921128694</v>
      </c>
      <c r="L559">
        <v>152.33154493369901</v>
      </c>
      <c r="M559">
        <v>151.26392665275799</v>
      </c>
      <c r="N559">
        <v>153.427702332319</v>
      </c>
      <c r="O559">
        <v>175.692946006516</v>
      </c>
      <c r="P559">
        <v>166.237008463758</v>
      </c>
      <c r="Q559">
        <v>93.162084020399803</v>
      </c>
      <c r="R559">
        <v>95.286883438105406</v>
      </c>
      <c r="S559">
        <v>92.465228288929296</v>
      </c>
      <c r="T559">
        <v>131.08772447478401</v>
      </c>
    </row>
    <row r="560" spans="1:20" x14ac:dyDescent="0.35">
      <c r="A560" s="24">
        <v>41723</v>
      </c>
      <c r="B560">
        <v>103.45273551615</v>
      </c>
      <c r="C560">
        <v>111.54548739173499</v>
      </c>
      <c r="D560">
        <v>109.14384511613299</v>
      </c>
      <c r="E560">
        <v>101.943099117803</v>
      </c>
      <c r="F560">
        <v>121.948434189227</v>
      </c>
      <c r="G560">
        <v>91.680134992930903</v>
      </c>
      <c r="H560">
        <v>81.408466890319701</v>
      </c>
      <c r="I560">
        <v>111.035877188513</v>
      </c>
      <c r="J560">
        <v>111.025825696057</v>
      </c>
      <c r="K560">
        <v>77.760103862881905</v>
      </c>
      <c r="L560">
        <v>153.05444606626</v>
      </c>
      <c r="M560">
        <v>151.685271035726</v>
      </c>
      <c r="N560">
        <v>154.14592668820001</v>
      </c>
      <c r="O560">
        <v>175.48780920254299</v>
      </c>
      <c r="P560">
        <v>164.51968435193601</v>
      </c>
      <c r="Q560">
        <v>93.777139859910804</v>
      </c>
      <c r="R560">
        <v>95.4918005784358</v>
      </c>
      <c r="S560">
        <v>94.899537335282204</v>
      </c>
      <c r="T560">
        <v>131.85546846547101</v>
      </c>
    </row>
    <row r="561" spans="1:20" x14ac:dyDescent="0.35">
      <c r="A561" s="24">
        <v>41724</v>
      </c>
      <c r="B561">
        <v>103.779540565167</v>
      </c>
      <c r="C561">
        <v>111.80923128501399</v>
      </c>
      <c r="D561">
        <v>109.304823551306</v>
      </c>
      <c r="E561">
        <v>102.019530830246</v>
      </c>
      <c r="F561">
        <v>121.859671909044</v>
      </c>
      <c r="G561">
        <v>90.362922063919001</v>
      </c>
      <c r="H561">
        <v>79.647889848855399</v>
      </c>
      <c r="I561">
        <v>111.71456132004</v>
      </c>
      <c r="J561">
        <v>111.454483436064</v>
      </c>
      <c r="K561">
        <v>79.487117466024301</v>
      </c>
      <c r="L561">
        <v>151.95368348743199</v>
      </c>
      <c r="M561">
        <v>150.45648811016201</v>
      </c>
      <c r="N561">
        <v>154.14592668820001</v>
      </c>
      <c r="O561">
        <v>173.53915579515001</v>
      </c>
      <c r="P561">
        <v>162.646142809628</v>
      </c>
      <c r="Q561">
        <v>93.704778144587806</v>
      </c>
      <c r="R561">
        <v>95.550349928122401</v>
      </c>
      <c r="S561">
        <v>94.474503693203602</v>
      </c>
      <c r="T561">
        <v>129.98283937702399</v>
      </c>
    </row>
    <row r="562" spans="1:20" x14ac:dyDescent="0.35">
      <c r="A562" s="24">
        <v>41725</v>
      </c>
      <c r="B562">
        <v>103.856439717781</v>
      </c>
      <c r="C562">
        <v>111.980606083052</v>
      </c>
      <c r="D562">
        <v>109.40134793423999</v>
      </c>
      <c r="E562">
        <v>102.03234254888299</v>
      </c>
      <c r="F562">
        <v>121.918846762499</v>
      </c>
      <c r="G562">
        <v>89.462391592410697</v>
      </c>
      <c r="H562">
        <v>78.436642789047298</v>
      </c>
      <c r="I562">
        <v>111.90667400626801</v>
      </c>
      <c r="J562">
        <v>111.483081958423</v>
      </c>
      <c r="K562">
        <v>80.643361653743199</v>
      </c>
      <c r="L562">
        <v>151.63328628881101</v>
      </c>
      <c r="M562">
        <v>149.70170430341699</v>
      </c>
      <c r="N562">
        <v>152.95469102564601</v>
      </c>
      <c r="O562">
        <v>170.82118453648101</v>
      </c>
      <c r="P562">
        <v>162.197241553526</v>
      </c>
      <c r="Q562">
        <v>94.536896641188605</v>
      </c>
      <c r="R562">
        <v>96.399298747861195</v>
      </c>
      <c r="S562">
        <v>96.986094263560602</v>
      </c>
      <c r="T562">
        <v>132.04278779326401</v>
      </c>
    </row>
    <row r="563" spans="1:20" x14ac:dyDescent="0.35">
      <c r="A563" s="24">
        <v>41726</v>
      </c>
      <c r="B563">
        <v>103.70262272730101</v>
      </c>
      <c r="C563">
        <v>111.888347543281</v>
      </c>
      <c r="D563">
        <v>109.465713594188</v>
      </c>
      <c r="E563">
        <v>101.981326516113</v>
      </c>
      <c r="F563">
        <v>122.066744358373</v>
      </c>
      <c r="G563">
        <v>90.416677985762306</v>
      </c>
      <c r="H563">
        <v>79.676068165872195</v>
      </c>
      <c r="I563">
        <v>111.548111900614</v>
      </c>
      <c r="J563">
        <v>111.39734640923</v>
      </c>
      <c r="K563">
        <v>79.252958708640804</v>
      </c>
      <c r="L563">
        <v>152.380844862007</v>
      </c>
      <c r="M563">
        <v>150.24579309807601</v>
      </c>
      <c r="N563">
        <v>153.95324559793099</v>
      </c>
      <c r="O563">
        <v>171.74425141090899</v>
      </c>
      <c r="P563">
        <v>163.621916279201</v>
      </c>
      <c r="Q563">
        <v>94.573081246996097</v>
      </c>
      <c r="R563">
        <v>96.545666538504804</v>
      </c>
      <c r="S563">
        <v>96.599694013512106</v>
      </c>
      <c r="T563">
        <v>134.15888569378001</v>
      </c>
    </row>
    <row r="564" spans="1:20" x14ac:dyDescent="0.35">
      <c r="A564" s="24">
        <v>41729</v>
      </c>
      <c r="B564">
        <v>103.71229234496001</v>
      </c>
      <c r="C564">
        <v>112.046524782079</v>
      </c>
      <c r="D564">
        <v>109.433538799877</v>
      </c>
      <c r="E564">
        <v>102.070489152571</v>
      </c>
      <c r="F564">
        <v>122.21464195424601</v>
      </c>
      <c r="G564">
        <v>90.793025335433896</v>
      </c>
      <c r="H564">
        <v>80.154947097838203</v>
      </c>
      <c r="I564">
        <v>111.740173421115</v>
      </c>
      <c r="J564">
        <v>111.38780356546199</v>
      </c>
      <c r="K564">
        <v>78.843160268232893</v>
      </c>
      <c r="L564">
        <v>153.629567037622</v>
      </c>
      <c r="M564">
        <v>151.57994635028501</v>
      </c>
      <c r="N564">
        <v>154.68906049115699</v>
      </c>
      <c r="O564">
        <v>174.56480325742601</v>
      </c>
      <c r="P564">
        <v>164.422048457882</v>
      </c>
      <c r="Q564">
        <v>94.500727027966306</v>
      </c>
      <c r="R564">
        <v>96.516397447234695</v>
      </c>
      <c r="S564">
        <v>94.358581407197505</v>
      </c>
      <c r="T564">
        <v>134.514712419571</v>
      </c>
    </row>
    <row r="565" spans="1:20" x14ac:dyDescent="0.35">
      <c r="A565" s="24">
        <v>41730</v>
      </c>
      <c r="B565">
        <v>103.553374280816</v>
      </c>
      <c r="C565">
        <v>112.045211935872</v>
      </c>
      <c r="D565">
        <v>109.352868779874</v>
      </c>
      <c r="E565">
        <v>102.088367848218</v>
      </c>
      <c r="F565">
        <v>122.268031114902</v>
      </c>
      <c r="G565">
        <v>92.419380929878599</v>
      </c>
      <c r="H565">
        <v>82.338046437234993</v>
      </c>
      <c r="I565">
        <v>111.018992498592</v>
      </c>
      <c r="J565">
        <v>111.110811021684</v>
      </c>
      <c r="K565">
        <v>76.691665773350493</v>
      </c>
      <c r="L565">
        <v>154.64825278706499</v>
      </c>
      <c r="M565">
        <v>153.03693529659401</v>
      </c>
      <c r="N565">
        <v>155.827716264152</v>
      </c>
      <c r="O565">
        <v>176.92374245862601</v>
      </c>
      <c r="P565">
        <v>166.861585450219</v>
      </c>
      <c r="Q565">
        <v>93.342977064267302</v>
      </c>
      <c r="R565">
        <v>95.081966297774599</v>
      </c>
      <c r="S565">
        <v>92.117468800882904</v>
      </c>
      <c r="T565">
        <v>135.282490093212</v>
      </c>
    </row>
    <row r="566" spans="1:20" x14ac:dyDescent="0.35">
      <c r="A566" s="24">
        <v>41731</v>
      </c>
      <c r="B566">
        <v>103.380068573004</v>
      </c>
      <c r="C566">
        <v>111.608828766367</v>
      </c>
      <c r="D566">
        <v>109.352868779874</v>
      </c>
      <c r="E566">
        <v>101.986324240591</v>
      </c>
      <c r="F566">
        <v>122.268031114902</v>
      </c>
      <c r="G566">
        <v>93.400570437697596</v>
      </c>
      <c r="H566">
        <v>83.676085409319697</v>
      </c>
      <c r="I566">
        <v>110.98045008735799</v>
      </c>
      <c r="J566">
        <v>110.957945467749</v>
      </c>
      <c r="K566">
        <v>75.418342206939798</v>
      </c>
      <c r="L566">
        <v>155.16578988705501</v>
      </c>
      <c r="M566">
        <v>153.510873560476</v>
      </c>
      <c r="N566">
        <v>156.405839419323</v>
      </c>
      <c r="O566">
        <v>176.56477133046801</v>
      </c>
      <c r="P566">
        <v>169.28152638480799</v>
      </c>
      <c r="Q566">
        <v>93.125906910884694</v>
      </c>
      <c r="R566">
        <v>94.730681366800596</v>
      </c>
      <c r="S566">
        <v>93.933540395147105</v>
      </c>
      <c r="T566">
        <v>136.91175983919101</v>
      </c>
    </row>
    <row r="567" spans="1:20" x14ac:dyDescent="0.35">
      <c r="A567" s="24">
        <v>41732</v>
      </c>
      <c r="B567">
        <v>103.45707983712801</v>
      </c>
      <c r="C567">
        <v>111.820459574943</v>
      </c>
      <c r="D567">
        <v>109.288310264016</v>
      </c>
      <c r="E567">
        <v>102.011843799064</v>
      </c>
      <c r="F567">
        <v>122.29781623045</v>
      </c>
      <c r="G567">
        <v>92.661318911072996</v>
      </c>
      <c r="H567">
        <v>82.647892267143902</v>
      </c>
      <c r="I567">
        <v>111.22469334004199</v>
      </c>
      <c r="J567">
        <v>111.168098093231</v>
      </c>
      <c r="K567">
        <v>76.398969617175396</v>
      </c>
      <c r="L567">
        <v>154.960410901519</v>
      </c>
      <c r="M567">
        <v>153.124718545907</v>
      </c>
      <c r="N567">
        <v>156.055498544746</v>
      </c>
      <c r="O567">
        <v>176.87250090815101</v>
      </c>
      <c r="P567">
        <v>168.79363965002199</v>
      </c>
      <c r="Q567">
        <v>93.885678684748399</v>
      </c>
      <c r="R567">
        <v>95.579630186539205</v>
      </c>
      <c r="S567">
        <v>95.479134025368893</v>
      </c>
      <c r="T567">
        <v>137.58590732152101</v>
      </c>
    </row>
    <row r="568" spans="1:20" x14ac:dyDescent="0.35">
      <c r="A568" s="24">
        <v>41733</v>
      </c>
      <c r="B568">
        <v>103.784566897825</v>
      </c>
      <c r="C568">
        <v>112.34926711742401</v>
      </c>
      <c r="D568">
        <v>109.578662872119</v>
      </c>
      <c r="E568">
        <v>102.113910490869</v>
      </c>
      <c r="F568">
        <v>122.50587712387799</v>
      </c>
      <c r="G568">
        <v>91.411321845653305</v>
      </c>
      <c r="H568">
        <v>80.957766275369707</v>
      </c>
      <c r="I568">
        <v>112.07316728203099</v>
      </c>
      <c r="J568">
        <v>111.60752904365501</v>
      </c>
      <c r="K568">
        <v>77.877196984898006</v>
      </c>
      <c r="L568">
        <v>153.12840343520401</v>
      </c>
      <c r="M568">
        <v>150.61448274519</v>
      </c>
      <c r="N568">
        <v>154.198538531504</v>
      </c>
      <c r="O568">
        <v>173.69296574761199</v>
      </c>
      <c r="P568">
        <v>165.69066073067901</v>
      </c>
      <c r="Q568">
        <v>94.319826487805997</v>
      </c>
      <c r="R568">
        <v>96.018733558470402</v>
      </c>
      <c r="S568">
        <v>95.401859871336697</v>
      </c>
      <c r="T568">
        <v>136.33119202374201</v>
      </c>
    </row>
    <row r="569" spans="1:20" x14ac:dyDescent="0.35">
      <c r="A569" s="24">
        <v>41736</v>
      </c>
      <c r="B569">
        <v>103.938598768698</v>
      </c>
      <c r="C569">
        <v>112.362533773832</v>
      </c>
      <c r="D569">
        <v>109.70771561853201</v>
      </c>
      <c r="E569">
        <v>102.15219559962399</v>
      </c>
      <c r="F569">
        <v>122.357254668998</v>
      </c>
      <c r="G569">
        <v>90.255404630555503</v>
      </c>
      <c r="H569">
        <v>79.464804388331004</v>
      </c>
      <c r="I569">
        <v>112.214560113991</v>
      </c>
      <c r="J569">
        <v>111.875008752608</v>
      </c>
      <c r="K569">
        <v>79.370033506224203</v>
      </c>
      <c r="L569">
        <v>151.43610152854501</v>
      </c>
      <c r="M569">
        <v>148.40264913719801</v>
      </c>
      <c r="N569">
        <v>152.306525258557</v>
      </c>
      <c r="O569">
        <v>171.48781212714999</v>
      </c>
      <c r="P569">
        <v>162.002124743027</v>
      </c>
      <c r="Q569">
        <v>94.102748838130694</v>
      </c>
      <c r="R569">
        <v>95.638168369079395</v>
      </c>
      <c r="S569">
        <v>96.290575287467803</v>
      </c>
      <c r="T569">
        <v>133.31618870976001</v>
      </c>
    </row>
    <row r="570" spans="1:20" x14ac:dyDescent="0.35">
      <c r="A570" s="24">
        <v>41737</v>
      </c>
      <c r="B570">
        <v>104.06378995385499</v>
      </c>
      <c r="C570">
        <v>112.58724467646</v>
      </c>
      <c r="D570">
        <v>109.868999408896</v>
      </c>
      <c r="E570">
        <v>102.216011808941</v>
      </c>
      <c r="F570">
        <v>122.624727642465</v>
      </c>
      <c r="G570">
        <v>89.865630877195997</v>
      </c>
      <c r="H570">
        <v>78.901422048208303</v>
      </c>
      <c r="I570">
        <v>112.65166161064001</v>
      </c>
      <c r="J570">
        <v>112.17118701373001</v>
      </c>
      <c r="K570">
        <v>79.823764772928001</v>
      </c>
      <c r="L570">
        <v>152.06043271042</v>
      </c>
      <c r="M570">
        <v>149.245246620725</v>
      </c>
      <c r="N570">
        <v>153.05983482788901</v>
      </c>
      <c r="O570">
        <v>171.69297330284701</v>
      </c>
      <c r="P570">
        <v>163.71950051405199</v>
      </c>
      <c r="Q570">
        <v>95.188129590214302</v>
      </c>
      <c r="R570">
        <v>96.750583678835497</v>
      </c>
      <c r="S570">
        <v>97.604331715648897</v>
      </c>
      <c r="T570">
        <v>135.863083170876</v>
      </c>
    </row>
    <row r="571" spans="1:20" x14ac:dyDescent="0.35">
      <c r="A571" s="24">
        <v>41738</v>
      </c>
      <c r="B571">
        <v>104.073394173135</v>
      </c>
      <c r="C571">
        <v>112.74590559543999</v>
      </c>
      <c r="D571">
        <v>109.93354185342901</v>
      </c>
      <c r="E571">
        <v>102.34363268548699</v>
      </c>
      <c r="F571">
        <v>122.743617698816</v>
      </c>
      <c r="G571">
        <v>90.698945485111906</v>
      </c>
      <c r="H571">
        <v>79.985950795821395</v>
      </c>
      <c r="I571">
        <v>112.42019517093399</v>
      </c>
      <c r="J571">
        <v>112.266695475251</v>
      </c>
      <c r="K571">
        <v>78.769990810297202</v>
      </c>
      <c r="L571">
        <v>153.695255416468</v>
      </c>
      <c r="M571">
        <v>151.45708022871699</v>
      </c>
      <c r="N571">
        <v>154.63646462472599</v>
      </c>
      <c r="O571">
        <v>171.84681981289501</v>
      </c>
      <c r="P571">
        <v>165.144123580523</v>
      </c>
      <c r="Q571">
        <v>95.4413843494047</v>
      </c>
      <c r="R571">
        <v>97.277516658869899</v>
      </c>
      <c r="S571">
        <v>98.338491453744197</v>
      </c>
      <c r="T571">
        <v>137.15516128535199</v>
      </c>
    </row>
    <row r="572" spans="1:20" x14ac:dyDescent="0.35">
      <c r="A572" s="24">
        <v>41739</v>
      </c>
      <c r="B572">
        <v>104.314069555288</v>
      </c>
      <c r="C572">
        <v>112.99708071371499</v>
      </c>
      <c r="D572">
        <v>110.062490136224</v>
      </c>
      <c r="E572">
        <v>102.40741426853801</v>
      </c>
      <c r="F572">
        <v>122.446425506075</v>
      </c>
      <c r="G572">
        <v>89.032249193158293</v>
      </c>
      <c r="H572">
        <v>77.873255191775499</v>
      </c>
      <c r="I572">
        <v>113.17867590846301</v>
      </c>
      <c r="J572">
        <v>112.419581035148</v>
      </c>
      <c r="K572">
        <v>80.921444075207106</v>
      </c>
      <c r="L572">
        <v>150.466745613342</v>
      </c>
      <c r="M572">
        <v>147.68288734777099</v>
      </c>
      <c r="N572">
        <v>151.553247642971</v>
      </c>
      <c r="O572">
        <v>166.82115090350101</v>
      </c>
      <c r="P572">
        <v>160.55788839907299</v>
      </c>
      <c r="Q572">
        <v>95.477576451505399</v>
      </c>
      <c r="R572">
        <v>97.160417959496399</v>
      </c>
      <c r="S572">
        <v>99.652247881925206</v>
      </c>
      <c r="T572">
        <v>135.33869010191901</v>
      </c>
    </row>
    <row r="573" spans="1:20" x14ac:dyDescent="0.35">
      <c r="A573" s="24">
        <v>41740</v>
      </c>
      <c r="B573">
        <v>104.410382684227</v>
      </c>
      <c r="C573">
        <v>113.102875388852</v>
      </c>
      <c r="D573">
        <v>110.03029927058699</v>
      </c>
      <c r="E573">
        <v>102.42016827673</v>
      </c>
      <c r="F573">
        <v>122.000650396217</v>
      </c>
      <c r="G573">
        <v>87.661319470040695</v>
      </c>
      <c r="H573">
        <v>75.985933552373893</v>
      </c>
      <c r="I573">
        <v>113.602949426406</v>
      </c>
      <c r="J573">
        <v>112.495913782307</v>
      </c>
      <c r="K573">
        <v>82.794833243085293</v>
      </c>
      <c r="L573">
        <v>149.11124430880699</v>
      </c>
      <c r="M573">
        <v>146.20837217906899</v>
      </c>
      <c r="N573">
        <v>150.607225029625</v>
      </c>
      <c r="O573">
        <v>165.33396391108101</v>
      </c>
      <c r="P573">
        <v>158.29404435683</v>
      </c>
      <c r="Q573">
        <v>95.043421152154593</v>
      </c>
      <c r="R573">
        <v>97.014050168852606</v>
      </c>
      <c r="S573">
        <v>99.459044071915798</v>
      </c>
      <c r="T573">
        <v>134.364924323244</v>
      </c>
    </row>
    <row r="574" spans="1:20" x14ac:dyDescent="0.35">
      <c r="A574" s="24">
        <v>41743</v>
      </c>
      <c r="B574">
        <v>104.44898641386</v>
      </c>
      <c r="C574">
        <v>113.089643281029</v>
      </c>
      <c r="D574">
        <v>110.159303803022</v>
      </c>
      <c r="E574">
        <v>102.33085559311699</v>
      </c>
      <c r="F574">
        <v>122.50587712387799</v>
      </c>
      <c r="G574">
        <v>87.970450956119905</v>
      </c>
      <c r="H574">
        <v>76.436634167323803</v>
      </c>
      <c r="I574">
        <v>114.01425608724099</v>
      </c>
      <c r="J574">
        <v>112.572386571198</v>
      </c>
      <c r="K574">
        <v>82.238650075725502</v>
      </c>
      <c r="L574">
        <v>150.28600911547699</v>
      </c>
      <c r="M574">
        <v>147.156309561771</v>
      </c>
      <c r="N574">
        <v>151.027656446739</v>
      </c>
      <c r="O574">
        <v>165.949337765412</v>
      </c>
      <c r="P574">
        <v>159.07473545537201</v>
      </c>
      <c r="Q574">
        <v>95.911731750855694</v>
      </c>
      <c r="R574">
        <v>97.921548338278299</v>
      </c>
      <c r="S574">
        <v>98.068006119729503</v>
      </c>
      <c r="T574">
        <v>137.230097437208</v>
      </c>
    </row>
    <row r="575" spans="1:20" x14ac:dyDescent="0.35">
      <c r="A575" s="24">
        <v>41744</v>
      </c>
      <c r="B575">
        <v>104.458497206882</v>
      </c>
      <c r="C575">
        <v>113.116072948092</v>
      </c>
      <c r="D575">
        <v>110.062490136224</v>
      </c>
      <c r="E575">
        <v>102.33085559311699</v>
      </c>
      <c r="F575">
        <v>122.565368279445</v>
      </c>
      <c r="G575">
        <v>86.922056764062503</v>
      </c>
      <c r="H575">
        <v>75.0845218081772</v>
      </c>
      <c r="I575">
        <v>114.21992038174299</v>
      </c>
      <c r="J575">
        <v>112.811257754811</v>
      </c>
      <c r="K575">
        <v>83.585120194531996</v>
      </c>
      <c r="L575">
        <v>151.32109826842401</v>
      </c>
      <c r="M575">
        <v>148.33242253774799</v>
      </c>
      <c r="N575">
        <v>151.01012981688601</v>
      </c>
      <c r="O575">
        <v>166.97503397113701</v>
      </c>
      <c r="P575">
        <v>159.191777990096</v>
      </c>
      <c r="Q575">
        <v>95.984085969885498</v>
      </c>
      <c r="R575">
        <v>98.097185220191903</v>
      </c>
      <c r="S575">
        <v>98.299850691741597</v>
      </c>
      <c r="T575">
        <v>139.514795363845</v>
      </c>
    </row>
    <row r="576" spans="1:20" x14ac:dyDescent="0.35">
      <c r="A576" s="24">
        <v>41745</v>
      </c>
      <c r="B576">
        <v>104.516281347195</v>
      </c>
      <c r="C576">
        <v>113.023531109929</v>
      </c>
      <c r="D576">
        <v>110.062490136224</v>
      </c>
      <c r="E576">
        <v>102.30531295046499</v>
      </c>
      <c r="F576">
        <v>122.713911658797</v>
      </c>
      <c r="G576">
        <v>86.760777819178799</v>
      </c>
      <c r="H576">
        <v>74.802838523838702</v>
      </c>
      <c r="I576">
        <v>114.387100740126</v>
      </c>
      <c r="J576">
        <v>112.858971973648</v>
      </c>
      <c r="K576">
        <v>84.038869785668496</v>
      </c>
      <c r="L576">
        <v>152.90665095209599</v>
      </c>
      <c r="M576">
        <v>150.08784410425099</v>
      </c>
      <c r="N576">
        <v>153.65543668229299</v>
      </c>
      <c r="O576">
        <v>168.00060831823899</v>
      </c>
      <c r="P576">
        <v>160.03094730666501</v>
      </c>
      <c r="Q576">
        <v>96.164986510046106</v>
      </c>
      <c r="R576">
        <v>98.331382618939202</v>
      </c>
      <c r="S576">
        <v>97.4884094296429</v>
      </c>
      <c r="T576">
        <v>141.83686452791699</v>
      </c>
    </row>
    <row r="577" spans="1:20" x14ac:dyDescent="0.35">
      <c r="A577" s="24">
        <v>41746</v>
      </c>
      <c r="B577">
        <v>104.179264808225</v>
      </c>
      <c r="C577">
        <v>112.66657513595</v>
      </c>
      <c r="D577">
        <v>109.836736222293</v>
      </c>
      <c r="E577">
        <v>102.190434540024</v>
      </c>
      <c r="F577">
        <v>122.50587712387799</v>
      </c>
      <c r="G577">
        <v>88.588747466339399</v>
      </c>
      <c r="H577">
        <v>77.112698232620005</v>
      </c>
      <c r="I577">
        <v>113.564319302497</v>
      </c>
      <c r="J577">
        <v>112.2093583888</v>
      </c>
      <c r="K577">
        <v>81.199499010022606</v>
      </c>
      <c r="L577">
        <v>153.12020920993501</v>
      </c>
      <c r="M577">
        <v>150.421329169232</v>
      </c>
      <c r="N577">
        <v>154.11093733598699</v>
      </c>
      <c r="O577">
        <v>168.10323764953699</v>
      </c>
      <c r="P577">
        <v>159.89436037339601</v>
      </c>
      <c r="Q577">
        <v>96.382056663428301</v>
      </c>
      <c r="R577">
        <v>98.624118200226604</v>
      </c>
      <c r="S577">
        <v>101.622875154225</v>
      </c>
      <c r="T577">
        <v>143.93431891340799</v>
      </c>
    </row>
    <row r="578" spans="1:20" x14ac:dyDescent="0.35">
      <c r="A578" s="24">
        <v>41750</v>
      </c>
      <c r="B578">
        <v>104.16967927419699</v>
      </c>
      <c r="C578">
        <v>112.67980033405701</v>
      </c>
      <c r="D578">
        <v>109.868999408896</v>
      </c>
      <c r="E578">
        <v>102.190434540024</v>
      </c>
      <c r="F578">
        <v>122.565368279445</v>
      </c>
      <c r="G578">
        <v>88.803787922743197</v>
      </c>
      <c r="H578">
        <v>77.366208457090806</v>
      </c>
      <c r="I578">
        <v>113.615740858164</v>
      </c>
      <c r="J578">
        <v>112.362223942735</v>
      </c>
      <c r="K578">
        <v>81.009227267854698</v>
      </c>
      <c r="L578">
        <v>153.65419457232801</v>
      </c>
      <c r="M578">
        <v>151.12351909506199</v>
      </c>
      <c r="N578">
        <v>154.443783534457</v>
      </c>
      <c r="O578">
        <v>167.94935458190201</v>
      </c>
      <c r="P578">
        <v>160.36273714910499</v>
      </c>
      <c r="Q578">
        <v>96.056432692622494</v>
      </c>
      <c r="R578">
        <v>98.331382618939202</v>
      </c>
      <c r="S578">
        <v>100.965996940134</v>
      </c>
      <c r="T578">
        <v>144.77701589742799</v>
      </c>
    </row>
    <row r="579" spans="1:20" x14ac:dyDescent="0.35">
      <c r="A579" s="24">
        <v>41751</v>
      </c>
      <c r="B579">
        <v>104.150414779884</v>
      </c>
      <c r="C579">
        <v>112.706202362252</v>
      </c>
      <c r="D579">
        <v>109.77225002740199</v>
      </c>
      <c r="E579">
        <v>102.17773824227601</v>
      </c>
      <c r="F579">
        <v>122.654460040994</v>
      </c>
      <c r="G579">
        <v>88.158627425794094</v>
      </c>
      <c r="H579">
        <v>76.577494209513304</v>
      </c>
      <c r="I579">
        <v>113.924350595455</v>
      </c>
      <c r="J579">
        <v>112.419581035148</v>
      </c>
      <c r="K579">
        <v>81.931294373758107</v>
      </c>
      <c r="L579">
        <v>154.35243826425</v>
      </c>
      <c r="M579">
        <v>151.94855992872601</v>
      </c>
      <c r="N579">
        <v>154.443783534457</v>
      </c>
      <c r="O579">
        <v>169.077558260302</v>
      </c>
      <c r="P579">
        <v>162.35339010507499</v>
      </c>
      <c r="Q579">
        <v>96.020263079400607</v>
      </c>
      <c r="R579">
        <v>98.009366779234995</v>
      </c>
      <c r="S579">
        <v>102.00927540427401</v>
      </c>
      <c r="T579">
        <v>144.45861093350399</v>
      </c>
    </row>
    <row r="580" spans="1:20" x14ac:dyDescent="0.35">
      <c r="A580" s="24">
        <v>41752</v>
      </c>
      <c r="B580">
        <v>104.25636015598</v>
      </c>
      <c r="C580">
        <v>112.798847846168</v>
      </c>
      <c r="D580">
        <v>109.93354185342901</v>
      </c>
      <c r="E580">
        <v>102.190434540024</v>
      </c>
      <c r="F580">
        <v>122.684192439523</v>
      </c>
      <c r="G580">
        <v>87.177443507652001</v>
      </c>
      <c r="H580">
        <v>75.267628297296298</v>
      </c>
      <c r="I580">
        <v>114.322792730636</v>
      </c>
      <c r="J580">
        <v>112.667895032719</v>
      </c>
      <c r="K580">
        <v>83.307046935284902</v>
      </c>
      <c r="L580">
        <v>153.99096526852099</v>
      </c>
      <c r="M580">
        <v>151.439508365119</v>
      </c>
      <c r="N580">
        <v>155.07448657918599</v>
      </c>
      <c r="O580">
        <v>169.74419803683199</v>
      </c>
      <c r="P580">
        <v>162.25580587022401</v>
      </c>
      <c r="Q580">
        <v>95.947908860370802</v>
      </c>
      <c r="R580">
        <v>97.804449638904501</v>
      </c>
      <c r="S580">
        <v>101.77743820223399</v>
      </c>
      <c r="T580">
        <v>145.45116337975799</v>
      </c>
    </row>
    <row r="581" spans="1:20" x14ac:dyDescent="0.35">
      <c r="A581" s="24">
        <v>41753</v>
      </c>
      <c r="B581">
        <v>104.35263591441699</v>
      </c>
      <c r="C581">
        <v>112.82514622861</v>
      </c>
      <c r="D581">
        <v>109.965829147021</v>
      </c>
      <c r="E581">
        <v>102.203257800749</v>
      </c>
      <c r="F581">
        <v>122.624727642465</v>
      </c>
      <c r="G581">
        <v>86.827982503417402</v>
      </c>
      <c r="H581">
        <v>74.845084970768397</v>
      </c>
      <c r="I581">
        <v>114.579937055922</v>
      </c>
      <c r="J581">
        <v>112.687010729197</v>
      </c>
      <c r="K581">
        <v>83.746146142844594</v>
      </c>
      <c r="L581">
        <v>154.30313833594201</v>
      </c>
      <c r="M581">
        <v>151.720353907982</v>
      </c>
      <c r="N581">
        <v>154.93427354036399</v>
      </c>
      <c r="O581">
        <v>167.282702619508</v>
      </c>
      <c r="P581">
        <v>162.56799965491601</v>
      </c>
      <c r="Q581">
        <v>96.526772597781104</v>
      </c>
      <c r="R581">
        <v>98.565568850539705</v>
      </c>
      <c r="S581">
        <v>100.811441262099</v>
      </c>
      <c r="T581">
        <v>145.95684556778201</v>
      </c>
    </row>
    <row r="582" spans="1:20" x14ac:dyDescent="0.35">
      <c r="A582" s="24">
        <v>41754</v>
      </c>
      <c r="B582">
        <v>104.371919093982</v>
      </c>
      <c r="C582">
        <v>112.851720999728</v>
      </c>
      <c r="D582">
        <v>109.901254559837</v>
      </c>
      <c r="E582">
        <v>102.267027841711</v>
      </c>
      <c r="F582">
        <v>122.654460040994</v>
      </c>
      <c r="G582">
        <v>86.518851017338093</v>
      </c>
      <c r="H582">
        <v>74.436641317046096</v>
      </c>
      <c r="I582">
        <v>114.772744134159</v>
      </c>
      <c r="J582">
        <v>112.66789503272</v>
      </c>
      <c r="K582">
        <v>84.009596505164396</v>
      </c>
      <c r="L582">
        <v>153.038072568686</v>
      </c>
      <c r="M582">
        <v>150.07028745438899</v>
      </c>
      <c r="N582">
        <v>153.900665708373</v>
      </c>
      <c r="O582">
        <v>165.128814921246</v>
      </c>
      <c r="P582">
        <v>160.55788839907299</v>
      </c>
      <c r="Q582">
        <v>96.128801904238301</v>
      </c>
      <c r="R582">
        <v>97.950817429548394</v>
      </c>
      <c r="S582">
        <v>99.768162797960002</v>
      </c>
      <c r="T582">
        <v>143.29761003442201</v>
      </c>
    </row>
    <row r="583" spans="1:20" x14ac:dyDescent="0.35">
      <c r="A583" s="24">
        <v>41757</v>
      </c>
      <c r="B583">
        <v>104.304512049137</v>
      </c>
      <c r="C583">
        <v>112.785505182875</v>
      </c>
      <c r="D583">
        <v>110.03029927058699</v>
      </c>
      <c r="E583">
        <v>102.254273833518</v>
      </c>
      <c r="F583">
        <v>122.832735818874</v>
      </c>
      <c r="G583">
        <v>87.365614387649302</v>
      </c>
      <c r="H583">
        <v>75.450719014969806</v>
      </c>
      <c r="I583">
        <v>114.297027132381</v>
      </c>
      <c r="J583">
        <v>112.534175184205</v>
      </c>
      <c r="K583">
        <v>82.955813380317494</v>
      </c>
      <c r="L583">
        <v>153.52272809683899</v>
      </c>
      <c r="M583">
        <v>150.86029105700101</v>
      </c>
      <c r="N583">
        <v>153.28753722411699</v>
      </c>
      <c r="O583">
        <v>163.59038637834999</v>
      </c>
      <c r="P583">
        <v>162.119150058017</v>
      </c>
      <c r="Q583">
        <v>95.803177933432494</v>
      </c>
      <c r="R583">
        <v>97.570263407303997</v>
      </c>
      <c r="S583">
        <v>102.202479214284</v>
      </c>
      <c r="T583">
        <v>142.997983317338</v>
      </c>
    </row>
    <row r="584" spans="1:20" x14ac:dyDescent="0.35">
      <c r="A584" s="24">
        <v>41758</v>
      </c>
      <c r="B584">
        <v>104.35263591441699</v>
      </c>
      <c r="C584">
        <v>112.904607972721</v>
      </c>
      <c r="D584">
        <v>110.03029927058699</v>
      </c>
      <c r="E584">
        <v>102.254273833518</v>
      </c>
      <c r="F584">
        <v>122.803056137364</v>
      </c>
      <c r="G584">
        <v>87.500012576772903</v>
      </c>
      <c r="H584">
        <v>75.718318397949005</v>
      </c>
      <c r="I584">
        <v>114.117121126745</v>
      </c>
      <c r="J584">
        <v>112.553260871739</v>
      </c>
      <c r="K584">
        <v>82.648466840565604</v>
      </c>
      <c r="L584">
        <v>154.23743500412999</v>
      </c>
      <c r="M584">
        <v>151.56238970042301</v>
      </c>
      <c r="N584">
        <v>154.91677886425799</v>
      </c>
      <c r="O584">
        <v>163.53909608442501</v>
      </c>
      <c r="P584">
        <v>162.80227414144301</v>
      </c>
      <c r="Q584">
        <v>96.056432692622494</v>
      </c>
      <c r="R584">
        <v>98.0386470376517</v>
      </c>
      <c r="S584">
        <v>103.670791320502</v>
      </c>
      <c r="T584">
        <v>144.87067135095501</v>
      </c>
    </row>
    <row r="585" spans="1:20" x14ac:dyDescent="0.35">
      <c r="A585" s="24">
        <v>41759</v>
      </c>
      <c r="B585">
        <v>104.564442582978</v>
      </c>
      <c r="C585">
        <v>113.26146721066399</v>
      </c>
      <c r="D585">
        <v>110.094793501141</v>
      </c>
      <c r="E585">
        <v>102.33085559311699</v>
      </c>
      <c r="F585">
        <v>122.892266512205</v>
      </c>
      <c r="G585">
        <v>86.908624770697699</v>
      </c>
      <c r="H585">
        <v>74.915520249012104</v>
      </c>
      <c r="I585">
        <v>114.6313513022</v>
      </c>
      <c r="J585">
        <v>112.868524820396</v>
      </c>
      <c r="K585">
        <v>83.541260665964799</v>
      </c>
      <c r="L585">
        <v>154.69749290350899</v>
      </c>
      <c r="M585">
        <v>151.86077667941299</v>
      </c>
      <c r="N585">
        <v>154.531384729975</v>
      </c>
      <c r="O585">
        <v>164.41090922251601</v>
      </c>
      <c r="P585">
        <v>162.997442611145</v>
      </c>
      <c r="Q585">
        <v>95.549923174241997</v>
      </c>
      <c r="R585">
        <v>97.482433799200294</v>
      </c>
      <c r="S585">
        <v>102.58887209436099</v>
      </c>
      <c r="T585">
        <v>145.33883072825199</v>
      </c>
    </row>
    <row r="586" spans="1:20" x14ac:dyDescent="0.35">
      <c r="A586" s="24">
        <v>41760</v>
      </c>
      <c r="B586">
        <v>104.716886207472</v>
      </c>
      <c r="C586">
        <v>113.575700405178</v>
      </c>
      <c r="D586">
        <v>110.376089917139</v>
      </c>
      <c r="E586">
        <v>102.37934390842599</v>
      </c>
      <c r="F586">
        <v>122.97285765449401</v>
      </c>
      <c r="G586">
        <v>85.188200505284499</v>
      </c>
      <c r="H586">
        <v>72.746494296677199</v>
      </c>
      <c r="I586">
        <v>115.39774810864</v>
      </c>
      <c r="J586">
        <v>113.34181586112599</v>
      </c>
      <c r="K586">
        <v>85.941513909618806</v>
      </c>
      <c r="L586">
        <v>154.713881354048</v>
      </c>
      <c r="M586">
        <v>152.053915041637</v>
      </c>
      <c r="N586">
        <v>155.617556474651</v>
      </c>
      <c r="O586">
        <v>163.795523182322</v>
      </c>
      <c r="P586">
        <v>163.07546522771599</v>
      </c>
      <c r="Q586">
        <v>94.826343502479304</v>
      </c>
      <c r="R586">
        <v>97.2775166588698</v>
      </c>
      <c r="S586">
        <v>100.88872278610199</v>
      </c>
      <c r="T586">
        <v>143.76573572876401</v>
      </c>
    </row>
    <row r="587" spans="1:20" x14ac:dyDescent="0.35">
      <c r="A587" s="24">
        <v>41761</v>
      </c>
      <c r="B587">
        <v>104.842310958274</v>
      </c>
      <c r="C587">
        <v>113.734727539153</v>
      </c>
      <c r="D587">
        <v>110.473072332859</v>
      </c>
      <c r="E587">
        <v>102.37934390842599</v>
      </c>
      <c r="F587">
        <v>123.09231441879599</v>
      </c>
      <c r="G587">
        <v>83.924749087792804</v>
      </c>
      <c r="H587">
        <v>71.183112902840406</v>
      </c>
      <c r="I587">
        <v>116.107387505022</v>
      </c>
      <c r="J587">
        <v>113.581337238497</v>
      </c>
      <c r="K587">
        <v>87.844185520217195</v>
      </c>
      <c r="L587">
        <v>154.49215877687101</v>
      </c>
      <c r="M587">
        <v>152.14166786348</v>
      </c>
      <c r="N587">
        <v>155.75764169848799</v>
      </c>
      <c r="O587">
        <v>164.513477624502</v>
      </c>
      <c r="P587">
        <v>163.89515902467701</v>
      </c>
      <c r="Q587">
        <v>95.079605757962497</v>
      </c>
      <c r="R587">
        <v>97.336066008556699</v>
      </c>
      <c r="S587">
        <v>100.42504101205</v>
      </c>
      <c r="T587">
        <v>144.72086641315201</v>
      </c>
    </row>
    <row r="588" spans="1:20" x14ac:dyDescent="0.35">
      <c r="A588" s="24">
        <v>41764</v>
      </c>
      <c r="B588">
        <v>104.803651172887</v>
      </c>
      <c r="C588">
        <v>113.535845158219</v>
      </c>
      <c r="D588">
        <v>110.343746373907</v>
      </c>
      <c r="E588">
        <v>102.366589900233</v>
      </c>
      <c r="F588">
        <v>122.913168810107</v>
      </c>
      <c r="G588">
        <v>84.946256934413398</v>
      </c>
      <c r="H588">
        <v>72.380302347032995</v>
      </c>
      <c r="I588">
        <v>115.41059801551501</v>
      </c>
      <c r="J588">
        <v>113.29389157969</v>
      </c>
      <c r="K588">
        <v>86.2635291573785</v>
      </c>
      <c r="L588">
        <v>154.78785367595799</v>
      </c>
      <c r="M588">
        <v>152.56299703271301</v>
      </c>
      <c r="N588">
        <v>155.775248212706</v>
      </c>
      <c r="O588">
        <v>163.23142743605399</v>
      </c>
      <c r="P588">
        <v>163.17303224283299</v>
      </c>
      <c r="Q588">
        <v>94.862520611994398</v>
      </c>
      <c r="R588">
        <v>96.896951469479006</v>
      </c>
      <c r="S588">
        <v>100.579604060058</v>
      </c>
      <c r="T588">
        <v>144.38373372681801</v>
      </c>
    </row>
    <row r="589" spans="1:20" x14ac:dyDescent="0.35">
      <c r="A589" s="24">
        <v>41765</v>
      </c>
      <c r="B589">
        <v>104.88090534528</v>
      </c>
      <c r="C589">
        <v>113.575700405178</v>
      </c>
      <c r="D589">
        <v>110.37608991714001</v>
      </c>
      <c r="E589">
        <v>102.366589900233</v>
      </c>
      <c r="F589">
        <v>123.15210869722</v>
      </c>
      <c r="G589">
        <v>84.260766919309006</v>
      </c>
      <c r="H589">
        <v>71.507063662703999</v>
      </c>
      <c r="I589">
        <v>115.926633610195</v>
      </c>
      <c r="J589">
        <v>113.485538690529</v>
      </c>
      <c r="K589">
        <v>87.361199297441402</v>
      </c>
      <c r="L589">
        <v>153.440591455591</v>
      </c>
      <c r="M589">
        <v>151.632601086139</v>
      </c>
      <c r="N589">
        <v>155.775248212706</v>
      </c>
      <c r="O589">
        <v>160.82113701161899</v>
      </c>
      <c r="P589">
        <v>160.40180872646101</v>
      </c>
      <c r="Q589">
        <v>94.934874831024203</v>
      </c>
      <c r="R589">
        <v>96.838413286938902</v>
      </c>
      <c r="S589">
        <v>102.897990820405</v>
      </c>
      <c r="T589">
        <v>143.82190205451701</v>
      </c>
    </row>
    <row r="590" spans="1:20" x14ac:dyDescent="0.35">
      <c r="A590" s="24">
        <v>41766</v>
      </c>
      <c r="B590">
        <v>104.88090534528</v>
      </c>
      <c r="C590">
        <v>113.70816658746899</v>
      </c>
      <c r="D590">
        <v>110.473072332859</v>
      </c>
      <c r="E590">
        <v>102.430429193728</v>
      </c>
      <c r="F590">
        <v>123.271499565249</v>
      </c>
      <c r="G590">
        <v>84.852182673768297</v>
      </c>
      <c r="H590">
        <v>72.295793681727204</v>
      </c>
      <c r="I590">
        <v>115.758948903931</v>
      </c>
      <c r="J590">
        <v>113.504704401911</v>
      </c>
      <c r="K590">
        <v>86.2635291573785</v>
      </c>
      <c r="L590">
        <v>154.34425899194699</v>
      </c>
      <c r="M590">
        <v>151.59748778641301</v>
      </c>
      <c r="N590">
        <v>155.33724223511899</v>
      </c>
      <c r="O590">
        <v>162.35960211210201</v>
      </c>
      <c r="P590">
        <v>158.72336677491799</v>
      </c>
      <c r="Q590">
        <v>95.188129590214203</v>
      </c>
      <c r="R590">
        <v>97.2775166588698</v>
      </c>
      <c r="S590">
        <v>101.622875154225</v>
      </c>
      <c r="T590">
        <v>143.953046635818</v>
      </c>
    </row>
    <row r="591" spans="1:20" x14ac:dyDescent="0.35">
      <c r="A591" s="24">
        <v>41767</v>
      </c>
      <c r="B591">
        <v>104.94841515900799</v>
      </c>
      <c r="C591">
        <v>113.77454132781099</v>
      </c>
      <c r="D591">
        <v>110.537727276672</v>
      </c>
      <c r="E591">
        <v>102.50708020586001</v>
      </c>
      <c r="F591">
        <v>123.15210869722</v>
      </c>
      <c r="G591">
        <v>85.483888818645397</v>
      </c>
      <c r="H591">
        <v>73.169027108907898</v>
      </c>
      <c r="I591">
        <v>115.41059801551501</v>
      </c>
      <c r="J591">
        <v>113.53345296898399</v>
      </c>
      <c r="K591">
        <v>85.312188770971503</v>
      </c>
      <c r="L591">
        <v>154.179955803518</v>
      </c>
      <c r="M591">
        <v>151.299100807423</v>
      </c>
      <c r="N591">
        <v>154.79412440903499</v>
      </c>
      <c r="O591">
        <v>162.35960211210201</v>
      </c>
      <c r="P591">
        <v>159.64062758699501</v>
      </c>
      <c r="Q591">
        <v>94.898697721509095</v>
      </c>
      <c r="R591">
        <v>97.072599518539405</v>
      </c>
      <c r="S591">
        <v>98.029372727700107</v>
      </c>
      <c r="T591">
        <v>139.64582205480701</v>
      </c>
    </row>
    <row r="592" spans="1:20" x14ac:dyDescent="0.35">
      <c r="A592" s="24">
        <v>41768</v>
      </c>
      <c r="B592">
        <v>104.85194320543</v>
      </c>
      <c r="C592">
        <v>113.694962118513</v>
      </c>
      <c r="D592">
        <v>110.473072332859</v>
      </c>
      <c r="E592">
        <v>102.48154910529701</v>
      </c>
      <c r="F592">
        <v>123.301337397815</v>
      </c>
      <c r="G592">
        <v>86.102168559834496</v>
      </c>
      <c r="H592">
        <v>73.859169818414998</v>
      </c>
      <c r="I592">
        <v>115.075170127869</v>
      </c>
      <c r="J592">
        <v>113.40887584500101</v>
      </c>
      <c r="K592">
        <v>84.448659063859793</v>
      </c>
      <c r="L592">
        <v>154.40996232376</v>
      </c>
      <c r="M592">
        <v>151.96616221979301</v>
      </c>
      <c r="N592">
        <v>154.759071149329</v>
      </c>
      <c r="O592">
        <v>162.66725857461199</v>
      </c>
      <c r="P592">
        <v>162.48999425807901</v>
      </c>
      <c r="Q592">
        <v>94.428372808936402</v>
      </c>
      <c r="R592">
        <v>96.604215888191604</v>
      </c>
      <c r="S592">
        <v>97.024735025562293</v>
      </c>
      <c r="T592">
        <v>139.40238692569201</v>
      </c>
    </row>
    <row r="593" spans="1:20" x14ac:dyDescent="0.35">
      <c r="A593" s="24">
        <v>41771</v>
      </c>
      <c r="B593">
        <v>104.76508481375799</v>
      </c>
      <c r="C593">
        <v>113.549180911796</v>
      </c>
      <c r="D593">
        <v>110.473072332859</v>
      </c>
      <c r="E593">
        <v>102.456029546824</v>
      </c>
      <c r="F593">
        <v>123.510399914598</v>
      </c>
      <c r="G593">
        <v>86.760777819178799</v>
      </c>
      <c r="H593">
        <v>74.704245957173598</v>
      </c>
      <c r="I593">
        <v>114.58486358449601</v>
      </c>
      <c r="J593">
        <v>113.121420183214</v>
      </c>
      <c r="K593">
        <v>83.4387812786605</v>
      </c>
      <c r="L593">
        <v>155.91331855432</v>
      </c>
      <c r="M593">
        <v>153.70396628149501</v>
      </c>
      <c r="N593">
        <v>156.91390398570201</v>
      </c>
      <c r="O593">
        <v>165.231407694957</v>
      </c>
      <c r="P593">
        <v>165.651571933589</v>
      </c>
      <c r="Q593">
        <v>94.645450458611805</v>
      </c>
      <c r="R593">
        <v>97.072599518539405</v>
      </c>
      <c r="S593">
        <v>94.706340895243997</v>
      </c>
      <c r="T593">
        <v>140.73200469237199</v>
      </c>
    </row>
    <row r="594" spans="1:20" x14ac:dyDescent="0.35">
      <c r="A594" s="24">
        <v>41772</v>
      </c>
      <c r="B594">
        <v>104.938754883974</v>
      </c>
      <c r="C594">
        <v>113.880605481906</v>
      </c>
      <c r="D594">
        <v>110.570070819904</v>
      </c>
      <c r="E594">
        <v>102.545399940881</v>
      </c>
      <c r="F594">
        <v>123.57007557973</v>
      </c>
      <c r="G594">
        <v>85.336041867126497</v>
      </c>
      <c r="H594">
        <v>72.873265180358302</v>
      </c>
      <c r="I594">
        <v>115.100986891852</v>
      </c>
      <c r="J594">
        <v>113.543005815733</v>
      </c>
      <c r="K594">
        <v>85.458546011275104</v>
      </c>
      <c r="L594">
        <v>156.052994208043</v>
      </c>
      <c r="M594">
        <v>153.68651612777501</v>
      </c>
      <c r="N594">
        <v>157.03654246405199</v>
      </c>
      <c r="O594">
        <v>164.051913722633</v>
      </c>
      <c r="P594">
        <v>164.92946237147899</v>
      </c>
      <c r="Q594">
        <v>95.079605757962497</v>
      </c>
      <c r="R594">
        <v>97.745900289217602</v>
      </c>
      <c r="S594">
        <v>93.547140145098695</v>
      </c>
      <c r="T594">
        <v>141.949281386808</v>
      </c>
    </row>
    <row r="595" spans="1:20" x14ac:dyDescent="0.35">
      <c r="A595" s="24">
        <v>41773</v>
      </c>
      <c r="B595">
        <v>105.23782167711499</v>
      </c>
      <c r="C595">
        <v>114.29151252527799</v>
      </c>
      <c r="D595">
        <v>110.69938070753</v>
      </c>
      <c r="E595">
        <v>102.634816503294</v>
      </c>
      <c r="F595">
        <v>123.6298566789</v>
      </c>
      <c r="G595">
        <v>83.440878715080999</v>
      </c>
      <c r="H595">
        <v>70.492980707631304</v>
      </c>
      <c r="I595">
        <v>116.378331957828</v>
      </c>
      <c r="J595">
        <v>114.108284268712</v>
      </c>
      <c r="K595">
        <v>88.2978893002728</v>
      </c>
      <c r="L595">
        <v>155.31367471901299</v>
      </c>
      <c r="M595">
        <v>152.93161061115299</v>
      </c>
      <c r="N595">
        <v>156.44094060964801</v>
      </c>
      <c r="O595">
        <v>161.026298187316</v>
      </c>
      <c r="P595">
        <v>162.66563554896999</v>
      </c>
      <c r="Q595">
        <v>95.513753561020096</v>
      </c>
      <c r="R595">
        <v>97.8629989885914</v>
      </c>
      <c r="S595">
        <v>93.817625479112806</v>
      </c>
      <c r="T595">
        <v>140.46982499936999</v>
      </c>
    </row>
    <row r="596" spans="1:20" x14ac:dyDescent="0.35">
      <c r="A596" s="24">
        <v>41774</v>
      </c>
      <c r="B596">
        <v>105.459737066746</v>
      </c>
      <c r="C596">
        <v>114.49027744102401</v>
      </c>
      <c r="D596">
        <v>110.925697117865</v>
      </c>
      <c r="E596">
        <v>102.68593641486299</v>
      </c>
      <c r="F596">
        <v>123.540211388655</v>
      </c>
      <c r="G596">
        <v>82.123676965422703</v>
      </c>
      <c r="H596">
        <v>68.816917588621394</v>
      </c>
      <c r="I596">
        <v>116.546002045313</v>
      </c>
      <c r="J596">
        <v>114.30950423226101</v>
      </c>
      <c r="K596">
        <v>90.434710506038499</v>
      </c>
      <c r="L596">
        <v>153.949859565483</v>
      </c>
      <c r="M596">
        <v>151.49213267350299</v>
      </c>
      <c r="N596">
        <v>154.39125157551899</v>
      </c>
      <c r="O596">
        <v>159.641667411019</v>
      </c>
      <c r="P596">
        <v>160.75305686877499</v>
      </c>
      <c r="Q596">
        <v>94.934874831024203</v>
      </c>
      <c r="R596">
        <v>97.570263407303997</v>
      </c>
      <c r="S596">
        <v>95.170015299324604</v>
      </c>
      <c r="T596">
        <v>139.046644407287</v>
      </c>
    </row>
    <row r="597" spans="1:20" x14ac:dyDescent="0.35">
      <c r="A597" s="24">
        <v>41775</v>
      </c>
      <c r="B597">
        <v>105.343953905726</v>
      </c>
      <c r="C597">
        <v>114.437335190296</v>
      </c>
      <c r="D597">
        <v>110.893361610295</v>
      </c>
      <c r="E597">
        <v>102.647535885219</v>
      </c>
      <c r="F597">
        <v>123.719436072872</v>
      </c>
      <c r="G597">
        <v>82.553774647260795</v>
      </c>
      <c r="H597">
        <v>69.323964323306498</v>
      </c>
      <c r="I597">
        <v>116.63634610047301</v>
      </c>
      <c r="J597">
        <v>114.175344252587</v>
      </c>
      <c r="K597">
        <v>89.600463241647105</v>
      </c>
      <c r="L597">
        <v>154.483919692705</v>
      </c>
      <c r="M597">
        <v>152.31721914837101</v>
      </c>
      <c r="N597">
        <v>154.68906049115699</v>
      </c>
      <c r="O597">
        <v>159.128825401087</v>
      </c>
      <c r="P597">
        <v>163.09499240652701</v>
      </c>
      <c r="Q597">
        <v>95.043421152154593</v>
      </c>
      <c r="R597">
        <v>97.745900289217602</v>
      </c>
      <c r="S597">
        <v>94.435862931201598</v>
      </c>
      <c r="T597">
        <v>138.97172509690799</v>
      </c>
    </row>
    <row r="598" spans="1:20" x14ac:dyDescent="0.35">
      <c r="A598" s="24">
        <v>41778</v>
      </c>
      <c r="B598">
        <v>105.305396889223</v>
      </c>
      <c r="C598">
        <v>114.357742161565</v>
      </c>
      <c r="D598">
        <v>111.02269560491</v>
      </c>
      <c r="E598">
        <v>102.68593641486299</v>
      </c>
      <c r="F598">
        <v>123.749326622456</v>
      </c>
      <c r="G598">
        <v>83.6962486896401</v>
      </c>
      <c r="H598">
        <v>70.760580090609807</v>
      </c>
      <c r="I598">
        <v>115.99120475770999</v>
      </c>
      <c r="J598">
        <v>114.070012863833</v>
      </c>
      <c r="K598">
        <v>87.712442014624898</v>
      </c>
      <c r="L598">
        <v>155.05072681507099</v>
      </c>
      <c r="M598">
        <v>153.14227519577</v>
      </c>
      <c r="N598">
        <v>154.68906049115699</v>
      </c>
      <c r="O598">
        <v>161.38524494375</v>
      </c>
      <c r="P598">
        <v>163.73906213233099</v>
      </c>
      <c r="Q598">
        <v>94.971059436831993</v>
      </c>
      <c r="R598">
        <v>97.687350939531001</v>
      </c>
      <c r="S598">
        <v>95.672337835379096</v>
      </c>
      <c r="T598">
        <v>140.28261514117901</v>
      </c>
    </row>
    <row r="599" spans="1:20" x14ac:dyDescent="0.35">
      <c r="A599" s="24">
        <v>41779</v>
      </c>
      <c r="B599">
        <v>105.353576810257</v>
      </c>
      <c r="C599">
        <v>114.45057420783699</v>
      </c>
      <c r="D599">
        <v>111.055039148142</v>
      </c>
      <c r="E599">
        <v>102.74974108209101</v>
      </c>
      <c r="F599">
        <v>123.689571881796</v>
      </c>
      <c r="G599">
        <v>83.373668441165606</v>
      </c>
      <c r="H599">
        <v>70.366209823949504</v>
      </c>
      <c r="I599">
        <v>115.93964432364101</v>
      </c>
      <c r="J599">
        <v>114.070012863833</v>
      </c>
      <c r="K599">
        <v>88.151541222184605</v>
      </c>
      <c r="L599">
        <v>154.07311686273599</v>
      </c>
      <c r="M599">
        <v>152.071395622826</v>
      </c>
      <c r="N599">
        <v>154.84670429859301</v>
      </c>
      <c r="O599">
        <v>160.30830718755001</v>
      </c>
      <c r="P599">
        <v>159.69924356289701</v>
      </c>
      <c r="Q599">
        <v>95.151952480699507</v>
      </c>
      <c r="R599">
        <v>97.9800976879648</v>
      </c>
      <c r="S599">
        <v>97.140649941597104</v>
      </c>
      <c r="T599">
        <v>139.215134963807</v>
      </c>
    </row>
    <row r="600" spans="1:20" x14ac:dyDescent="0.35">
      <c r="A600" s="24">
        <v>41780</v>
      </c>
      <c r="B600">
        <v>105.315001108502</v>
      </c>
      <c r="C600">
        <v>114.29151252527799</v>
      </c>
      <c r="D600">
        <v>111.02269560491</v>
      </c>
      <c r="E600">
        <v>102.724233065706</v>
      </c>
      <c r="F600">
        <v>123.719436072872</v>
      </c>
      <c r="G600">
        <v>84.327988372578105</v>
      </c>
      <c r="H600">
        <v>71.591567070860705</v>
      </c>
      <c r="I600">
        <v>115.41059801551501</v>
      </c>
      <c r="J600">
        <v>113.85915002670799</v>
      </c>
      <c r="K600">
        <v>86.658668051994098</v>
      </c>
      <c r="L600">
        <v>155.37112401369299</v>
      </c>
      <c r="M600">
        <v>153.45823403835701</v>
      </c>
      <c r="N600">
        <v>156.020461261913</v>
      </c>
      <c r="O600">
        <v>161.38524494375</v>
      </c>
      <c r="P600">
        <v>160.01147178705699</v>
      </c>
      <c r="Q600">
        <v>95.332853020859801</v>
      </c>
      <c r="R600">
        <v>98.302113527668993</v>
      </c>
      <c r="S600">
        <v>95.749619359383004</v>
      </c>
      <c r="T600">
        <v>141.59338729511001</v>
      </c>
    </row>
    <row r="601" spans="1:20" x14ac:dyDescent="0.35">
      <c r="A601" s="24">
        <v>41781</v>
      </c>
      <c r="B601">
        <v>105.266793159591</v>
      </c>
      <c r="C601">
        <v>114.13239556498399</v>
      </c>
      <c r="D601">
        <v>110.893361610295</v>
      </c>
      <c r="E601">
        <v>102.698655796789</v>
      </c>
      <c r="F601">
        <v>123.599992487824</v>
      </c>
      <c r="G601">
        <v>84.583352757460403</v>
      </c>
      <c r="H601">
        <v>71.887339513706905</v>
      </c>
      <c r="I601">
        <v>115.08812236619799</v>
      </c>
      <c r="J601">
        <v>113.82088862481</v>
      </c>
      <c r="K601">
        <v>86.336707777530293</v>
      </c>
      <c r="L601">
        <v>155.74898545996001</v>
      </c>
      <c r="M601">
        <v>154.248161572296</v>
      </c>
      <c r="N601">
        <v>156.79126550735199</v>
      </c>
      <c r="O601">
        <v>162.20576778791499</v>
      </c>
      <c r="P601">
        <v>161.72891643701999</v>
      </c>
      <c r="Q601">
        <v>95.405214736182401</v>
      </c>
      <c r="R601">
        <v>98.185014828295294</v>
      </c>
      <c r="S601">
        <v>93.431225229064395</v>
      </c>
      <c r="T601">
        <v>141.16265810041801</v>
      </c>
    </row>
    <row r="602" spans="1:20" x14ac:dyDescent="0.35">
      <c r="A602" s="24">
        <v>41782</v>
      </c>
      <c r="B602">
        <v>105.372869332447</v>
      </c>
      <c r="C602">
        <v>114.344510053741</v>
      </c>
      <c r="D602">
        <v>110.958032625434</v>
      </c>
      <c r="E602">
        <v>102.68593641486299</v>
      </c>
      <c r="F602">
        <v>123.749326622456</v>
      </c>
      <c r="G602">
        <v>83.790339719315696</v>
      </c>
      <c r="H602">
        <v>70.788753150477504</v>
      </c>
      <c r="I602">
        <v>115.29445912454101</v>
      </c>
      <c r="J602">
        <v>113.94539572792701</v>
      </c>
      <c r="K602">
        <v>87.536829818249203</v>
      </c>
      <c r="L602">
        <v>156.373346547767</v>
      </c>
      <c r="M602">
        <v>155.07320240596101</v>
      </c>
      <c r="N602">
        <v>156.79126550735199</v>
      </c>
      <c r="O602">
        <v>162.87243193616999</v>
      </c>
      <c r="P602">
        <v>162.43146438085</v>
      </c>
      <c r="Q602">
        <v>95.622284889564995</v>
      </c>
      <c r="R602">
        <v>98.360651710209197</v>
      </c>
      <c r="S602">
        <v>94.126744205157294</v>
      </c>
      <c r="T602">
        <v>140.02038492374601</v>
      </c>
    </row>
    <row r="603" spans="1:20" x14ac:dyDescent="0.35">
      <c r="A603" s="24">
        <v>41786</v>
      </c>
      <c r="B603">
        <v>105.46937865652799</v>
      </c>
      <c r="C603">
        <v>114.516838392708</v>
      </c>
      <c r="D603">
        <v>110.99032795468899</v>
      </c>
      <c r="E603">
        <v>102.724233065706</v>
      </c>
      <c r="F603">
        <v>123.779111738004</v>
      </c>
      <c r="G603">
        <v>82.674746432696395</v>
      </c>
      <c r="H603">
        <v>69.436640791330902</v>
      </c>
      <c r="I603">
        <v>115.952464992957</v>
      </c>
      <c r="J603">
        <v>114.34783565502499</v>
      </c>
      <c r="K603">
        <v>89.176041904311802</v>
      </c>
      <c r="L603">
        <v>157.33450823770099</v>
      </c>
      <c r="M603">
        <v>156.021094147458</v>
      </c>
      <c r="N603">
        <v>157.965006493799</v>
      </c>
      <c r="O603">
        <v>164.00063561457</v>
      </c>
      <c r="P603">
        <v>163.34865631399001</v>
      </c>
      <c r="Q603">
        <v>94.826343502479304</v>
      </c>
      <c r="R603">
        <v>97.804449638904501</v>
      </c>
      <c r="S603">
        <v>95.942815799421396</v>
      </c>
      <c r="T603">
        <v>141.53725465231099</v>
      </c>
    </row>
    <row r="604" spans="1:20" x14ac:dyDescent="0.35">
      <c r="A604" s="24">
        <v>41787</v>
      </c>
      <c r="B604">
        <v>105.758831887764</v>
      </c>
      <c r="C604">
        <v>115.060239257238</v>
      </c>
      <c r="D604">
        <v>111.216684543338</v>
      </c>
      <c r="E604">
        <v>102.81361500185299</v>
      </c>
      <c r="F604">
        <v>123.749326622456</v>
      </c>
      <c r="G604">
        <v>80.672054667933594</v>
      </c>
      <c r="H604">
        <v>67.000020713165696</v>
      </c>
      <c r="I604">
        <v>117.191136078686</v>
      </c>
      <c r="J604">
        <v>114.89392839065999</v>
      </c>
      <c r="K604">
        <v>92.366627910492298</v>
      </c>
      <c r="L604">
        <v>157.219549836478</v>
      </c>
      <c r="M604">
        <v>155.74029424579999</v>
      </c>
      <c r="N604">
        <v>158.420507147493</v>
      </c>
      <c r="O604">
        <v>163.333947094591</v>
      </c>
      <c r="P604">
        <v>161.84599341121299</v>
      </c>
      <c r="Q604">
        <v>94.862520611994398</v>
      </c>
      <c r="R604">
        <v>97.599532498574007</v>
      </c>
      <c r="S604">
        <v>98.415765607776393</v>
      </c>
      <c r="T604">
        <v>143.14773773070999</v>
      </c>
    </row>
    <row r="605" spans="1:20" x14ac:dyDescent="0.35">
      <c r="A605" s="24">
        <v>41788</v>
      </c>
      <c r="B605">
        <v>105.70087958018701</v>
      </c>
      <c r="C605">
        <v>114.954264929462</v>
      </c>
      <c r="D605">
        <v>111.345978359638</v>
      </c>
      <c r="E605">
        <v>102.788072359201</v>
      </c>
      <c r="F605">
        <v>123.95836278073</v>
      </c>
      <c r="G605">
        <v>81.505386044879998</v>
      </c>
      <c r="H605">
        <v>67.943689418589699</v>
      </c>
      <c r="I605">
        <v>116.778316374209</v>
      </c>
      <c r="J605">
        <v>114.558628471284</v>
      </c>
      <c r="K605">
        <v>91.078686028261998</v>
      </c>
      <c r="L605">
        <v>158.03279678852101</v>
      </c>
      <c r="M605">
        <v>156.72331450075799</v>
      </c>
      <c r="N605">
        <v>158.420507147493</v>
      </c>
      <c r="O605">
        <v>163.59038637834999</v>
      </c>
      <c r="P605">
        <v>162.84129405959601</v>
      </c>
      <c r="Q605">
        <v>94.898697721509095</v>
      </c>
      <c r="R605">
        <v>97.8629989885914</v>
      </c>
      <c r="S605">
        <v>97.758887393685399</v>
      </c>
      <c r="T605">
        <v>145.750840621272</v>
      </c>
    </row>
    <row r="606" spans="1:20" x14ac:dyDescent="0.35">
      <c r="A606" s="24">
        <v>41789</v>
      </c>
      <c r="B606">
        <v>105.79736087639</v>
      </c>
      <c r="C606">
        <v>114.874734088182</v>
      </c>
      <c r="D606">
        <v>111.281291273173</v>
      </c>
      <c r="E606">
        <v>102.74974108209101</v>
      </c>
      <c r="F606">
        <v>124.01802526660801</v>
      </c>
      <c r="G606">
        <v>81.572601908472294</v>
      </c>
      <c r="H606">
        <v>68.056360629465601</v>
      </c>
      <c r="I606">
        <v>116.765327588932</v>
      </c>
      <c r="J606">
        <v>114.577774176704</v>
      </c>
      <c r="K606">
        <v>90.888441772742297</v>
      </c>
      <c r="L606">
        <v>158.287490655331</v>
      </c>
      <c r="M606">
        <v>157.05686042067799</v>
      </c>
      <c r="N606">
        <v>159.06864096083601</v>
      </c>
      <c r="O606">
        <v>163.74423288839799</v>
      </c>
      <c r="P606">
        <v>163.50478764580501</v>
      </c>
      <c r="Q606">
        <v>94.175118049746402</v>
      </c>
      <c r="R606">
        <v>96.984781077582397</v>
      </c>
      <c r="S606">
        <v>97.372494513609098</v>
      </c>
      <c r="T606">
        <v>144.271316867927</v>
      </c>
    </row>
    <row r="607" spans="1:20" x14ac:dyDescent="0.35">
      <c r="A607" s="24">
        <v>41792</v>
      </c>
      <c r="B607">
        <v>105.47550741902501</v>
      </c>
      <c r="C607">
        <v>114.46796596522201</v>
      </c>
      <c r="D607">
        <v>111.106354891517</v>
      </c>
      <c r="E607">
        <v>102.661582607364</v>
      </c>
      <c r="F607">
        <v>123.937078284443</v>
      </c>
      <c r="G607">
        <v>82.701632778133202</v>
      </c>
      <c r="H607">
        <v>69.492965882471594</v>
      </c>
      <c r="I607">
        <v>116.17887333507601</v>
      </c>
      <c r="J607">
        <v>113.94171463096001</v>
      </c>
      <c r="K607">
        <v>88.897931996199802</v>
      </c>
      <c r="L607">
        <v>158.468212200229</v>
      </c>
      <c r="M607">
        <v>157.021731907218</v>
      </c>
      <c r="N607">
        <v>159.15627411009999</v>
      </c>
      <c r="O607">
        <v>165.231407694957</v>
      </c>
      <c r="P607">
        <v>163.07546522771599</v>
      </c>
      <c r="Q607">
        <v>94.066571728615898</v>
      </c>
      <c r="R607">
        <v>96.516397447234695</v>
      </c>
      <c r="S607">
        <v>98.608969417786696</v>
      </c>
      <c r="T607">
        <v>142.64213975007101</v>
      </c>
    </row>
    <row r="608" spans="1:20" x14ac:dyDescent="0.35">
      <c r="A608" s="24">
        <v>41793</v>
      </c>
      <c r="B608">
        <v>105.195181933155</v>
      </c>
      <c r="C608">
        <v>114.10920655513701</v>
      </c>
      <c r="D608">
        <v>111.009147477236</v>
      </c>
      <c r="E608">
        <v>102.584827716433</v>
      </c>
      <c r="F608">
        <v>123.877007241671</v>
      </c>
      <c r="G608">
        <v>84.784966810176201</v>
      </c>
      <c r="H608">
        <v>72.084519389888797</v>
      </c>
      <c r="I608">
        <v>115.130122118702</v>
      </c>
      <c r="J608">
        <v>113.42283000334101</v>
      </c>
      <c r="K608">
        <v>85.590252868002494</v>
      </c>
      <c r="L608">
        <v>158.38601574711799</v>
      </c>
      <c r="M608">
        <v>157.07441707053999</v>
      </c>
      <c r="N608">
        <v>159.08623149818101</v>
      </c>
      <c r="O608">
        <v>165.949337765412</v>
      </c>
      <c r="P608">
        <v>163.54377312448801</v>
      </c>
      <c r="Q608">
        <v>93.994217509586093</v>
      </c>
      <c r="R608">
        <v>96.692034329148598</v>
      </c>
      <c r="S608">
        <v>98.338491453744197</v>
      </c>
      <c r="T608">
        <v>143.653386235781</v>
      </c>
    </row>
    <row r="609" spans="1:20" x14ac:dyDescent="0.35">
      <c r="A609" s="24">
        <v>41794</v>
      </c>
      <c r="B609">
        <v>105.15654083302</v>
      </c>
      <c r="C609">
        <v>114.10920655513701</v>
      </c>
      <c r="D609">
        <v>110.782316784475</v>
      </c>
      <c r="E609">
        <v>102.610393443262</v>
      </c>
      <c r="F609">
        <v>123.967113805829</v>
      </c>
      <c r="G609">
        <v>84.879063429528401</v>
      </c>
      <c r="H609">
        <v>72.1831172137029</v>
      </c>
      <c r="I609">
        <v>115.06539747400601</v>
      </c>
      <c r="J609">
        <v>113.365252845347</v>
      </c>
      <c r="K609">
        <v>85.502442188706695</v>
      </c>
      <c r="L609">
        <v>158.70642789870499</v>
      </c>
      <c r="M609">
        <v>157.390345485658</v>
      </c>
      <c r="N609">
        <v>159.59420020332101</v>
      </c>
      <c r="O609">
        <v>166.308321079433</v>
      </c>
      <c r="P609">
        <v>164.79290987767899</v>
      </c>
      <c r="Q609">
        <v>93.7409552541029</v>
      </c>
      <c r="R609">
        <v>96.311480306904201</v>
      </c>
      <c r="S609">
        <v>99.304488393879396</v>
      </c>
      <c r="T609">
        <v>144.046685247868</v>
      </c>
    </row>
    <row r="610" spans="1:20" x14ac:dyDescent="0.35">
      <c r="A610" s="24">
        <v>41795</v>
      </c>
      <c r="B610">
        <v>105.291896795003</v>
      </c>
      <c r="C610">
        <v>114.33511283878499</v>
      </c>
      <c r="D610">
        <v>110.911964169943</v>
      </c>
      <c r="E610">
        <v>102.648805514994</v>
      </c>
      <c r="F610">
        <v>124.23706447917399</v>
      </c>
      <c r="G610">
        <v>84.717756536260694</v>
      </c>
      <c r="H610">
        <v>72.000015981732105</v>
      </c>
      <c r="I610">
        <v>115.32430336218</v>
      </c>
      <c r="J610">
        <v>113.605454425418</v>
      </c>
      <c r="K610">
        <v>85.692713930874604</v>
      </c>
      <c r="L610">
        <v>159.74154695758301</v>
      </c>
      <c r="M610">
        <v>158.513773298313</v>
      </c>
      <c r="N610">
        <v>160.87306901513799</v>
      </c>
      <c r="O610">
        <v>168.51346251403299</v>
      </c>
      <c r="P610">
        <v>165.885760321444</v>
      </c>
      <c r="Q610">
        <v>93.849486582647799</v>
      </c>
      <c r="R610">
        <v>96.779863937252003</v>
      </c>
      <c r="S610">
        <v>100.038640762002</v>
      </c>
      <c r="T610">
        <v>145.30135844195499</v>
      </c>
    </row>
    <row r="611" spans="1:20" x14ac:dyDescent="0.35">
      <c r="A611" s="24">
        <v>41796</v>
      </c>
      <c r="B611">
        <v>105.23382303328999</v>
      </c>
      <c r="C611">
        <v>114.29516085579</v>
      </c>
      <c r="D611">
        <v>111.009147477236</v>
      </c>
      <c r="E611">
        <v>102.597627892981</v>
      </c>
      <c r="F611">
        <v>124.507067869537</v>
      </c>
      <c r="G611">
        <v>84.771518047780901</v>
      </c>
      <c r="H611">
        <v>72.140854995326805</v>
      </c>
      <c r="I611">
        <v>115.389057244434</v>
      </c>
      <c r="J611">
        <v>113.845635999527</v>
      </c>
      <c r="K611">
        <v>85.751242167450798</v>
      </c>
      <c r="L611">
        <v>160.505553793182</v>
      </c>
      <c r="M611">
        <v>159.093127530044</v>
      </c>
      <c r="N611">
        <v>161.53874543520701</v>
      </c>
      <c r="O611">
        <v>170.10321790844</v>
      </c>
      <c r="P611">
        <v>166.861585450219</v>
      </c>
      <c r="Q611">
        <v>94.247464772483397</v>
      </c>
      <c r="R611">
        <v>96.867682378208997</v>
      </c>
      <c r="S611">
        <v>100.965996940134</v>
      </c>
      <c r="T611">
        <v>146.27518316579901</v>
      </c>
    </row>
    <row r="612" spans="1:20" x14ac:dyDescent="0.35">
      <c r="A612" s="24">
        <v>41799</v>
      </c>
      <c r="B612">
        <v>105.13724831083</v>
      </c>
      <c r="C612">
        <v>114.255367796283</v>
      </c>
      <c r="D612">
        <v>110.879516163093</v>
      </c>
      <c r="E612">
        <v>102.53371934695301</v>
      </c>
      <c r="F612">
        <v>124.627091341789</v>
      </c>
      <c r="G612">
        <v>84.959700107131795</v>
      </c>
      <c r="H612">
        <v>72.281720294665305</v>
      </c>
      <c r="I612">
        <v>115.29845005124901</v>
      </c>
      <c r="J612">
        <v>113.61499726918601</v>
      </c>
      <c r="K612">
        <v>85.224359767242902</v>
      </c>
      <c r="L612">
        <v>160.669797169747</v>
      </c>
      <c r="M612">
        <v>159.35638599557399</v>
      </c>
      <c r="N612">
        <v>161.76655966954601</v>
      </c>
      <c r="O612">
        <v>172.56481081266099</v>
      </c>
      <c r="P612">
        <v>167.34945496527101</v>
      </c>
      <c r="Q612">
        <v>94.645450458611805</v>
      </c>
      <c r="R612">
        <v>97.336066008556699</v>
      </c>
      <c r="S612">
        <v>99.343121785909801</v>
      </c>
      <c r="T612">
        <v>146.743342543095</v>
      </c>
    </row>
    <row r="613" spans="1:20" x14ac:dyDescent="0.35">
      <c r="A613" s="24">
        <v>41800</v>
      </c>
      <c r="B613">
        <v>104.98257179877901</v>
      </c>
      <c r="C613">
        <v>114.095836252976</v>
      </c>
      <c r="D613">
        <v>110.847172619861</v>
      </c>
      <c r="E613">
        <v>102.46977617465799</v>
      </c>
      <c r="F613">
        <v>124.71709247190999</v>
      </c>
      <c r="G613">
        <v>85.631741359841101</v>
      </c>
      <c r="H613">
        <v>73.098612859258793</v>
      </c>
      <c r="I613">
        <v>114.961772257986</v>
      </c>
      <c r="J613">
        <v>113.40367429494</v>
      </c>
      <c r="K613">
        <v>84.346234649851993</v>
      </c>
      <c r="L613">
        <v>160.686275338081</v>
      </c>
      <c r="M613">
        <v>159.21600886534699</v>
      </c>
      <c r="N613">
        <v>161.205899236736</v>
      </c>
      <c r="O613">
        <v>172.10321035320499</v>
      </c>
      <c r="P613">
        <v>167.27138068949699</v>
      </c>
      <c r="Q613">
        <v>94.392195699421706</v>
      </c>
      <c r="R613">
        <v>97.336066008556699</v>
      </c>
      <c r="S613">
        <v>96.908812739556296</v>
      </c>
      <c r="T613">
        <v>145.99426732964901</v>
      </c>
    </row>
    <row r="614" spans="1:20" x14ac:dyDescent="0.35">
      <c r="A614" s="24">
        <v>41801</v>
      </c>
      <c r="B614">
        <v>105.05986334167601</v>
      </c>
      <c r="C614">
        <v>114.08261796458601</v>
      </c>
      <c r="D614">
        <v>110.879516163093</v>
      </c>
      <c r="E614">
        <v>102.49535344357599</v>
      </c>
      <c r="F614">
        <v>124.597055820403</v>
      </c>
      <c r="G614">
        <v>85.3225986944082</v>
      </c>
      <c r="H614">
        <v>72.802840416411897</v>
      </c>
      <c r="I614">
        <v>114.754580301063</v>
      </c>
      <c r="J614">
        <v>113.490140061738</v>
      </c>
      <c r="K614">
        <v>84.712100263963507</v>
      </c>
      <c r="L614">
        <v>160.127617582086</v>
      </c>
      <c r="M614">
        <v>158.777138259987</v>
      </c>
      <c r="N614">
        <v>161.27600575614699</v>
      </c>
      <c r="O614">
        <v>170.66731365470901</v>
      </c>
      <c r="P614">
        <v>166.97867964414701</v>
      </c>
      <c r="Q614">
        <v>94.138933443938498</v>
      </c>
      <c r="R614">
        <v>97.248247567599805</v>
      </c>
      <c r="S614">
        <v>96.522412489508099</v>
      </c>
      <c r="T614">
        <v>147.43625143078901</v>
      </c>
    </row>
    <row r="615" spans="1:20" x14ac:dyDescent="0.35">
      <c r="A615" s="24">
        <v>41802</v>
      </c>
      <c r="B615">
        <v>105.26289728464999</v>
      </c>
      <c r="C615">
        <v>114.361756707072</v>
      </c>
      <c r="D615">
        <v>110.879516163093</v>
      </c>
      <c r="E615">
        <v>102.55931970004799</v>
      </c>
      <c r="F615">
        <v>124.597055820403</v>
      </c>
      <c r="G615">
        <v>83.790339719315696</v>
      </c>
      <c r="H615">
        <v>70.887340459994206</v>
      </c>
      <c r="I615">
        <v>115.59623458257801</v>
      </c>
      <c r="J615">
        <v>113.855218855218</v>
      </c>
      <c r="K615">
        <v>86.395199365241496</v>
      </c>
      <c r="L615">
        <v>158.993958478455</v>
      </c>
      <c r="M615">
        <v>157.47811352123699</v>
      </c>
      <c r="N615">
        <v>159.80448780780699</v>
      </c>
      <c r="O615">
        <v>169.795561445929</v>
      </c>
      <c r="P615">
        <v>164.73431112151101</v>
      </c>
      <c r="Q615">
        <v>95.477576451505399</v>
      </c>
      <c r="R615">
        <v>99.209600529947807</v>
      </c>
      <c r="S615">
        <v>101.352397190183</v>
      </c>
      <c r="T615">
        <v>149.40254439350201</v>
      </c>
    </row>
    <row r="616" spans="1:20" x14ac:dyDescent="0.35">
      <c r="A616" s="24">
        <v>41803</v>
      </c>
      <c r="B616">
        <v>105.23382303328999</v>
      </c>
      <c r="C616">
        <v>114.188896319905</v>
      </c>
      <c r="D616">
        <v>110.944331820164</v>
      </c>
      <c r="E616">
        <v>102.49535344357599</v>
      </c>
      <c r="F616">
        <v>124.80714631905001</v>
      </c>
      <c r="G616">
        <v>83.803788481710896</v>
      </c>
      <c r="H616">
        <v>70.887340459994206</v>
      </c>
      <c r="I616">
        <v>115.531444153376</v>
      </c>
      <c r="J616">
        <v>113.83602313489401</v>
      </c>
      <c r="K616">
        <v>86.805025292297699</v>
      </c>
      <c r="L616">
        <v>159.47861400660699</v>
      </c>
      <c r="M616">
        <v>157.67117581478601</v>
      </c>
      <c r="N616">
        <v>160.400057708465</v>
      </c>
      <c r="O616">
        <v>169.59035152678399</v>
      </c>
      <c r="P616">
        <v>165.63199309557501</v>
      </c>
      <c r="Q616">
        <v>95.477576451505399</v>
      </c>
      <c r="R616">
        <v>99.151051180261206</v>
      </c>
      <c r="S616">
        <v>101.42967871418701</v>
      </c>
      <c r="T616">
        <v>151.12537696488499</v>
      </c>
    </row>
    <row r="617" spans="1:20" x14ac:dyDescent="0.35">
      <c r="A617" s="24">
        <v>41806</v>
      </c>
      <c r="B617">
        <v>105.175814669959</v>
      </c>
      <c r="C617">
        <v>114.268634452691</v>
      </c>
      <c r="D617">
        <v>110.879516163093</v>
      </c>
      <c r="E617">
        <v>102.45699908228799</v>
      </c>
      <c r="F617">
        <v>124.777123976919</v>
      </c>
      <c r="G617">
        <v>83.413992369644106</v>
      </c>
      <c r="H617">
        <v>70.380304239606204</v>
      </c>
      <c r="I617">
        <v>115.660951917885</v>
      </c>
      <c r="J617">
        <v>113.826470288145</v>
      </c>
      <c r="K617">
        <v>87.463642035881307</v>
      </c>
      <c r="L617">
        <v>159.610095435061</v>
      </c>
      <c r="M617">
        <v>157.98722593978201</v>
      </c>
      <c r="N617">
        <v>160.400057708465</v>
      </c>
      <c r="O617">
        <v>168.56476499381901</v>
      </c>
      <c r="P617">
        <v>166.93965972599401</v>
      </c>
      <c r="Q617">
        <v>95.7670008239174</v>
      </c>
      <c r="R617">
        <v>99.297418970904701</v>
      </c>
      <c r="S617">
        <v>100.695518976093</v>
      </c>
      <c r="T617">
        <v>151.51869281844901</v>
      </c>
    </row>
    <row r="618" spans="1:20" x14ac:dyDescent="0.35">
      <c r="A618" s="24">
        <v>41807</v>
      </c>
      <c r="B618">
        <v>104.98257179877901</v>
      </c>
      <c r="C618">
        <v>113.76356178768999</v>
      </c>
      <c r="D618">
        <v>110.620317820111</v>
      </c>
      <c r="E618">
        <v>102.380324985979</v>
      </c>
      <c r="F618">
        <v>124.777123976919</v>
      </c>
      <c r="G618">
        <v>84.758091644093</v>
      </c>
      <c r="H618">
        <v>72.028183784450704</v>
      </c>
      <c r="I618">
        <v>115.155946192074</v>
      </c>
      <c r="J618">
        <v>113.442065735589</v>
      </c>
      <c r="K618">
        <v>85.458546011275104</v>
      </c>
      <c r="L618">
        <v>160.05370507203801</v>
      </c>
      <c r="M618">
        <v>158.39093760421301</v>
      </c>
      <c r="N618">
        <v>160.97819684050799</v>
      </c>
      <c r="O618">
        <v>171.43660713426101</v>
      </c>
      <c r="P618">
        <v>168.38380997127601</v>
      </c>
      <c r="Q618">
        <v>95.875539648755094</v>
      </c>
      <c r="R618">
        <v>99.385248579008405</v>
      </c>
      <c r="S618">
        <v>100.579604060058</v>
      </c>
      <c r="T618">
        <v>151.78086409071301</v>
      </c>
    </row>
    <row r="619" spans="1:20" x14ac:dyDescent="0.35">
      <c r="A619" s="24">
        <v>41808</v>
      </c>
      <c r="B619">
        <v>105.26289728464999</v>
      </c>
      <c r="C619">
        <v>114.361756707072</v>
      </c>
      <c r="D619">
        <v>111.009147477236</v>
      </c>
      <c r="E619">
        <v>102.46977617465799</v>
      </c>
      <c r="F619">
        <v>125.197107285393</v>
      </c>
      <c r="G619">
        <v>83.467765060517905</v>
      </c>
      <c r="H619">
        <v>70.323947605573494</v>
      </c>
      <c r="I619">
        <v>115.816305683934</v>
      </c>
      <c r="J619">
        <v>114.09543043827</v>
      </c>
      <c r="K619">
        <v>87.419727534016999</v>
      </c>
      <c r="L619">
        <v>161.228454925742</v>
      </c>
      <c r="M619">
        <v>159.63729239337499</v>
      </c>
      <c r="N619">
        <v>161.205899236736</v>
      </c>
      <c r="O619">
        <v>172.154512832991</v>
      </c>
      <c r="P619">
        <v>169.49618759385299</v>
      </c>
      <c r="Q619">
        <v>96.273517838590706</v>
      </c>
      <c r="R619">
        <v>99.677984160295793</v>
      </c>
      <c r="S619">
        <v>99.690881273955597</v>
      </c>
      <c r="T619">
        <v>153.410058050045</v>
      </c>
    </row>
    <row r="620" spans="1:20" x14ac:dyDescent="0.35">
      <c r="A620" s="24">
        <v>41809</v>
      </c>
      <c r="B620">
        <v>105.108202087348</v>
      </c>
      <c r="C620">
        <v>114.21551945904</v>
      </c>
      <c r="D620">
        <v>111.073930991655</v>
      </c>
      <c r="E620">
        <v>102.50809590967999</v>
      </c>
      <c r="F620">
        <v>125.137075780385</v>
      </c>
      <c r="G620">
        <v>85.551104682237707</v>
      </c>
      <c r="H620">
        <v>72.943679430007407</v>
      </c>
      <c r="I620">
        <v>115.168927667961</v>
      </c>
      <c r="J620">
        <v>113.691920192217</v>
      </c>
      <c r="K620">
        <v>84.024201077660194</v>
      </c>
      <c r="L620">
        <v>161.40916151767499</v>
      </c>
      <c r="M620">
        <v>159.496869621944</v>
      </c>
      <c r="N620">
        <v>162.34463489409799</v>
      </c>
      <c r="O620">
        <v>171.43660713426101</v>
      </c>
      <c r="P620">
        <v>168.715565374248</v>
      </c>
      <c r="Q620">
        <v>97.214190152614705</v>
      </c>
      <c r="R620">
        <v>100.292735581287</v>
      </c>
      <c r="S620">
        <v>98.1839284057356</v>
      </c>
      <c r="T620">
        <v>154.96434111973801</v>
      </c>
    </row>
    <row r="621" spans="1:20" x14ac:dyDescent="0.35">
      <c r="A621" s="24">
        <v>41810</v>
      </c>
      <c r="B621">
        <v>105.291896795003</v>
      </c>
      <c r="C621">
        <v>114.255367796283</v>
      </c>
      <c r="D621">
        <v>111.203578377124</v>
      </c>
      <c r="E621">
        <v>102.46977617465799</v>
      </c>
      <c r="F621">
        <v>125.28714795327799</v>
      </c>
      <c r="G621">
        <v>84.354846769630896</v>
      </c>
      <c r="H621">
        <v>71.436633641608594</v>
      </c>
      <c r="I621">
        <v>115.453752651572</v>
      </c>
      <c r="J621">
        <v>113.91284602811599</v>
      </c>
      <c r="K621">
        <v>85.897617732186603</v>
      </c>
      <c r="L621">
        <v>161.73690062251501</v>
      </c>
      <c r="M621">
        <v>159.83866138608099</v>
      </c>
      <c r="N621">
        <v>162.80580733776199</v>
      </c>
      <c r="O621">
        <v>172.04403580644899</v>
      </c>
      <c r="P621">
        <v>168.746905290858</v>
      </c>
      <c r="Q621">
        <v>97.395083196482204</v>
      </c>
      <c r="R621">
        <v>100.439114539077</v>
      </c>
      <c r="S621">
        <v>97.681613239653302</v>
      </c>
      <c r="T621">
        <v>156.30037548915001</v>
      </c>
    </row>
    <row r="622" spans="1:20" x14ac:dyDescent="0.35">
      <c r="A622" s="24">
        <v>41813</v>
      </c>
      <c r="B622">
        <v>105.195181933155</v>
      </c>
      <c r="C622">
        <v>114.30852424823399</v>
      </c>
      <c r="D622">
        <v>111.203578377124</v>
      </c>
      <c r="E622">
        <v>102.44419890574</v>
      </c>
      <c r="F622">
        <v>125.347166279031</v>
      </c>
      <c r="G622">
        <v>84.852182673768397</v>
      </c>
      <c r="H622">
        <v>72.070440745677701</v>
      </c>
      <c r="I622">
        <v>115.47962058128201</v>
      </c>
      <c r="J622">
        <v>113.903303184349</v>
      </c>
      <c r="K622">
        <v>85.048720084218999</v>
      </c>
      <c r="L622">
        <v>161.687376399719</v>
      </c>
      <c r="M622">
        <v>159.59201631886</v>
      </c>
      <c r="N622">
        <v>162.80580733776199</v>
      </c>
      <c r="O622">
        <v>171.889592189154</v>
      </c>
      <c r="P622">
        <v>168.94259035259199</v>
      </c>
      <c r="Q622">
        <v>97.033289612454396</v>
      </c>
      <c r="R622">
        <v>100.029269091269</v>
      </c>
      <c r="S622">
        <v>95.401859871336697</v>
      </c>
      <c r="T622">
        <v>156.58179656960999</v>
      </c>
    </row>
    <row r="623" spans="1:20" x14ac:dyDescent="0.35">
      <c r="A623" s="24">
        <v>41814</v>
      </c>
      <c r="B623">
        <v>105.378829927681</v>
      </c>
      <c r="C623">
        <v>114.60090891797699</v>
      </c>
      <c r="D623">
        <v>111.106354891517</v>
      </c>
      <c r="E623">
        <v>102.50809590967999</v>
      </c>
      <c r="F623">
        <v>125.40719778403999</v>
      </c>
      <c r="G623">
        <v>83.077980127804807</v>
      </c>
      <c r="H623">
        <v>69.802832740975106</v>
      </c>
      <c r="I623">
        <v>116.256513671153</v>
      </c>
      <c r="J623">
        <v>114.383636323624</v>
      </c>
      <c r="K623">
        <v>87.814903077496993</v>
      </c>
      <c r="L623">
        <v>160.71335515918</v>
      </c>
      <c r="M623">
        <v>158.83438754372401</v>
      </c>
      <c r="N623">
        <v>163.08738375027301</v>
      </c>
      <c r="O623">
        <v>170.49963619108399</v>
      </c>
      <c r="P623">
        <v>167.76839388351499</v>
      </c>
      <c r="Q623">
        <v>97.178013043099995</v>
      </c>
      <c r="R623">
        <v>100.17564804906</v>
      </c>
      <c r="S623">
        <v>96.8315312155529</v>
      </c>
      <c r="T623">
        <v>150.55871178868901</v>
      </c>
    </row>
    <row r="624" spans="1:20" x14ac:dyDescent="0.35">
      <c r="A624" s="24">
        <v>41815</v>
      </c>
      <c r="B624">
        <v>105.52380879419501</v>
      </c>
      <c r="C624">
        <v>114.760468100151</v>
      </c>
      <c r="D624">
        <v>111.527520056211</v>
      </c>
      <c r="E624">
        <v>102.55931970004799</v>
      </c>
      <c r="F624">
        <v>125.28714795327799</v>
      </c>
      <c r="G624">
        <v>82.688189605414806</v>
      </c>
      <c r="H624">
        <v>69.295801777736102</v>
      </c>
      <c r="I624">
        <v>116.657938037281</v>
      </c>
      <c r="J624">
        <v>114.499000702209</v>
      </c>
      <c r="K624">
        <v>88.371077082640696</v>
      </c>
      <c r="L624">
        <v>161.43968052091299</v>
      </c>
      <c r="M624">
        <v>160.05008665743199</v>
      </c>
      <c r="N624">
        <v>162.57695460666699</v>
      </c>
      <c r="O624">
        <v>171.47777097671201</v>
      </c>
      <c r="P624">
        <v>168.53164139111001</v>
      </c>
      <c r="Q624">
        <v>97.322713984866397</v>
      </c>
      <c r="R624">
        <v>100.146367790643</v>
      </c>
      <c r="S624">
        <v>97.372494513609098</v>
      </c>
      <c r="T624">
        <v>152.96044113891199</v>
      </c>
    </row>
    <row r="625" spans="1:20" x14ac:dyDescent="0.35">
      <c r="A625" s="24">
        <v>41816</v>
      </c>
      <c r="B625">
        <v>105.726767996162</v>
      </c>
      <c r="C625">
        <v>114.93312810552899</v>
      </c>
      <c r="D625">
        <v>111.624719434829</v>
      </c>
      <c r="E625">
        <v>102.623216703987</v>
      </c>
      <c r="F625">
        <v>125.227103269015</v>
      </c>
      <c r="G625">
        <v>81.854869407821994</v>
      </c>
      <c r="H625">
        <v>68.281703051217406</v>
      </c>
      <c r="I625">
        <v>116.85209004319999</v>
      </c>
      <c r="J625">
        <v>114.71037369136</v>
      </c>
      <c r="K625">
        <v>89.615095300791197</v>
      </c>
      <c r="L625">
        <v>161.32415390698901</v>
      </c>
      <c r="M625">
        <v>159.82108952248299</v>
      </c>
      <c r="N625">
        <v>162.03136036524299</v>
      </c>
      <c r="O625">
        <v>171.42624915140601</v>
      </c>
      <c r="P625">
        <v>168.433764420774</v>
      </c>
      <c r="Q625">
        <v>96.924750787616702</v>
      </c>
      <c r="R625">
        <v>99.853632209356206</v>
      </c>
      <c r="S625">
        <v>94.706340895243898</v>
      </c>
      <c r="T625">
        <v>152.585179348678</v>
      </c>
    </row>
    <row r="626" spans="1:20" x14ac:dyDescent="0.35">
      <c r="A626" s="24">
        <v>41817</v>
      </c>
      <c r="B626">
        <v>105.726767996162</v>
      </c>
      <c r="C626">
        <v>114.95981343211599</v>
      </c>
      <c r="D626">
        <v>111.624719434829</v>
      </c>
      <c r="E626">
        <v>102.661582607364</v>
      </c>
      <c r="F626">
        <v>125.25712561114599</v>
      </c>
      <c r="G626">
        <v>82.1639953042245</v>
      </c>
      <c r="H626">
        <v>68.6197429695886</v>
      </c>
      <c r="I626">
        <v>116.774420469565</v>
      </c>
      <c r="J626">
        <v>114.691147962092</v>
      </c>
      <c r="K626">
        <v>89.234588465319604</v>
      </c>
      <c r="L626">
        <v>161.63785217692401</v>
      </c>
      <c r="M626">
        <v>160.296777365857</v>
      </c>
      <c r="N626">
        <v>162.03136036524299</v>
      </c>
      <c r="O626">
        <v>171.73513638599701</v>
      </c>
      <c r="P626">
        <v>169.37315259155699</v>
      </c>
      <c r="Q626">
        <v>96.743850247456507</v>
      </c>
      <c r="R626">
        <v>99.882901300626301</v>
      </c>
      <c r="S626">
        <v>94.281299883193498</v>
      </c>
      <c r="T626">
        <v>153.29818011841701</v>
      </c>
    </row>
    <row r="627" spans="1:20" x14ac:dyDescent="0.35">
      <c r="A627" s="24">
        <v>41820</v>
      </c>
      <c r="B627">
        <v>105.736428271196</v>
      </c>
      <c r="C627">
        <v>115.052852769894</v>
      </c>
      <c r="D627">
        <v>111.657191548668</v>
      </c>
      <c r="E627">
        <v>102.712644808489</v>
      </c>
      <c r="F627">
        <v>125.197107285393</v>
      </c>
      <c r="G627">
        <v>81.612931426627696</v>
      </c>
      <c r="H627">
        <v>67.985941122668095</v>
      </c>
      <c r="I627">
        <v>116.85209004319999</v>
      </c>
      <c r="J627">
        <v>114.585406451122</v>
      </c>
      <c r="K627">
        <v>89.980997563766906</v>
      </c>
      <c r="L627">
        <v>161.55529685263201</v>
      </c>
      <c r="M627">
        <v>160.17345483224699</v>
      </c>
      <c r="N627">
        <v>162.71775878979599</v>
      </c>
      <c r="O627">
        <v>172.04403580644899</v>
      </c>
      <c r="P627">
        <v>169.86236524589199</v>
      </c>
      <c r="Q627">
        <v>96.164986510046106</v>
      </c>
      <c r="R627">
        <v>99.297418970904801</v>
      </c>
      <c r="S627">
        <v>95.054100383290304</v>
      </c>
      <c r="T627">
        <v>154.38649320282201</v>
      </c>
    </row>
    <row r="628" spans="1:20" x14ac:dyDescent="0.35">
      <c r="A628" s="24">
        <v>41821</v>
      </c>
      <c r="B628">
        <v>105.606724597797</v>
      </c>
      <c r="C628">
        <v>114.61043050783699</v>
      </c>
      <c r="D628">
        <v>111.54679761154399</v>
      </c>
      <c r="E628">
        <v>102.67430198929</v>
      </c>
      <c r="F628">
        <v>125.29655794111</v>
      </c>
      <c r="G628">
        <v>82.997343450201399</v>
      </c>
      <c r="H628">
        <v>69.676072371591403</v>
      </c>
      <c r="I628">
        <v>116.353070707453</v>
      </c>
      <c r="J628">
        <v>114.142234385847</v>
      </c>
      <c r="K628">
        <v>87.653904615833198</v>
      </c>
      <c r="L628">
        <v>162.636590669962</v>
      </c>
      <c r="M628">
        <v>161.77676947905701</v>
      </c>
      <c r="N628">
        <v>164.23142372952299</v>
      </c>
      <c r="O628">
        <v>173.53692578237099</v>
      </c>
      <c r="P628">
        <v>171.173493042926</v>
      </c>
      <c r="Q628">
        <v>95.875539648755094</v>
      </c>
      <c r="R628">
        <v>99.063232739304297</v>
      </c>
      <c r="S628">
        <v>94.551777847235897</v>
      </c>
      <c r="T628">
        <v>154.01118088815701</v>
      </c>
    </row>
    <row r="629" spans="1:20" x14ac:dyDescent="0.35">
      <c r="A629" s="24">
        <v>41822</v>
      </c>
      <c r="B629">
        <v>105.238783967568</v>
      </c>
      <c r="C629">
        <v>114.370545866942</v>
      </c>
      <c r="D629">
        <v>111.286940344203</v>
      </c>
      <c r="E629">
        <v>102.57188903481899</v>
      </c>
      <c r="F629">
        <v>125.29655794111</v>
      </c>
      <c r="G629">
        <v>84.784966810176201</v>
      </c>
      <c r="H629">
        <v>72.000015981732005</v>
      </c>
      <c r="I629">
        <v>115.28741287298899</v>
      </c>
      <c r="J629">
        <v>113.737583799972</v>
      </c>
      <c r="K629">
        <v>84.873107887843304</v>
      </c>
      <c r="L629">
        <v>162.801686365579</v>
      </c>
      <c r="M629">
        <v>161.75912154678599</v>
      </c>
      <c r="N629">
        <v>163.809011180135</v>
      </c>
      <c r="O629">
        <v>172.301449959183</v>
      </c>
      <c r="P629">
        <v>171.23221233723299</v>
      </c>
      <c r="Q629">
        <v>95.694654101180703</v>
      </c>
      <c r="R629">
        <v>98.360651710209297</v>
      </c>
      <c r="S629">
        <v>92.7743470149736</v>
      </c>
      <c r="T629">
        <v>153.11059974773201</v>
      </c>
    </row>
    <row r="630" spans="1:20" x14ac:dyDescent="0.35">
      <c r="A630" s="24">
        <v>41823</v>
      </c>
      <c r="B630">
        <v>105.171003217693</v>
      </c>
      <c r="C630">
        <v>114.263839109177</v>
      </c>
      <c r="D630">
        <v>111.222036294839</v>
      </c>
      <c r="E630">
        <v>102.46955687497</v>
      </c>
      <c r="F630">
        <v>125.32668571727901</v>
      </c>
      <c r="G630">
        <v>85.349490629521796</v>
      </c>
      <c r="H630">
        <v>72.676069532730807</v>
      </c>
      <c r="I630">
        <v>115.13148897455299</v>
      </c>
      <c r="J630">
        <v>113.62202936475001</v>
      </c>
      <c r="K630">
        <v>84.038869785668595</v>
      </c>
      <c r="L630">
        <v>163.60238777929999</v>
      </c>
      <c r="M630">
        <v>162.65769036033299</v>
      </c>
      <c r="N630">
        <v>164.689129191712</v>
      </c>
      <c r="O630">
        <v>174.360580393117</v>
      </c>
      <c r="P630">
        <v>173.48269386558101</v>
      </c>
      <c r="Q630">
        <v>95.513753561020096</v>
      </c>
      <c r="R630">
        <v>98.185014828295394</v>
      </c>
      <c r="S630">
        <v>93.122106503020007</v>
      </c>
      <c r="T630">
        <v>153.39198714523801</v>
      </c>
    </row>
    <row r="631" spans="1:20" x14ac:dyDescent="0.35">
      <c r="A631" s="24">
        <v>41827</v>
      </c>
      <c r="B631">
        <v>105.200058783801</v>
      </c>
      <c r="C631">
        <v>114.423854332665</v>
      </c>
      <c r="D631">
        <v>111.222036294839</v>
      </c>
      <c r="E631">
        <v>102.482368593606</v>
      </c>
      <c r="F631">
        <v>125.206187791858</v>
      </c>
      <c r="G631">
        <v>84.099482384748498</v>
      </c>
      <c r="H631">
        <v>71.112698653192098</v>
      </c>
      <c r="I631">
        <v>115.72925816347301</v>
      </c>
      <c r="J631">
        <v>113.824319647254</v>
      </c>
      <c r="K631">
        <v>85.795165831530596</v>
      </c>
      <c r="L631">
        <v>163.03278445232399</v>
      </c>
      <c r="M631">
        <v>162.00576661400601</v>
      </c>
      <c r="N631">
        <v>164.196242654831</v>
      </c>
      <c r="O631">
        <v>173.07357055876099</v>
      </c>
      <c r="P631">
        <v>171.48658225380601</v>
      </c>
      <c r="Q631">
        <v>94.753981787156704</v>
      </c>
      <c r="R631">
        <v>97.570263407303997</v>
      </c>
      <c r="S631">
        <v>90.224115682614695</v>
      </c>
      <c r="T631">
        <v>150.18344999845499</v>
      </c>
    </row>
    <row r="632" spans="1:20" x14ac:dyDescent="0.35">
      <c r="A632" s="24">
        <v>41828</v>
      </c>
      <c r="B632">
        <v>105.41306130845901</v>
      </c>
      <c r="C632">
        <v>114.783691658582</v>
      </c>
      <c r="D632">
        <v>111.481853383866</v>
      </c>
      <c r="E632">
        <v>102.533511589353</v>
      </c>
      <c r="F632">
        <v>125.175980940161</v>
      </c>
      <c r="G632">
        <v>82.2311943987863</v>
      </c>
      <c r="H632">
        <v>68.732419437613203</v>
      </c>
      <c r="I632">
        <v>116.418051180784</v>
      </c>
      <c r="J632">
        <v>114.248185959415</v>
      </c>
      <c r="K632">
        <v>88.634499958312105</v>
      </c>
      <c r="L632">
        <v>161.98447687759301</v>
      </c>
      <c r="M632">
        <v>160.75483249069501</v>
      </c>
      <c r="N632">
        <v>162.946579567144</v>
      </c>
      <c r="O632">
        <v>170.75703815795501</v>
      </c>
      <c r="P632">
        <v>169.725382258731</v>
      </c>
      <c r="Q632">
        <v>94.500727027966306</v>
      </c>
      <c r="R632">
        <v>97.160417959496399</v>
      </c>
      <c r="S632">
        <v>90.030911872604605</v>
      </c>
      <c r="T632">
        <v>149.920739798928</v>
      </c>
    </row>
    <row r="633" spans="1:20" x14ac:dyDescent="0.35">
      <c r="A633" s="24">
        <v>41829</v>
      </c>
      <c r="B633">
        <v>105.50020932152999</v>
      </c>
      <c r="C633">
        <v>114.890274041444</v>
      </c>
      <c r="D633">
        <v>111.384380792709</v>
      </c>
      <c r="E633">
        <v>102.610278022373</v>
      </c>
      <c r="F633">
        <v>125.145813626229</v>
      </c>
      <c r="G633">
        <v>82.083353036944303</v>
      </c>
      <c r="H633">
        <v>68.563396849853206</v>
      </c>
      <c r="I633">
        <v>116.75592040454799</v>
      </c>
      <c r="J633">
        <v>114.4313305365</v>
      </c>
      <c r="K633">
        <v>88.897931996199802</v>
      </c>
      <c r="L633">
        <v>162.71092186305299</v>
      </c>
      <c r="M633">
        <v>161.600579217308</v>
      </c>
      <c r="N633">
        <v>162.946579567144</v>
      </c>
      <c r="O633">
        <v>170.91144521766299</v>
      </c>
      <c r="P633">
        <v>170.93863308542899</v>
      </c>
      <c r="Q633">
        <v>93.849486582647799</v>
      </c>
      <c r="R633">
        <v>96.282200048487496</v>
      </c>
      <c r="S633">
        <v>88.833077730429196</v>
      </c>
      <c r="T633">
        <v>151.36555326820201</v>
      </c>
    </row>
    <row r="634" spans="1:20" x14ac:dyDescent="0.35">
      <c r="A634" s="24">
        <v>41830</v>
      </c>
      <c r="B634">
        <v>105.54862280820799</v>
      </c>
      <c r="C634">
        <v>114.97021946573599</v>
      </c>
      <c r="D634">
        <v>111.57918936875301</v>
      </c>
      <c r="E634">
        <v>102.661536439009</v>
      </c>
      <c r="F634">
        <v>124.663624235727</v>
      </c>
      <c r="G634">
        <v>82.029597115100898</v>
      </c>
      <c r="H634">
        <v>68.563396849853206</v>
      </c>
      <c r="I634">
        <v>116.547975580499</v>
      </c>
      <c r="J634">
        <v>114.344574683255</v>
      </c>
      <c r="K634">
        <v>88.912600704208103</v>
      </c>
      <c r="L634">
        <v>162.06704715485</v>
      </c>
      <c r="M634">
        <v>160.82527208243101</v>
      </c>
      <c r="N634">
        <v>162.946579567144</v>
      </c>
      <c r="O634">
        <v>169.88189827948901</v>
      </c>
      <c r="P634">
        <v>168.84474782172401</v>
      </c>
      <c r="Q634">
        <v>93.994217509586093</v>
      </c>
      <c r="R634">
        <v>96.457848097548194</v>
      </c>
      <c r="S634">
        <v>87.673884350255705</v>
      </c>
      <c r="T634">
        <v>149.170233059937</v>
      </c>
    </row>
    <row r="635" spans="1:20" x14ac:dyDescent="0.35">
      <c r="A635" s="24">
        <v>41831</v>
      </c>
      <c r="B635">
        <v>105.69384458299101</v>
      </c>
      <c r="C635">
        <v>115.063514463039</v>
      </c>
      <c r="D635">
        <v>111.611773981873</v>
      </c>
      <c r="E635">
        <v>102.699890800297</v>
      </c>
      <c r="F635">
        <v>124.754086639761</v>
      </c>
      <c r="G635">
        <v>81.048402017605298</v>
      </c>
      <c r="H635">
        <v>67.154948885268794</v>
      </c>
      <c r="I635">
        <v>117.080764296087</v>
      </c>
      <c r="J635">
        <v>114.701120934038</v>
      </c>
      <c r="K635">
        <v>90.610341026846299</v>
      </c>
      <c r="L635">
        <v>162.289921110395</v>
      </c>
      <c r="M635">
        <v>161.12487616019899</v>
      </c>
      <c r="N635">
        <v>162.788168869797</v>
      </c>
      <c r="O635">
        <v>169.47006488118501</v>
      </c>
      <c r="P635">
        <v>167.924990148159</v>
      </c>
      <c r="Q635">
        <v>93.162084020399803</v>
      </c>
      <c r="R635">
        <v>95.169784738731593</v>
      </c>
      <c r="S635">
        <v>88.292121802344397</v>
      </c>
      <c r="T635">
        <v>146.956100921878</v>
      </c>
    </row>
    <row r="636" spans="1:20" x14ac:dyDescent="0.35">
      <c r="A636" s="24">
        <v>41834</v>
      </c>
      <c r="B636">
        <v>105.606724597797</v>
      </c>
      <c r="C636">
        <v>114.91689027086299</v>
      </c>
      <c r="D636">
        <v>111.449316984723</v>
      </c>
      <c r="E636">
        <v>102.635924543824</v>
      </c>
      <c r="F636">
        <v>124.844417251249</v>
      </c>
      <c r="G636">
        <v>81.720443270314405</v>
      </c>
      <c r="H636">
        <v>68.056360629465601</v>
      </c>
      <c r="I636">
        <v>116.71691750177</v>
      </c>
      <c r="J636">
        <v>114.4601691304</v>
      </c>
      <c r="K636">
        <v>89.395586926983398</v>
      </c>
      <c r="L636">
        <v>163.10713059838099</v>
      </c>
      <c r="M636">
        <v>162.217207099093</v>
      </c>
      <c r="N636">
        <v>162.788168869797</v>
      </c>
      <c r="O636">
        <v>169.521489219594</v>
      </c>
      <c r="P636">
        <v>167.86628807358599</v>
      </c>
      <c r="Q636">
        <v>93.523885100720307</v>
      </c>
      <c r="R636">
        <v>95.550349928122401</v>
      </c>
      <c r="S636">
        <v>88.4466774803807</v>
      </c>
      <c r="T636">
        <v>148.81368215063699</v>
      </c>
    </row>
    <row r="637" spans="1:20" x14ac:dyDescent="0.35">
      <c r="A637" s="24">
        <v>41835</v>
      </c>
      <c r="B637">
        <v>105.471144412797</v>
      </c>
      <c r="C637">
        <v>114.85031514873199</v>
      </c>
      <c r="D637">
        <v>111.481853383866</v>
      </c>
      <c r="E637">
        <v>102.58472383763301</v>
      </c>
      <c r="F637">
        <v>124.723892967319</v>
      </c>
      <c r="G637">
        <v>81.962381251508702</v>
      </c>
      <c r="H637">
        <v>68.394384776390694</v>
      </c>
      <c r="I637">
        <v>116.743026641336</v>
      </c>
      <c r="J637">
        <v>114.334971821602</v>
      </c>
      <c r="K637">
        <v>88.897931996199802</v>
      </c>
      <c r="L637">
        <v>162.801686365579</v>
      </c>
      <c r="M637">
        <v>161.65338609050801</v>
      </c>
      <c r="N637">
        <v>163.386630584496</v>
      </c>
      <c r="O637">
        <v>171.42624915140601</v>
      </c>
      <c r="P637">
        <v>166.80954741285899</v>
      </c>
      <c r="Q637">
        <v>92.655574502019306</v>
      </c>
      <c r="R637">
        <v>94.818499807757306</v>
      </c>
      <c r="S637">
        <v>87.055646898166898</v>
      </c>
      <c r="T637">
        <v>145.47378148335201</v>
      </c>
    </row>
    <row r="638" spans="1:20" x14ac:dyDescent="0.35">
      <c r="A638" s="24">
        <v>41836</v>
      </c>
      <c r="B638">
        <v>105.558292425868</v>
      </c>
      <c r="C638">
        <v>114.95692517046</v>
      </c>
      <c r="D638">
        <v>111.351980999836</v>
      </c>
      <c r="E638">
        <v>102.597524014181</v>
      </c>
      <c r="F638">
        <v>124.512906279354</v>
      </c>
      <c r="G638">
        <v>81.102157939448603</v>
      </c>
      <c r="H638">
        <v>67.352128761450302</v>
      </c>
      <c r="I638">
        <v>116.898899374045</v>
      </c>
      <c r="J638">
        <v>114.604692198275</v>
      </c>
      <c r="K638">
        <v>90.361531885886706</v>
      </c>
      <c r="L638">
        <v>163.404231076255</v>
      </c>
      <c r="M638">
        <v>162.058695197085</v>
      </c>
      <c r="N638">
        <v>163.98502839170101</v>
      </c>
      <c r="O638">
        <v>168.59488844513299</v>
      </c>
      <c r="P638">
        <v>166.20287895017401</v>
      </c>
      <c r="Q638">
        <v>92.800290436372094</v>
      </c>
      <c r="R638">
        <v>95.111246556191503</v>
      </c>
      <c r="S638">
        <v>87.557962064249594</v>
      </c>
      <c r="T638">
        <v>148.119442786261</v>
      </c>
    </row>
    <row r="639" spans="1:20" x14ac:dyDescent="0.35">
      <c r="A639" s="24">
        <v>41837</v>
      </c>
      <c r="B639">
        <v>105.868093896004</v>
      </c>
      <c r="C639">
        <v>115.436715181401</v>
      </c>
      <c r="D639">
        <v>111.77407830142801</v>
      </c>
      <c r="E639">
        <v>102.699890800297</v>
      </c>
      <c r="F639">
        <v>123.578549840481</v>
      </c>
      <c r="G639">
        <v>79.099482943716296</v>
      </c>
      <c r="H639">
        <v>64.788743056752196</v>
      </c>
      <c r="I639">
        <v>117.925612780847</v>
      </c>
      <c r="J639">
        <v>115.03829141084</v>
      </c>
      <c r="K639">
        <v>93.727785061739993</v>
      </c>
      <c r="L639">
        <v>161.54704281549999</v>
      </c>
      <c r="M639">
        <v>160.24389442398299</v>
      </c>
      <c r="N639">
        <v>163.33379506496701</v>
      </c>
      <c r="O639">
        <v>165.35170652641801</v>
      </c>
      <c r="P639">
        <v>164.12853808501501</v>
      </c>
      <c r="Q639">
        <v>93.017368086047</v>
      </c>
      <c r="R639">
        <v>95.579630186539205</v>
      </c>
      <c r="S639">
        <v>84.505415565807994</v>
      </c>
      <c r="T639">
        <v>145.17361583900501</v>
      </c>
    </row>
    <row r="640" spans="1:20" x14ac:dyDescent="0.35">
      <c r="A640" s="24">
        <v>41838</v>
      </c>
      <c r="B640">
        <v>105.751918344703</v>
      </c>
      <c r="C640">
        <v>115.170124484768</v>
      </c>
      <c r="D640">
        <v>111.57918936875301</v>
      </c>
      <c r="E640">
        <v>102.635924543824</v>
      </c>
      <c r="F640">
        <v>124.00054957491901</v>
      </c>
      <c r="G640">
        <v>79.596796489146499</v>
      </c>
      <c r="H640">
        <v>65.352130654023796</v>
      </c>
      <c r="I640">
        <v>117.48367977768901</v>
      </c>
      <c r="J640">
        <v>114.884105463428</v>
      </c>
      <c r="K640">
        <v>92.908142369843702</v>
      </c>
      <c r="L640">
        <v>163.19792500683801</v>
      </c>
      <c r="M640">
        <v>161.97056203187299</v>
      </c>
      <c r="N640">
        <v>162.96418608136301</v>
      </c>
      <c r="O640">
        <v>166.74163815276401</v>
      </c>
      <c r="P640">
        <v>167.06395176890101</v>
      </c>
      <c r="Q640">
        <v>92.402319742829206</v>
      </c>
      <c r="R640">
        <v>95.169784738731593</v>
      </c>
      <c r="S640">
        <v>84.119015315759597</v>
      </c>
      <c r="T640">
        <v>147.08748128385699</v>
      </c>
    </row>
    <row r="641" spans="1:20" x14ac:dyDescent="0.35">
      <c r="A641" s="24">
        <v>41841</v>
      </c>
      <c r="B641">
        <v>105.790652871096</v>
      </c>
      <c r="C641">
        <v>115.33000842363499</v>
      </c>
      <c r="D641">
        <v>111.67671017388901</v>
      </c>
      <c r="E641">
        <v>102.58472383763301</v>
      </c>
      <c r="F641">
        <v>123.84972618451</v>
      </c>
      <c r="G641">
        <v>78.817215444366695</v>
      </c>
      <c r="H641">
        <v>64.436629751318804</v>
      </c>
      <c r="I641">
        <v>117.912616686181</v>
      </c>
      <c r="J641">
        <v>114.884105463428</v>
      </c>
      <c r="K641">
        <v>94.196111738722905</v>
      </c>
      <c r="L641">
        <v>162.89246582107199</v>
      </c>
      <c r="M641">
        <v>161.58293128503601</v>
      </c>
      <c r="N641">
        <v>163.720994585916</v>
      </c>
      <c r="O641">
        <v>166.32979256859699</v>
      </c>
      <c r="P641">
        <v>165.87017646181101</v>
      </c>
      <c r="Q641">
        <v>92.836467545886805</v>
      </c>
      <c r="R641">
        <v>95.6088992778093</v>
      </c>
      <c r="S641">
        <v>82.341577113525602</v>
      </c>
      <c r="T641">
        <v>147.33134587063401</v>
      </c>
    </row>
    <row r="642" spans="1:20" x14ac:dyDescent="0.35">
      <c r="A642" s="24">
        <v>41842</v>
      </c>
      <c r="B642">
        <v>105.964986267741</v>
      </c>
      <c r="C642">
        <v>115.343378725796</v>
      </c>
      <c r="D642">
        <v>111.709158180738</v>
      </c>
      <c r="E642">
        <v>102.648690094106</v>
      </c>
      <c r="F642">
        <v>124.030650992579</v>
      </c>
      <c r="G642">
        <v>78.494646375245694</v>
      </c>
      <c r="H642">
        <v>63.887341826852698</v>
      </c>
      <c r="I642">
        <v>118.05556641811999</v>
      </c>
      <c r="J642">
        <v>114.970851313691</v>
      </c>
      <c r="K642">
        <v>94.796200245730901</v>
      </c>
      <c r="L642">
        <v>163.60238777929999</v>
      </c>
      <c r="M642">
        <v>162.428662797915</v>
      </c>
      <c r="N642">
        <v>164.72424635890999</v>
      </c>
      <c r="O642">
        <v>166.07243934517501</v>
      </c>
      <c r="P642">
        <v>165.45919306086</v>
      </c>
      <c r="Q642">
        <v>92.438496852343903</v>
      </c>
      <c r="R642">
        <v>95.111246556191503</v>
      </c>
      <c r="S642">
        <v>80.486864757259397</v>
      </c>
      <c r="T642">
        <v>148.56980072238201</v>
      </c>
    </row>
    <row r="643" spans="1:20" x14ac:dyDescent="0.35">
      <c r="A643" s="24">
        <v>41843</v>
      </c>
      <c r="B643">
        <v>105.98434418831199</v>
      </c>
      <c r="C643">
        <v>115.383372167093</v>
      </c>
      <c r="D643">
        <v>111.77407830142801</v>
      </c>
      <c r="E643">
        <v>102.635924543824</v>
      </c>
      <c r="F643">
        <v>124.42244387532</v>
      </c>
      <c r="G643">
        <v>78.696249248607899</v>
      </c>
      <c r="H643">
        <v>64.225360716629098</v>
      </c>
      <c r="I643">
        <v>118.237438649552</v>
      </c>
      <c r="J643">
        <v>115.10572150500801</v>
      </c>
      <c r="K643">
        <v>94.3571102003866</v>
      </c>
      <c r="L643">
        <v>163.96561027202901</v>
      </c>
      <c r="M643">
        <v>162.93954000968699</v>
      </c>
      <c r="N643">
        <v>164.882673033131</v>
      </c>
      <c r="O643">
        <v>166.53569708188701</v>
      </c>
      <c r="P643">
        <v>165.909403016776</v>
      </c>
      <c r="Q643">
        <v>92.691759107827096</v>
      </c>
      <c r="R643">
        <v>95.579630186539205</v>
      </c>
      <c r="S643">
        <v>80.255027555219101</v>
      </c>
      <c r="T643">
        <v>149.62052363014999</v>
      </c>
    </row>
    <row r="644" spans="1:20" x14ac:dyDescent="0.35">
      <c r="A644" s="24">
        <v>41844</v>
      </c>
      <c r="B644">
        <v>105.65512874185001</v>
      </c>
      <c r="C644">
        <v>115.11682983847901</v>
      </c>
      <c r="D644">
        <v>111.384380792709</v>
      </c>
      <c r="E644">
        <v>102.58472383763301</v>
      </c>
      <c r="F644">
        <v>124.452571651489</v>
      </c>
      <c r="G644">
        <v>79.825285707945596</v>
      </c>
      <c r="H644">
        <v>65.647897839721793</v>
      </c>
      <c r="I644">
        <v>117.37974756730701</v>
      </c>
      <c r="J644">
        <v>114.652886560195</v>
      </c>
      <c r="K644">
        <v>92.337382116637002</v>
      </c>
      <c r="L644">
        <v>163.97383440323</v>
      </c>
      <c r="M644">
        <v>162.833895835818</v>
      </c>
      <c r="N644">
        <v>164.61865520421799</v>
      </c>
      <c r="O644">
        <v>168.23452812868601</v>
      </c>
      <c r="P644">
        <v>166.98563641684501</v>
      </c>
      <c r="Q644">
        <v>92.583212786696706</v>
      </c>
      <c r="R644">
        <v>95.081966297774699</v>
      </c>
      <c r="S644">
        <v>81.839261947442907</v>
      </c>
      <c r="T644">
        <v>149.75188715065201</v>
      </c>
    </row>
    <row r="645" spans="1:20" x14ac:dyDescent="0.35">
      <c r="A645" s="24">
        <v>41845</v>
      </c>
      <c r="B645">
        <v>105.858433620971</v>
      </c>
      <c r="C645">
        <v>115.40998839651201</v>
      </c>
      <c r="D645">
        <v>111.64416573908299</v>
      </c>
      <c r="E645">
        <v>102.597524014181</v>
      </c>
      <c r="F645">
        <v>124.12108703810399</v>
      </c>
      <c r="G645">
        <v>78.037667937647598</v>
      </c>
      <c r="H645">
        <v>63.3662006765108</v>
      </c>
      <c r="I645">
        <v>118.25047129116599</v>
      </c>
      <c r="J645">
        <v>115.096098637393</v>
      </c>
      <c r="K645">
        <v>95.440166605738298</v>
      </c>
      <c r="L645">
        <v>163.20617904397201</v>
      </c>
      <c r="M645">
        <v>161.935357449739</v>
      </c>
      <c r="N645">
        <v>164.02024142013801</v>
      </c>
      <c r="O645">
        <v>168.38895956011899</v>
      </c>
      <c r="P645">
        <v>165.02866526136299</v>
      </c>
      <c r="Q645">
        <v>92.945013867017195</v>
      </c>
      <c r="R645">
        <v>95.6088992778093</v>
      </c>
      <c r="S645">
        <v>80.486864757259397</v>
      </c>
      <c r="T645">
        <v>147.57531150627401</v>
      </c>
    </row>
    <row r="646" spans="1:20" x14ac:dyDescent="0.35">
      <c r="A646" s="24">
        <v>41848</v>
      </c>
      <c r="B646">
        <v>105.87781956941799</v>
      </c>
      <c r="C646">
        <v>115.33000842363499</v>
      </c>
      <c r="D646">
        <v>111.481853383866</v>
      </c>
      <c r="E646">
        <v>102.55912348453801</v>
      </c>
      <c r="F646">
        <v>123.97032954396801</v>
      </c>
      <c r="G646">
        <v>78.252708394051297</v>
      </c>
      <c r="H646">
        <v>63.591558869708699</v>
      </c>
      <c r="I646">
        <v>118.224508339392</v>
      </c>
      <c r="J646">
        <v>114.96123844905701</v>
      </c>
      <c r="K646">
        <v>95.118188006842303</v>
      </c>
      <c r="L646">
        <v>163.27219638806599</v>
      </c>
      <c r="M646">
        <v>162.00576661400601</v>
      </c>
      <c r="N646">
        <v>164.17863614061301</v>
      </c>
      <c r="O646">
        <v>166.63870417491199</v>
      </c>
      <c r="P646">
        <v>164.85259347711201</v>
      </c>
      <c r="Q646">
        <v>92.764105830564205</v>
      </c>
      <c r="R646">
        <v>95.228334088418507</v>
      </c>
      <c r="S646">
        <v>80.061823745208997</v>
      </c>
      <c r="T646">
        <v>145.642684656059</v>
      </c>
    </row>
    <row r="647" spans="1:20" x14ac:dyDescent="0.35">
      <c r="A647" s="24">
        <v>41849</v>
      </c>
      <c r="B647">
        <v>105.98434418831199</v>
      </c>
      <c r="C647">
        <v>115.39663191378401</v>
      </c>
      <c r="D647">
        <v>111.741606187589</v>
      </c>
      <c r="E647">
        <v>102.57188903481899</v>
      </c>
      <c r="F647">
        <v>123.910047633121</v>
      </c>
      <c r="G647">
        <v>77.647860646227201</v>
      </c>
      <c r="H647">
        <v>62.915510575858498</v>
      </c>
      <c r="I647">
        <v>118.43246778222</v>
      </c>
      <c r="J647">
        <v>115.06719002262599</v>
      </c>
      <c r="K647">
        <v>96.098783349321295</v>
      </c>
      <c r="L647">
        <v>162.57055837290201</v>
      </c>
      <c r="M647">
        <v>161.47727189743301</v>
      </c>
      <c r="N647">
        <v>164.02024142013801</v>
      </c>
      <c r="O647">
        <v>166.381277836316</v>
      </c>
      <c r="P647">
        <v>164.85259347711201</v>
      </c>
      <c r="Q647">
        <v>92.474673961858997</v>
      </c>
      <c r="R647">
        <v>94.964867598401199</v>
      </c>
      <c r="S647">
        <v>81.298306019358293</v>
      </c>
      <c r="T647">
        <v>146.22432190529699</v>
      </c>
    </row>
    <row r="648" spans="1:20" x14ac:dyDescent="0.35">
      <c r="A648" s="24">
        <v>41850</v>
      </c>
      <c r="B648">
        <v>105.606724597797</v>
      </c>
      <c r="C648">
        <v>114.91689027086299</v>
      </c>
      <c r="D648">
        <v>111.22203629484</v>
      </c>
      <c r="E648">
        <v>102.482368593606</v>
      </c>
      <c r="F648">
        <v>123.42780552559999</v>
      </c>
      <c r="G648">
        <v>79.758092203060599</v>
      </c>
      <c r="H648">
        <v>65.549321044502804</v>
      </c>
      <c r="I648">
        <v>117.353769996753</v>
      </c>
      <c r="J648">
        <v>114.53727210708701</v>
      </c>
      <c r="K648">
        <v>92.117837093964894</v>
      </c>
      <c r="L648">
        <v>162.5953204843</v>
      </c>
      <c r="M648">
        <v>161.600579217308</v>
      </c>
      <c r="N648">
        <v>163.192990881838</v>
      </c>
      <c r="O648">
        <v>167.56535369282099</v>
      </c>
      <c r="P648">
        <v>166.47682770476101</v>
      </c>
      <c r="Q648">
        <v>92.076703268316194</v>
      </c>
      <c r="R648">
        <v>94.145199037079195</v>
      </c>
      <c r="S648">
        <v>80.332309079223094</v>
      </c>
      <c r="T648">
        <v>144.85457089895499</v>
      </c>
    </row>
    <row r="649" spans="1:20" x14ac:dyDescent="0.35">
      <c r="A649" s="24">
        <v>41851</v>
      </c>
      <c r="B649">
        <v>105.47114441279599</v>
      </c>
      <c r="C649">
        <v>114.770293717554</v>
      </c>
      <c r="D649">
        <v>111.124571739345</v>
      </c>
      <c r="E649">
        <v>102.46955687497</v>
      </c>
      <c r="F649">
        <v>122.222233204934</v>
      </c>
      <c r="G649">
        <v>80.147871546096994</v>
      </c>
      <c r="H649">
        <v>65.9859167294982</v>
      </c>
      <c r="I649">
        <v>116.963857919208</v>
      </c>
      <c r="J649">
        <v>114.219397380419</v>
      </c>
      <c r="K649">
        <v>91.429965394309804</v>
      </c>
      <c r="L649">
        <v>159.38439536897701</v>
      </c>
      <c r="M649">
        <v>158.27058174887301</v>
      </c>
      <c r="N649">
        <v>160.34171016769801</v>
      </c>
      <c r="O649">
        <v>164.52801535808501</v>
      </c>
      <c r="P649">
        <v>164.089397628721</v>
      </c>
      <c r="Q649">
        <v>91.606370859450706</v>
      </c>
      <c r="R649">
        <v>93.676815406731393</v>
      </c>
      <c r="S649">
        <v>81.530143221398603</v>
      </c>
      <c r="T649">
        <v>141.27073827898499</v>
      </c>
    </row>
    <row r="650" spans="1:20" x14ac:dyDescent="0.35">
      <c r="A650" s="24">
        <v>41852</v>
      </c>
      <c r="B650">
        <v>105.868859991317</v>
      </c>
      <c r="C650">
        <v>115.196581790698</v>
      </c>
      <c r="D650">
        <v>111.954519112181</v>
      </c>
      <c r="E650">
        <v>102.702718612068</v>
      </c>
      <c r="F650">
        <v>121.95867447010301</v>
      </c>
      <c r="G650">
        <v>78.938181640125507</v>
      </c>
      <c r="H650">
        <v>64.464813325483902</v>
      </c>
      <c r="I650">
        <v>117.51166743037599</v>
      </c>
      <c r="J650">
        <v>114.807772716269</v>
      </c>
      <c r="K650">
        <v>93.464334699419595</v>
      </c>
      <c r="L650">
        <v>158.89730250739601</v>
      </c>
      <c r="M650">
        <v>157.900614148042</v>
      </c>
      <c r="N650">
        <v>159.866494052528</v>
      </c>
      <c r="O650">
        <v>162.10853679356501</v>
      </c>
      <c r="P650">
        <v>163.678448667239</v>
      </c>
      <c r="Q650">
        <v>90.882783691394906</v>
      </c>
      <c r="R650">
        <v>92.652224121505697</v>
      </c>
      <c r="S650">
        <v>80.834624245305804</v>
      </c>
      <c r="T650">
        <v>138.399965373924</v>
      </c>
    </row>
    <row r="651" spans="1:20" x14ac:dyDescent="0.35">
      <c r="A651" s="24">
        <v>41855</v>
      </c>
      <c r="B651">
        <v>105.84949272812</v>
      </c>
      <c r="C651">
        <v>115.263426391788</v>
      </c>
      <c r="D651">
        <v>111.72669199721901</v>
      </c>
      <c r="E651">
        <v>102.766754121074</v>
      </c>
      <c r="F651">
        <v>122.77640768442799</v>
      </c>
      <c r="G651">
        <v>79.368296090993894</v>
      </c>
      <c r="H651">
        <v>65.000012091441803</v>
      </c>
      <c r="I651">
        <v>117.576947588679</v>
      </c>
      <c r="J651">
        <v>114.83678136084499</v>
      </c>
      <c r="K651">
        <v>92.688615671604396</v>
      </c>
      <c r="L651">
        <v>160.04473329254699</v>
      </c>
      <c r="M651">
        <v>159.09865011574499</v>
      </c>
      <c r="N651">
        <v>159.884052636127</v>
      </c>
      <c r="O651">
        <v>162.21145858555499</v>
      </c>
      <c r="P651">
        <v>165.49836795662199</v>
      </c>
      <c r="Q651">
        <v>91.570186253642902</v>
      </c>
      <c r="R651">
        <v>93.384074241870707</v>
      </c>
      <c r="S651">
        <v>81.877902709444996</v>
      </c>
      <c r="T651">
        <v>142.22770468436499</v>
      </c>
    </row>
    <row r="652" spans="1:20" x14ac:dyDescent="0.35">
      <c r="A652" s="24">
        <v>41856</v>
      </c>
      <c r="B652">
        <v>105.84949272812</v>
      </c>
      <c r="C652">
        <v>115.38366237520199</v>
      </c>
      <c r="D652">
        <v>111.82425298066801</v>
      </c>
      <c r="E652">
        <v>102.715495704438</v>
      </c>
      <c r="F652">
        <v>122.56444573161799</v>
      </c>
      <c r="G652">
        <v>78.924749646760603</v>
      </c>
      <c r="H652">
        <v>64.436629751318804</v>
      </c>
      <c r="I652">
        <v>117.48570447860099</v>
      </c>
      <c r="J652">
        <v>114.95270590635999</v>
      </c>
      <c r="K652">
        <v>93.596059880579801</v>
      </c>
      <c r="L652">
        <v>158.49289954679699</v>
      </c>
      <c r="M652">
        <v>157.72437824508901</v>
      </c>
      <c r="N652">
        <v>159.51445962939599</v>
      </c>
      <c r="O652">
        <v>161.23333598578901</v>
      </c>
      <c r="P652">
        <v>164.91132999115499</v>
      </c>
      <c r="Q652">
        <v>91.136038450584905</v>
      </c>
      <c r="R652">
        <v>92.740048146035804</v>
      </c>
      <c r="S652">
        <v>82.766618125576102</v>
      </c>
      <c r="T652">
        <v>138.36235835580999</v>
      </c>
    </row>
    <row r="653" spans="1:20" x14ac:dyDescent="0.35">
      <c r="A653" s="24">
        <v>41857</v>
      </c>
      <c r="B653">
        <v>105.859190373657</v>
      </c>
      <c r="C653">
        <v>115.38366237520199</v>
      </c>
      <c r="D653">
        <v>111.85692598608</v>
      </c>
      <c r="E653">
        <v>102.792354474169</v>
      </c>
      <c r="F653">
        <v>122.77640768442799</v>
      </c>
      <c r="G653">
        <v>78.790340278283296</v>
      </c>
      <c r="H653">
        <v>64.295790737723905</v>
      </c>
      <c r="I653">
        <v>117.38123868277999</v>
      </c>
      <c r="J653">
        <v>114.74979543904</v>
      </c>
      <c r="K653">
        <v>93.757030855595303</v>
      </c>
      <c r="L653">
        <v>158.542393863661</v>
      </c>
      <c r="M653">
        <v>157.56583591561099</v>
      </c>
      <c r="N653">
        <v>158.77528959280801</v>
      </c>
      <c r="O653">
        <v>162.05701496825901</v>
      </c>
      <c r="P653">
        <v>165.57664886921</v>
      </c>
      <c r="Q653">
        <v>91.714909684288401</v>
      </c>
      <c r="R653">
        <v>92.974239961209605</v>
      </c>
      <c r="S653">
        <v>83.887170743747404</v>
      </c>
      <c r="T653">
        <v>139.03789525999099</v>
      </c>
    </row>
    <row r="654" spans="1:20" x14ac:dyDescent="0.35">
      <c r="A654" s="24">
        <v>41858</v>
      </c>
      <c r="B654">
        <v>106.062831587305</v>
      </c>
      <c r="C654">
        <v>115.690985852838</v>
      </c>
      <c r="D654">
        <v>112.084712922728</v>
      </c>
      <c r="E654">
        <v>102.882048046715</v>
      </c>
      <c r="F654">
        <v>122.715809471469</v>
      </c>
      <c r="G654">
        <v>77.352172332866303</v>
      </c>
      <c r="H654">
        <v>62.507061664987198</v>
      </c>
      <c r="I654">
        <v>117.68128912487801</v>
      </c>
      <c r="J654">
        <v>115.049264680874</v>
      </c>
      <c r="K654">
        <v>96.230490206049296</v>
      </c>
      <c r="L654">
        <v>157.68395904891</v>
      </c>
      <c r="M654">
        <v>156.790574421938</v>
      </c>
      <c r="N654">
        <v>158.77528959280801</v>
      </c>
      <c r="O654">
        <v>160.821551330933</v>
      </c>
      <c r="P654">
        <v>164.265555511645</v>
      </c>
      <c r="Q654">
        <v>91.895795231862706</v>
      </c>
      <c r="R654">
        <v>93.237706451226899</v>
      </c>
      <c r="S654">
        <v>82.689336601571995</v>
      </c>
      <c r="T654">
        <v>138.36235835580999</v>
      </c>
    </row>
    <row r="655" spans="1:20" x14ac:dyDescent="0.35">
      <c r="A655" s="24">
        <v>41859</v>
      </c>
      <c r="B655">
        <v>106.101687567833</v>
      </c>
      <c r="C655">
        <v>115.450417149972</v>
      </c>
      <c r="D655">
        <v>111.921982713039</v>
      </c>
      <c r="E655">
        <v>102.84358980662699</v>
      </c>
      <c r="F655">
        <v>123.230670234291</v>
      </c>
      <c r="G655">
        <v>77.580661551665301</v>
      </c>
      <c r="H655">
        <v>62.830996653404199</v>
      </c>
      <c r="I655">
        <v>117.79862675574201</v>
      </c>
      <c r="J655">
        <v>115.02031605418399</v>
      </c>
      <c r="K655">
        <v>95.776795588209893</v>
      </c>
      <c r="L655">
        <v>159.50819097299899</v>
      </c>
      <c r="M655">
        <v>158.499639738762</v>
      </c>
      <c r="N655">
        <v>159.37365544626701</v>
      </c>
      <c r="O655">
        <v>161.90259572268801</v>
      </c>
      <c r="P655">
        <v>166.80954741285899</v>
      </c>
      <c r="Q655">
        <v>91.461647428805193</v>
      </c>
      <c r="R655">
        <v>92.652224121505697</v>
      </c>
      <c r="S655">
        <v>84.428134041803901</v>
      </c>
      <c r="T655">
        <v>142.565460505347</v>
      </c>
    </row>
    <row r="656" spans="1:20" x14ac:dyDescent="0.35">
      <c r="A656" s="24">
        <v>41862</v>
      </c>
      <c r="B656">
        <v>106.111366528118</v>
      </c>
      <c r="C656">
        <v>115.597504293179</v>
      </c>
      <c r="D656">
        <v>111.82425298066801</v>
      </c>
      <c r="E656">
        <v>102.86920170181099</v>
      </c>
      <c r="F656">
        <v>123.83642831655099</v>
      </c>
      <c r="G656">
        <v>77.594093545030205</v>
      </c>
      <c r="H656">
        <v>62.873248357482602</v>
      </c>
      <c r="I656">
        <v>117.78561604229699</v>
      </c>
      <c r="J656">
        <v>115.068630451874</v>
      </c>
      <c r="K656">
        <v>95.791418485137797</v>
      </c>
      <c r="L656">
        <v>159.97044695835299</v>
      </c>
      <c r="M656">
        <v>159.15151784388399</v>
      </c>
      <c r="N656">
        <v>161.04574706021501</v>
      </c>
      <c r="O656">
        <v>162.21145858555499</v>
      </c>
      <c r="P656">
        <v>167.807517120075</v>
      </c>
      <c r="Q656">
        <v>91.606370859450706</v>
      </c>
      <c r="R656">
        <v>93.032789310896504</v>
      </c>
      <c r="S656">
        <v>84.6986120058463</v>
      </c>
      <c r="T656">
        <v>142.62176156291599</v>
      </c>
    </row>
    <row r="657" spans="1:20" x14ac:dyDescent="0.35">
      <c r="A657" s="24">
        <v>41863</v>
      </c>
      <c r="B657">
        <v>106.062831587305</v>
      </c>
      <c r="C657">
        <v>115.543967806799</v>
      </c>
      <c r="D657">
        <v>112.05210420261901</v>
      </c>
      <c r="E657">
        <v>102.817989453531</v>
      </c>
      <c r="F657">
        <v>123.896973812491</v>
      </c>
      <c r="G657">
        <v>78.615623750357997</v>
      </c>
      <c r="H657">
        <v>64.042269998955803</v>
      </c>
      <c r="I657">
        <v>117.198664749949</v>
      </c>
      <c r="J657">
        <v>115.010683183588</v>
      </c>
      <c r="K657">
        <v>93.888765198971598</v>
      </c>
      <c r="L657">
        <v>159.747543096877</v>
      </c>
      <c r="M657">
        <v>158.78150460185</v>
      </c>
      <c r="N657">
        <v>160.39451373348001</v>
      </c>
      <c r="O657">
        <v>161.90259572268801</v>
      </c>
      <c r="P657">
        <v>166.45726608648201</v>
      </c>
      <c r="Q657">
        <v>91.027492129454501</v>
      </c>
      <c r="R657">
        <v>91.9789233508275</v>
      </c>
      <c r="S657">
        <v>84.5440489578382</v>
      </c>
      <c r="T657">
        <v>139.95727990947401</v>
      </c>
    </row>
    <row r="658" spans="1:20" x14ac:dyDescent="0.35">
      <c r="A658" s="24">
        <v>41864</v>
      </c>
      <c r="B658">
        <v>106.276273215374</v>
      </c>
      <c r="C658">
        <v>115.824640506432</v>
      </c>
      <c r="D658">
        <v>112.149809828001</v>
      </c>
      <c r="E658">
        <v>102.86920170181099</v>
      </c>
      <c r="F658">
        <v>124.290664507904</v>
      </c>
      <c r="G658">
        <v>77.634423063185494</v>
      </c>
      <c r="H658">
        <v>62.788739692177003</v>
      </c>
      <c r="I658">
        <v>117.655136128975</v>
      </c>
      <c r="J658">
        <v>115.24259229250301</v>
      </c>
      <c r="K658">
        <v>95.688975746697906</v>
      </c>
      <c r="L658">
        <v>160.82897149089999</v>
      </c>
      <c r="M658">
        <v>160.032453938896</v>
      </c>
      <c r="N658">
        <v>160.39451373348001</v>
      </c>
      <c r="O658">
        <v>163.08659846402</v>
      </c>
      <c r="P658">
        <v>165.40054264548999</v>
      </c>
      <c r="Q658">
        <v>90.955130414131901</v>
      </c>
      <c r="R658">
        <v>92.242389840844496</v>
      </c>
      <c r="S658">
        <v>81.375580173390503</v>
      </c>
      <c r="T658">
        <v>140.051061674078</v>
      </c>
    </row>
    <row r="659" spans="1:20" x14ac:dyDescent="0.35">
      <c r="A659" s="24">
        <v>41865</v>
      </c>
      <c r="B659">
        <v>106.334477773846</v>
      </c>
      <c r="C659">
        <v>115.944855760696</v>
      </c>
      <c r="D659">
        <v>112.247419025428</v>
      </c>
      <c r="E659">
        <v>102.94608355571999</v>
      </c>
      <c r="F659">
        <v>124.62383606588701</v>
      </c>
      <c r="G659">
        <v>76.370977235370702</v>
      </c>
      <c r="H659">
        <v>61.295788319435601</v>
      </c>
      <c r="I659">
        <v>118.137826288409</v>
      </c>
      <c r="J659">
        <v>115.36817971755499</v>
      </c>
      <c r="K659">
        <v>97.986767927479207</v>
      </c>
      <c r="L659">
        <v>161.588327954129</v>
      </c>
      <c r="M659">
        <v>160.70201040376</v>
      </c>
      <c r="N659">
        <v>160.39451373348001</v>
      </c>
      <c r="O659">
        <v>163.13807154587701</v>
      </c>
      <c r="P659">
        <v>167.04439015062101</v>
      </c>
      <c r="Q659">
        <v>89.869749662048307</v>
      </c>
      <c r="R659">
        <v>90.749414925270997</v>
      </c>
      <c r="S659">
        <v>82.843899649580095</v>
      </c>
      <c r="T659">
        <v>138.437471343174</v>
      </c>
    </row>
    <row r="660" spans="1:20" x14ac:dyDescent="0.35">
      <c r="A660" s="24">
        <v>41866</v>
      </c>
      <c r="B660">
        <v>106.596416972225</v>
      </c>
      <c r="C660">
        <v>116.305667356694</v>
      </c>
      <c r="D660">
        <v>112.21486655496</v>
      </c>
      <c r="E660">
        <v>102.86920170181099</v>
      </c>
      <c r="F660">
        <v>124.714680668306</v>
      </c>
      <c r="G660">
        <v>74.731189647560996</v>
      </c>
      <c r="H660">
        <v>59.281711567798297</v>
      </c>
      <c r="I660">
        <v>118.90742460748299</v>
      </c>
      <c r="J660">
        <v>115.773970643251</v>
      </c>
      <c r="K660">
        <v>101.1920409661</v>
      </c>
      <c r="L660">
        <v>161.55529685263201</v>
      </c>
      <c r="M660">
        <v>161.177713460869</v>
      </c>
      <c r="N660">
        <v>162.928989029799</v>
      </c>
      <c r="O660">
        <v>162.674752879854</v>
      </c>
      <c r="P660">
        <v>165.615772105769</v>
      </c>
      <c r="Q660">
        <v>90.231558238662004</v>
      </c>
      <c r="R660">
        <v>91.334897254992597</v>
      </c>
      <c r="S660">
        <v>80.564146281263504</v>
      </c>
      <c r="T660">
        <v>140.50144487241499</v>
      </c>
    </row>
    <row r="661" spans="1:20" x14ac:dyDescent="0.35">
      <c r="A661" s="24">
        <v>41869</v>
      </c>
      <c r="B661">
        <v>106.37329638387099</v>
      </c>
      <c r="C661">
        <v>116.02507757366401</v>
      </c>
      <c r="D661">
        <v>112.312532002027</v>
      </c>
      <c r="E661">
        <v>102.856447693619</v>
      </c>
      <c r="F661">
        <v>125.108397722229</v>
      </c>
      <c r="G661">
        <v>76.169374362008497</v>
      </c>
      <c r="H661">
        <v>61.014094520799702</v>
      </c>
      <c r="I661">
        <v>118.463898157397</v>
      </c>
      <c r="J661">
        <v>115.51315291957</v>
      </c>
      <c r="K661">
        <v>98.162444259368101</v>
      </c>
      <c r="L661">
        <v>162.90894398940401</v>
      </c>
      <c r="M661">
        <v>162.49907196218101</v>
      </c>
      <c r="N661">
        <v>163.720994585916</v>
      </c>
      <c r="O661">
        <v>164.93983657052701</v>
      </c>
      <c r="P661">
        <v>168.17939450420101</v>
      </c>
      <c r="Q661">
        <v>89.4717864647982</v>
      </c>
      <c r="R661">
        <v>90.515223110096997</v>
      </c>
      <c r="S661">
        <v>80.602787043265494</v>
      </c>
      <c r="T661">
        <v>141.3270056536</v>
      </c>
    </row>
    <row r="662" spans="1:20" x14ac:dyDescent="0.35">
      <c r="A662" s="24">
        <v>41870</v>
      </c>
      <c r="B662">
        <v>106.227775645064</v>
      </c>
      <c r="C662">
        <v>115.904682666761</v>
      </c>
      <c r="D662">
        <v>112.18231408449201</v>
      </c>
      <c r="E662">
        <v>102.86920170181099</v>
      </c>
      <c r="F662">
        <v>125.199255503904</v>
      </c>
      <c r="G662">
        <v>76.599477633523193</v>
      </c>
      <c r="H662">
        <v>61.521135998336099</v>
      </c>
      <c r="I662">
        <v>118.189971473645</v>
      </c>
      <c r="J662">
        <v>115.43579986835999</v>
      </c>
      <c r="K662">
        <v>97.269632109536104</v>
      </c>
      <c r="L662">
        <v>163.75918457888599</v>
      </c>
      <c r="M662">
        <v>163.71480150336001</v>
      </c>
      <c r="N662">
        <v>163.720994585916</v>
      </c>
      <c r="O662">
        <v>164.99130965238399</v>
      </c>
      <c r="P662">
        <v>170.35159511996099</v>
      </c>
      <c r="Q662">
        <v>89.652679508665699</v>
      </c>
      <c r="R662">
        <v>90.222481945236396</v>
      </c>
      <c r="S662">
        <v>82.341577113525602</v>
      </c>
      <c r="T662">
        <v>142.696824025849</v>
      </c>
    </row>
    <row r="663" spans="1:20" x14ac:dyDescent="0.35">
      <c r="A663" s="24">
        <v>41871</v>
      </c>
      <c r="B663">
        <v>106.111366528118</v>
      </c>
      <c r="C663">
        <v>115.597504293179</v>
      </c>
      <c r="D663">
        <v>111.88945434956</v>
      </c>
      <c r="E663">
        <v>102.753838523637</v>
      </c>
      <c r="F663">
        <v>125.199255503904</v>
      </c>
      <c r="G663">
        <v>76.935506644393101</v>
      </c>
      <c r="H663">
        <v>61.9295901663561</v>
      </c>
      <c r="I663">
        <v>117.981303020027</v>
      </c>
      <c r="J663">
        <v>115.17493212977401</v>
      </c>
      <c r="K663">
        <v>96.772022989832905</v>
      </c>
      <c r="L663">
        <v>164.196708358775</v>
      </c>
      <c r="M663">
        <v>164.12004975499701</v>
      </c>
      <c r="N663">
        <v>164.988312118441</v>
      </c>
      <c r="O663">
        <v>165.09432893127101</v>
      </c>
      <c r="P663">
        <v>171.58447644387601</v>
      </c>
      <c r="Q663">
        <v>89.905941764148906</v>
      </c>
      <c r="R663">
        <v>90.573772459783896</v>
      </c>
      <c r="S663">
        <v>81.414220935392507</v>
      </c>
      <c r="T663">
        <v>142.97822826483201</v>
      </c>
    </row>
    <row r="664" spans="1:20" x14ac:dyDescent="0.35">
      <c r="A664" s="24">
        <v>41872</v>
      </c>
      <c r="B664">
        <v>106.295677849073</v>
      </c>
      <c r="C664">
        <v>115.81130475285499</v>
      </c>
      <c r="D664">
        <v>111.987047475661</v>
      </c>
      <c r="E664">
        <v>102.74115376797801</v>
      </c>
      <c r="F664">
        <v>125.168890501151</v>
      </c>
      <c r="G664">
        <v>75.994641065052605</v>
      </c>
      <c r="H664">
        <v>60.845087704485898</v>
      </c>
      <c r="I664">
        <v>118.724741033809</v>
      </c>
      <c r="J664">
        <v>115.57114019977899</v>
      </c>
      <c r="K664">
        <v>98.411235075895505</v>
      </c>
      <c r="L664">
        <v>164.67544251246301</v>
      </c>
      <c r="M664">
        <v>164.15534561953899</v>
      </c>
      <c r="N664">
        <v>165.833089286595</v>
      </c>
      <c r="O664">
        <v>167.25644208650601</v>
      </c>
      <c r="P664">
        <v>171.212650718953</v>
      </c>
      <c r="Q664">
        <v>90.1230119175315</v>
      </c>
      <c r="R664">
        <v>90.983606740445097</v>
      </c>
      <c r="S664">
        <v>82.612055077568002</v>
      </c>
      <c r="T664">
        <v>144.141586970693</v>
      </c>
    </row>
    <row r="665" spans="1:20" x14ac:dyDescent="0.35">
      <c r="A665" s="24">
        <v>41873</v>
      </c>
      <c r="B665">
        <v>106.276273215374</v>
      </c>
      <c r="C665">
        <v>115.81130475285499</v>
      </c>
      <c r="D665">
        <v>111.921982713039</v>
      </c>
      <c r="E665">
        <v>102.753838523637</v>
      </c>
      <c r="F665">
        <v>124.95696808610499</v>
      </c>
      <c r="G665">
        <v>75.094099414190794</v>
      </c>
      <c r="H665">
        <v>59.7324069255993</v>
      </c>
      <c r="I665">
        <v>119.037875283247</v>
      </c>
      <c r="J665">
        <v>115.716043380927</v>
      </c>
      <c r="K665">
        <v>100.079738766893</v>
      </c>
      <c r="L665">
        <v>164.419522502456</v>
      </c>
      <c r="M665">
        <v>164.225754783806</v>
      </c>
      <c r="N665">
        <v>165.833089286595</v>
      </c>
      <c r="O665">
        <v>167.15349592279199</v>
      </c>
      <c r="P665">
        <v>172.36726835001599</v>
      </c>
      <c r="Q665">
        <v>89.978295983178796</v>
      </c>
      <c r="R665">
        <v>90.807964274957897</v>
      </c>
      <c r="S665">
        <v>81.955176863477206</v>
      </c>
      <c r="T665">
        <v>143.22219390047201</v>
      </c>
    </row>
    <row r="666" spans="1:20" x14ac:dyDescent="0.35">
      <c r="A666" s="24">
        <v>41876</v>
      </c>
      <c r="B666">
        <v>106.363561367831</v>
      </c>
      <c r="C666">
        <v>115.86467540603</v>
      </c>
      <c r="D666">
        <v>111.921982713039</v>
      </c>
      <c r="E666">
        <v>102.677060548528</v>
      </c>
      <c r="F666">
        <v>125.350698319282</v>
      </c>
      <c r="G666">
        <v>74.556473119635697</v>
      </c>
      <c r="H666">
        <v>59.112694237187</v>
      </c>
      <c r="I666">
        <v>119.58569941319401</v>
      </c>
      <c r="J666">
        <v>115.899598080228</v>
      </c>
      <c r="K666">
        <v>101.10423028680501</v>
      </c>
      <c r="L666">
        <v>165.25325501767301</v>
      </c>
      <c r="M666">
        <v>164.965735626672</v>
      </c>
      <c r="N666">
        <v>165.833089286595</v>
      </c>
      <c r="O666">
        <v>167.977150533539</v>
      </c>
      <c r="P666">
        <v>173.20872789126</v>
      </c>
      <c r="Q666">
        <v>90.1230119175315</v>
      </c>
      <c r="R666">
        <v>90.837238949801204</v>
      </c>
      <c r="S666">
        <v>83.925811505749493</v>
      </c>
      <c r="T666">
        <v>145.83034923413001</v>
      </c>
    </row>
    <row r="667" spans="1:20" x14ac:dyDescent="0.35">
      <c r="A667" s="24">
        <v>41877</v>
      </c>
      <c r="B667">
        <v>106.37329638387099</v>
      </c>
      <c r="C667">
        <v>115.97162400388601</v>
      </c>
      <c r="D667">
        <v>111.85692598608</v>
      </c>
      <c r="E667">
        <v>102.753838523637</v>
      </c>
      <c r="F667">
        <v>125.44147702542899</v>
      </c>
      <c r="G667">
        <v>75.067229837784396</v>
      </c>
      <c r="H667">
        <v>59.676071320161398</v>
      </c>
      <c r="I667">
        <v>119.481387114554</v>
      </c>
      <c r="J667">
        <v>115.97689111355101</v>
      </c>
      <c r="K667">
        <v>100.152899062613</v>
      </c>
      <c r="L667">
        <v>165.36058740632799</v>
      </c>
      <c r="M667">
        <v>165.15957382069101</v>
      </c>
      <c r="N667">
        <v>166.57230725380299</v>
      </c>
      <c r="O667">
        <v>168.85229041200401</v>
      </c>
      <c r="P667">
        <v>174.500311289748</v>
      </c>
      <c r="Q667">
        <v>90.159189027046196</v>
      </c>
      <c r="R667">
        <v>91.042156090131698</v>
      </c>
      <c r="S667">
        <v>83.616692779705204</v>
      </c>
      <c r="T667">
        <v>146.39319139505</v>
      </c>
    </row>
    <row r="668" spans="1:20" x14ac:dyDescent="0.35">
      <c r="A668" s="24">
        <v>41878</v>
      </c>
      <c r="B668">
        <v>106.50909144926401</v>
      </c>
      <c r="C668">
        <v>116.212082151282</v>
      </c>
      <c r="D668">
        <v>111.954519112181</v>
      </c>
      <c r="E668">
        <v>102.766754121074</v>
      </c>
      <c r="F668">
        <v>125.32030695802</v>
      </c>
      <c r="G668">
        <v>73.803778420292602</v>
      </c>
      <c r="H668">
        <v>58.183109433122603</v>
      </c>
      <c r="I668">
        <v>120.10750211625</v>
      </c>
      <c r="J668">
        <v>116.17017871325601</v>
      </c>
      <c r="K668">
        <v>102.72881947593901</v>
      </c>
      <c r="L668">
        <v>165.29452520333601</v>
      </c>
      <c r="M668">
        <v>164.78959100612701</v>
      </c>
      <c r="N668">
        <v>166.57230725380299</v>
      </c>
      <c r="O668">
        <v>167.71974856666799</v>
      </c>
      <c r="P668">
        <v>175.08741813415401</v>
      </c>
      <c r="Q668">
        <v>90.303897465105806</v>
      </c>
      <c r="R668">
        <v>91.188523880775506</v>
      </c>
      <c r="S668">
        <v>84.5440489578382</v>
      </c>
      <c r="T668">
        <v>145.62390640921799</v>
      </c>
    </row>
    <row r="669" spans="1:20" x14ac:dyDescent="0.35">
      <c r="A669" s="24">
        <v>41879</v>
      </c>
      <c r="B669">
        <v>106.722514392081</v>
      </c>
      <c r="C669">
        <v>116.359093287603</v>
      </c>
      <c r="D669">
        <v>112.084712922728</v>
      </c>
      <c r="E669">
        <v>102.766754121074</v>
      </c>
      <c r="F669">
        <v>125.29003421005</v>
      </c>
      <c r="G669">
        <v>72.983890216064594</v>
      </c>
      <c r="H669">
        <v>57.2535351433554</v>
      </c>
      <c r="I669">
        <v>120.629209797242</v>
      </c>
      <c r="J669">
        <v>116.421323554419</v>
      </c>
      <c r="K669">
        <v>104.324089573489</v>
      </c>
      <c r="L669">
        <v>165.20371584191199</v>
      </c>
      <c r="M669">
        <v>164.71907534571699</v>
      </c>
      <c r="N669">
        <v>166.325943869729</v>
      </c>
      <c r="O669">
        <v>167.05052538735401</v>
      </c>
      <c r="P669">
        <v>174.226276436489</v>
      </c>
      <c r="Q669">
        <v>90.376259180428804</v>
      </c>
      <c r="R669">
        <v>91.422715695949194</v>
      </c>
      <c r="S669">
        <v>85.394130981939</v>
      </c>
      <c r="T669">
        <v>146.468203333552</v>
      </c>
    </row>
    <row r="670" spans="1:20" x14ac:dyDescent="0.35">
      <c r="A670" s="24">
        <v>41880</v>
      </c>
      <c r="B670">
        <v>106.68370512468201</v>
      </c>
      <c r="C670">
        <v>116.452678493015</v>
      </c>
      <c r="D670">
        <v>112.21486655496</v>
      </c>
      <c r="E670">
        <v>102.83080117216799</v>
      </c>
      <c r="F670">
        <v>125.29003421005</v>
      </c>
      <c r="G670">
        <v>72.916685531826005</v>
      </c>
      <c r="H670">
        <v>57.056355267173998</v>
      </c>
      <c r="I670">
        <v>120.772641948893</v>
      </c>
      <c r="J670">
        <v>116.508309476224</v>
      </c>
      <c r="K670">
        <v>104.616831540745</v>
      </c>
      <c r="L670">
        <v>165.674255770331</v>
      </c>
      <c r="M670">
        <v>165.036236073347</v>
      </c>
      <c r="N670">
        <v>166.325943869729</v>
      </c>
      <c r="O670">
        <v>167.977150533539</v>
      </c>
      <c r="P670">
        <v>173.83492353275599</v>
      </c>
      <c r="Q670">
        <v>90.557167216881794</v>
      </c>
      <c r="R670">
        <v>92.213115166001202</v>
      </c>
      <c r="S670">
        <v>86.012368434027806</v>
      </c>
      <c r="T670">
        <v>148.32583508674199</v>
      </c>
    </row>
    <row r="671" spans="1:20" x14ac:dyDescent="0.35">
      <c r="A671" s="24">
        <v>41884</v>
      </c>
      <c r="B671">
        <v>106.35816133014301</v>
      </c>
      <c r="C671">
        <v>115.899389823631</v>
      </c>
      <c r="D671">
        <v>111.771273855071</v>
      </c>
      <c r="E671">
        <v>102.730742803825</v>
      </c>
      <c r="F671">
        <v>125.463512739232</v>
      </c>
      <c r="G671">
        <v>75.430122835383898</v>
      </c>
      <c r="H671">
        <v>60.056352428313602</v>
      </c>
      <c r="I671">
        <v>119.509374767241</v>
      </c>
      <c r="J671">
        <v>115.954134332031</v>
      </c>
      <c r="K671">
        <v>99.113747996910604</v>
      </c>
      <c r="L671">
        <v>165.591670540108</v>
      </c>
      <c r="M671">
        <v>165.19480883029399</v>
      </c>
      <c r="N671">
        <v>166.290698887546</v>
      </c>
      <c r="O671">
        <v>169.264111624446</v>
      </c>
      <c r="P671">
        <v>174.28499573079699</v>
      </c>
      <c r="Q671">
        <v>89.254708815123195</v>
      </c>
      <c r="R671">
        <v>90.398124410723497</v>
      </c>
      <c r="S671">
        <v>82.341577113525602</v>
      </c>
      <c r="T671">
        <v>145.56763903460299</v>
      </c>
    </row>
    <row r="672" spans="1:20" x14ac:dyDescent="0.35">
      <c r="A672" s="24">
        <v>41885</v>
      </c>
      <c r="B672">
        <v>106.47479467010599</v>
      </c>
      <c r="C672">
        <v>116.073445591818</v>
      </c>
      <c r="D672">
        <v>111.771273855071</v>
      </c>
      <c r="E672">
        <v>102.730742803825</v>
      </c>
      <c r="F672">
        <v>125.098394667937</v>
      </c>
      <c r="G672">
        <v>74.556473119635697</v>
      </c>
      <c r="H672">
        <v>59.0422747303896</v>
      </c>
      <c r="I672">
        <v>119.601034512525</v>
      </c>
      <c r="J672">
        <v>116.10911051493299</v>
      </c>
      <c r="K672">
        <v>100.7675829799</v>
      </c>
      <c r="L672">
        <v>165.50084622571799</v>
      </c>
      <c r="M672">
        <v>164.80719329719301</v>
      </c>
      <c r="N672">
        <v>166.625126796459</v>
      </c>
      <c r="O672">
        <v>168.646349341128</v>
      </c>
      <c r="P672">
        <v>173.91320444534301</v>
      </c>
      <c r="Q672">
        <v>89.616502399151003</v>
      </c>
      <c r="R672">
        <v>91.481265045636107</v>
      </c>
      <c r="S672">
        <v>81.2210244953542</v>
      </c>
      <c r="T672">
        <v>145.75525308824299</v>
      </c>
    </row>
    <row r="673" spans="1:20" x14ac:dyDescent="0.35">
      <c r="A673" s="24">
        <v>41886</v>
      </c>
      <c r="B673">
        <v>106.338709983315</v>
      </c>
      <c r="C673">
        <v>115.792199385684</v>
      </c>
      <c r="D673">
        <v>111.706088557505</v>
      </c>
      <c r="E673">
        <v>102.743542980372</v>
      </c>
      <c r="F673">
        <v>124.672507053372</v>
      </c>
      <c r="G673">
        <v>76.411301163849203</v>
      </c>
      <c r="H673">
        <v>61.154944048691902</v>
      </c>
      <c r="I673">
        <v>118.776228373983</v>
      </c>
      <c r="J673">
        <v>115.285535089456</v>
      </c>
      <c r="K673">
        <v>97.240358829032402</v>
      </c>
      <c r="L673">
        <v>165.26156886666899</v>
      </c>
      <c r="M673">
        <v>164.472460705966</v>
      </c>
      <c r="N673">
        <v>166.765978910207</v>
      </c>
      <c r="O673">
        <v>168.80082951601</v>
      </c>
      <c r="P673">
        <v>174.93083908924399</v>
      </c>
      <c r="Q673">
        <v>89.254708815123195</v>
      </c>
      <c r="R673">
        <v>91.100705439818498</v>
      </c>
      <c r="S673">
        <v>80.718701959299807</v>
      </c>
      <c r="T673">
        <v>142.283972058979</v>
      </c>
    </row>
    <row r="674" spans="1:20" x14ac:dyDescent="0.35">
      <c r="A674" s="24">
        <v>41887</v>
      </c>
      <c r="B674">
        <v>106.280458711713</v>
      </c>
      <c r="C674">
        <v>115.711763371494</v>
      </c>
      <c r="D674">
        <v>111.706088557505</v>
      </c>
      <c r="E674">
        <v>102.78200122046</v>
      </c>
      <c r="F674">
        <v>124.550783457267</v>
      </c>
      <c r="G674">
        <v>76.693563073521901</v>
      </c>
      <c r="H674">
        <v>61.478879037108896</v>
      </c>
      <c r="I674">
        <v>118.46212928512</v>
      </c>
      <c r="J674">
        <v>115.304890857475</v>
      </c>
      <c r="K674">
        <v>96.669571089176799</v>
      </c>
      <c r="L674">
        <v>166.004417255633</v>
      </c>
      <c r="M674">
        <v>165.247630917229</v>
      </c>
      <c r="N674">
        <v>166.765978910207</v>
      </c>
      <c r="O674">
        <v>169.00677058688601</v>
      </c>
      <c r="P674">
        <v>174.55897892485299</v>
      </c>
      <c r="Q674">
        <v>89.109977888184901</v>
      </c>
      <c r="R674">
        <v>90.690865575584098</v>
      </c>
      <c r="S674">
        <v>80.216386793217097</v>
      </c>
      <c r="T674">
        <v>143.84138764339201</v>
      </c>
    </row>
    <row r="675" spans="1:20" x14ac:dyDescent="0.35">
      <c r="A675" s="24">
        <v>41890</v>
      </c>
      <c r="B675">
        <v>106.17350433203499</v>
      </c>
      <c r="C675">
        <v>115.524240565109</v>
      </c>
      <c r="D675">
        <v>111.640855045962</v>
      </c>
      <c r="E675">
        <v>102.730742803825</v>
      </c>
      <c r="F675">
        <v>124.42911257818101</v>
      </c>
      <c r="G675">
        <v>76.693563073521901</v>
      </c>
      <c r="H675">
        <v>61.492983967063097</v>
      </c>
      <c r="I675">
        <v>118.383567965956</v>
      </c>
      <c r="J675">
        <v>115.111103108726</v>
      </c>
      <c r="K675">
        <v>96.5524871293768</v>
      </c>
      <c r="L675">
        <v>165.57513255991</v>
      </c>
      <c r="M675">
        <v>165.106736520022</v>
      </c>
      <c r="N675">
        <v>166.273076396454</v>
      </c>
      <c r="O675">
        <v>169.41856742760399</v>
      </c>
      <c r="P675">
        <v>174.01106419594399</v>
      </c>
      <c r="Q675">
        <v>88.675830085127004</v>
      </c>
      <c r="R675">
        <v>90.251756620080002</v>
      </c>
      <c r="S675">
        <v>81.684698899434906</v>
      </c>
      <c r="T675">
        <v>140.782865952875</v>
      </c>
    </row>
    <row r="676" spans="1:20" x14ac:dyDescent="0.35">
      <c r="A676" s="24">
        <v>41891</v>
      </c>
      <c r="B676">
        <v>106.027778055461</v>
      </c>
      <c r="C676">
        <v>115.32323690109401</v>
      </c>
      <c r="D676">
        <v>111.51034784456201</v>
      </c>
      <c r="E676">
        <v>102.61533345729499</v>
      </c>
      <c r="F676">
        <v>123.820652748714</v>
      </c>
      <c r="G676">
        <v>76.747324585042094</v>
      </c>
      <c r="H676">
        <v>61.563398216711903</v>
      </c>
      <c r="I676">
        <v>118.134792891735</v>
      </c>
      <c r="J676">
        <v>114.801060716093</v>
      </c>
      <c r="K676">
        <v>96.406129889073199</v>
      </c>
      <c r="L676">
        <v>164.526839938145</v>
      </c>
      <c r="M676">
        <v>163.943874706983</v>
      </c>
      <c r="N676">
        <v>166.273076396454</v>
      </c>
      <c r="O676">
        <v>167.874179998101</v>
      </c>
      <c r="P676">
        <v>172.328145113456</v>
      </c>
      <c r="Q676">
        <v>87.952242917071501</v>
      </c>
      <c r="R676">
        <v>89.754098314888594</v>
      </c>
      <c r="S676">
        <v>83.655333541707094</v>
      </c>
      <c r="T676">
        <v>139.056715610525</v>
      </c>
    </row>
    <row r="677" spans="1:20" x14ac:dyDescent="0.35">
      <c r="A677" s="24">
        <v>41892</v>
      </c>
      <c r="B677">
        <v>105.881986380507</v>
      </c>
      <c r="C677">
        <v>115.08213615002801</v>
      </c>
      <c r="D677">
        <v>111.314687488248</v>
      </c>
      <c r="E677">
        <v>102.51275891358</v>
      </c>
      <c r="F677">
        <v>123.759804129917</v>
      </c>
      <c r="G677">
        <v>77.634423063185494</v>
      </c>
      <c r="H677">
        <v>62.661979322792803</v>
      </c>
      <c r="I677">
        <v>117.65037771636</v>
      </c>
      <c r="J677">
        <v>114.616935846882</v>
      </c>
      <c r="K677">
        <v>94.664465902354607</v>
      </c>
      <c r="L677">
        <v>165.14595253495</v>
      </c>
      <c r="M677">
        <v>165.089103801486</v>
      </c>
      <c r="N677">
        <v>166.25551781285401</v>
      </c>
      <c r="O677">
        <v>169.72741810460801</v>
      </c>
      <c r="P677">
        <v>172.954340754952</v>
      </c>
      <c r="Q677">
        <v>87.3371870775606</v>
      </c>
      <c r="R677">
        <v>88.875880403880004</v>
      </c>
      <c r="S677">
        <v>83.230299899628506</v>
      </c>
      <c r="T677">
        <v>139.46945810779499</v>
      </c>
    </row>
    <row r="678" spans="1:20" x14ac:dyDescent="0.35">
      <c r="A678" s="24">
        <v>41893</v>
      </c>
      <c r="B678">
        <v>105.775088056583</v>
      </c>
      <c r="C678">
        <v>115.015091167149</v>
      </c>
      <c r="D678">
        <v>111.28205466115</v>
      </c>
      <c r="E678">
        <v>102.576898301385</v>
      </c>
      <c r="F678">
        <v>123.638133250831</v>
      </c>
      <c r="G678">
        <v>78.185503709812707</v>
      </c>
      <c r="H678">
        <v>63.295791684010602</v>
      </c>
      <c r="I678">
        <v>117.19226903406999</v>
      </c>
      <c r="J678">
        <v>114.52974986546</v>
      </c>
      <c r="K678">
        <v>93.639956058011293</v>
      </c>
      <c r="L678">
        <v>165.33584024789599</v>
      </c>
      <c r="M678">
        <v>164.66628368625101</v>
      </c>
      <c r="N678">
        <v>166.25551781285401</v>
      </c>
      <c r="O678">
        <v>170.705565076098</v>
      </c>
      <c r="P678">
        <v>174.46117083345399</v>
      </c>
      <c r="Q678">
        <v>86.903039274502603</v>
      </c>
      <c r="R678">
        <v>88.817331054193104</v>
      </c>
      <c r="S678">
        <v>80.989179923342107</v>
      </c>
      <c r="T678">
        <v>140.37010661412799</v>
      </c>
    </row>
    <row r="679" spans="1:20" x14ac:dyDescent="0.35">
      <c r="A679" s="24">
        <v>41894</v>
      </c>
      <c r="B679">
        <v>105.561300751362</v>
      </c>
      <c r="C679">
        <v>114.58635014451301</v>
      </c>
      <c r="D679">
        <v>111.08637823351</v>
      </c>
      <c r="E679">
        <v>102.51275891358</v>
      </c>
      <c r="F679">
        <v>123.54689327077099</v>
      </c>
      <c r="G679">
        <v>79.798410541862296</v>
      </c>
      <c r="H679">
        <v>65.3098684356479</v>
      </c>
      <c r="I679">
        <v>116.18417995190801</v>
      </c>
      <c r="J679">
        <v>113.977485290616</v>
      </c>
      <c r="K679">
        <v>90.668878425637999</v>
      </c>
      <c r="L679">
        <v>164.37005809152501</v>
      </c>
      <c r="M679">
        <v>164.137682473533</v>
      </c>
      <c r="N679">
        <v>166.25551781285401</v>
      </c>
      <c r="O679">
        <v>171.47777097671201</v>
      </c>
      <c r="P679">
        <v>174.40243431941201</v>
      </c>
      <c r="Q679">
        <v>86.215629215961798</v>
      </c>
      <c r="R679">
        <v>88.085480933827995</v>
      </c>
      <c r="S679">
        <v>81.027820685344096</v>
      </c>
      <c r="T679">
        <v>137.63059618070699</v>
      </c>
    </row>
    <row r="680" spans="1:20" x14ac:dyDescent="0.35">
      <c r="A680" s="24">
        <v>41897</v>
      </c>
      <c r="B680">
        <v>105.541858747159</v>
      </c>
      <c r="C680">
        <v>114.639990276646</v>
      </c>
      <c r="D680">
        <v>111.184244572151</v>
      </c>
      <c r="E680">
        <v>102.589663851666</v>
      </c>
      <c r="F680">
        <v>123.36426833885</v>
      </c>
      <c r="G680">
        <v>79.516148632189399</v>
      </c>
      <c r="H680">
        <v>65.014101249950002</v>
      </c>
      <c r="I680">
        <v>115.896219240169</v>
      </c>
      <c r="J680">
        <v>114.006513941154</v>
      </c>
      <c r="K680">
        <v>91.064035644685703</v>
      </c>
      <c r="L680">
        <v>164.24623258157001</v>
      </c>
      <c r="M680">
        <v>163.521039378013</v>
      </c>
      <c r="N680">
        <v>166.25551781285401</v>
      </c>
      <c r="O680">
        <v>170.654043250792</v>
      </c>
      <c r="P680">
        <v>172.71949801719001</v>
      </c>
      <c r="Q680">
        <v>86.324168040799506</v>
      </c>
      <c r="R680">
        <v>88.144030283514894</v>
      </c>
      <c r="S680">
        <v>82.689336601571995</v>
      </c>
      <c r="T680">
        <v>137.87455339560799</v>
      </c>
    </row>
    <row r="681" spans="1:20" x14ac:dyDescent="0.35">
      <c r="A681" s="24">
        <v>41898</v>
      </c>
      <c r="B681">
        <v>105.541858747159</v>
      </c>
      <c r="C681">
        <v>114.653395127392</v>
      </c>
      <c r="D681">
        <v>111.184244572151</v>
      </c>
      <c r="E681">
        <v>102.628237512642</v>
      </c>
      <c r="F681">
        <v>123.425182853921</v>
      </c>
      <c r="G681">
        <v>80.134428373378498</v>
      </c>
      <c r="H681">
        <v>65.7183173465192</v>
      </c>
      <c r="I681">
        <v>115.725961628774</v>
      </c>
      <c r="J681">
        <v>113.987148170154</v>
      </c>
      <c r="K681">
        <v>90.024912065630602</v>
      </c>
      <c r="L681">
        <v>165.48436805738399</v>
      </c>
      <c r="M681">
        <v>164.93056147200701</v>
      </c>
      <c r="N681">
        <v>166.501945104421</v>
      </c>
      <c r="O681">
        <v>169.88189827948901</v>
      </c>
      <c r="P681">
        <v>174.28499573079699</v>
      </c>
      <c r="Q681">
        <v>87.120116924177907</v>
      </c>
      <c r="R681">
        <v>89.080797544210398</v>
      </c>
      <c r="S681">
        <v>84.080374553757494</v>
      </c>
      <c r="T681">
        <v>140.257529761206</v>
      </c>
    </row>
    <row r="682" spans="1:20" x14ac:dyDescent="0.35">
      <c r="A682" s="24">
        <v>41899</v>
      </c>
      <c r="B682">
        <v>105.42528146295</v>
      </c>
      <c r="C682">
        <v>114.372031456071</v>
      </c>
      <c r="D682">
        <v>111.08637823351</v>
      </c>
      <c r="E682">
        <v>102.55124023784499</v>
      </c>
      <c r="F682">
        <v>123.638133250831</v>
      </c>
      <c r="G682">
        <v>80.604855573371907</v>
      </c>
      <c r="H682">
        <v>66.323967162166795</v>
      </c>
      <c r="I682">
        <v>115.34639964686799</v>
      </c>
      <c r="J682">
        <v>113.677035756655</v>
      </c>
      <c r="K682">
        <v>89.234588465319504</v>
      </c>
      <c r="L682">
        <v>165.707227059963</v>
      </c>
      <c r="M682">
        <v>165.705777324476</v>
      </c>
      <c r="N682">
        <v>167.0299488085</v>
      </c>
      <c r="O682">
        <v>170.705565076098</v>
      </c>
      <c r="P682">
        <v>174.539417306573</v>
      </c>
      <c r="Q682">
        <v>86.758323340150199</v>
      </c>
      <c r="R682">
        <v>88.670963263549197</v>
      </c>
      <c r="S682">
        <v>84.505415565807994</v>
      </c>
      <c r="T682">
        <v>139.88226797097201</v>
      </c>
    </row>
    <row r="683" spans="1:20" x14ac:dyDescent="0.35">
      <c r="A683" s="24">
        <v>41900</v>
      </c>
      <c r="B683">
        <v>105.43500713636401</v>
      </c>
      <c r="C683">
        <v>114.41225982774201</v>
      </c>
      <c r="D683">
        <v>111.021192935945</v>
      </c>
      <c r="E683">
        <v>102.525582174305</v>
      </c>
      <c r="F683">
        <v>123.729333693127</v>
      </c>
      <c r="G683">
        <v>80.067223689139794</v>
      </c>
      <c r="H683">
        <v>65.5915674914325</v>
      </c>
      <c r="I683">
        <v>115.542737160271</v>
      </c>
      <c r="J683">
        <v>113.880546402828</v>
      </c>
      <c r="K683">
        <v>90.127345641854404</v>
      </c>
      <c r="L683">
        <v>166.590453892043</v>
      </c>
      <c r="M683">
        <v>166.02290762463599</v>
      </c>
      <c r="N683">
        <v>167.31150924413799</v>
      </c>
      <c r="O683">
        <v>172.867666045471</v>
      </c>
      <c r="P683">
        <v>174.872068135733</v>
      </c>
      <c r="Q683">
        <v>85.926197347256704</v>
      </c>
      <c r="R683">
        <v>87.646371978323501</v>
      </c>
      <c r="S683">
        <v>82.457499399531699</v>
      </c>
      <c r="T683">
        <v>137.66814425365001</v>
      </c>
    </row>
    <row r="684" spans="1:20" x14ac:dyDescent="0.35">
      <c r="A684" s="24">
        <v>41901</v>
      </c>
      <c r="B684">
        <v>105.609966488935</v>
      </c>
      <c r="C684">
        <v>114.70693852348801</v>
      </c>
      <c r="D684">
        <v>111.053769513402</v>
      </c>
      <c r="E684">
        <v>102.538405435031</v>
      </c>
      <c r="F684">
        <v>123.942376344819</v>
      </c>
      <c r="G684">
        <v>78.0779695074188</v>
      </c>
      <c r="H684">
        <v>63.126774353399497</v>
      </c>
      <c r="I684">
        <v>116.87808954192199</v>
      </c>
      <c r="J684">
        <v>114.326239219287</v>
      </c>
      <c r="K684">
        <v>93.522853773779602</v>
      </c>
      <c r="L684">
        <v>166.440356021144</v>
      </c>
      <c r="M684">
        <v>166.27219988169799</v>
      </c>
      <c r="N684">
        <v>167.81717727954299</v>
      </c>
      <c r="O684">
        <v>171.849488516713</v>
      </c>
      <c r="P684">
        <v>173.57626590231601</v>
      </c>
      <c r="Q684">
        <v>85.672942588066604</v>
      </c>
      <c r="R684">
        <v>87.704915744437201</v>
      </c>
      <c r="S684">
        <v>80.950546531311801</v>
      </c>
      <c r="T684">
        <v>135.96993392162301</v>
      </c>
    </row>
    <row r="685" spans="1:20" x14ac:dyDescent="0.35">
      <c r="A685" s="24">
        <v>41904</v>
      </c>
      <c r="B685">
        <v>105.75562736712899</v>
      </c>
      <c r="C685">
        <v>114.92135394796701</v>
      </c>
      <c r="D685">
        <v>111.24949415502</v>
      </c>
      <c r="E685">
        <v>102.602487112392</v>
      </c>
      <c r="F685">
        <v>123.759804129917</v>
      </c>
      <c r="G685">
        <v>77.849485878296505</v>
      </c>
      <c r="H685">
        <v>62.915510575858498</v>
      </c>
      <c r="I685">
        <v>116.78640786846999</v>
      </c>
      <c r="J685">
        <v>114.432840986614</v>
      </c>
      <c r="K685">
        <v>93.786322460531593</v>
      </c>
      <c r="L685">
        <v>165.154969173339</v>
      </c>
      <c r="M685">
        <v>164.486579051782</v>
      </c>
      <c r="N685">
        <v>165.571867410485</v>
      </c>
      <c r="O685">
        <v>169.78213262580499</v>
      </c>
      <c r="P685">
        <v>170.81210247704999</v>
      </c>
      <c r="Q685">
        <v>84.949340427425199</v>
      </c>
      <c r="R685">
        <v>86.885247183115098</v>
      </c>
      <c r="S685">
        <v>81.027820685344096</v>
      </c>
      <c r="T685">
        <v>131.85133388287099</v>
      </c>
    </row>
    <row r="686" spans="1:20" x14ac:dyDescent="0.35">
      <c r="A686" s="24">
        <v>41905</v>
      </c>
      <c r="B686">
        <v>105.852865416019</v>
      </c>
      <c r="C686">
        <v>114.90790072920301</v>
      </c>
      <c r="D686">
        <v>111.24949415502</v>
      </c>
      <c r="E686">
        <v>102.653780155294</v>
      </c>
      <c r="F686">
        <v>123.212232457011</v>
      </c>
      <c r="G686">
        <v>76.827983621352701</v>
      </c>
      <c r="H686">
        <v>61.732410290174499</v>
      </c>
      <c r="I686">
        <v>117.218400101805</v>
      </c>
      <c r="J686">
        <v>114.616935846882</v>
      </c>
      <c r="K686">
        <v>95.557259727753703</v>
      </c>
      <c r="L686">
        <v>164.20953800344901</v>
      </c>
      <c r="M686">
        <v>163.99156976531799</v>
      </c>
      <c r="N686">
        <v>165.571867410485</v>
      </c>
      <c r="O686">
        <v>167.766444790549</v>
      </c>
      <c r="P686">
        <v>168.949633223962</v>
      </c>
      <c r="Q686">
        <v>84.949340427425199</v>
      </c>
      <c r="R686">
        <v>87.002340298915399</v>
      </c>
      <c r="S686">
        <v>80.448223995257393</v>
      </c>
      <c r="T686">
        <v>131.832530373814</v>
      </c>
    </row>
    <row r="687" spans="1:20" x14ac:dyDescent="0.35">
      <c r="A687" s="24">
        <v>41906</v>
      </c>
      <c r="B687">
        <v>105.784888471003</v>
      </c>
      <c r="C687">
        <v>114.80080011757499</v>
      </c>
      <c r="D687">
        <v>111.184244572151</v>
      </c>
      <c r="E687">
        <v>102.641003062924</v>
      </c>
      <c r="F687">
        <v>122.725403968866</v>
      </c>
      <c r="G687">
        <v>77.715070920142495</v>
      </c>
      <c r="H687">
        <v>62.718320185379497</v>
      </c>
      <c r="I687">
        <v>116.629285230143</v>
      </c>
      <c r="J687">
        <v>114.345614993268</v>
      </c>
      <c r="K687">
        <v>94.152197236859095</v>
      </c>
      <c r="L687">
        <v>165.49498466311601</v>
      </c>
      <c r="M687">
        <v>165.193743868864</v>
      </c>
      <c r="N687">
        <v>165.81936515255401</v>
      </c>
      <c r="O687">
        <v>167.973177942468</v>
      </c>
      <c r="P687">
        <v>170.91006554605701</v>
      </c>
      <c r="Q687">
        <v>85.311149004038896</v>
      </c>
      <c r="R687">
        <v>87.558547953793294</v>
      </c>
      <c r="S687">
        <v>81.839261947442907</v>
      </c>
      <c r="T687">
        <v>133.35588407102</v>
      </c>
    </row>
    <row r="688" spans="1:20" x14ac:dyDescent="0.35">
      <c r="A688" s="24">
        <v>41907</v>
      </c>
      <c r="B688">
        <v>105.98887536180401</v>
      </c>
      <c r="C688">
        <v>115.16248924761599</v>
      </c>
      <c r="D688">
        <v>111.477795374094</v>
      </c>
      <c r="E688">
        <v>102.70502702984</v>
      </c>
      <c r="F688">
        <v>122.117010035673</v>
      </c>
      <c r="G688">
        <v>75.913993208095604</v>
      </c>
      <c r="H688">
        <v>60.521152716068897</v>
      </c>
      <c r="I688">
        <v>117.32314365443</v>
      </c>
      <c r="J688">
        <v>114.68481607519</v>
      </c>
      <c r="K688">
        <v>97.357461113263994</v>
      </c>
      <c r="L688">
        <v>162.82460926218101</v>
      </c>
      <c r="M688">
        <v>162.50652669219301</v>
      </c>
      <c r="N688">
        <v>163.609364173171</v>
      </c>
      <c r="O688">
        <v>165.64740865812701</v>
      </c>
      <c r="P688">
        <v>168.77321704502199</v>
      </c>
      <c r="Q688">
        <v>85.130248463878203</v>
      </c>
      <c r="R688">
        <v>87.265806788932693</v>
      </c>
      <c r="S688">
        <v>83.037096089618402</v>
      </c>
      <c r="T688">
        <v>130.440902288866</v>
      </c>
    </row>
    <row r="689" spans="1:20" x14ac:dyDescent="0.35">
      <c r="A689" s="24">
        <v>41908</v>
      </c>
      <c r="B689">
        <v>105.979168373642</v>
      </c>
      <c r="C689">
        <v>114.760620113923</v>
      </c>
      <c r="D689">
        <v>111.053769513402</v>
      </c>
      <c r="E689">
        <v>102.653780155294</v>
      </c>
      <c r="F689">
        <v>121.96493461607</v>
      </c>
      <c r="G689">
        <v>76.048413755926404</v>
      </c>
      <c r="H689">
        <v>60.760584296328801</v>
      </c>
      <c r="I689">
        <v>117.15301761204699</v>
      </c>
      <c r="J689">
        <v>114.432840986614</v>
      </c>
      <c r="K689">
        <v>96.976908466712004</v>
      </c>
      <c r="L689">
        <v>164.11832491194701</v>
      </c>
      <c r="M689">
        <v>164.044650485744</v>
      </c>
      <c r="N689">
        <v>164.93536476080101</v>
      </c>
      <c r="O689">
        <v>166.319312727121</v>
      </c>
      <c r="P689">
        <v>169.361357073492</v>
      </c>
      <c r="Q689">
        <v>84.985532529525798</v>
      </c>
      <c r="R689">
        <v>87.646371978323501</v>
      </c>
      <c r="S689">
        <v>83.384855577664794</v>
      </c>
      <c r="T689">
        <v>132.20870160380599</v>
      </c>
    </row>
    <row r="690" spans="1:20" x14ac:dyDescent="0.35">
      <c r="A690" s="24">
        <v>41911</v>
      </c>
      <c r="B690">
        <v>106.095755000476</v>
      </c>
      <c r="C690">
        <v>114.88116012488</v>
      </c>
      <c r="D690">
        <v>111.24949415502</v>
      </c>
      <c r="E690">
        <v>102.679495929278</v>
      </c>
      <c r="F690">
        <v>121.630207906037</v>
      </c>
      <c r="G690">
        <v>74.825280677236407</v>
      </c>
      <c r="H690">
        <v>59.309874113368501</v>
      </c>
      <c r="I690">
        <v>117.375478883794</v>
      </c>
      <c r="J690">
        <v>114.384416556133</v>
      </c>
      <c r="K690">
        <v>99.260114399430293</v>
      </c>
      <c r="L690">
        <v>163.81980390231999</v>
      </c>
      <c r="M690">
        <v>163.65566571651701</v>
      </c>
      <c r="N690">
        <v>163.94529390816101</v>
      </c>
      <c r="O690">
        <v>165.802498126118</v>
      </c>
      <c r="P690">
        <v>169.459389021437</v>
      </c>
      <c r="Q690">
        <v>85.492042047906295</v>
      </c>
      <c r="R690">
        <v>88.173304958358202</v>
      </c>
      <c r="S690">
        <v>85.316849457935007</v>
      </c>
      <c r="T690">
        <v>133.713142322354</v>
      </c>
    </row>
    <row r="691" spans="1:20" x14ac:dyDescent="0.35">
      <c r="A691" s="24">
        <v>41912</v>
      </c>
      <c r="B691">
        <v>106.027778055461</v>
      </c>
      <c r="C691">
        <v>114.90790072920301</v>
      </c>
      <c r="D691">
        <v>111.314687488248</v>
      </c>
      <c r="E691">
        <v>102.679495929278</v>
      </c>
      <c r="F691">
        <v>122.238667735504</v>
      </c>
      <c r="G691">
        <v>75.712384745056596</v>
      </c>
      <c r="H691">
        <v>60.253527047346502</v>
      </c>
      <c r="I691">
        <v>117.19226903406999</v>
      </c>
      <c r="J691">
        <v>114.549095630498</v>
      </c>
      <c r="K691">
        <v>97.664816815232001</v>
      </c>
      <c r="L691">
        <v>163.38851550917801</v>
      </c>
      <c r="M691">
        <v>163.53188677086601</v>
      </c>
      <c r="N691">
        <v>164.51108291725501</v>
      </c>
      <c r="O691">
        <v>164.923885276931</v>
      </c>
      <c r="P691">
        <v>167.77342204596101</v>
      </c>
      <c r="Q691">
        <v>84.008683105986705</v>
      </c>
      <c r="R691">
        <v>86.621780693097804</v>
      </c>
      <c r="S691">
        <v>85.432771743941103</v>
      </c>
      <c r="T691">
        <v>129.44411421115001</v>
      </c>
    </row>
    <row r="692" spans="1:20" x14ac:dyDescent="0.35">
      <c r="A692" s="24">
        <v>41913</v>
      </c>
      <c r="B692">
        <v>106.620558317183</v>
      </c>
      <c r="C692">
        <v>115.64813178875301</v>
      </c>
      <c r="D692">
        <v>111.824566371522</v>
      </c>
      <c r="E692">
        <v>102.909229665984</v>
      </c>
      <c r="F692">
        <v>122.519926209353</v>
      </c>
      <c r="G692">
        <v>72.768838580307104</v>
      </c>
      <c r="H692">
        <v>56.830997073976</v>
      </c>
      <c r="I692">
        <v>118.82024551801</v>
      </c>
      <c r="J692">
        <v>115.243852668095</v>
      </c>
      <c r="K692">
        <v>103.25570187614601</v>
      </c>
      <c r="L692">
        <v>161.17429528354299</v>
      </c>
      <c r="M692">
        <v>161.180573642995</v>
      </c>
      <c r="N692">
        <v>161.85909771886901</v>
      </c>
      <c r="O692">
        <v>163.114894036007</v>
      </c>
      <c r="P692">
        <v>165.32286442360601</v>
      </c>
      <c r="Q692">
        <v>83.719251237281995</v>
      </c>
      <c r="R692">
        <v>86.358314203080496</v>
      </c>
      <c r="S692">
        <v>83.307574053660701</v>
      </c>
      <c r="T692">
        <v>125.70164329869699</v>
      </c>
    </row>
    <row r="693" spans="1:20" x14ac:dyDescent="0.35">
      <c r="A693" s="24">
        <v>41914</v>
      </c>
      <c r="B693">
        <v>106.44536539896799</v>
      </c>
      <c r="C693">
        <v>115.366049506877</v>
      </c>
      <c r="D693">
        <v>111.46506688403601</v>
      </c>
      <c r="E693">
        <v>102.87074834171899</v>
      </c>
      <c r="F693">
        <v>122.519926209353</v>
      </c>
      <c r="G693">
        <v>73.978506127571507</v>
      </c>
      <c r="H693">
        <v>58.239455552857798</v>
      </c>
      <c r="I693">
        <v>118.018727094657</v>
      </c>
      <c r="J693">
        <v>115.234129770671</v>
      </c>
      <c r="K693">
        <v>100.66514940367701</v>
      </c>
      <c r="L693">
        <v>161.19925178349601</v>
      </c>
      <c r="M693">
        <v>161.14526256471899</v>
      </c>
      <c r="N693">
        <v>161.69995208535599</v>
      </c>
      <c r="O693">
        <v>163.786785919138</v>
      </c>
      <c r="P693">
        <v>167.47929176265501</v>
      </c>
      <c r="Q693">
        <v>83.393634762768897</v>
      </c>
      <c r="R693">
        <v>86.270490178550304</v>
      </c>
      <c r="S693">
        <v>82.225662197491303</v>
      </c>
      <c r="T693">
        <v>124.987017326428</v>
      </c>
    </row>
    <row r="694" spans="1:20" x14ac:dyDescent="0.35">
      <c r="A694" s="24">
        <v>41915</v>
      </c>
      <c r="B694">
        <v>106.396662290892</v>
      </c>
      <c r="C694">
        <v>115.554111271178</v>
      </c>
      <c r="D694">
        <v>111.432426021277</v>
      </c>
      <c r="E694">
        <v>102.74237722939699</v>
      </c>
      <c r="F694">
        <v>123.00903470855501</v>
      </c>
      <c r="G694">
        <v>73.427442249974703</v>
      </c>
      <c r="H694">
        <v>57.521145040631801</v>
      </c>
      <c r="I694">
        <v>118.88592769274</v>
      </c>
      <c r="J694">
        <v>115.564578244316</v>
      </c>
      <c r="K694">
        <v>101.80674320782001</v>
      </c>
      <c r="L694">
        <v>162.97391462589201</v>
      </c>
      <c r="M694">
        <v>162.948470471966</v>
      </c>
      <c r="N694">
        <v>163.768509806683</v>
      </c>
      <c r="O694">
        <v>165.49234356186099</v>
      </c>
      <c r="P694">
        <v>169.98868921745799</v>
      </c>
      <c r="Q694">
        <v>82.597685879390497</v>
      </c>
      <c r="R694">
        <v>85.245904476897806</v>
      </c>
      <c r="S694">
        <v>83.578052017703101</v>
      </c>
      <c r="T694">
        <v>123.219218011488</v>
      </c>
    </row>
    <row r="695" spans="1:20" x14ac:dyDescent="0.35">
      <c r="A695" s="24">
        <v>41918</v>
      </c>
      <c r="B695">
        <v>106.49403113654201</v>
      </c>
      <c r="C695">
        <v>115.742124667461</v>
      </c>
      <c r="D695">
        <v>111.693882385538</v>
      </c>
      <c r="E695">
        <v>102.87074834171899</v>
      </c>
      <c r="F695">
        <v>123.10073596252801</v>
      </c>
      <c r="G695">
        <v>73.346805572371295</v>
      </c>
      <c r="H695">
        <v>57.450720276685701</v>
      </c>
      <c r="I695">
        <v>118.79402673760001</v>
      </c>
      <c r="J695">
        <v>115.62283560501</v>
      </c>
      <c r="K695">
        <v>101.953100448123</v>
      </c>
      <c r="L695">
        <v>162.78311478203</v>
      </c>
      <c r="M695">
        <v>162.559561771414</v>
      </c>
      <c r="N695">
        <v>163.662439345797</v>
      </c>
      <c r="O695">
        <v>164.096940483395</v>
      </c>
      <c r="P695">
        <v>168.24391684900201</v>
      </c>
      <c r="Q695">
        <v>83.646889521958997</v>
      </c>
      <c r="R695">
        <v>86.065573038219895</v>
      </c>
      <c r="S695">
        <v>80.989179923342107</v>
      </c>
      <c r="T695">
        <v>122.391779405619</v>
      </c>
    </row>
    <row r="696" spans="1:20" x14ac:dyDescent="0.35">
      <c r="A696" s="24">
        <v>41919</v>
      </c>
      <c r="B696">
        <v>106.90287378234</v>
      </c>
      <c r="C696">
        <v>116.14515463359</v>
      </c>
      <c r="D696">
        <v>111.922657708724</v>
      </c>
      <c r="E696">
        <v>102.947768700694</v>
      </c>
      <c r="F696">
        <v>122.703368255063</v>
      </c>
      <c r="G696">
        <v>71.330670634890197</v>
      </c>
      <c r="H696">
        <v>55.028189357028502</v>
      </c>
      <c r="I696">
        <v>119.884441474558</v>
      </c>
      <c r="J696">
        <v>116.04068012267599</v>
      </c>
      <c r="K696">
        <v>106.168232947512</v>
      </c>
      <c r="L696">
        <v>160.27037354676801</v>
      </c>
      <c r="M696">
        <v>160.066806551886</v>
      </c>
      <c r="N696">
        <v>161.68223373302601</v>
      </c>
      <c r="O696">
        <v>161.409324207422</v>
      </c>
      <c r="P696">
        <v>165.264076250361</v>
      </c>
      <c r="Q696">
        <v>83.321273047445899</v>
      </c>
      <c r="R696">
        <v>85.187355127210907</v>
      </c>
      <c r="S696">
        <v>81.646058137432803</v>
      </c>
      <c r="T696">
        <v>118.968993409341</v>
      </c>
    </row>
    <row r="697" spans="1:20" x14ac:dyDescent="0.35">
      <c r="A697" s="24">
        <v>41920</v>
      </c>
      <c r="B697">
        <v>107.204649936951</v>
      </c>
      <c r="C697">
        <v>116.870536711567</v>
      </c>
      <c r="D697">
        <v>112.249556511764</v>
      </c>
      <c r="E697">
        <v>103.178783609264</v>
      </c>
      <c r="F697">
        <v>123.07014691244601</v>
      </c>
      <c r="G697">
        <v>71.250022777932998</v>
      </c>
      <c r="H697">
        <v>55.014105455668897</v>
      </c>
      <c r="I697">
        <v>120.357527096089</v>
      </c>
      <c r="J697">
        <v>116.633386749251</v>
      </c>
      <c r="K697">
        <v>106.212129124944</v>
      </c>
      <c r="L697">
        <v>163.073411660457</v>
      </c>
      <c r="M697">
        <v>163.01915348345801</v>
      </c>
      <c r="N697">
        <v>162.28337956241501</v>
      </c>
      <c r="O697">
        <v>164.251969022075</v>
      </c>
      <c r="P697">
        <v>167.45973014437601</v>
      </c>
      <c r="Q697">
        <v>82.995656572933299</v>
      </c>
      <c r="R697">
        <v>84.777515262976806</v>
      </c>
      <c r="S697">
        <v>79.907268067172694</v>
      </c>
      <c r="T697">
        <v>120.19138991278101</v>
      </c>
    </row>
    <row r="698" spans="1:20" x14ac:dyDescent="0.35">
      <c r="A698" s="24">
        <v>41921</v>
      </c>
      <c r="B698">
        <v>106.990507611951</v>
      </c>
      <c r="C698">
        <v>116.467506745438</v>
      </c>
      <c r="D698">
        <v>112.184194429614</v>
      </c>
      <c r="E698">
        <v>103.11459805310299</v>
      </c>
      <c r="F698">
        <v>121.816812972867</v>
      </c>
      <c r="G698">
        <v>71.881740102163803</v>
      </c>
      <c r="H698">
        <v>55.690159006667898</v>
      </c>
      <c r="I698">
        <v>119.845080411691</v>
      </c>
      <c r="J698">
        <v>116.147551970487</v>
      </c>
      <c r="K698">
        <v>104.88027274084899</v>
      </c>
      <c r="L698">
        <v>159.83917487142</v>
      </c>
      <c r="M698">
        <v>159.90767088675301</v>
      </c>
      <c r="N698">
        <v>162.28337956241501</v>
      </c>
      <c r="O698">
        <v>160.06555262702099</v>
      </c>
      <c r="P698">
        <v>164.06818291593899</v>
      </c>
      <c r="Q698">
        <v>82.018814645687399</v>
      </c>
      <c r="R698">
        <v>83.284545930976606</v>
      </c>
      <c r="S698">
        <v>80.139105269213005</v>
      </c>
      <c r="T698">
        <v>113.66562072673899</v>
      </c>
    </row>
    <row r="699" spans="1:20" x14ac:dyDescent="0.35">
      <c r="A699" s="24">
        <v>41922</v>
      </c>
      <c r="B699">
        <v>107.06838774027</v>
      </c>
      <c r="C699">
        <v>116.575021940078</v>
      </c>
      <c r="D699">
        <v>112.380312818714</v>
      </c>
      <c r="E699">
        <v>103.166018058983</v>
      </c>
      <c r="F699">
        <v>120.68582205436201</v>
      </c>
      <c r="G699">
        <v>70.470447322829997</v>
      </c>
      <c r="H699">
        <v>54.042268947525997</v>
      </c>
      <c r="I699">
        <v>120.17364478252399</v>
      </c>
      <c r="J699">
        <v>116.244750935778</v>
      </c>
      <c r="K699">
        <v>107.95377478723</v>
      </c>
      <c r="L699">
        <v>158.014673793947</v>
      </c>
      <c r="M699">
        <v>157.627071197844</v>
      </c>
      <c r="N699">
        <v>159.82591279471001</v>
      </c>
      <c r="O699">
        <v>158.61837182014401</v>
      </c>
      <c r="P699">
        <v>163.57816093408701</v>
      </c>
      <c r="Q699">
        <v>81.729375280688998</v>
      </c>
      <c r="R699">
        <v>83.401639046776793</v>
      </c>
      <c r="S699">
        <v>79.945908829174698</v>
      </c>
      <c r="T699">
        <v>110.487339293364</v>
      </c>
    </row>
    <row r="700" spans="1:20" x14ac:dyDescent="0.35">
      <c r="A700" s="24">
        <v>41925</v>
      </c>
      <c r="B700">
        <v>107.379889568295</v>
      </c>
      <c r="C700">
        <v>116.857048944219</v>
      </c>
      <c r="D700">
        <v>112.73986855584</v>
      </c>
      <c r="E700">
        <v>103.358551643287</v>
      </c>
      <c r="F700">
        <v>120.318951142196</v>
      </c>
      <c r="G700">
        <v>69.596786427728205</v>
      </c>
      <c r="H700">
        <v>53.014086319647703</v>
      </c>
      <c r="I700">
        <v>120.528413314988</v>
      </c>
      <c r="J700">
        <v>116.546000708211</v>
      </c>
      <c r="K700">
        <v>109.958889136268</v>
      </c>
      <c r="L700">
        <v>155.41895855134999</v>
      </c>
      <c r="M700">
        <v>154.639321905587</v>
      </c>
      <c r="N700">
        <v>155.65345650863401</v>
      </c>
      <c r="O700">
        <v>158.46334328146401</v>
      </c>
      <c r="P700">
        <v>160.61784751425699</v>
      </c>
      <c r="Q700">
        <v>81.729375280688998</v>
      </c>
      <c r="R700">
        <v>82.903980741585499</v>
      </c>
      <c r="S700">
        <v>81.027820685344096</v>
      </c>
      <c r="T700">
        <v>104.017955372275</v>
      </c>
    </row>
    <row r="701" spans="1:20" x14ac:dyDescent="0.35">
      <c r="A701" s="24">
        <v>41926</v>
      </c>
      <c r="B701">
        <v>107.623236941415</v>
      </c>
      <c r="C701">
        <v>116.924321947755</v>
      </c>
      <c r="D701">
        <v>112.576407100826</v>
      </c>
      <c r="E701">
        <v>103.358551643287</v>
      </c>
      <c r="F701">
        <v>120.59406808337</v>
      </c>
      <c r="G701">
        <v>68.6962559562199</v>
      </c>
      <c r="H701">
        <v>52.014097780231801</v>
      </c>
      <c r="I701">
        <v>120.883094134777</v>
      </c>
      <c r="J701">
        <v>116.80833888498699</v>
      </c>
      <c r="K701">
        <v>111.97862638223501</v>
      </c>
      <c r="L701">
        <v>155.659462053596</v>
      </c>
      <c r="M701">
        <v>154.727668063084</v>
      </c>
      <c r="N701">
        <v>156.78497061932799</v>
      </c>
      <c r="O701">
        <v>159.290275889138</v>
      </c>
      <c r="P701">
        <v>162.558649339136</v>
      </c>
      <c r="Q701">
        <v>80.499278594252999</v>
      </c>
      <c r="R701">
        <v>81.176814010838001</v>
      </c>
      <c r="S701">
        <v>79.211749091079895</v>
      </c>
      <c r="T701">
        <v>102.28776307544901</v>
      </c>
    </row>
    <row r="702" spans="1:20" x14ac:dyDescent="0.35">
      <c r="A702" s="24">
        <v>41927</v>
      </c>
      <c r="B702">
        <v>107.81792791958701</v>
      </c>
      <c r="C702">
        <v>116.991470576387</v>
      </c>
      <c r="D702">
        <v>112.707203586091</v>
      </c>
      <c r="E702">
        <v>103.58954346767899</v>
      </c>
      <c r="F702">
        <v>120.38010288385099</v>
      </c>
      <c r="G702">
        <v>67.580657079923796</v>
      </c>
      <c r="H702">
        <v>50.802829691828897</v>
      </c>
      <c r="I702">
        <v>121.540076688653</v>
      </c>
      <c r="J702">
        <v>116.895764937951</v>
      </c>
      <c r="K702">
        <v>114.62772541571201</v>
      </c>
      <c r="L702">
        <v>154.606324670905</v>
      </c>
      <c r="M702">
        <v>154.05589039295199</v>
      </c>
      <c r="N702">
        <v>154.89324493009801</v>
      </c>
      <c r="O702">
        <v>155.310604831864</v>
      </c>
      <c r="P702">
        <v>162.87232402098601</v>
      </c>
      <c r="Q702">
        <v>79.486252061199195</v>
      </c>
      <c r="R702">
        <v>80.269321424986003</v>
      </c>
      <c r="S702">
        <v>78.902630365035506</v>
      </c>
      <c r="T702">
        <v>106.53801293981201</v>
      </c>
    </row>
    <row r="703" spans="1:20" x14ac:dyDescent="0.35">
      <c r="A703" s="24">
        <v>41928</v>
      </c>
      <c r="B703">
        <v>107.730247376847</v>
      </c>
      <c r="C703">
        <v>116.884010659482</v>
      </c>
      <c r="D703">
        <v>112.380312818714</v>
      </c>
      <c r="E703">
        <v>103.53823888268801</v>
      </c>
      <c r="F703">
        <v>121.174877836546</v>
      </c>
      <c r="G703">
        <v>68.333346189590102</v>
      </c>
      <c r="H703">
        <v>51.6760736333067</v>
      </c>
      <c r="I703">
        <v>120.712339484891</v>
      </c>
      <c r="J703">
        <v>116.633386749251</v>
      </c>
      <c r="K703">
        <v>112.637224801386</v>
      </c>
      <c r="L703">
        <v>154.47360214628901</v>
      </c>
      <c r="M703">
        <v>153.985131312786</v>
      </c>
      <c r="N703">
        <v>155.22914271134101</v>
      </c>
      <c r="O703">
        <v>157.32628048125801</v>
      </c>
      <c r="P703">
        <v>162.63706800959901</v>
      </c>
      <c r="Q703">
        <v>80.282200944577696</v>
      </c>
      <c r="R703">
        <v>81.0597208950377</v>
      </c>
      <c r="S703">
        <v>78.863989603033502</v>
      </c>
      <c r="T703">
        <v>111.578094391932</v>
      </c>
    </row>
    <row r="704" spans="1:20" x14ac:dyDescent="0.35">
      <c r="A704" s="24">
        <v>41929</v>
      </c>
      <c r="B704">
        <v>107.584278192003</v>
      </c>
      <c r="C704">
        <v>116.84363027404</v>
      </c>
      <c r="D704">
        <v>112.641833468279</v>
      </c>
      <c r="E704">
        <v>103.435583544351</v>
      </c>
      <c r="F704">
        <v>122.275306063478</v>
      </c>
      <c r="G704">
        <v>69.072580947184207</v>
      </c>
      <c r="H704">
        <v>52.436625335313899</v>
      </c>
      <c r="I704">
        <v>120.370683997326</v>
      </c>
      <c r="J704">
        <v>116.584842283</v>
      </c>
      <c r="K704">
        <v>110.866269209731</v>
      </c>
      <c r="L704">
        <v>156.29801350596699</v>
      </c>
      <c r="M704">
        <v>155.98293810078999</v>
      </c>
      <c r="N704">
        <v>156.50206812634499</v>
      </c>
      <c r="O704">
        <v>157.843131639847</v>
      </c>
      <c r="P704">
        <v>162.20576532205499</v>
      </c>
      <c r="Q704">
        <v>80.571647805868807</v>
      </c>
      <c r="R704">
        <v>81.528104525385501</v>
      </c>
      <c r="S704">
        <v>78.129829864938699</v>
      </c>
      <c r="T704">
        <v>108.681924539573</v>
      </c>
    </row>
    <row r="705" spans="1:20" x14ac:dyDescent="0.35">
      <c r="A705" s="24">
        <v>41932</v>
      </c>
      <c r="B705">
        <v>107.710805372645</v>
      </c>
      <c r="C705">
        <v>116.682523315285</v>
      </c>
      <c r="D705">
        <v>112.609096177564</v>
      </c>
      <c r="E705">
        <v>103.461218523713</v>
      </c>
      <c r="F705">
        <v>123.375866082957</v>
      </c>
      <c r="G705">
        <v>68.629056861658199</v>
      </c>
      <c r="H705">
        <v>51.971840819004697</v>
      </c>
      <c r="I705">
        <v>120.86995916170901</v>
      </c>
      <c r="J705">
        <v>116.79857597564001</v>
      </c>
      <c r="K705">
        <v>111.817646245002</v>
      </c>
      <c r="L705">
        <v>157.815694677783</v>
      </c>
      <c r="M705">
        <v>157.68013670453399</v>
      </c>
      <c r="N705">
        <v>157.916452776277</v>
      </c>
      <c r="O705">
        <v>158.515023522978</v>
      </c>
      <c r="P705">
        <v>165.30321670665401</v>
      </c>
      <c r="Q705">
        <v>79.992769075872502</v>
      </c>
      <c r="R705">
        <v>81.001171545351099</v>
      </c>
      <c r="S705">
        <v>76.197835984668501</v>
      </c>
      <c r="T705">
        <v>110.130005255383</v>
      </c>
    </row>
    <row r="706" spans="1:20" x14ac:dyDescent="0.35">
      <c r="A706" s="24">
        <v>41933</v>
      </c>
      <c r="B706">
        <v>107.613473897497</v>
      </c>
      <c r="C706">
        <v>116.749602846748</v>
      </c>
      <c r="D706">
        <v>112.707203586091</v>
      </c>
      <c r="E706">
        <v>103.42262177855901</v>
      </c>
      <c r="F706">
        <v>123.89544501895</v>
      </c>
      <c r="G706">
        <v>69.664007880997204</v>
      </c>
      <c r="H706">
        <v>53.140862460477798</v>
      </c>
      <c r="I706">
        <v>120.449552310852</v>
      </c>
      <c r="J706">
        <v>116.730585714543</v>
      </c>
      <c r="K706">
        <v>109.256348728605</v>
      </c>
      <c r="L706">
        <v>160.94207572436</v>
      </c>
      <c r="M706">
        <v>160.93306139289601</v>
      </c>
      <c r="N706">
        <v>161.09883820971399</v>
      </c>
      <c r="O706">
        <v>161.77112245560701</v>
      </c>
      <c r="P706">
        <v>167.69502059523199</v>
      </c>
      <c r="Q706">
        <v>80.643994528605802</v>
      </c>
      <c r="R706">
        <v>81.411005826012001</v>
      </c>
      <c r="S706">
        <v>76.816073436757193</v>
      </c>
      <c r="T706">
        <v>113.85366423804101</v>
      </c>
    </row>
    <row r="707" spans="1:20" x14ac:dyDescent="0.35">
      <c r="A707" s="24">
        <v>41934</v>
      </c>
      <c r="B707">
        <v>107.555129199638</v>
      </c>
      <c r="C707">
        <v>116.655603058323</v>
      </c>
      <c r="D707">
        <v>112.641833468279</v>
      </c>
      <c r="E707">
        <v>103.42262177855901</v>
      </c>
      <c r="F707">
        <v>123.03955786236401</v>
      </c>
      <c r="G707">
        <v>69.556456909572901</v>
      </c>
      <c r="H707">
        <v>53.070427182234397</v>
      </c>
      <c r="I707">
        <v>120.686025682417</v>
      </c>
      <c r="J707">
        <v>116.536267807806</v>
      </c>
      <c r="K707">
        <v>109.37345101283699</v>
      </c>
      <c r="L707">
        <v>159.79766543830499</v>
      </c>
      <c r="M707">
        <v>159.71316328840601</v>
      </c>
      <c r="N707">
        <v>162.17734105527501</v>
      </c>
      <c r="O707">
        <v>160.47900674499601</v>
      </c>
      <c r="P707">
        <v>165.832516902675</v>
      </c>
      <c r="Q707">
        <v>79.739514316682403</v>
      </c>
      <c r="R707">
        <v>80.298596099829297</v>
      </c>
      <c r="S707">
        <v>75.734161580587795</v>
      </c>
      <c r="T707">
        <v>108.85116454182</v>
      </c>
    </row>
    <row r="708" spans="1:20" x14ac:dyDescent="0.35">
      <c r="A708" s="24">
        <v>41935</v>
      </c>
      <c r="B708">
        <v>107.302028125227</v>
      </c>
      <c r="C708">
        <v>116.467506745438</v>
      </c>
      <c r="D708">
        <v>112.44566686520101</v>
      </c>
      <c r="E708">
        <v>103.30713163740801</v>
      </c>
      <c r="F708">
        <v>123.13132501261001</v>
      </c>
      <c r="G708">
        <v>70.819908327064596</v>
      </c>
      <c r="H708">
        <v>54.4225500556783</v>
      </c>
      <c r="I708">
        <v>119.700544542213</v>
      </c>
      <c r="J708">
        <v>116.312741196876</v>
      </c>
      <c r="K708">
        <v>106.53410772383999</v>
      </c>
      <c r="L708">
        <v>161.65533219396701</v>
      </c>
      <c r="M708">
        <v>162.117602777906</v>
      </c>
      <c r="N708">
        <v>162.17734105527501</v>
      </c>
      <c r="O708">
        <v>161.409324207422</v>
      </c>
      <c r="P708">
        <v>168.81239194078501</v>
      </c>
      <c r="Q708">
        <v>80.680171638120498</v>
      </c>
      <c r="R708">
        <v>81.615922966342495</v>
      </c>
      <c r="S708">
        <v>75.425042854543406</v>
      </c>
      <c r="T708">
        <v>112.25512176682599</v>
      </c>
    </row>
    <row r="709" spans="1:20" x14ac:dyDescent="0.35">
      <c r="A709" s="24">
        <v>41936</v>
      </c>
      <c r="B709">
        <v>107.340912133632</v>
      </c>
      <c r="C709">
        <v>116.54818459971899</v>
      </c>
      <c r="D709">
        <v>112.511069125665</v>
      </c>
      <c r="E709">
        <v>103.243049960047</v>
      </c>
      <c r="F709">
        <v>123.62034125703001</v>
      </c>
      <c r="G709">
        <v>70.685498958587402</v>
      </c>
      <c r="H709">
        <v>54.267616626426502</v>
      </c>
      <c r="I709">
        <v>120.02905043793101</v>
      </c>
      <c r="J709">
        <v>116.361365686974</v>
      </c>
      <c r="K709">
        <v>106.79757641059101</v>
      </c>
      <c r="L709">
        <v>162.89922456162199</v>
      </c>
      <c r="M709">
        <v>163.355118387197</v>
      </c>
      <c r="N709">
        <v>162.566282055399</v>
      </c>
      <c r="O709">
        <v>161.874482938635</v>
      </c>
      <c r="P709">
        <v>168.479190080124</v>
      </c>
      <c r="Q709">
        <v>80.173662119740001</v>
      </c>
      <c r="R709">
        <v>81.1182646611514</v>
      </c>
      <c r="S709">
        <v>74.8068054024547</v>
      </c>
      <c r="T709">
        <v>110.86345157818501</v>
      </c>
    </row>
    <row r="710" spans="1:20" x14ac:dyDescent="0.35">
      <c r="A710" s="24">
        <v>41939</v>
      </c>
      <c r="B710">
        <v>107.379889568295</v>
      </c>
      <c r="C710">
        <v>116.69595580489801</v>
      </c>
      <c r="D710">
        <v>112.54375016674</v>
      </c>
      <c r="E710">
        <v>103.281496658045</v>
      </c>
      <c r="F710">
        <v>123.22298672882</v>
      </c>
      <c r="G710">
        <v>70.389799465872997</v>
      </c>
      <c r="H710">
        <v>53.985917570641902</v>
      </c>
      <c r="I710">
        <v>120.042178101609</v>
      </c>
      <c r="J710">
        <v>116.50710911851699</v>
      </c>
      <c r="K710">
        <v>107.412278652311</v>
      </c>
      <c r="L710">
        <v>162.67531885143501</v>
      </c>
      <c r="M710">
        <v>163.19601314953499</v>
      </c>
      <c r="N710">
        <v>163.18506635275199</v>
      </c>
      <c r="O710">
        <v>162.54637482176599</v>
      </c>
      <c r="P710">
        <v>168.85167015495401</v>
      </c>
      <c r="Q710">
        <v>79.956584470064598</v>
      </c>
      <c r="R710">
        <v>80.649881030803598</v>
      </c>
      <c r="S710">
        <v>73.454408212271105</v>
      </c>
      <c r="T710">
        <v>106.763655048489</v>
      </c>
    </row>
    <row r="711" spans="1:20" x14ac:dyDescent="0.35">
      <c r="A711" s="24">
        <v>41940</v>
      </c>
      <c r="B711">
        <v>107.214375610365</v>
      </c>
      <c r="C711">
        <v>116.400358116806</v>
      </c>
      <c r="D711">
        <v>112.347583563662</v>
      </c>
      <c r="E711">
        <v>103.23013436261</v>
      </c>
      <c r="F711">
        <v>123.22298672882</v>
      </c>
      <c r="G711">
        <v>71.196250087059298</v>
      </c>
      <c r="H711">
        <v>54.9155128890038</v>
      </c>
      <c r="I711">
        <v>119.59539897316201</v>
      </c>
      <c r="J711">
        <v>116.118393281198</v>
      </c>
      <c r="K711">
        <v>105.597417721008</v>
      </c>
      <c r="L711">
        <v>164.541314409058</v>
      </c>
      <c r="M711">
        <v>165.123045643637</v>
      </c>
      <c r="N711">
        <v>164.882337518794</v>
      </c>
      <c r="O711">
        <v>165.85415399590801</v>
      </c>
      <c r="P711">
        <v>171.34141989280499</v>
      </c>
      <c r="Q711">
        <v>80.607817419090694</v>
      </c>
      <c r="R711">
        <v>81.264638035368193</v>
      </c>
      <c r="S711">
        <v>75.695520818585806</v>
      </c>
      <c r="T711">
        <v>111.728530885121</v>
      </c>
    </row>
    <row r="712" spans="1:20" x14ac:dyDescent="0.35">
      <c r="A712" s="24">
        <v>41941</v>
      </c>
      <c r="B712">
        <v>106.980753910659</v>
      </c>
      <c r="C712">
        <v>115.930248619214</v>
      </c>
      <c r="D712">
        <v>112.053414015675</v>
      </c>
      <c r="E712">
        <v>103.076105186749</v>
      </c>
      <c r="F712">
        <v>123.436978286848</v>
      </c>
      <c r="G712">
        <v>70.981198451301793</v>
      </c>
      <c r="H712">
        <v>54.647908248876199</v>
      </c>
      <c r="I712">
        <v>120.015871608525</v>
      </c>
      <c r="J712">
        <v>115.904649585576</v>
      </c>
      <c r="K712">
        <v>106.080394781568</v>
      </c>
      <c r="L712">
        <v>164.29246715188501</v>
      </c>
      <c r="M712">
        <v>164.89319653954399</v>
      </c>
      <c r="N712">
        <v>164.90003989425099</v>
      </c>
      <c r="O712">
        <v>167.66308430752099</v>
      </c>
      <c r="P712">
        <v>170.341607674008</v>
      </c>
      <c r="Q712">
        <v>81.548482236821599</v>
      </c>
      <c r="R712">
        <v>82.318503995437496</v>
      </c>
      <c r="S712">
        <v>76.661517758720905</v>
      </c>
      <c r="T712">
        <v>112.96977300131</v>
      </c>
    </row>
    <row r="713" spans="1:20" x14ac:dyDescent="0.35">
      <c r="A713" s="24">
        <v>41942</v>
      </c>
      <c r="B713">
        <v>107.155965514126</v>
      </c>
      <c r="C713">
        <v>116.14515463359</v>
      </c>
      <c r="D713">
        <v>112.118816276139</v>
      </c>
      <c r="E713">
        <v>103.076105186749</v>
      </c>
      <c r="F713">
        <v>123.375866082957</v>
      </c>
      <c r="G713">
        <v>70.806465154346199</v>
      </c>
      <c r="H713">
        <v>54.450723115545898</v>
      </c>
      <c r="I713">
        <v>119.98963820933599</v>
      </c>
      <c r="J713">
        <v>115.982362744097</v>
      </c>
      <c r="K713">
        <v>106.373118424392</v>
      </c>
      <c r="L713">
        <v>165.34567929940499</v>
      </c>
      <c r="M713">
        <v>166.07770749708399</v>
      </c>
      <c r="N713">
        <v>165.00611035513799</v>
      </c>
      <c r="O713">
        <v>168.231627893487</v>
      </c>
      <c r="P713">
        <v>171.85105515213999</v>
      </c>
      <c r="Q713">
        <v>80.861072178280807</v>
      </c>
      <c r="R713">
        <v>81.528104525385501</v>
      </c>
      <c r="S713">
        <v>77.511592412849893</v>
      </c>
      <c r="T713">
        <v>111.277196143335</v>
      </c>
    </row>
    <row r="714" spans="1:20" x14ac:dyDescent="0.35">
      <c r="A714" s="24">
        <v>41943</v>
      </c>
      <c r="B714">
        <v>107.155965514126</v>
      </c>
      <c r="C714">
        <v>116.22576339070299</v>
      </c>
      <c r="D714">
        <v>112.21690761334099</v>
      </c>
      <c r="E714">
        <v>103.08897461583</v>
      </c>
      <c r="F714">
        <v>123.375866082957</v>
      </c>
      <c r="G714">
        <v>71.1559317482577</v>
      </c>
      <c r="H714">
        <v>54.9155128890038</v>
      </c>
      <c r="I714">
        <v>119.884441474558</v>
      </c>
      <c r="J714">
        <v>115.962896943289</v>
      </c>
      <c r="K714">
        <v>105.538861997784</v>
      </c>
      <c r="L714">
        <v>167.23654163918701</v>
      </c>
      <c r="M714">
        <v>168.02235749598901</v>
      </c>
      <c r="N714">
        <v>167.53424283281399</v>
      </c>
      <c r="O714">
        <v>170.86750299863499</v>
      </c>
      <c r="P714">
        <v>173.39986694311199</v>
      </c>
      <c r="Q714">
        <v>80.752533353443098</v>
      </c>
      <c r="R714">
        <v>81.4695551756989</v>
      </c>
      <c r="S714">
        <v>78.361674436950693</v>
      </c>
      <c r="T714">
        <v>114.474289506505</v>
      </c>
    </row>
    <row r="715" spans="1:20" x14ac:dyDescent="0.35">
      <c r="A715" s="24">
        <v>41946</v>
      </c>
      <c r="B715">
        <v>106.953137108918</v>
      </c>
      <c r="C715">
        <v>115.88362875943</v>
      </c>
      <c r="D715">
        <v>112.13172155078</v>
      </c>
      <c r="E715">
        <v>103.01829086364</v>
      </c>
      <c r="F715">
        <v>123.618456623613</v>
      </c>
      <c r="G715">
        <v>71.1559317482577</v>
      </c>
      <c r="H715">
        <v>54.802836420979197</v>
      </c>
      <c r="I715">
        <v>119.829065539129</v>
      </c>
      <c r="J715">
        <v>115.73396872267899</v>
      </c>
      <c r="K715">
        <v>105.64132306065601</v>
      </c>
      <c r="L715">
        <v>167.32775473068801</v>
      </c>
      <c r="M715">
        <v>168.14616686911</v>
      </c>
      <c r="N715">
        <v>167.53424283281399</v>
      </c>
      <c r="O715">
        <v>170.35063965418399</v>
      </c>
      <c r="P715">
        <v>173.10578831901</v>
      </c>
      <c r="Q715">
        <v>80.028946185387596</v>
      </c>
      <c r="R715">
        <v>80.444963890472906</v>
      </c>
      <c r="S715">
        <v>81.607424745402497</v>
      </c>
      <c r="T715">
        <v>112.048257904989</v>
      </c>
    </row>
    <row r="716" spans="1:20" x14ac:dyDescent="0.35">
      <c r="A716" s="24">
        <v>41947</v>
      </c>
      <c r="B716">
        <v>106.962853439707</v>
      </c>
      <c r="C716">
        <v>115.910549016391</v>
      </c>
      <c r="D716">
        <v>112.066182684046</v>
      </c>
      <c r="E716">
        <v>103.01829086364</v>
      </c>
      <c r="F716">
        <v>123.21920428273</v>
      </c>
      <c r="G716">
        <v>70.725806118035507</v>
      </c>
      <c r="H716">
        <v>54.394387510107997</v>
      </c>
      <c r="I716">
        <v>119.723620285105</v>
      </c>
      <c r="J716">
        <v>115.899598080228</v>
      </c>
      <c r="K716">
        <v>106.475570325047</v>
      </c>
      <c r="L716">
        <v>166.747220785699</v>
      </c>
      <c r="M716">
        <v>167.61578564943099</v>
      </c>
      <c r="N716">
        <v>167.55197716201701</v>
      </c>
      <c r="O716">
        <v>169.57541165974899</v>
      </c>
      <c r="P716">
        <v>172.49803501305701</v>
      </c>
      <c r="Q716">
        <v>78.871196221688294</v>
      </c>
      <c r="R716">
        <v>79.361828839133807</v>
      </c>
      <c r="S716">
        <v>84.003093029753501</v>
      </c>
      <c r="T716">
        <v>107.421887335066</v>
      </c>
    </row>
    <row r="717" spans="1:20" x14ac:dyDescent="0.35">
      <c r="A717" s="24">
        <v>41948</v>
      </c>
      <c r="B717">
        <v>107.001924300627</v>
      </c>
      <c r="C717">
        <v>115.951005408719</v>
      </c>
      <c r="D717">
        <v>112.066182684046</v>
      </c>
      <c r="E717">
        <v>102.95398988658999</v>
      </c>
      <c r="F717">
        <v>123.09637362923399</v>
      </c>
      <c r="G717">
        <v>70.887118600980003</v>
      </c>
      <c r="H717">
        <v>54.507053463835199</v>
      </c>
      <c r="I717">
        <v>119.6973284108</v>
      </c>
      <c r="J717">
        <v>115.685244202772</v>
      </c>
      <c r="K717">
        <v>106.270684848168</v>
      </c>
      <c r="L717">
        <v>167.80040302728801</v>
      </c>
      <c r="M717">
        <v>168.37601597320301</v>
      </c>
      <c r="N717">
        <v>168.29456624946101</v>
      </c>
      <c r="O717">
        <v>170.76416688733201</v>
      </c>
      <c r="P717">
        <v>173.16457649225501</v>
      </c>
      <c r="Q717">
        <v>79.088281367656407</v>
      </c>
      <c r="R717">
        <v>79.976580260125104</v>
      </c>
      <c r="S717">
        <v>84.853167683882504</v>
      </c>
      <c r="T717">
        <v>110.43094560767101</v>
      </c>
    </row>
    <row r="718" spans="1:20" x14ac:dyDescent="0.35">
      <c r="A718" s="24">
        <v>41949</v>
      </c>
      <c r="B718">
        <v>106.816585290839</v>
      </c>
      <c r="C718">
        <v>115.735498248974</v>
      </c>
      <c r="D718">
        <v>111.509319279709</v>
      </c>
      <c r="E718">
        <v>102.928354907228</v>
      </c>
      <c r="F718">
        <v>123.342021756972</v>
      </c>
      <c r="G718">
        <v>71.827967411289904</v>
      </c>
      <c r="H718">
        <v>55.619739499870398</v>
      </c>
      <c r="I718">
        <v>119.064313345344</v>
      </c>
      <c r="J718">
        <v>115.334429660038</v>
      </c>
      <c r="K718">
        <v>104.104590361898</v>
      </c>
      <c r="L718">
        <v>168.47213511081199</v>
      </c>
      <c r="M718">
        <v>169.01242171012001</v>
      </c>
      <c r="N718">
        <v>168.78959368734499</v>
      </c>
      <c r="O718">
        <v>172.00455361297901</v>
      </c>
      <c r="P718">
        <v>175.889530582291</v>
      </c>
      <c r="Q718">
        <v>79.160628090393402</v>
      </c>
      <c r="R718">
        <v>79.771663119794695</v>
      </c>
      <c r="S718">
        <v>89.489955944519707</v>
      </c>
      <c r="T718">
        <v>111.427641057264</v>
      </c>
    </row>
    <row r="719" spans="1:20" x14ac:dyDescent="0.35">
      <c r="A719" s="24">
        <v>41950</v>
      </c>
      <c r="B719">
        <v>107.177378812363</v>
      </c>
      <c r="C719">
        <v>116.206913683056</v>
      </c>
      <c r="D719">
        <v>112.00065988863901</v>
      </c>
      <c r="E719">
        <v>103.069676243253</v>
      </c>
      <c r="F719">
        <v>123.403450262975</v>
      </c>
      <c r="G719">
        <v>70.228503751958897</v>
      </c>
      <c r="H719">
        <v>53.760575148890098</v>
      </c>
      <c r="I719">
        <v>119.895010851885</v>
      </c>
      <c r="J719">
        <v>116.0652674497</v>
      </c>
      <c r="K719">
        <v>107.617173291407</v>
      </c>
      <c r="L719">
        <v>168.629694511656</v>
      </c>
      <c r="M719">
        <v>168.76492467375601</v>
      </c>
      <c r="N719">
        <v>168.68349127271199</v>
      </c>
      <c r="O719">
        <v>172.36636404702699</v>
      </c>
      <c r="P719">
        <v>176.536579322146</v>
      </c>
      <c r="Q719">
        <v>79.522429170714304</v>
      </c>
      <c r="R719">
        <v>80.298596099829297</v>
      </c>
      <c r="S719">
        <v>88.485318242382604</v>
      </c>
      <c r="T719">
        <v>116.05399478571</v>
      </c>
    </row>
    <row r="720" spans="1:20" x14ac:dyDescent="0.35">
      <c r="A720" s="24">
        <v>41953</v>
      </c>
      <c r="B720">
        <v>106.923866662419</v>
      </c>
      <c r="C720">
        <v>115.937462363636</v>
      </c>
      <c r="D720">
        <v>111.771370283026</v>
      </c>
      <c r="E720">
        <v>102.992563547567</v>
      </c>
      <c r="F720">
        <v>123.434197464113</v>
      </c>
      <c r="G720">
        <v>71.518830335534005</v>
      </c>
      <c r="H720">
        <v>55.1831122719828</v>
      </c>
      <c r="I720">
        <v>119.051134515938</v>
      </c>
      <c r="J720">
        <v>115.480583213797</v>
      </c>
      <c r="K720">
        <v>104.631463599889</v>
      </c>
      <c r="L720">
        <v>169.16045003343001</v>
      </c>
      <c r="M720">
        <v>169.43676319882701</v>
      </c>
      <c r="N720">
        <v>169.23164181384101</v>
      </c>
      <c r="O720">
        <v>173.24500126793799</v>
      </c>
      <c r="P720">
        <v>175.94843929367701</v>
      </c>
      <c r="Q720">
        <v>78.762664893143693</v>
      </c>
      <c r="R720">
        <v>79.508196629777302</v>
      </c>
      <c r="S720">
        <v>86.746528172122495</v>
      </c>
      <c r="T720">
        <v>112.781729490007</v>
      </c>
    </row>
    <row r="721" spans="1:20" x14ac:dyDescent="0.35">
      <c r="A721" s="24">
        <v>41954</v>
      </c>
      <c r="B721">
        <v>106.972635168876</v>
      </c>
      <c r="C721">
        <v>115.88362875943</v>
      </c>
      <c r="D721">
        <v>112.00065988863901</v>
      </c>
      <c r="E721">
        <v>102.966859315671</v>
      </c>
      <c r="F721">
        <v>123.679911488125</v>
      </c>
      <c r="G721">
        <v>71.344108217931705</v>
      </c>
      <c r="H721">
        <v>55.014105455668897</v>
      </c>
      <c r="I721">
        <v>119.248933907256</v>
      </c>
      <c r="J721">
        <v>115.47082030445</v>
      </c>
      <c r="K721">
        <v>104.997338376217</v>
      </c>
      <c r="L721">
        <v>169.32632328327</v>
      </c>
      <c r="M721">
        <v>169.70189295372799</v>
      </c>
      <c r="N721">
        <v>169.26695070351701</v>
      </c>
      <c r="O721">
        <v>173.24500126793799</v>
      </c>
      <c r="P721">
        <v>176.18360920639299</v>
      </c>
      <c r="Q721">
        <v>79.160628090393402</v>
      </c>
      <c r="R721">
        <v>79.566745979464201</v>
      </c>
      <c r="S721">
        <v>85.316849457934893</v>
      </c>
      <c r="T721">
        <v>114.22977652286301</v>
      </c>
    </row>
    <row r="722" spans="1:20" x14ac:dyDescent="0.35">
      <c r="A722" s="24">
        <v>41955</v>
      </c>
      <c r="B722">
        <v>106.98241689804399</v>
      </c>
      <c r="C722">
        <v>115.951005408719</v>
      </c>
      <c r="D722">
        <v>111.771370283026</v>
      </c>
      <c r="E722">
        <v>102.992563547567</v>
      </c>
      <c r="F722">
        <v>123.464865589723</v>
      </c>
      <c r="G722">
        <v>71.505387162815396</v>
      </c>
      <c r="H722">
        <v>55.211280074701797</v>
      </c>
      <c r="I722">
        <v>118.985196512573</v>
      </c>
      <c r="J722">
        <v>115.461097407027</v>
      </c>
      <c r="K722">
        <v>104.616831540745</v>
      </c>
      <c r="L722">
        <v>169.14392700619899</v>
      </c>
      <c r="M722">
        <v>169.89643097954499</v>
      </c>
      <c r="N722">
        <v>169.30229154693899</v>
      </c>
      <c r="O722">
        <v>175.260640359745</v>
      </c>
      <c r="P722">
        <v>179.45756286860399</v>
      </c>
      <c r="Q722">
        <v>78.907380827496098</v>
      </c>
      <c r="R722">
        <v>79.010538324586307</v>
      </c>
      <c r="S722">
        <v>84.196296839763505</v>
      </c>
      <c r="T722">
        <v>113.45874002342499</v>
      </c>
    </row>
    <row r="723" spans="1:20" x14ac:dyDescent="0.35">
      <c r="A723" s="24">
        <v>41956</v>
      </c>
      <c r="B723">
        <v>107.03114803399799</v>
      </c>
      <c r="C723">
        <v>115.951005408719</v>
      </c>
      <c r="D723">
        <v>111.90238373119</v>
      </c>
      <c r="E723">
        <v>103.031102582277</v>
      </c>
      <c r="F723">
        <v>122.81992558333801</v>
      </c>
      <c r="G723">
        <v>71.182806914340901</v>
      </c>
      <c r="H723">
        <v>54.774658103962899</v>
      </c>
      <c r="I723">
        <v>118.82688244374501</v>
      </c>
      <c r="J723">
        <v>115.334429660038</v>
      </c>
      <c r="K723">
        <v>105.304712402616</v>
      </c>
      <c r="L723">
        <v>169.33460722633399</v>
      </c>
      <c r="M723">
        <v>170.002440283048</v>
      </c>
      <c r="N723">
        <v>170.08023745467901</v>
      </c>
      <c r="O723">
        <v>173.71014781328901</v>
      </c>
      <c r="P723">
        <v>178.65378010622999</v>
      </c>
      <c r="Q723">
        <v>77.460206491384795</v>
      </c>
      <c r="R723">
        <v>77.400470293212294</v>
      </c>
      <c r="S723">
        <v>80.525505519261401</v>
      </c>
      <c r="T723">
        <v>110.280467010788</v>
      </c>
    </row>
    <row r="724" spans="1:20" x14ac:dyDescent="0.35">
      <c r="A724" s="24">
        <v>41957</v>
      </c>
      <c r="B724">
        <v>107.128628991158</v>
      </c>
      <c r="C724">
        <v>116.07220184278</v>
      </c>
      <c r="D724">
        <v>111.771370283026</v>
      </c>
      <c r="E724">
        <v>103.095403559326</v>
      </c>
      <c r="F724">
        <v>122.420660063201</v>
      </c>
      <c r="G724">
        <v>70.524220013703697</v>
      </c>
      <c r="H724">
        <v>54.042268947525997</v>
      </c>
      <c r="I724">
        <v>118.840119748267</v>
      </c>
      <c r="J724">
        <v>115.480583213797</v>
      </c>
      <c r="K724">
        <v>106.768284805655</v>
      </c>
      <c r="L724">
        <v>169.37601198868899</v>
      </c>
      <c r="M724">
        <v>170.073199363214</v>
      </c>
      <c r="N724">
        <v>170.08023745467901</v>
      </c>
      <c r="O724">
        <v>172.83147403479001</v>
      </c>
      <c r="P724">
        <v>179.00662968384199</v>
      </c>
      <c r="Q724">
        <v>78.292324987985197</v>
      </c>
      <c r="R724">
        <v>78.483605344551705</v>
      </c>
      <c r="S724">
        <v>82.302936351523599</v>
      </c>
      <c r="T724">
        <v>112.932157562459</v>
      </c>
    </row>
    <row r="725" spans="1:20" x14ac:dyDescent="0.35">
      <c r="A725" s="24">
        <v>41960</v>
      </c>
      <c r="B725">
        <v>107.001924300627</v>
      </c>
      <c r="C725">
        <v>115.735498248974</v>
      </c>
      <c r="D725">
        <v>111.90238373119</v>
      </c>
      <c r="E725">
        <v>103.043983553446</v>
      </c>
      <c r="F725">
        <v>122.205666881818</v>
      </c>
      <c r="G725">
        <v>70.7526924634724</v>
      </c>
      <c r="H725">
        <v>54.338036133224001</v>
      </c>
      <c r="I725">
        <v>118.65545533001701</v>
      </c>
      <c r="J725">
        <v>115.20773190410701</v>
      </c>
      <c r="K725">
        <v>106.212129124944</v>
      </c>
      <c r="L725">
        <v>169.48392754301099</v>
      </c>
      <c r="M725">
        <v>169.808008753374</v>
      </c>
      <c r="N725">
        <v>170.08023745467901</v>
      </c>
      <c r="O725">
        <v>172.521404771568</v>
      </c>
      <c r="P725">
        <v>176.98737474903299</v>
      </c>
      <c r="Q725">
        <v>77.966716009765307</v>
      </c>
      <c r="R725">
        <v>78.249413529377605</v>
      </c>
      <c r="S725">
        <v>86.746528172122495</v>
      </c>
      <c r="T725">
        <v>110.073594728213</v>
      </c>
    </row>
    <row r="726" spans="1:20" x14ac:dyDescent="0.35">
      <c r="A726" s="24">
        <v>41961</v>
      </c>
      <c r="B726">
        <v>107.099414600412</v>
      </c>
      <c r="C726">
        <v>115.82979515522401</v>
      </c>
      <c r="D726">
        <v>112.00065988863901</v>
      </c>
      <c r="E726">
        <v>103.08253413024499</v>
      </c>
      <c r="F726">
        <v>121.959952857806</v>
      </c>
      <c r="G726">
        <v>70.430123394351497</v>
      </c>
      <c r="H726">
        <v>53.957755025071698</v>
      </c>
      <c r="I726">
        <v>118.141137441887</v>
      </c>
      <c r="J726">
        <v>115.30523095882501</v>
      </c>
      <c r="K726">
        <v>106.899991662383</v>
      </c>
      <c r="L726">
        <v>170.46244962626099</v>
      </c>
      <c r="M726">
        <v>171.08092672334999</v>
      </c>
      <c r="N726">
        <v>170.08023745467901</v>
      </c>
      <c r="O726">
        <v>172.88322739147799</v>
      </c>
      <c r="P726">
        <v>177.163842587175</v>
      </c>
      <c r="Q726">
        <v>77.568745316222504</v>
      </c>
      <c r="R726">
        <v>77.576112758699395</v>
      </c>
      <c r="S726">
        <v>86.051009196029796</v>
      </c>
      <c r="T726">
        <v>110.4121168364</v>
      </c>
    </row>
    <row r="727" spans="1:20" x14ac:dyDescent="0.35">
      <c r="A727" s="24">
        <v>41962</v>
      </c>
      <c r="B727">
        <v>106.845893107842</v>
      </c>
      <c r="C727">
        <v>115.560392203821</v>
      </c>
      <c r="D727">
        <v>111.80411560940399</v>
      </c>
      <c r="E727">
        <v>103.069676243253</v>
      </c>
      <c r="F727">
        <v>121.83716174207299</v>
      </c>
      <c r="G727">
        <v>71.223130842819401</v>
      </c>
      <c r="H727">
        <v>54.845082867908999</v>
      </c>
      <c r="I727">
        <v>117.943455000802</v>
      </c>
      <c r="J727">
        <v>114.69128800382499</v>
      </c>
      <c r="K727">
        <v>105.114458984881</v>
      </c>
      <c r="L727">
        <v>170.18884025769</v>
      </c>
      <c r="M727">
        <v>170.76265539308599</v>
      </c>
      <c r="N727">
        <v>170.08023745467901</v>
      </c>
      <c r="O727">
        <v>171.694472163895</v>
      </c>
      <c r="P727">
        <v>178.47734670755599</v>
      </c>
      <c r="Q727">
        <v>77.170767126386806</v>
      </c>
      <c r="R727">
        <v>77.341920943525693</v>
      </c>
      <c r="S727">
        <v>89.374033658513795</v>
      </c>
      <c r="T727">
        <v>110.694228417415</v>
      </c>
    </row>
    <row r="728" spans="1:20" x14ac:dyDescent="0.35">
      <c r="A728" s="24">
        <v>41963</v>
      </c>
      <c r="B728">
        <v>107.04096713366999</v>
      </c>
      <c r="C728">
        <v>115.82979515522401</v>
      </c>
      <c r="D728">
        <v>111.86963036914899</v>
      </c>
      <c r="E728">
        <v>103.108215277963</v>
      </c>
      <c r="F728">
        <v>121.775667339797</v>
      </c>
      <c r="G728">
        <v>70.591424697942301</v>
      </c>
      <c r="H728">
        <v>54.140866771339901</v>
      </c>
      <c r="I728">
        <v>118.44455020319</v>
      </c>
      <c r="J728">
        <v>115.129758668083</v>
      </c>
      <c r="K728">
        <v>106.44630620676</v>
      </c>
      <c r="L728">
        <v>170.48734631435099</v>
      </c>
      <c r="M728">
        <v>170.97482613743901</v>
      </c>
      <c r="N728">
        <v>170.451492056218</v>
      </c>
      <c r="O728">
        <v>172.93484670368099</v>
      </c>
      <c r="P728">
        <v>181.45717008646201</v>
      </c>
      <c r="Q728">
        <v>77.822000075412504</v>
      </c>
      <c r="R728">
        <v>78.249413529377605</v>
      </c>
      <c r="S728">
        <v>90.842353134703401</v>
      </c>
      <c r="T728">
        <v>114.38022985753</v>
      </c>
    </row>
    <row r="729" spans="1:20" x14ac:dyDescent="0.35">
      <c r="A729" s="24">
        <v>41964</v>
      </c>
      <c r="B729">
        <v>107.16766248157499</v>
      </c>
      <c r="C729">
        <v>116.11256840878799</v>
      </c>
      <c r="D729">
        <v>112.066182684046</v>
      </c>
      <c r="E729">
        <v>103.146742770583</v>
      </c>
      <c r="F729">
        <v>122.45138090583001</v>
      </c>
      <c r="G729">
        <v>69.677445464038897</v>
      </c>
      <c r="H729">
        <v>53.056348538023599</v>
      </c>
      <c r="I729">
        <v>119.090692932324</v>
      </c>
      <c r="J729">
        <v>115.62677677948</v>
      </c>
      <c r="K729">
        <v>108.495307571014</v>
      </c>
      <c r="L729">
        <v>171.39956694715599</v>
      </c>
      <c r="M729">
        <v>171.75271960721699</v>
      </c>
      <c r="N729">
        <v>171.51230850319499</v>
      </c>
      <c r="O729">
        <v>172.05625822621801</v>
      </c>
      <c r="P729">
        <v>181.692408878116</v>
      </c>
      <c r="Q729">
        <v>78.654126068306098</v>
      </c>
      <c r="R729">
        <v>78.981263649742701</v>
      </c>
      <c r="S729">
        <v>86.862443088156795</v>
      </c>
      <c r="T729">
        <v>116.61821794774301</v>
      </c>
    </row>
    <row r="730" spans="1:20" x14ac:dyDescent="0.35">
      <c r="A730" s="24">
        <v>41967</v>
      </c>
      <c r="B730">
        <v>107.206658601489</v>
      </c>
      <c r="C730">
        <v>116.126042356702</v>
      </c>
      <c r="D730">
        <v>112.229941458589</v>
      </c>
      <c r="E730">
        <v>103.18531643156</v>
      </c>
      <c r="F730">
        <v>122.482114927713</v>
      </c>
      <c r="G730">
        <v>69.610229600446601</v>
      </c>
      <c r="H730">
        <v>52.943677327147697</v>
      </c>
      <c r="I730">
        <v>119.16980245570601</v>
      </c>
      <c r="J730">
        <v>115.811941958703</v>
      </c>
      <c r="K730">
        <v>108.75873044668499</v>
      </c>
      <c r="L730">
        <v>171.880558998683</v>
      </c>
      <c r="M730">
        <v>172.61897444822799</v>
      </c>
      <c r="N730">
        <v>171.936606323614</v>
      </c>
      <c r="O730">
        <v>173.60673858681201</v>
      </c>
      <c r="P730">
        <v>184.08416110748999</v>
      </c>
      <c r="Q730">
        <v>77.966716009765307</v>
      </c>
      <c r="R730">
        <v>78.073771063890405</v>
      </c>
      <c r="S730">
        <v>84.428134041803901</v>
      </c>
      <c r="T730">
        <v>114.982051616937</v>
      </c>
    </row>
    <row r="731" spans="1:20" x14ac:dyDescent="0.35">
      <c r="A731" s="24">
        <v>41968</v>
      </c>
      <c r="B731">
        <v>107.44073808985701</v>
      </c>
      <c r="C731">
        <v>116.610966287284</v>
      </c>
      <c r="D731">
        <v>112.42654198746401</v>
      </c>
      <c r="E731">
        <v>103.223890092536</v>
      </c>
      <c r="F731">
        <v>122.666387266467</v>
      </c>
      <c r="G731">
        <v>68.454323564702406</v>
      </c>
      <c r="H731">
        <v>51.6760736333068</v>
      </c>
      <c r="I731">
        <v>119.82906553913</v>
      </c>
      <c r="J731">
        <v>116.30884003433</v>
      </c>
      <c r="K731">
        <v>111.349292081371</v>
      </c>
      <c r="L731">
        <v>171.756210134925</v>
      </c>
      <c r="M731">
        <v>172.67200952744901</v>
      </c>
      <c r="N731">
        <v>171.989617588747</v>
      </c>
      <c r="O731">
        <v>173.76177931135399</v>
      </c>
      <c r="P731">
        <v>183.79008248338801</v>
      </c>
      <c r="Q731">
        <v>77.604929922030294</v>
      </c>
      <c r="R731">
        <v>77.371195618368901</v>
      </c>
      <c r="S731">
        <v>87.210202576203201</v>
      </c>
      <c r="T731">
        <v>113.082610897126</v>
      </c>
    </row>
    <row r="732" spans="1:20" x14ac:dyDescent="0.35">
      <c r="A732" s="24">
        <v>41969</v>
      </c>
      <c r="B732">
        <v>107.52851205885401</v>
      </c>
      <c r="C732">
        <v>116.812951131096</v>
      </c>
      <c r="D732">
        <v>112.623102338024</v>
      </c>
      <c r="E732">
        <v>103.262371416801</v>
      </c>
      <c r="F732">
        <v>122.789257457728</v>
      </c>
      <c r="G732">
        <v>68.037646696875598</v>
      </c>
      <c r="H732">
        <v>51.225351989762302</v>
      </c>
      <c r="I732">
        <v>120.369850726915</v>
      </c>
      <c r="J732">
        <v>116.70839910293201</v>
      </c>
      <c r="K732">
        <v>112.300623305562</v>
      </c>
      <c r="L732">
        <v>172.195692753336</v>
      </c>
      <c r="M732">
        <v>173.273119399824</v>
      </c>
      <c r="N732">
        <v>172.29017452656799</v>
      </c>
      <c r="O732">
        <v>174.17529435864</v>
      </c>
      <c r="P732">
        <v>183.24120344935301</v>
      </c>
      <c r="Q732">
        <v>77.424014389284196</v>
      </c>
      <c r="R732">
        <v>77.049179778664794</v>
      </c>
      <c r="S732">
        <v>85.432771743941103</v>
      </c>
      <c r="T732">
        <v>109.94192806112601</v>
      </c>
    </row>
    <row r="733" spans="1:20" x14ac:dyDescent="0.35">
      <c r="A733" s="24">
        <v>41971</v>
      </c>
      <c r="B733">
        <v>107.86005381913</v>
      </c>
      <c r="C733">
        <v>117.06888704430099</v>
      </c>
      <c r="D733">
        <v>112.65577534343601</v>
      </c>
      <c r="E733">
        <v>103.365199886472</v>
      </c>
      <c r="F733">
        <v>121.560660979159</v>
      </c>
      <c r="G733">
        <v>66.935496582974693</v>
      </c>
      <c r="H733">
        <v>49.915507106140304</v>
      </c>
      <c r="I733">
        <v>120.607223153397</v>
      </c>
      <c r="J733">
        <v>117.02018201424001</v>
      </c>
      <c r="K733">
        <v>115.125334535416</v>
      </c>
      <c r="L733">
        <v>171.83087029326401</v>
      </c>
      <c r="M733">
        <v>173.166973172708</v>
      </c>
      <c r="N733">
        <v>172.29017452656799</v>
      </c>
      <c r="O733">
        <v>171.332637358124</v>
      </c>
      <c r="P733">
        <v>184.887874990927</v>
      </c>
      <c r="Q733">
        <v>73.878432768035395</v>
      </c>
      <c r="R733">
        <v>73.243561386195694</v>
      </c>
      <c r="S733">
        <v>82.148380673487296</v>
      </c>
      <c r="T733">
        <v>96.062841613572104</v>
      </c>
    </row>
    <row r="734" spans="1:20" x14ac:dyDescent="0.35">
      <c r="A734" s="24">
        <v>41974</v>
      </c>
      <c r="B734">
        <v>107.617565967579</v>
      </c>
      <c r="C734">
        <v>116.60167962779801</v>
      </c>
      <c r="D734">
        <v>112.606597086397</v>
      </c>
      <c r="E734">
        <v>103.39350108836101</v>
      </c>
      <c r="F734">
        <v>120.625698294571</v>
      </c>
      <c r="G734">
        <v>67.688180102964196</v>
      </c>
      <c r="H734">
        <v>50.760577987750402</v>
      </c>
      <c r="I734">
        <v>120.035490010147</v>
      </c>
      <c r="J734">
        <v>116.614721186913</v>
      </c>
      <c r="K734">
        <v>113.03240950708199</v>
      </c>
      <c r="L734">
        <v>170.63662177213001</v>
      </c>
      <c r="M734">
        <v>171.575905582345</v>
      </c>
      <c r="N734">
        <v>171.01728106531101</v>
      </c>
      <c r="O734">
        <v>168.33500056237699</v>
      </c>
      <c r="P734">
        <v>180.84945121997899</v>
      </c>
      <c r="Q734">
        <v>75.397968819469298</v>
      </c>
      <c r="R734">
        <v>74.355971112378398</v>
      </c>
      <c r="S734">
        <v>79.057186043071795</v>
      </c>
      <c r="T734">
        <v>94.238640192202297</v>
      </c>
    </row>
    <row r="735" spans="1:20" x14ac:dyDescent="0.35">
      <c r="A735" s="24">
        <v>41975</v>
      </c>
      <c r="B735">
        <v>107.402470694752</v>
      </c>
      <c r="C735">
        <v>116.142446024574</v>
      </c>
      <c r="D735">
        <v>112.245442252351</v>
      </c>
      <c r="E735">
        <v>103.200621241391</v>
      </c>
      <c r="F735">
        <v>120.995969454441</v>
      </c>
      <c r="G735">
        <v>68.991955448934405</v>
      </c>
      <c r="H735">
        <v>52.267618519000003</v>
      </c>
      <c r="I735">
        <v>118.831326552607</v>
      </c>
      <c r="J735">
        <v>115.832938215588</v>
      </c>
      <c r="K735">
        <v>109.754003659388</v>
      </c>
      <c r="L735">
        <v>171.73958243693301</v>
      </c>
      <c r="M735">
        <v>172.44217563709</v>
      </c>
      <c r="N735">
        <v>171.54763336974401</v>
      </c>
      <c r="O735">
        <v>169.98885359186099</v>
      </c>
      <c r="P735">
        <v>181.47683502314899</v>
      </c>
      <c r="Q735">
        <v>73.806086045298301</v>
      </c>
      <c r="R735">
        <v>72.511711265830698</v>
      </c>
      <c r="S735">
        <v>76.313758270674498</v>
      </c>
      <c r="T735">
        <v>93.824887206313605</v>
      </c>
    </row>
    <row r="736" spans="1:20" x14ac:dyDescent="0.35">
      <c r="A736" s="24">
        <v>41976</v>
      </c>
      <c r="B736">
        <v>107.30470945882</v>
      </c>
      <c r="C736">
        <v>116.155947611355</v>
      </c>
      <c r="D736">
        <v>112.245442252351</v>
      </c>
      <c r="E736">
        <v>103.226267762841</v>
      </c>
      <c r="F736">
        <v>120.995969454441</v>
      </c>
      <c r="G736">
        <v>68.494647493181006</v>
      </c>
      <c r="H736">
        <v>51.6760736333068</v>
      </c>
      <c r="I736">
        <v>119.056221851083</v>
      </c>
      <c r="J736">
        <v>115.95024317246499</v>
      </c>
      <c r="K736">
        <v>111.041945541619</v>
      </c>
      <c r="L736">
        <v>172.40304553036</v>
      </c>
      <c r="M736">
        <v>173.02557672225501</v>
      </c>
      <c r="N736">
        <v>172.360888167159</v>
      </c>
      <c r="O736">
        <v>171.74612803368501</v>
      </c>
      <c r="P736">
        <v>183.04512233372799</v>
      </c>
      <c r="Q736">
        <v>73.371930745947594</v>
      </c>
      <c r="R736">
        <v>72.072602310326204</v>
      </c>
      <c r="S736">
        <v>74.8068054024547</v>
      </c>
      <c r="T736">
        <v>95.9123882789048</v>
      </c>
    </row>
    <row r="737" spans="1:20" x14ac:dyDescent="0.35">
      <c r="A737" s="24">
        <v>41977</v>
      </c>
      <c r="B737">
        <v>107.627282298368</v>
      </c>
      <c r="C737">
        <v>116.466511746207</v>
      </c>
      <c r="D737">
        <v>112.37674498438</v>
      </c>
      <c r="E737">
        <v>103.26491067635099</v>
      </c>
      <c r="F737">
        <v>120.87257209299401</v>
      </c>
      <c r="G737">
        <v>67.392491789603298</v>
      </c>
      <c r="H737">
        <v>50.450716386395598</v>
      </c>
      <c r="I737">
        <v>119.62526513896999</v>
      </c>
      <c r="J737">
        <v>116.13587849179</v>
      </c>
      <c r="K737">
        <v>113.705676634241</v>
      </c>
      <c r="L737">
        <v>172.212290545396</v>
      </c>
      <c r="M737">
        <v>173.09632058868499</v>
      </c>
      <c r="N737">
        <v>172.48466100350299</v>
      </c>
      <c r="O737">
        <v>171.591075123281</v>
      </c>
      <c r="P737">
        <v>181.790440826061</v>
      </c>
      <c r="Q737">
        <v>73.154845599979495</v>
      </c>
      <c r="R737">
        <v>71.721311795778703</v>
      </c>
      <c r="S737">
        <v>71.715610772039199</v>
      </c>
      <c r="T737">
        <v>92.771747546597098</v>
      </c>
    </row>
    <row r="738" spans="1:20" x14ac:dyDescent="0.35">
      <c r="A738" s="24">
        <v>41978</v>
      </c>
      <c r="B738">
        <v>107.167877361967</v>
      </c>
      <c r="C738">
        <v>116.088425858012</v>
      </c>
      <c r="D738">
        <v>111.818708373257</v>
      </c>
      <c r="E738">
        <v>102.956309846452</v>
      </c>
      <c r="F738">
        <v>120.749187910801</v>
      </c>
      <c r="G738">
        <v>68.091413798072495</v>
      </c>
      <c r="H738">
        <v>51.1831055428325</v>
      </c>
      <c r="I738">
        <v>119.440015969554</v>
      </c>
      <c r="J738">
        <v>115.65708581157099</v>
      </c>
      <c r="K738">
        <v>111.86153326021901</v>
      </c>
      <c r="L738">
        <v>172.49425862186101</v>
      </c>
      <c r="M738">
        <v>173.149325240438</v>
      </c>
      <c r="N738">
        <v>172.94431564421799</v>
      </c>
      <c r="O738">
        <v>174.53708042096201</v>
      </c>
      <c r="P738">
        <v>181.20233523706</v>
      </c>
      <c r="Q738">
        <v>72.973960052405204</v>
      </c>
      <c r="R738">
        <v>71.223653490587594</v>
      </c>
      <c r="S738">
        <v>74.729523878450706</v>
      </c>
      <c r="T738">
        <v>90.514981209543393</v>
      </c>
    </row>
    <row r="739" spans="1:20" x14ac:dyDescent="0.35">
      <c r="A739" s="24">
        <v>41981</v>
      </c>
      <c r="B739">
        <v>107.431843910135</v>
      </c>
      <c r="C739">
        <v>116.182964604353</v>
      </c>
      <c r="D739">
        <v>112.048480118645</v>
      </c>
      <c r="E739">
        <v>103.00759134726501</v>
      </c>
      <c r="F739">
        <v>120.008513798515</v>
      </c>
      <c r="G739">
        <v>66.532274067220001</v>
      </c>
      <c r="H739">
        <v>49.450717332682402</v>
      </c>
      <c r="I739">
        <v>119.969354653263</v>
      </c>
      <c r="J739">
        <v>116.204268872123</v>
      </c>
      <c r="K739">
        <v>115.740027614919</v>
      </c>
      <c r="L739">
        <v>171.34153448680999</v>
      </c>
      <c r="M739">
        <v>171.98255349757599</v>
      </c>
      <c r="N739">
        <v>172.16646559771701</v>
      </c>
      <c r="O739">
        <v>174.17529435864</v>
      </c>
      <c r="P739">
        <v>179.8300257237</v>
      </c>
      <c r="Q739">
        <v>71.707671263868093</v>
      </c>
      <c r="R739">
        <v>69.496486759840096</v>
      </c>
      <c r="S739">
        <v>71.367851283992906</v>
      </c>
      <c r="T739">
        <v>84.196033781645497</v>
      </c>
    </row>
    <row r="740" spans="1:20" x14ac:dyDescent="0.35">
      <c r="A740" s="24">
        <v>41982</v>
      </c>
      <c r="B740">
        <v>107.59801185186799</v>
      </c>
      <c r="C740">
        <v>116.39901763173199</v>
      </c>
      <c r="D740">
        <v>112.114131484659</v>
      </c>
      <c r="E740">
        <v>103.07190386640301</v>
      </c>
      <c r="F740">
        <v>119.66909527382001</v>
      </c>
      <c r="G740">
        <v>65.779584957553794</v>
      </c>
      <c r="H740">
        <v>48.563394746993801</v>
      </c>
      <c r="I740">
        <v>121.252927319158</v>
      </c>
      <c r="J740">
        <v>116.302038007326</v>
      </c>
      <c r="K740">
        <v>117.671945019373</v>
      </c>
      <c r="L740">
        <v>171.22543966018401</v>
      </c>
      <c r="M740">
        <v>172.10627158828899</v>
      </c>
      <c r="N740">
        <v>172.16646559771701</v>
      </c>
      <c r="O740">
        <v>175.20899667581801</v>
      </c>
      <c r="P740">
        <v>180.45740952686899</v>
      </c>
      <c r="Q740">
        <v>72.214180782248704</v>
      </c>
      <c r="R740">
        <v>69.994145065031205</v>
      </c>
      <c r="S740">
        <v>71.599695856004999</v>
      </c>
      <c r="T740">
        <v>88.277018381545901</v>
      </c>
    </row>
    <row r="741" spans="1:20" x14ac:dyDescent="0.35">
      <c r="A741" s="24">
        <v>41983</v>
      </c>
      <c r="B741">
        <v>107.78373390931201</v>
      </c>
      <c r="C741">
        <v>116.52060100993801</v>
      </c>
      <c r="D741">
        <v>112.311101654029</v>
      </c>
      <c r="E741">
        <v>103.162001412059</v>
      </c>
      <c r="F741">
        <v>118.249557753635</v>
      </c>
      <c r="G741">
        <v>64.784957866693205</v>
      </c>
      <c r="H741">
        <v>47.492965672185697</v>
      </c>
      <c r="I741">
        <v>120.697121335793</v>
      </c>
      <c r="J741">
        <v>116.26295636099501</v>
      </c>
      <c r="K741">
        <v>120.335685274211</v>
      </c>
      <c r="L741">
        <v>168.48043400684199</v>
      </c>
      <c r="M741">
        <v>169.330662612916</v>
      </c>
      <c r="N741">
        <v>170.11562622872</v>
      </c>
      <c r="O741">
        <v>170.35063965418399</v>
      </c>
      <c r="P741">
        <v>177.49707888730501</v>
      </c>
      <c r="Q741">
        <v>71.092615424357206</v>
      </c>
      <c r="R741">
        <v>68.559719499144293</v>
      </c>
      <c r="S741">
        <v>72.874811522184501</v>
      </c>
      <c r="T741">
        <v>84.045580446978093</v>
      </c>
    </row>
    <row r="742" spans="1:20" x14ac:dyDescent="0.35">
      <c r="A742" s="24">
        <v>41984</v>
      </c>
      <c r="B742">
        <v>107.744663048392</v>
      </c>
      <c r="C742">
        <v>116.26394648617701</v>
      </c>
      <c r="D742">
        <v>112.179774815011</v>
      </c>
      <c r="E742">
        <v>103.07190386640301</v>
      </c>
      <c r="F742">
        <v>117.509002254641</v>
      </c>
      <c r="G742">
        <v>64.475826380613896</v>
      </c>
      <c r="H742">
        <v>47.140857623901098</v>
      </c>
      <c r="I742">
        <v>120.697121335793</v>
      </c>
      <c r="J742">
        <v>116.145651404118</v>
      </c>
      <c r="K742">
        <v>121.272375277042</v>
      </c>
      <c r="L742">
        <v>169.33460722633399</v>
      </c>
      <c r="M742">
        <v>170.14386716097101</v>
      </c>
      <c r="N742">
        <v>169.337648367235</v>
      </c>
      <c r="O742">
        <v>170.86750299863499</v>
      </c>
      <c r="P742">
        <v>179.79085082793699</v>
      </c>
      <c r="Q742">
        <v>70.441382475331494</v>
      </c>
      <c r="R742">
        <v>67.740045354249006</v>
      </c>
      <c r="S742">
        <v>72.024729498083701</v>
      </c>
      <c r="T742">
        <v>83.424997282206903</v>
      </c>
    </row>
    <row r="743" spans="1:20" x14ac:dyDescent="0.35">
      <c r="A743" s="24">
        <v>41985</v>
      </c>
      <c r="B743">
        <v>108.08682737415501</v>
      </c>
      <c r="C743">
        <v>117.114739925511</v>
      </c>
      <c r="D743">
        <v>112.705106278071</v>
      </c>
      <c r="E743">
        <v>103.290626450335</v>
      </c>
      <c r="F743">
        <v>116.120435982923</v>
      </c>
      <c r="G743">
        <v>62.526901717048197</v>
      </c>
      <c r="H743">
        <v>45.070434752528499</v>
      </c>
      <c r="I743">
        <v>121.58375029137</v>
      </c>
      <c r="J743">
        <v>116.331336738348</v>
      </c>
      <c r="K743">
        <v>126.585187078709</v>
      </c>
      <c r="L743">
        <v>166.59796028088499</v>
      </c>
      <c r="M743">
        <v>167.66879030118301</v>
      </c>
      <c r="N743">
        <v>167.958636514472</v>
      </c>
      <c r="O743">
        <v>168.38669298975299</v>
      </c>
      <c r="P743">
        <v>180.90825661295901</v>
      </c>
      <c r="Q743">
        <v>69.862518737921206</v>
      </c>
      <c r="R743">
        <v>66.803278093553502</v>
      </c>
      <c r="S743">
        <v>74.265842104398303</v>
      </c>
      <c r="T743">
        <v>82.616311660963305</v>
      </c>
    </row>
    <row r="744" spans="1:20" x14ac:dyDescent="0.35">
      <c r="A744" s="24">
        <v>41988</v>
      </c>
      <c r="B744">
        <v>107.79355300898401</v>
      </c>
      <c r="C744">
        <v>116.49365311410899</v>
      </c>
      <c r="D744">
        <v>112.245442252351</v>
      </c>
      <c r="E744">
        <v>103.11056986409</v>
      </c>
      <c r="F744">
        <v>116.45982814910801</v>
      </c>
      <c r="G744">
        <v>62.741947763128799</v>
      </c>
      <c r="H744">
        <v>45.239452083139803</v>
      </c>
      <c r="I744">
        <v>121.014736241042</v>
      </c>
      <c r="J744">
        <v>116.604948274585</v>
      </c>
      <c r="K744">
        <v>125.89731537905401</v>
      </c>
      <c r="L744">
        <v>165.45349018296599</v>
      </c>
      <c r="M744">
        <v>166.83793782085701</v>
      </c>
      <c r="N744">
        <v>165.76630595680001</v>
      </c>
      <c r="O744">
        <v>167.14629407824299</v>
      </c>
      <c r="P744">
        <v>181.28075390752301</v>
      </c>
      <c r="Q744">
        <v>68.740953380029694</v>
      </c>
      <c r="R744">
        <v>65.485951227040403</v>
      </c>
      <c r="S744">
        <v>73.493048974273194</v>
      </c>
      <c r="T744">
        <v>80.397160762760905</v>
      </c>
    </row>
    <row r="745" spans="1:20" x14ac:dyDescent="0.35">
      <c r="A745" s="24">
        <v>41989</v>
      </c>
      <c r="B745">
        <v>108.057510214526</v>
      </c>
      <c r="C745">
        <v>116.628586065326</v>
      </c>
      <c r="D745">
        <v>112.409570667388</v>
      </c>
      <c r="E745">
        <v>103.252018163092</v>
      </c>
      <c r="F745">
        <v>115.595796213139</v>
      </c>
      <c r="G745">
        <v>61.236580723149999</v>
      </c>
      <c r="H745">
        <v>43.619729826716899</v>
      </c>
      <c r="I745">
        <v>121.47787378336101</v>
      </c>
      <c r="J745">
        <v>116.56581661334999</v>
      </c>
      <c r="K745">
        <v>130.49290890283399</v>
      </c>
      <c r="L745">
        <v>164.12659390204499</v>
      </c>
      <c r="M745">
        <v>164.75178487535601</v>
      </c>
      <c r="N745">
        <v>165.837067528011</v>
      </c>
      <c r="O745">
        <v>166.62943073379199</v>
      </c>
      <c r="P745">
        <v>179.02620852185601</v>
      </c>
      <c r="Q745">
        <v>68.342982686486806</v>
      </c>
      <c r="R745">
        <v>65.134660712492902</v>
      </c>
      <c r="S745">
        <v>71.599695856004999</v>
      </c>
      <c r="T745">
        <v>82.522277274203901</v>
      </c>
    </row>
    <row r="746" spans="1:20" x14ac:dyDescent="0.35">
      <c r="A746" s="24">
        <v>41990</v>
      </c>
      <c r="B746">
        <v>107.920659432422</v>
      </c>
      <c r="C746">
        <v>116.480123888459</v>
      </c>
      <c r="D746">
        <v>111.94998699829701</v>
      </c>
      <c r="E746">
        <v>103.162001412059</v>
      </c>
      <c r="F746">
        <v>117.78674186749301</v>
      </c>
      <c r="G746">
        <v>62.298390139541901</v>
      </c>
      <c r="H746">
        <v>44.746499764111597</v>
      </c>
      <c r="I746">
        <v>121.43818379796301</v>
      </c>
      <c r="J746">
        <v>116.595155356296</v>
      </c>
      <c r="K746">
        <v>127.024240475189</v>
      </c>
      <c r="L746">
        <v>167.34430766385</v>
      </c>
      <c r="M746">
        <v>168.00472477745299</v>
      </c>
      <c r="N746">
        <v>167.53424283281399</v>
      </c>
      <c r="O746">
        <v>170.45404888066099</v>
      </c>
      <c r="P746">
        <v>183.35883145504701</v>
      </c>
      <c r="Q746">
        <v>68.740953380029694</v>
      </c>
      <c r="R746">
        <v>65.456676552197095</v>
      </c>
      <c r="S746">
        <v>72.642966950172394</v>
      </c>
      <c r="T746">
        <v>89.217336986923897</v>
      </c>
    </row>
    <row r="747" spans="1:20" x14ac:dyDescent="0.35">
      <c r="A747" s="24">
        <v>41991</v>
      </c>
      <c r="B747">
        <v>107.637129425917</v>
      </c>
      <c r="C747">
        <v>116.142446024574</v>
      </c>
      <c r="D747">
        <v>111.91719345794201</v>
      </c>
      <c r="E747">
        <v>102.98188711536901</v>
      </c>
      <c r="F747">
        <v>118.619868451269</v>
      </c>
      <c r="G747">
        <v>64.287655500616495</v>
      </c>
      <c r="H747">
        <v>46.816906864038103</v>
      </c>
      <c r="I747">
        <v>121.31908460421</v>
      </c>
      <c r="J747">
        <v>116.71243030423</v>
      </c>
      <c r="K747">
        <v>121.243111158754</v>
      </c>
      <c r="L747">
        <v>171.48249609559301</v>
      </c>
      <c r="M747">
        <v>171.96484471036601</v>
      </c>
      <c r="N747">
        <v>171.35313091593599</v>
      </c>
      <c r="O747">
        <v>173.65841882832601</v>
      </c>
      <c r="P747">
        <v>186.24060566627401</v>
      </c>
      <c r="Q747">
        <v>68.523875730354305</v>
      </c>
      <c r="R747">
        <v>64.929743572162494</v>
      </c>
      <c r="S747">
        <v>72.411129748132097</v>
      </c>
      <c r="T747">
        <v>89.612269622278902</v>
      </c>
    </row>
    <row r="748" spans="1:20" x14ac:dyDescent="0.35">
      <c r="A748" s="24">
        <v>41992</v>
      </c>
      <c r="B748">
        <v>107.81309778207</v>
      </c>
      <c r="C748">
        <v>116.547576544634</v>
      </c>
      <c r="D748">
        <v>112.048480118645</v>
      </c>
      <c r="E748">
        <v>102.956309846452</v>
      </c>
      <c r="F748">
        <v>120.008513798515</v>
      </c>
      <c r="G748">
        <v>62.889789124970797</v>
      </c>
      <c r="H748">
        <v>45.2676251430075</v>
      </c>
      <c r="I748">
        <v>122.073311277006</v>
      </c>
      <c r="J748">
        <v>116.653822839206</v>
      </c>
      <c r="K748">
        <v>125.019162775015</v>
      </c>
      <c r="L748">
        <v>172.212126062773</v>
      </c>
      <c r="M748">
        <v>173.168479332445</v>
      </c>
      <c r="N748">
        <v>172.03559902969201</v>
      </c>
      <c r="O748">
        <v>173.43512508970301</v>
      </c>
      <c r="P748">
        <v>184.887323959426</v>
      </c>
      <c r="Q748">
        <v>69.536902263408095</v>
      </c>
      <c r="R748">
        <v>66.6861849777533</v>
      </c>
      <c r="S748">
        <v>68.392586309555199</v>
      </c>
      <c r="T748">
        <v>94.444022004063697</v>
      </c>
    </row>
    <row r="749" spans="1:20" x14ac:dyDescent="0.35">
      <c r="A749" s="24">
        <v>41995</v>
      </c>
      <c r="B749">
        <v>107.979331122182</v>
      </c>
      <c r="C749">
        <v>116.750169443532</v>
      </c>
      <c r="D749">
        <v>112.278292042347</v>
      </c>
      <c r="E749">
        <v>102.956309846452</v>
      </c>
      <c r="F749">
        <v>119.854250622637</v>
      </c>
      <c r="G749">
        <v>62.607543984328302</v>
      </c>
      <c r="H749">
        <v>44.9859260872229</v>
      </c>
      <c r="I749">
        <v>122.377710805902</v>
      </c>
      <c r="J749">
        <v>117.025103480837</v>
      </c>
      <c r="K749">
        <v>125.780213094822</v>
      </c>
      <c r="L749">
        <v>173.00433419190699</v>
      </c>
      <c r="M749">
        <v>173.70097526124999</v>
      </c>
      <c r="N749">
        <v>172.49776203949099</v>
      </c>
      <c r="O749">
        <v>173.279255726532</v>
      </c>
      <c r="P749">
        <v>185.94799071959599</v>
      </c>
      <c r="Q749">
        <v>68.270620971164206</v>
      </c>
      <c r="R749">
        <v>64.754101106675293</v>
      </c>
      <c r="S749">
        <v>63.214842120833303</v>
      </c>
      <c r="T749">
        <v>91.761823116830499</v>
      </c>
    </row>
    <row r="750" spans="1:20" x14ac:dyDescent="0.35">
      <c r="A750" s="24">
        <v>41996</v>
      </c>
      <c r="B750">
        <v>107.480696500224</v>
      </c>
      <c r="C750">
        <v>116.299946111118</v>
      </c>
      <c r="D750">
        <v>112.179774815011</v>
      </c>
      <c r="E750">
        <v>102.79250452132401</v>
      </c>
      <c r="F750">
        <v>120.224482244743</v>
      </c>
      <c r="G750">
        <v>65.215072317561706</v>
      </c>
      <c r="H750">
        <v>47.732407766743101</v>
      </c>
      <c r="I750">
        <v>121.19562170488101</v>
      </c>
      <c r="J750">
        <v>116.13587849179</v>
      </c>
      <c r="K750">
        <v>118.111044226933</v>
      </c>
      <c r="L750">
        <v>173.237809800218</v>
      </c>
      <c r="M750">
        <v>173.31045390481799</v>
      </c>
      <c r="N750">
        <v>173.670656251662</v>
      </c>
      <c r="O750">
        <v>174.889446811818</v>
      </c>
      <c r="P750">
        <v>187.18540083365801</v>
      </c>
      <c r="Q750">
        <v>68.958023533411904</v>
      </c>
      <c r="R750">
        <v>65.720143042214403</v>
      </c>
      <c r="S750">
        <v>62.712519584778804</v>
      </c>
      <c r="T750">
        <v>94.330704126153904</v>
      </c>
    </row>
    <row r="751" spans="1:20" x14ac:dyDescent="0.35">
      <c r="A751" s="24">
        <v>41997</v>
      </c>
      <c r="B751">
        <v>107.597441951696</v>
      </c>
      <c r="C751">
        <v>116.40840102725301</v>
      </c>
      <c r="D751">
        <v>112.179774815011</v>
      </c>
      <c r="E751">
        <v>102.805316239961</v>
      </c>
      <c r="F751">
        <v>120.564019382729</v>
      </c>
      <c r="G751">
        <v>64.408599337667994</v>
      </c>
      <c r="H751">
        <v>46.8450799239058</v>
      </c>
      <c r="I751">
        <v>121.673772733389</v>
      </c>
      <c r="J751">
        <v>116.510140021726</v>
      </c>
      <c r="K751">
        <v>120.335685274211</v>
      </c>
      <c r="L751">
        <v>173.254512263039</v>
      </c>
      <c r="M751">
        <v>173.63001840253301</v>
      </c>
      <c r="N751">
        <v>173.59957514298799</v>
      </c>
      <c r="O751">
        <v>174.62972953113299</v>
      </c>
      <c r="P751">
        <v>187.067566191152</v>
      </c>
      <c r="Q751">
        <v>68.053543321488903</v>
      </c>
      <c r="R751">
        <v>64.373535917284499</v>
      </c>
      <c r="S751">
        <v>60.316847615442001</v>
      </c>
      <c r="T751">
        <v>92.649613155484602</v>
      </c>
    </row>
    <row r="752" spans="1:20" x14ac:dyDescent="0.35">
      <c r="A752" s="24">
        <v>41999</v>
      </c>
      <c r="B752">
        <v>107.646472051675</v>
      </c>
      <c r="C752">
        <v>116.449043981937</v>
      </c>
      <c r="D752">
        <v>112.179774815011</v>
      </c>
      <c r="E752">
        <v>102.84398223764801</v>
      </c>
      <c r="F752">
        <v>120.19372186435</v>
      </c>
      <c r="G752">
        <v>64.005393590943797</v>
      </c>
      <c r="H752">
        <v>46.408468467464303</v>
      </c>
      <c r="I752">
        <v>121.846398587007</v>
      </c>
      <c r="J752">
        <v>116.59836631316099</v>
      </c>
      <c r="K752">
        <v>121.36021344298599</v>
      </c>
      <c r="L752">
        <v>173.813170019034</v>
      </c>
      <c r="M752">
        <v>174.21577761658</v>
      </c>
      <c r="N752">
        <v>173.59957514298799</v>
      </c>
      <c r="O752">
        <v>174.73361400623401</v>
      </c>
      <c r="P752">
        <v>187.67649043904299</v>
      </c>
      <c r="Q752">
        <v>67.981196598751893</v>
      </c>
      <c r="R752">
        <v>64.227168126640606</v>
      </c>
      <c r="S752">
        <v>59.814528764373399</v>
      </c>
      <c r="T752">
        <v>92.196265857198398</v>
      </c>
    </row>
    <row r="753" spans="1:20" x14ac:dyDescent="0.35">
      <c r="A753" s="24">
        <v>42002</v>
      </c>
      <c r="B753">
        <v>107.87208712110601</v>
      </c>
      <c r="C753">
        <v>116.530454266207</v>
      </c>
      <c r="D753">
        <v>112.39039757567301</v>
      </c>
      <c r="E753">
        <v>102.98583450976</v>
      </c>
      <c r="F753">
        <v>120.333237454255</v>
      </c>
      <c r="G753">
        <v>62.957010578239803</v>
      </c>
      <c r="H753">
        <v>45.338034135507499</v>
      </c>
      <c r="I753">
        <v>122.56367629549599</v>
      </c>
      <c r="J753">
        <v>116.823693460651</v>
      </c>
      <c r="K753">
        <v>124.126368949615</v>
      </c>
      <c r="L753">
        <v>174.04670543920801</v>
      </c>
      <c r="M753">
        <v>174.51757247214601</v>
      </c>
      <c r="N753">
        <v>174.114941140399</v>
      </c>
      <c r="O753">
        <v>176.188021029385</v>
      </c>
      <c r="P753">
        <v>189.52272148259101</v>
      </c>
      <c r="Q753">
        <v>67.329963649726196</v>
      </c>
      <c r="R753">
        <v>63.290400865945102</v>
      </c>
      <c r="S753">
        <v>62.094282132690097</v>
      </c>
      <c r="T753">
        <v>91.856286961252906</v>
      </c>
    </row>
    <row r="754" spans="1:20" x14ac:dyDescent="0.35">
      <c r="A754" s="24">
        <v>42003</v>
      </c>
      <c r="B754">
        <v>107.989757492528</v>
      </c>
      <c r="C754">
        <v>116.69316427927799</v>
      </c>
      <c r="D754">
        <v>112.48905140927801</v>
      </c>
      <c r="E754">
        <v>103.024442797003</v>
      </c>
      <c r="F754">
        <v>120.240205095561</v>
      </c>
      <c r="G754">
        <v>62.728504590410402</v>
      </c>
      <c r="H754">
        <v>45.000004731433599</v>
      </c>
      <c r="I754">
        <v>122.802715262802</v>
      </c>
      <c r="J754">
        <v>116.921692664414</v>
      </c>
      <c r="K754">
        <v>125.077700173807</v>
      </c>
      <c r="L754">
        <v>173.112803005964</v>
      </c>
      <c r="M754">
        <v>173.257160192106</v>
      </c>
      <c r="N754">
        <v>173.81286639962801</v>
      </c>
      <c r="O754">
        <v>175.72054698435801</v>
      </c>
      <c r="P754">
        <v>189.12988768169899</v>
      </c>
      <c r="Q754">
        <v>67.257594438110502</v>
      </c>
      <c r="R754">
        <v>63.144027491727996</v>
      </c>
      <c r="S754">
        <v>60.741888627492401</v>
      </c>
      <c r="T754">
        <v>90.571829615114595</v>
      </c>
    </row>
    <row r="755" spans="1:20" x14ac:dyDescent="0.35">
      <c r="A755" s="24">
        <v>42004</v>
      </c>
      <c r="B755">
        <v>108.01923347679499</v>
      </c>
      <c r="C755">
        <v>116.774533105248</v>
      </c>
      <c r="D755">
        <v>112.456161440968</v>
      </c>
      <c r="E755">
        <v>103.07608210257099</v>
      </c>
      <c r="F755">
        <v>119.713140342917</v>
      </c>
      <c r="G755">
        <v>62.352162830415701</v>
      </c>
      <c r="H755">
        <v>44.690158901524903</v>
      </c>
      <c r="I755">
        <v>122.749576000584</v>
      </c>
      <c r="J755">
        <v>117.00005601669299</v>
      </c>
      <c r="K755">
        <v>125.926552010694</v>
      </c>
      <c r="L755">
        <v>171.39493152775199</v>
      </c>
      <c r="M755">
        <v>171.90803662493599</v>
      </c>
      <c r="N755">
        <v>172.10664818461899</v>
      </c>
      <c r="O755">
        <v>174.266164332931</v>
      </c>
      <c r="P755">
        <v>188.57999268333401</v>
      </c>
      <c r="Q755">
        <v>66.751084919729905</v>
      </c>
      <c r="R755">
        <v>63.173302166571602</v>
      </c>
      <c r="S755">
        <v>57.071100991976202</v>
      </c>
      <c r="T755">
        <v>90.401823325664907</v>
      </c>
    </row>
    <row r="756" spans="1:20" x14ac:dyDescent="0.35">
      <c r="A756" s="24">
        <v>42006</v>
      </c>
      <c r="B756">
        <v>108.32331725996799</v>
      </c>
      <c r="C756">
        <v>117.16787564831201</v>
      </c>
      <c r="D756">
        <v>112.75224347672901</v>
      </c>
      <c r="E756">
        <v>103.07608210257099</v>
      </c>
      <c r="F756">
        <v>119.9301104125</v>
      </c>
      <c r="G756">
        <v>61.115608937714299</v>
      </c>
      <c r="H756">
        <v>43.2676165212836</v>
      </c>
      <c r="I756">
        <v>123.71915190907001</v>
      </c>
      <c r="J756">
        <v>117.41159865639899</v>
      </c>
      <c r="K756">
        <v>129.80507385204299</v>
      </c>
      <c r="L756">
        <v>171.303239941345</v>
      </c>
      <c r="M756">
        <v>171.46422155579299</v>
      </c>
      <c r="N756">
        <v>171.769024901074</v>
      </c>
      <c r="O756">
        <v>172.91571490005501</v>
      </c>
      <c r="P756">
        <v>187.26399170146499</v>
      </c>
      <c r="Q756">
        <v>65.955136036351504</v>
      </c>
      <c r="R756">
        <v>62.1194362065023</v>
      </c>
      <c r="S756">
        <v>57.805257045085099</v>
      </c>
      <c r="T756">
        <v>91.327380376463097</v>
      </c>
    </row>
    <row r="757" spans="1:20" x14ac:dyDescent="0.35">
      <c r="A757" s="24">
        <v>42009</v>
      </c>
      <c r="B757">
        <v>108.55874208644499</v>
      </c>
      <c r="C757">
        <v>117.493406229925</v>
      </c>
      <c r="D757">
        <v>112.785173623354</v>
      </c>
      <c r="E757">
        <v>103.16635277956</v>
      </c>
      <c r="F757">
        <v>119.09301687307</v>
      </c>
      <c r="G757">
        <v>59.1263603456702</v>
      </c>
      <c r="H757">
        <v>41.211280179844799</v>
      </c>
      <c r="I757">
        <v>123.918376631355</v>
      </c>
      <c r="J757">
        <v>117.891741739038</v>
      </c>
      <c r="K757">
        <v>136.054548169893</v>
      </c>
      <c r="L757">
        <v>168.20956103101599</v>
      </c>
      <c r="M757">
        <v>168.83700734884201</v>
      </c>
      <c r="N757">
        <v>168.39231275943399</v>
      </c>
      <c r="O757">
        <v>168.29282529336501</v>
      </c>
      <c r="P757">
        <v>185.14267540086001</v>
      </c>
      <c r="Q757">
        <v>65.014463722327505</v>
      </c>
      <c r="R757">
        <v>60.363000384484799</v>
      </c>
      <c r="S757">
        <v>57.4574975570386</v>
      </c>
      <c r="T757">
        <v>85.471834608612397</v>
      </c>
    </row>
    <row r="758" spans="1:20" x14ac:dyDescent="0.35">
      <c r="A758" s="24">
        <v>42010</v>
      </c>
      <c r="B758">
        <v>108.833387255855</v>
      </c>
      <c r="C758">
        <v>117.87310899187</v>
      </c>
      <c r="D758">
        <v>113.14715613068</v>
      </c>
      <c r="E758">
        <v>103.256611914459</v>
      </c>
      <c r="F758">
        <v>118.534835900158</v>
      </c>
      <c r="G758">
        <v>57.002707974825498</v>
      </c>
      <c r="H758">
        <v>38.943664289418898</v>
      </c>
      <c r="I758">
        <v>125.233262722193</v>
      </c>
      <c r="J758">
        <v>118.371754782925</v>
      </c>
      <c r="K758">
        <v>143.299277376014</v>
      </c>
      <c r="L758">
        <v>166.62520458460901</v>
      </c>
      <c r="M758">
        <v>167.52339263849899</v>
      </c>
      <c r="N758">
        <v>166.36622156695699</v>
      </c>
      <c r="O758">
        <v>163.929665153222</v>
      </c>
      <c r="P758">
        <v>183.17848917666399</v>
      </c>
      <c r="Q758">
        <v>64.399422875402394</v>
      </c>
      <c r="R758">
        <v>59.367683774102296</v>
      </c>
      <c r="S758">
        <v>57.689338444064802</v>
      </c>
      <c r="T758">
        <v>82.884074303586203</v>
      </c>
    </row>
    <row r="759" spans="1:20" x14ac:dyDescent="0.35">
      <c r="A759" s="24">
        <v>42011</v>
      </c>
      <c r="B759">
        <v>108.813758399137</v>
      </c>
      <c r="C759">
        <v>117.859621224522</v>
      </c>
      <c r="D759">
        <v>113.14715613068</v>
      </c>
      <c r="E759">
        <v>103.346836423092</v>
      </c>
      <c r="F759">
        <v>119.185956976982</v>
      </c>
      <c r="G759">
        <v>57.231197193624503</v>
      </c>
      <c r="H759">
        <v>39.183106383976302</v>
      </c>
      <c r="I759">
        <v>125.47230899888901</v>
      </c>
      <c r="J759">
        <v>118.528611526234</v>
      </c>
      <c r="K759">
        <v>142.552849953135</v>
      </c>
      <c r="L759">
        <v>168.70154351241999</v>
      </c>
      <c r="M759">
        <v>169.547047561786</v>
      </c>
      <c r="N759">
        <v>169.103171776789</v>
      </c>
      <c r="O759">
        <v>164.96853427596599</v>
      </c>
      <c r="P759">
        <v>187.97112009464601</v>
      </c>
      <c r="Q759">
        <v>64.001452181859605</v>
      </c>
      <c r="R759">
        <v>59.192035725041997</v>
      </c>
      <c r="S759">
        <v>56.336941253881299</v>
      </c>
      <c r="T759">
        <v>82.052964255733997</v>
      </c>
    </row>
    <row r="760" spans="1:20" x14ac:dyDescent="0.35">
      <c r="A760" s="24">
        <v>42012</v>
      </c>
      <c r="B760">
        <v>108.64703924248499</v>
      </c>
      <c r="C760">
        <v>117.818909172669</v>
      </c>
      <c r="D760">
        <v>113.015475722494</v>
      </c>
      <c r="E760">
        <v>103.359763562618</v>
      </c>
      <c r="F760">
        <v>119.992092447199</v>
      </c>
      <c r="G760">
        <v>58.736575412957102</v>
      </c>
      <c r="H760">
        <v>40.7183199750936</v>
      </c>
      <c r="I760">
        <v>124.449637684522</v>
      </c>
      <c r="J760">
        <v>118.146467647359</v>
      </c>
      <c r="K760">
        <v>136.947351157508</v>
      </c>
      <c r="L760">
        <v>171.69518708141501</v>
      </c>
      <c r="M760">
        <v>172.70690983488799</v>
      </c>
      <c r="N760">
        <v>172.19557546060801</v>
      </c>
      <c r="O760">
        <v>167.87729957881899</v>
      </c>
      <c r="P760">
        <v>190.50488347362599</v>
      </c>
      <c r="Q760">
        <v>64.254706941050003</v>
      </c>
      <c r="R760">
        <v>59.396958448945703</v>
      </c>
      <c r="S760">
        <v>57.727975521080999</v>
      </c>
      <c r="T760">
        <v>84.829652249605104</v>
      </c>
    </row>
    <row r="761" spans="1:20" x14ac:dyDescent="0.35">
      <c r="A761" s="24">
        <v>42013</v>
      </c>
      <c r="B761">
        <v>108.911855969596</v>
      </c>
      <c r="C761">
        <v>118.117256928079</v>
      </c>
      <c r="D761">
        <v>113.27870796825999</v>
      </c>
      <c r="E761">
        <v>103.46285750033201</v>
      </c>
      <c r="F761">
        <v>120.643226703278</v>
      </c>
      <c r="G761">
        <v>57.500004751225298</v>
      </c>
      <c r="H761">
        <v>39.394378047240401</v>
      </c>
      <c r="I761">
        <v>124.821539426153</v>
      </c>
      <c r="J761">
        <v>118.460001080322</v>
      </c>
      <c r="K761">
        <v>141.513744698512</v>
      </c>
      <c r="L761">
        <v>170.319260025571</v>
      </c>
      <c r="M761">
        <v>171.39321905587201</v>
      </c>
      <c r="N761">
        <v>170.862672863776</v>
      </c>
      <c r="O761">
        <v>163.66994787253699</v>
      </c>
      <c r="P761">
        <v>187.087196688369</v>
      </c>
      <c r="Q761">
        <v>64.1461606199192</v>
      </c>
      <c r="R761">
        <v>58.752926769537503</v>
      </c>
      <c r="S761">
        <v>57.921175646105297</v>
      </c>
      <c r="T761">
        <v>85.490747587269098</v>
      </c>
    </row>
    <row r="762" spans="1:20" x14ac:dyDescent="0.35">
      <c r="A762" s="24">
        <v>42016</v>
      </c>
      <c r="B762">
        <v>109.000171810887</v>
      </c>
      <c r="C762">
        <v>118.23933780590001</v>
      </c>
      <c r="D762">
        <v>113.344520047532</v>
      </c>
      <c r="E762">
        <v>103.488607900582</v>
      </c>
      <c r="F762">
        <v>120.51922309611599</v>
      </c>
      <c r="G762">
        <v>56.801093922109601</v>
      </c>
      <c r="H762">
        <v>38.690148807799503</v>
      </c>
      <c r="I762">
        <v>125.64498601823399</v>
      </c>
      <c r="J762">
        <v>118.685368239735</v>
      </c>
      <c r="K762">
        <v>143.87009260251801</v>
      </c>
      <c r="L762">
        <v>168.985021838432</v>
      </c>
      <c r="M762">
        <v>170.13289805823999</v>
      </c>
      <c r="N762">
        <v>169.174300816082</v>
      </c>
      <c r="O762">
        <v>161.64419451511799</v>
      </c>
      <c r="P762">
        <v>187.48006492873</v>
      </c>
      <c r="Q762">
        <v>62.735170889615702</v>
      </c>
      <c r="R762">
        <v>57.142858738163802</v>
      </c>
      <c r="S762">
        <v>54.791347623659497</v>
      </c>
      <c r="T762">
        <v>81.410748213772294</v>
      </c>
    </row>
    <row r="763" spans="1:20" x14ac:dyDescent="0.35">
      <c r="A763" s="24">
        <v>42017</v>
      </c>
      <c r="B763">
        <v>109.029591739399</v>
      </c>
      <c r="C763">
        <v>118.307163586787</v>
      </c>
      <c r="D763">
        <v>113.41029194849099</v>
      </c>
      <c r="E763">
        <v>103.59177109082999</v>
      </c>
      <c r="F763">
        <v>120.3952063097</v>
      </c>
      <c r="G763">
        <v>56.801093922109601</v>
      </c>
      <c r="H763">
        <v>38.690148807799503</v>
      </c>
      <c r="I763">
        <v>125.11376882140399</v>
      </c>
      <c r="J763">
        <v>118.793120349864</v>
      </c>
      <c r="K763">
        <v>143.85543305672601</v>
      </c>
      <c r="L763">
        <v>168.509726866883</v>
      </c>
      <c r="M763">
        <v>169.95535377410101</v>
      </c>
      <c r="N763">
        <v>168.570007542681</v>
      </c>
      <c r="O763">
        <v>160.501477474859</v>
      </c>
      <c r="P763">
        <v>185.869365412321</v>
      </c>
      <c r="Q763">
        <v>62.481916130425603</v>
      </c>
      <c r="R763">
        <v>56.703749782659301</v>
      </c>
      <c r="S763">
        <v>57.727975521080999</v>
      </c>
      <c r="T763">
        <v>80.957434598439903</v>
      </c>
    </row>
    <row r="764" spans="1:20" x14ac:dyDescent="0.35">
      <c r="A764" s="24">
        <v>42018</v>
      </c>
      <c r="B764">
        <v>109.29443649438799</v>
      </c>
      <c r="C764">
        <v>118.551297703562</v>
      </c>
      <c r="D764">
        <v>113.57475786136899</v>
      </c>
      <c r="E764">
        <v>103.759373763193</v>
      </c>
      <c r="F764">
        <v>120.11614877138</v>
      </c>
      <c r="G764">
        <v>55.954313782767997</v>
      </c>
      <c r="H764">
        <v>37.845080554763697</v>
      </c>
      <c r="I764">
        <v>125.777841483168</v>
      </c>
      <c r="J764">
        <v>118.998901672698</v>
      </c>
      <c r="K764">
        <v>146.95825419469099</v>
      </c>
      <c r="L764">
        <v>167.49243174326199</v>
      </c>
      <c r="M764">
        <v>169.209789490595</v>
      </c>
      <c r="N764">
        <v>167.770285156829</v>
      </c>
      <c r="O764">
        <v>158.06017403117099</v>
      </c>
      <c r="P764">
        <v>185.181936395294</v>
      </c>
      <c r="Q764">
        <v>63.169318692673301</v>
      </c>
      <c r="R764">
        <v>57.757610159155099</v>
      </c>
      <c r="S764">
        <v>64.451317025010695</v>
      </c>
      <c r="T764">
        <v>83.167423733161101</v>
      </c>
    </row>
    <row r="765" spans="1:20" x14ac:dyDescent="0.35">
      <c r="A765" s="24">
        <v>42019</v>
      </c>
      <c r="B765">
        <v>109.794715418481</v>
      </c>
      <c r="C765">
        <v>119.01238311090999</v>
      </c>
      <c r="D765">
        <v>113.936748404358</v>
      </c>
      <c r="E765">
        <v>103.965653975332</v>
      </c>
      <c r="F765">
        <v>119.43408280459801</v>
      </c>
      <c r="G765">
        <v>54.166690422793103</v>
      </c>
      <c r="H765">
        <v>35.985926718080698</v>
      </c>
      <c r="I765">
        <v>126.94664211393901</v>
      </c>
      <c r="J765">
        <v>119.616195626296</v>
      </c>
      <c r="K765">
        <v>154.173655147012</v>
      </c>
      <c r="L765">
        <v>165.95804810862501</v>
      </c>
      <c r="M765">
        <v>167.43462049643</v>
      </c>
      <c r="N765">
        <v>166.95273258053399</v>
      </c>
      <c r="O765">
        <v>155.774727764792</v>
      </c>
      <c r="P765">
        <v>180.93935545328699</v>
      </c>
      <c r="Q765">
        <v>62.301015590265003</v>
      </c>
      <c r="R765">
        <v>56.733018873929403</v>
      </c>
      <c r="S765">
        <v>62.287485942700201</v>
      </c>
      <c r="T765">
        <v>80.371873285064197</v>
      </c>
    </row>
    <row r="766" spans="1:20" x14ac:dyDescent="0.35">
      <c r="A766" s="24">
        <v>42020</v>
      </c>
      <c r="B766">
        <v>109.372895865505</v>
      </c>
      <c r="C766">
        <v>118.713980077766</v>
      </c>
      <c r="D766">
        <v>113.640594047631</v>
      </c>
      <c r="E766">
        <v>103.888310437868</v>
      </c>
      <c r="F766">
        <v>119.775096019107</v>
      </c>
      <c r="G766">
        <v>55.618295951251703</v>
      </c>
      <c r="H766">
        <v>37.436629015318097</v>
      </c>
      <c r="I766">
        <v>125.844210740519</v>
      </c>
      <c r="J766">
        <v>118.94993708125</v>
      </c>
      <c r="K766">
        <v>147.99736861152999</v>
      </c>
      <c r="L766">
        <v>168.13448218963401</v>
      </c>
      <c r="M766">
        <v>169.77780948996201</v>
      </c>
      <c r="N766">
        <v>168.036907216066</v>
      </c>
      <c r="O766">
        <v>158.164082877998</v>
      </c>
      <c r="P766">
        <v>183.53202754365401</v>
      </c>
      <c r="Q766">
        <v>63.494927670893503</v>
      </c>
      <c r="R766">
        <v>58.0210766491724</v>
      </c>
      <c r="S766">
        <v>60.625966341486397</v>
      </c>
      <c r="T766">
        <v>84.017404655978197</v>
      </c>
    </row>
    <row r="767" spans="1:20" x14ac:dyDescent="0.35">
      <c r="A767" s="24">
        <v>42024</v>
      </c>
      <c r="B767">
        <v>109.5592532215</v>
      </c>
      <c r="C767">
        <v>118.822545549371</v>
      </c>
      <c r="D767">
        <v>113.541916107036</v>
      </c>
      <c r="E767">
        <v>103.78519341597701</v>
      </c>
      <c r="F767">
        <v>119.775096019107</v>
      </c>
      <c r="G767">
        <v>54.153247250074699</v>
      </c>
      <c r="H767">
        <v>35.901415424200799</v>
      </c>
      <c r="I767">
        <v>127.026270603981</v>
      </c>
      <c r="J767">
        <v>119.224268832112</v>
      </c>
      <c r="K767">
        <v>153.910278082421</v>
      </c>
      <c r="L767">
        <v>168.49306926296001</v>
      </c>
      <c r="M767">
        <v>170.203885344426</v>
      </c>
      <c r="N767">
        <v>169.15650257938501</v>
      </c>
      <c r="O767">
        <v>156.96936876380801</v>
      </c>
      <c r="P767">
        <v>181.15541146081799</v>
      </c>
      <c r="Q767">
        <v>62.626628316631603</v>
      </c>
      <c r="R767">
        <v>56.615925758129102</v>
      </c>
      <c r="S767">
        <v>56.7619785809459</v>
      </c>
      <c r="T767">
        <v>82.600775398442593</v>
      </c>
    </row>
    <row r="768" spans="1:20" x14ac:dyDescent="0.35">
      <c r="A768" s="24">
        <v>42025</v>
      </c>
      <c r="B768">
        <v>109.36311413633599</v>
      </c>
      <c r="C768">
        <v>118.768262813569</v>
      </c>
      <c r="D768">
        <v>113.377434122832</v>
      </c>
      <c r="E768">
        <v>103.669172338737</v>
      </c>
      <c r="F768">
        <v>120.240205095561</v>
      </c>
      <c r="G768">
        <v>55.430125071254402</v>
      </c>
      <c r="H768">
        <v>37.126775299686301</v>
      </c>
      <c r="I768">
        <v>126.66767195137901</v>
      </c>
      <c r="J768">
        <v>119.17525422575901</v>
      </c>
      <c r="K768">
        <v>148.69991818141</v>
      </c>
      <c r="L768">
        <v>169.343608911758</v>
      </c>
      <c r="M768">
        <v>171.038206556267</v>
      </c>
      <c r="N768">
        <v>169.76074792216701</v>
      </c>
      <c r="O768">
        <v>156.96936876380801</v>
      </c>
      <c r="P768">
        <v>182.33389564376</v>
      </c>
      <c r="Q768">
        <v>63.0245952620281</v>
      </c>
      <c r="R768">
        <v>57.025760038789997</v>
      </c>
      <c r="S768">
        <v>58.037097932111301</v>
      </c>
      <c r="T768">
        <v>85.774080175367104</v>
      </c>
    </row>
    <row r="769" spans="1:20" x14ac:dyDescent="0.35">
      <c r="A769" s="24">
        <v>42026</v>
      </c>
      <c r="B769">
        <v>109.30424625143399</v>
      </c>
      <c r="C769">
        <v>118.46995651646</v>
      </c>
      <c r="D769">
        <v>113.476128134752</v>
      </c>
      <c r="E769">
        <v>103.64334114386401</v>
      </c>
      <c r="F769">
        <v>120.3952063097</v>
      </c>
      <c r="G769">
        <v>55.833336407655601</v>
      </c>
      <c r="H769">
        <v>37.591554558846703</v>
      </c>
      <c r="I769">
        <v>126.30913177389399</v>
      </c>
      <c r="J769">
        <v>119.11648671304</v>
      </c>
      <c r="K769">
        <v>146.89969847146699</v>
      </c>
      <c r="L769">
        <v>171.86195750920299</v>
      </c>
      <c r="M769">
        <v>173.61221833291501</v>
      </c>
      <c r="N769">
        <v>171.769024901074</v>
      </c>
      <c r="O769">
        <v>163.77388109108699</v>
      </c>
      <c r="P769">
        <v>185.73190027259699</v>
      </c>
      <c r="Q769">
        <v>62.952241042998303</v>
      </c>
      <c r="R769">
        <v>56.703749782659301</v>
      </c>
      <c r="S769">
        <v>56.221022652861201</v>
      </c>
      <c r="T769">
        <v>85.792942629593099</v>
      </c>
    </row>
    <row r="770" spans="1:20" x14ac:dyDescent="0.35">
      <c r="A770" s="24">
        <v>42027</v>
      </c>
      <c r="B770">
        <v>109.578919448721</v>
      </c>
      <c r="C770">
        <v>119.066679666147</v>
      </c>
      <c r="D770">
        <v>113.870880075445</v>
      </c>
      <c r="E770">
        <v>103.707815252247</v>
      </c>
      <c r="F770">
        <v>120.426203916676</v>
      </c>
      <c r="G770">
        <v>54.2742078561566</v>
      </c>
      <c r="H770">
        <v>36.000007990865903</v>
      </c>
      <c r="I770">
        <v>127.557546275928</v>
      </c>
      <c r="J770">
        <v>119.812144018917</v>
      </c>
      <c r="K770">
        <v>153.09067203939</v>
      </c>
      <c r="L770">
        <v>170.91960665027099</v>
      </c>
      <c r="M770">
        <v>173.18614247845099</v>
      </c>
      <c r="N770">
        <v>171.644628966677</v>
      </c>
      <c r="O770">
        <v>161.64419451511799</v>
      </c>
      <c r="P770">
        <v>186.94969710917599</v>
      </c>
      <c r="Q770">
        <v>62.554274097601798</v>
      </c>
      <c r="R770">
        <v>56.1768168026247</v>
      </c>
      <c r="S770">
        <v>57.843897807086996</v>
      </c>
      <c r="T770">
        <v>85.981836635484001</v>
      </c>
    </row>
    <row r="771" spans="1:20" x14ac:dyDescent="0.35">
      <c r="A771" s="24">
        <v>42030</v>
      </c>
      <c r="B771">
        <v>109.52985197824</v>
      </c>
      <c r="C771">
        <v>119.039510659378</v>
      </c>
      <c r="D771">
        <v>113.77221820617601</v>
      </c>
      <c r="E771">
        <v>103.669172338737</v>
      </c>
      <c r="F771">
        <v>121.139399282982</v>
      </c>
      <c r="G771">
        <v>54.623668860391199</v>
      </c>
      <c r="H771">
        <v>36.309864335072</v>
      </c>
      <c r="I771">
        <v>127.544345518353</v>
      </c>
      <c r="J771">
        <v>119.782755261068</v>
      </c>
      <c r="K771">
        <v>151.83196678879901</v>
      </c>
      <c r="L771">
        <v>171.31992745119999</v>
      </c>
      <c r="M771">
        <v>173.78971697584899</v>
      </c>
      <c r="N771">
        <v>171.98225225022199</v>
      </c>
      <c r="O771">
        <v>163.41024277771299</v>
      </c>
      <c r="P771">
        <v>188.521049532479</v>
      </c>
      <c r="Q771">
        <v>62.337188951633699</v>
      </c>
      <c r="R771">
        <v>55.942624987450998</v>
      </c>
      <c r="S771">
        <v>56.221022652861201</v>
      </c>
      <c r="T771">
        <v>88.059611755115597</v>
      </c>
    </row>
    <row r="772" spans="1:20" x14ac:dyDescent="0.35">
      <c r="A772" s="24">
        <v>42031</v>
      </c>
      <c r="B772">
        <v>109.471040149093</v>
      </c>
      <c r="C772">
        <v>119.16156389833201</v>
      </c>
      <c r="D772">
        <v>113.90373790110399</v>
      </c>
      <c r="E772">
        <v>103.720650055061</v>
      </c>
      <c r="F772">
        <v>120.984358531079</v>
      </c>
      <c r="G772">
        <v>54.408606045280202</v>
      </c>
      <c r="H772">
        <v>36.098603186105301</v>
      </c>
      <c r="I772">
        <v>127.58418169154299</v>
      </c>
      <c r="J772">
        <v>119.87095154356</v>
      </c>
      <c r="K772">
        <v>152.47595147323801</v>
      </c>
      <c r="L772">
        <v>169.06013058574499</v>
      </c>
      <c r="M772">
        <v>170.718702913491</v>
      </c>
      <c r="N772">
        <v>170.596066781411</v>
      </c>
      <c r="O772">
        <v>161.696142845601</v>
      </c>
      <c r="P772">
        <v>187.91210806485299</v>
      </c>
      <c r="Q772">
        <v>62.662809174293102</v>
      </c>
      <c r="R772">
        <v>56.557376408442302</v>
      </c>
      <c r="S772">
        <v>57.1097380689923</v>
      </c>
      <c r="T772">
        <v>89.759615704442197</v>
      </c>
    </row>
    <row r="773" spans="1:20" x14ac:dyDescent="0.35">
      <c r="A773" s="24">
        <v>42032</v>
      </c>
      <c r="B773">
        <v>109.93204267449801</v>
      </c>
      <c r="C773">
        <v>119.785511332523</v>
      </c>
      <c r="D773">
        <v>114.298642519392</v>
      </c>
      <c r="E773">
        <v>103.823824787397</v>
      </c>
      <c r="F773">
        <v>120.51922309611599</v>
      </c>
      <c r="G773">
        <v>52.634414678670197</v>
      </c>
      <c r="H773">
        <v>34.366209718806601</v>
      </c>
      <c r="I773">
        <v>128.80606310941499</v>
      </c>
      <c r="J773">
        <v>120.68420389276</v>
      </c>
      <c r="K773">
        <v>159.91094325931201</v>
      </c>
      <c r="L773">
        <v>166.89204025966399</v>
      </c>
      <c r="M773">
        <v>168.96125792026999</v>
      </c>
      <c r="N773">
        <v>169.47643946434599</v>
      </c>
      <c r="O773">
        <v>157.43686718056</v>
      </c>
      <c r="P773">
        <v>184.887323959426</v>
      </c>
      <c r="Q773">
        <v>61.758317717930602</v>
      </c>
      <c r="R773">
        <v>55.649883822589999</v>
      </c>
      <c r="S773">
        <v>56.221022652861201</v>
      </c>
      <c r="T773">
        <v>84.678525255858204</v>
      </c>
    </row>
    <row r="774" spans="1:20" x14ac:dyDescent="0.35">
      <c r="A774" s="24">
        <v>42033</v>
      </c>
      <c r="B774">
        <v>109.843717490581</v>
      </c>
      <c r="C774">
        <v>119.595604673815</v>
      </c>
      <c r="D774">
        <v>113.96960623001701</v>
      </c>
      <c r="E774">
        <v>103.79803976088</v>
      </c>
      <c r="F774">
        <v>120.984358531079</v>
      </c>
      <c r="G774">
        <v>53.2930239380145</v>
      </c>
      <c r="H774">
        <v>34.985925035793201</v>
      </c>
      <c r="I774">
        <v>128.22166279403001</v>
      </c>
      <c r="J774">
        <v>120.400039211685</v>
      </c>
      <c r="K774">
        <v>156.86670533121799</v>
      </c>
      <c r="L774">
        <v>168.43470783736501</v>
      </c>
      <c r="M774">
        <v>170.89620155642501</v>
      </c>
      <c r="N774">
        <v>168.53444302303501</v>
      </c>
      <c r="O774">
        <v>159.51459324018501</v>
      </c>
      <c r="P774">
        <v>186.34079008101901</v>
      </c>
      <c r="Q774">
        <v>61.4688783529323</v>
      </c>
      <c r="R774">
        <v>55.649883822589999</v>
      </c>
      <c r="S774">
        <v>53.6321505585002</v>
      </c>
      <c r="T774">
        <v>85.320732877080999</v>
      </c>
    </row>
    <row r="775" spans="1:20" x14ac:dyDescent="0.35">
      <c r="A775" s="24">
        <v>42034</v>
      </c>
      <c r="B775">
        <v>110.236079744542</v>
      </c>
      <c r="C775">
        <v>120.30086565624001</v>
      </c>
      <c r="D775">
        <v>114.528968725521</v>
      </c>
      <c r="E775">
        <v>104.055913110231</v>
      </c>
      <c r="F775">
        <v>120.736259061973</v>
      </c>
      <c r="G775">
        <v>51.424730362375399</v>
      </c>
      <c r="H775">
        <v>33.1408551004698</v>
      </c>
      <c r="I775">
        <v>129.66938973102401</v>
      </c>
      <c r="J775">
        <v>121.38961410500301</v>
      </c>
      <c r="K775">
        <v>164.97491843336999</v>
      </c>
      <c r="L775">
        <v>166.316694993814</v>
      </c>
      <c r="M775">
        <v>168.62395420787499</v>
      </c>
      <c r="N775">
        <v>167.25490318254401</v>
      </c>
      <c r="O775">
        <v>157.54077602738701</v>
      </c>
      <c r="P775">
        <v>182.47132634401501</v>
      </c>
      <c r="Q775">
        <v>62.952241042998303</v>
      </c>
      <c r="R775">
        <v>57.669791718198503</v>
      </c>
      <c r="S775">
        <v>52.820712981387302</v>
      </c>
      <c r="T775">
        <v>87.2285185487398</v>
      </c>
    </row>
    <row r="776" spans="1:20" x14ac:dyDescent="0.35">
      <c r="A776" s="24">
        <v>42037</v>
      </c>
      <c r="B776">
        <v>110.232174526975</v>
      </c>
      <c r="C776">
        <v>120.415055637385</v>
      </c>
      <c r="D776">
        <v>114.505850123315</v>
      </c>
      <c r="E776">
        <v>103.97075557860801</v>
      </c>
      <c r="F776">
        <v>120.994862397049</v>
      </c>
      <c r="G776">
        <v>51.841412819878997</v>
      </c>
      <c r="H776">
        <v>33.492968405903</v>
      </c>
      <c r="I776">
        <v>129.581443155644</v>
      </c>
      <c r="J776">
        <v>121.50263778606001</v>
      </c>
      <c r="K776">
        <v>163.42355367546901</v>
      </c>
      <c r="L776">
        <v>168.376361364736</v>
      </c>
      <c r="M776">
        <v>170.23937898751899</v>
      </c>
      <c r="N776">
        <v>167.46817846231099</v>
      </c>
      <c r="O776">
        <v>161.748103361945</v>
      </c>
      <c r="P776">
        <v>183.45347111531601</v>
      </c>
      <c r="Q776">
        <v>63.820551641699304</v>
      </c>
      <c r="R776">
        <v>58.870025468911301</v>
      </c>
      <c r="S776">
        <v>52.820712981387302</v>
      </c>
      <c r="T776">
        <v>92.328488293026595</v>
      </c>
    </row>
    <row r="777" spans="1:20" x14ac:dyDescent="0.35">
      <c r="A777" s="24">
        <v>42038</v>
      </c>
      <c r="B777">
        <v>109.80970099019601</v>
      </c>
      <c r="C777">
        <v>119.912000609713</v>
      </c>
      <c r="D777">
        <v>114.24209555946</v>
      </c>
      <c r="E777">
        <v>103.841703483044</v>
      </c>
      <c r="F777">
        <v>121.586769082654</v>
      </c>
      <c r="G777">
        <v>54.059156220399203</v>
      </c>
      <c r="H777">
        <v>35.577472550060797</v>
      </c>
      <c r="I777">
        <v>128.12953524781301</v>
      </c>
      <c r="J777">
        <v>120.520185015134</v>
      </c>
      <c r="K777">
        <v>152.97354226850899</v>
      </c>
      <c r="L777">
        <v>170.811212601043</v>
      </c>
      <c r="M777">
        <v>171.90803662493599</v>
      </c>
      <c r="N777">
        <v>171.57353188113001</v>
      </c>
      <c r="O777">
        <v>165.38405999051099</v>
      </c>
      <c r="P777">
        <v>186.94969710917599</v>
      </c>
      <c r="Q777">
        <v>65.593349948616506</v>
      </c>
      <c r="R777">
        <v>60.919202455789502</v>
      </c>
      <c r="S777">
        <v>54.404947373611101</v>
      </c>
      <c r="T777">
        <v>96.975152842719396</v>
      </c>
    </row>
    <row r="778" spans="1:20" x14ac:dyDescent="0.35">
      <c r="A778" s="24">
        <v>42039</v>
      </c>
      <c r="B778">
        <v>109.97672845349901</v>
      </c>
      <c r="C778">
        <v>119.912000609713</v>
      </c>
      <c r="D778">
        <v>114.27508195572599</v>
      </c>
      <c r="E778">
        <v>103.893331246523</v>
      </c>
      <c r="F778">
        <v>121.24405574429299</v>
      </c>
      <c r="G778">
        <v>53.830644642892899</v>
      </c>
      <c r="H778">
        <v>35.4788852405444</v>
      </c>
      <c r="I778">
        <v>127.463562144759</v>
      </c>
      <c r="J778">
        <v>120.687194784045</v>
      </c>
      <c r="K778">
        <v>153.588244510229</v>
      </c>
      <c r="L778">
        <v>170.160803446778</v>
      </c>
      <c r="M778">
        <v>171.44649755484801</v>
      </c>
      <c r="N778">
        <v>171.342506295286</v>
      </c>
      <c r="O778">
        <v>164.501035859214</v>
      </c>
      <c r="P778">
        <v>187.322900412851</v>
      </c>
      <c r="Q778">
        <v>64.1461606199192</v>
      </c>
      <c r="R778">
        <v>58.870025468911301</v>
      </c>
      <c r="S778">
        <v>52.434312731338899</v>
      </c>
      <c r="T778">
        <v>94.916231756575897</v>
      </c>
    </row>
    <row r="779" spans="1:20" x14ac:dyDescent="0.35">
      <c r="A779" s="24">
        <v>42040</v>
      </c>
      <c r="B779">
        <v>109.75077704954001</v>
      </c>
      <c r="C779">
        <v>119.789698620951</v>
      </c>
      <c r="D779">
        <v>114.24209555946</v>
      </c>
      <c r="E779">
        <v>103.880415649087</v>
      </c>
      <c r="F779">
        <v>121.96055910352</v>
      </c>
      <c r="G779">
        <v>54.9731242749492</v>
      </c>
      <c r="H779">
        <v>36.535219899695598</v>
      </c>
      <c r="I779">
        <v>126.903969897594</v>
      </c>
      <c r="J779">
        <v>120.3040406041</v>
      </c>
      <c r="K779">
        <v>148.86089831864101</v>
      </c>
      <c r="L779">
        <v>171.878570254229</v>
      </c>
      <c r="M779">
        <v>173.43465883504101</v>
      </c>
      <c r="N779">
        <v>172.49776203949099</v>
      </c>
      <c r="O779">
        <v>167.565670525238</v>
      </c>
      <c r="P779">
        <v>188.57999268333401</v>
      </c>
      <c r="Q779">
        <v>65.014463722327505</v>
      </c>
      <c r="R779">
        <v>60.011709869937299</v>
      </c>
      <c r="S779">
        <v>51.313756428181598</v>
      </c>
      <c r="T779">
        <v>97.711815887626699</v>
      </c>
    </row>
    <row r="780" spans="1:20" x14ac:dyDescent="0.35">
      <c r="A780" s="24">
        <v>42041</v>
      </c>
      <c r="B780">
        <v>109.112189893726</v>
      </c>
      <c r="C780">
        <v>118.973937446195</v>
      </c>
      <c r="D780">
        <v>113.714578396088</v>
      </c>
      <c r="E780">
        <v>103.480309138691</v>
      </c>
      <c r="F780">
        <v>122.209778809274</v>
      </c>
      <c r="G780">
        <v>56.935497700910098</v>
      </c>
      <c r="H780">
        <v>38.492966303043602</v>
      </c>
      <c r="I780">
        <v>125.651915319552</v>
      </c>
      <c r="J780">
        <v>119.046485852784</v>
      </c>
      <c r="K780">
        <v>140.913647029289</v>
      </c>
      <c r="L780">
        <v>171.403305188611</v>
      </c>
      <c r="M780">
        <v>172.12107455216801</v>
      </c>
      <c r="N780">
        <v>172.31992346438599</v>
      </c>
      <c r="O780">
        <v>170.42240219657401</v>
      </c>
      <c r="P780">
        <v>188.46208916188999</v>
      </c>
      <c r="Q780">
        <v>65.195364262488098</v>
      </c>
      <c r="R780">
        <v>60.8021093399893</v>
      </c>
      <c r="S780">
        <v>50.888719101117097</v>
      </c>
      <c r="T780">
        <v>98.202921777318494</v>
      </c>
    </row>
    <row r="781" spans="1:20" x14ac:dyDescent="0.35">
      <c r="A781" s="24">
        <v>42044</v>
      </c>
      <c r="B781">
        <v>109.09248629600199</v>
      </c>
      <c r="C781">
        <v>118.96036676224401</v>
      </c>
      <c r="D781">
        <v>113.351880714763</v>
      </c>
      <c r="E781">
        <v>103.454512570085</v>
      </c>
      <c r="F781">
        <v>122.08514259788799</v>
      </c>
      <c r="G781">
        <v>57.083350242105702</v>
      </c>
      <c r="H781">
        <v>38.690148807799503</v>
      </c>
      <c r="I781">
        <v>125.86505711959001</v>
      </c>
      <c r="J781">
        <v>119.125089276604</v>
      </c>
      <c r="K781">
        <v>140.15256922283299</v>
      </c>
      <c r="L781">
        <v>170.63612832425801</v>
      </c>
      <c r="M781">
        <v>171.35774062651299</v>
      </c>
      <c r="N781">
        <v>171.68017750945</v>
      </c>
      <c r="O781">
        <v>168.916119958114</v>
      </c>
      <c r="P781">
        <v>187.67649043904399</v>
      </c>
      <c r="Q781">
        <v>65.846597211513796</v>
      </c>
      <c r="R781">
        <v>61.358311411293997</v>
      </c>
      <c r="S781">
        <v>51.391037952185599</v>
      </c>
      <c r="T781">
        <v>98.070665658536001</v>
      </c>
    </row>
    <row r="782" spans="1:20" x14ac:dyDescent="0.35">
      <c r="A782" s="24">
        <v>42045</v>
      </c>
      <c r="B782">
        <v>108.974685127819</v>
      </c>
      <c r="C782">
        <v>118.49814816132699</v>
      </c>
      <c r="D782">
        <v>113.450767582593</v>
      </c>
      <c r="E782">
        <v>103.36411493011801</v>
      </c>
      <c r="F782">
        <v>122.427829577739</v>
      </c>
      <c r="G782">
        <v>58.0242046420924</v>
      </c>
      <c r="H782">
        <v>39.605641824781401</v>
      </c>
      <c r="I782">
        <v>125.105772349207</v>
      </c>
      <c r="J782">
        <v>118.80090266899499</v>
      </c>
      <c r="K782">
        <v>136.72779697262001</v>
      </c>
      <c r="L782">
        <v>172.45394542600999</v>
      </c>
      <c r="M782">
        <v>173.55893983393801</v>
      </c>
      <c r="N782">
        <v>172.49776203949099</v>
      </c>
      <c r="O782">
        <v>169.95497689499501</v>
      </c>
      <c r="P782">
        <v>189.385290782336</v>
      </c>
      <c r="Q782">
        <v>65.014463722327505</v>
      </c>
      <c r="R782">
        <v>60.245901685111299</v>
      </c>
      <c r="S782">
        <v>53.013913106411401</v>
      </c>
      <c r="T782">
        <v>95.879581081733605</v>
      </c>
    </row>
    <row r="783" spans="1:20" x14ac:dyDescent="0.35">
      <c r="A783" s="24">
        <v>42046</v>
      </c>
      <c r="B783">
        <v>108.92554291633201</v>
      </c>
      <c r="C783">
        <v>118.41654440498399</v>
      </c>
      <c r="D783">
        <v>113.48377808584701</v>
      </c>
      <c r="E783">
        <v>103.36411493011801</v>
      </c>
      <c r="F783">
        <v>122.459011694282</v>
      </c>
      <c r="G783">
        <v>57.822590589376702</v>
      </c>
      <c r="H783">
        <v>39.464800182612201</v>
      </c>
      <c r="I783">
        <v>125.13242238360201</v>
      </c>
      <c r="J783">
        <v>118.879426068968</v>
      </c>
      <c r="K783">
        <v>137.31324425826801</v>
      </c>
      <c r="L783">
        <v>172.554025626243</v>
      </c>
      <c r="M783">
        <v>174.12700547451001</v>
      </c>
      <c r="N783">
        <v>173.29745247159701</v>
      </c>
      <c r="O783">
        <v>169.12390109418001</v>
      </c>
      <c r="P783">
        <v>189.62096006734899</v>
      </c>
      <c r="Q783">
        <v>64.507969196532898</v>
      </c>
      <c r="R783">
        <v>59.396958448945703</v>
      </c>
      <c r="S783">
        <v>55.6414222777886</v>
      </c>
      <c r="T783">
        <v>95.879581081733605</v>
      </c>
    </row>
    <row r="784" spans="1:20" x14ac:dyDescent="0.35">
      <c r="A784" s="24">
        <v>42047</v>
      </c>
      <c r="B784">
        <v>108.945181115675</v>
      </c>
      <c r="C784">
        <v>118.837981856879</v>
      </c>
      <c r="D784">
        <v>113.187085339704</v>
      </c>
      <c r="E784">
        <v>103.428635206856</v>
      </c>
      <c r="F784">
        <v>122.52125731407401</v>
      </c>
      <c r="G784">
        <v>58.252705040245097</v>
      </c>
      <c r="H784">
        <v>39.859159934975203</v>
      </c>
      <c r="I784">
        <v>125.18572245239</v>
      </c>
      <c r="J784">
        <v>119.184006834036</v>
      </c>
      <c r="K784">
        <v>135.996001608885</v>
      </c>
      <c r="L784">
        <v>174.213490819963</v>
      </c>
      <c r="M784">
        <v>175.74243025415399</v>
      </c>
      <c r="N784">
        <v>174.861412608021</v>
      </c>
      <c r="O784">
        <v>172.24045971896101</v>
      </c>
      <c r="P784">
        <v>191.38875522070001</v>
      </c>
      <c r="Q784">
        <v>65.484803627486102</v>
      </c>
      <c r="R784">
        <v>60.743559990302401</v>
      </c>
      <c r="S784">
        <v>53.6321505585002</v>
      </c>
      <c r="T784">
        <v>98.127354070075896</v>
      </c>
    </row>
    <row r="785" spans="1:20" x14ac:dyDescent="0.35">
      <c r="A785" s="24">
        <v>42048</v>
      </c>
      <c r="B785">
        <v>108.81745807893699</v>
      </c>
      <c r="C785">
        <v>118.552486174865</v>
      </c>
      <c r="D785">
        <v>112.923298633198</v>
      </c>
      <c r="E785">
        <v>103.389946124991</v>
      </c>
      <c r="F785">
        <v>122.832828073657</v>
      </c>
      <c r="G785">
        <v>59.435503011103002</v>
      </c>
      <c r="H785">
        <v>41.084511924737598</v>
      </c>
      <c r="I785">
        <v>124.479737750797</v>
      </c>
      <c r="J785">
        <v>118.712406297076</v>
      </c>
      <c r="K785">
        <v>131.780896596145</v>
      </c>
      <c r="L785">
        <v>174.93060515475</v>
      </c>
      <c r="M785">
        <v>176.63004517870601</v>
      </c>
      <c r="N785">
        <v>175.518972776526</v>
      </c>
      <c r="O785">
        <v>172.759833351022</v>
      </c>
      <c r="P785">
        <v>192.527978409208</v>
      </c>
      <c r="Q785">
        <v>66.208398291834698</v>
      </c>
      <c r="R785">
        <v>62.002343090702098</v>
      </c>
      <c r="S785">
        <v>54.945906986681699</v>
      </c>
      <c r="T785">
        <v>100.71512279584</v>
      </c>
    </row>
    <row r="786" spans="1:20" x14ac:dyDescent="0.35">
      <c r="A786" s="24">
        <v>42052</v>
      </c>
      <c r="B786">
        <v>108.375318314937</v>
      </c>
      <c r="C786">
        <v>118.103865896767</v>
      </c>
      <c r="D786">
        <v>112.857317805004</v>
      </c>
      <c r="E786">
        <v>103.29964082173601</v>
      </c>
      <c r="F786">
        <v>122.77045066131799</v>
      </c>
      <c r="G786">
        <v>61.169364859557803</v>
      </c>
      <c r="H786">
        <v>42.873254140346198</v>
      </c>
      <c r="I786">
        <v>123.307545563262</v>
      </c>
      <c r="J786">
        <v>118.162242348219</v>
      </c>
      <c r="K786">
        <v>125.911938275982</v>
      </c>
      <c r="L786">
        <v>175.205769631767</v>
      </c>
      <c r="M786">
        <v>176.84300703726501</v>
      </c>
      <c r="N786">
        <v>176.052200918126</v>
      </c>
      <c r="O786">
        <v>173.90258694886799</v>
      </c>
      <c r="P786">
        <v>192.35118339611199</v>
      </c>
      <c r="Q786">
        <v>66.244575401349394</v>
      </c>
      <c r="R786">
        <v>62.1194362065024</v>
      </c>
      <c r="S786">
        <v>54.829984700675702</v>
      </c>
      <c r="T786">
        <v>101.88619489816099</v>
      </c>
    </row>
    <row r="787" spans="1:20" x14ac:dyDescent="0.35">
      <c r="A787" s="24">
        <v>42053</v>
      </c>
      <c r="B787">
        <v>108.67986922939799</v>
      </c>
      <c r="C787">
        <v>118.60686564670399</v>
      </c>
      <c r="D787">
        <v>113.318942532474</v>
      </c>
      <c r="E787">
        <v>103.454512570085</v>
      </c>
      <c r="F787">
        <v>123.082060958665</v>
      </c>
      <c r="G787">
        <v>60.537653125003899</v>
      </c>
      <c r="H787">
        <v>42.197195332198497</v>
      </c>
      <c r="I787">
        <v>123.573987432089</v>
      </c>
      <c r="J787">
        <v>118.58462821920899</v>
      </c>
      <c r="K787">
        <v>127.946316743308</v>
      </c>
      <c r="L787">
        <v>175.22242723568999</v>
      </c>
      <c r="M787">
        <v>177.428811892515</v>
      </c>
      <c r="N787">
        <v>175.998806208037</v>
      </c>
      <c r="O787">
        <v>170.99385820360101</v>
      </c>
      <c r="P787">
        <v>192.252927591619</v>
      </c>
      <c r="Q787">
        <v>65.448626517970993</v>
      </c>
      <c r="R787">
        <v>61.065575830006601</v>
      </c>
      <c r="S787">
        <v>55.486862914766398</v>
      </c>
      <c r="T787">
        <v>99.619576297070097</v>
      </c>
    </row>
    <row r="788" spans="1:20" x14ac:dyDescent="0.35">
      <c r="A788" s="24">
        <v>42054</v>
      </c>
      <c r="B788">
        <v>108.591506674979</v>
      </c>
      <c r="C788">
        <v>118.334968287509</v>
      </c>
      <c r="D788">
        <v>113.285980243198</v>
      </c>
      <c r="E788">
        <v>103.389946124991</v>
      </c>
      <c r="F788">
        <v>122.95739838877</v>
      </c>
      <c r="G788">
        <v>61.182802442599296</v>
      </c>
      <c r="H788">
        <v>42.929589745784099</v>
      </c>
      <c r="I788">
        <v>123.20094542568501</v>
      </c>
      <c r="J788">
        <v>118.565022376668</v>
      </c>
      <c r="K788">
        <v>125.721657371598</v>
      </c>
      <c r="L788">
        <v>175.09736062957299</v>
      </c>
      <c r="M788">
        <v>177.322315749501</v>
      </c>
      <c r="N788">
        <v>176.212081487804</v>
      </c>
      <c r="O788">
        <v>170.83795228284399</v>
      </c>
      <c r="P788">
        <v>192.311887962208</v>
      </c>
      <c r="Q788">
        <v>65.231548868296002</v>
      </c>
      <c r="R788">
        <v>61.036301155163002</v>
      </c>
      <c r="S788">
        <v>55.834622402812897</v>
      </c>
      <c r="T788">
        <v>99.657351729952694</v>
      </c>
    </row>
    <row r="789" spans="1:20" x14ac:dyDescent="0.35">
      <c r="A789" s="24">
        <v>42055</v>
      </c>
      <c r="B789">
        <v>108.61114487432199</v>
      </c>
      <c r="C789">
        <v>118.51164974810899</v>
      </c>
      <c r="D789">
        <v>113.088150257897</v>
      </c>
      <c r="E789">
        <v>103.389946124991</v>
      </c>
      <c r="F789">
        <v>123.20668399079599</v>
      </c>
      <c r="G789">
        <v>60.846790200759997</v>
      </c>
      <c r="H789">
        <v>42.450716070966699</v>
      </c>
      <c r="I789">
        <v>123.33421021643601</v>
      </c>
      <c r="J789">
        <v>118.74188508175401</v>
      </c>
      <c r="K789">
        <v>126.775431334229</v>
      </c>
      <c r="L789">
        <v>176.14804572586999</v>
      </c>
      <c r="M789">
        <v>178.653684888258</v>
      </c>
      <c r="N789">
        <v>177.154045975369</v>
      </c>
      <c r="O789">
        <v>172.29235930599501</v>
      </c>
      <c r="P789">
        <v>193.411832936547</v>
      </c>
      <c r="Q789">
        <v>64.978286612812795</v>
      </c>
      <c r="R789">
        <v>60.655735965772202</v>
      </c>
      <c r="S789">
        <v>58.075735009127399</v>
      </c>
      <c r="T789">
        <v>98.807345544920196</v>
      </c>
    </row>
    <row r="790" spans="1:20" x14ac:dyDescent="0.35">
      <c r="A790" s="24">
        <v>42058</v>
      </c>
      <c r="B790">
        <v>108.807667007143</v>
      </c>
      <c r="C790">
        <v>118.79725598559401</v>
      </c>
      <c r="D790">
        <v>113.384939431994</v>
      </c>
      <c r="E790">
        <v>103.44157388847</v>
      </c>
      <c r="F790">
        <v>123.33132020218299</v>
      </c>
      <c r="G790">
        <v>59.489270112299998</v>
      </c>
      <c r="H790">
        <v>41.169023218617603</v>
      </c>
      <c r="I790">
        <v>124.732861911816</v>
      </c>
      <c r="J790">
        <v>119.144695119145</v>
      </c>
      <c r="K790">
        <v>130.77102797316201</v>
      </c>
      <c r="L790">
        <v>176.12304436701899</v>
      </c>
      <c r="M790">
        <v>179.07976074272199</v>
      </c>
      <c r="N790">
        <v>176.63863204733801</v>
      </c>
      <c r="O790">
        <v>171.87683359144901</v>
      </c>
      <c r="P790">
        <v>193.39216799986099</v>
      </c>
      <c r="Q790">
        <v>64.544131313462103</v>
      </c>
      <c r="R790">
        <v>59.836067404450198</v>
      </c>
      <c r="S790">
        <v>56.375582015883403</v>
      </c>
      <c r="T790">
        <v>97.844029902716301</v>
      </c>
    </row>
    <row r="791" spans="1:20" x14ac:dyDescent="0.35">
      <c r="A791" s="24">
        <v>42059</v>
      </c>
      <c r="B791">
        <v>109.289008428823</v>
      </c>
      <c r="C791">
        <v>119.449768189363</v>
      </c>
      <c r="D791">
        <v>113.978308852954</v>
      </c>
      <c r="E791">
        <v>103.648142652831</v>
      </c>
      <c r="F791">
        <v>123.549331432884</v>
      </c>
      <c r="G791">
        <v>57.930119202093699</v>
      </c>
      <c r="H791">
        <v>39.492965356756798</v>
      </c>
      <c r="I791">
        <v>125.358881891447</v>
      </c>
      <c r="J791">
        <v>119.920826406269</v>
      </c>
      <c r="K791">
        <v>136.171650454125</v>
      </c>
      <c r="L791">
        <v>176.62332574445301</v>
      </c>
      <c r="M791">
        <v>179.11522395834501</v>
      </c>
      <c r="N791">
        <v>177.58058055802999</v>
      </c>
      <c r="O791">
        <v>172.863717826125</v>
      </c>
      <c r="P791">
        <v>193.058208470886</v>
      </c>
      <c r="Q791">
        <v>64.580315919269907</v>
      </c>
      <c r="R791">
        <v>59.718968705076698</v>
      </c>
      <c r="S791">
        <v>56.530141378905597</v>
      </c>
      <c r="T791">
        <v>97.749566058293894</v>
      </c>
    </row>
    <row r="792" spans="1:20" x14ac:dyDescent="0.35">
      <c r="A792" s="24">
        <v>42060</v>
      </c>
      <c r="B792">
        <v>109.367617281951</v>
      </c>
      <c r="C792">
        <v>119.463421789916</v>
      </c>
      <c r="D792">
        <v>113.978308852954</v>
      </c>
      <c r="E792">
        <v>103.635157802861</v>
      </c>
      <c r="F792">
        <v>123.611669307459</v>
      </c>
      <c r="G792">
        <v>57.4059249009035</v>
      </c>
      <c r="H792">
        <v>38.971842606435303</v>
      </c>
      <c r="I792">
        <v>126.07819891962799</v>
      </c>
      <c r="J792">
        <v>120.02894862669</v>
      </c>
      <c r="K792">
        <v>137.927955662204</v>
      </c>
      <c r="L792">
        <v>176.47324282651999</v>
      </c>
      <c r="M792">
        <v>179.02646703001099</v>
      </c>
      <c r="N792">
        <v>177.36733723200899</v>
      </c>
      <c r="O792">
        <v>172.50011607033699</v>
      </c>
      <c r="P792">
        <v>193.51000264236799</v>
      </c>
      <c r="Q792">
        <v>65.557172839101796</v>
      </c>
      <c r="R792">
        <v>61.153394270963297</v>
      </c>
      <c r="S792">
        <v>56.027822527837003</v>
      </c>
      <c r="T792">
        <v>99.600671739151394</v>
      </c>
    </row>
    <row r="793" spans="1:20" x14ac:dyDescent="0.35">
      <c r="A793" s="24">
        <v>42061</v>
      </c>
      <c r="B793">
        <v>108.974685127819</v>
      </c>
      <c r="C793">
        <v>118.973937446195</v>
      </c>
      <c r="D793">
        <v>113.516780553438</v>
      </c>
      <c r="E793">
        <v>103.493236278216</v>
      </c>
      <c r="F793">
        <v>123.767395380605</v>
      </c>
      <c r="G793">
        <v>58.9785022147977</v>
      </c>
      <c r="H793">
        <v>40.5070483118295</v>
      </c>
      <c r="I793">
        <v>124.97259527113199</v>
      </c>
      <c r="J793">
        <v>119.380475381663</v>
      </c>
      <c r="K793">
        <v>132.26388281892</v>
      </c>
      <c r="L793">
        <v>176.26476857706001</v>
      </c>
      <c r="M793">
        <v>179.328277099312</v>
      </c>
      <c r="N793">
        <v>177.313926545046</v>
      </c>
      <c r="O793">
        <v>173.019538445846</v>
      </c>
      <c r="P793">
        <v>193.333224849006</v>
      </c>
      <c r="Q793">
        <v>65.014463722327505</v>
      </c>
      <c r="R793">
        <v>60.480093500285101</v>
      </c>
      <c r="S793">
        <v>52.704794380367098</v>
      </c>
      <c r="T793">
        <v>97.352915592285996</v>
      </c>
    </row>
    <row r="794" spans="1:20" x14ac:dyDescent="0.35">
      <c r="A794" s="24">
        <v>42062</v>
      </c>
      <c r="B794">
        <v>109.24972268751</v>
      </c>
      <c r="C794">
        <v>119.10996213267801</v>
      </c>
      <c r="D794">
        <v>113.615683492595</v>
      </c>
      <c r="E794">
        <v>103.557733470776</v>
      </c>
      <c r="F794">
        <v>123.92313463300501</v>
      </c>
      <c r="G794">
        <v>57.9973182966556</v>
      </c>
      <c r="H794">
        <v>39.507046629541897</v>
      </c>
      <c r="I794">
        <v>125.532012092946</v>
      </c>
      <c r="J794">
        <v>119.665440301209</v>
      </c>
      <c r="K794">
        <v>135.49841081361399</v>
      </c>
      <c r="L794">
        <v>175.664392046427</v>
      </c>
      <c r="M794">
        <v>178.68917853135099</v>
      </c>
      <c r="N794">
        <v>176.92298843577899</v>
      </c>
      <c r="O794">
        <v>171.87683359144901</v>
      </c>
      <c r="P794">
        <v>193.863541009356</v>
      </c>
      <c r="Q794">
        <v>65.738058386676101</v>
      </c>
      <c r="R794">
        <v>61.094850504849902</v>
      </c>
      <c r="S794">
        <v>53.091190945429702</v>
      </c>
      <c r="T794">
        <v>95.974019663940695</v>
      </c>
    </row>
    <row r="795" spans="1:20" x14ac:dyDescent="0.35">
      <c r="A795" s="24">
        <v>42065</v>
      </c>
      <c r="B795">
        <v>108.694695976476</v>
      </c>
      <c r="C795">
        <v>118.56321005546199</v>
      </c>
      <c r="D795">
        <v>113.344720939105</v>
      </c>
      <c r="E795">
        <v>103.451777095024</v>
      </c>
      <c r="F795">
        <v>123.88872359907</v>
      </c>
      <c r="G795">
        <v>60.174737768697298</v>
      </c>
      <c r="H795">
        <v>41.661972909071402</v>
      </c>
      <c r="I795">
        <v>123.71847944522899</v>
      </c>
      <c r="J795">
        <v>118.628081168188</v>
      </c>
      <c r="K795">
        <v>127.975590023812</v>
      </c>
      <c r="L795">
        <v>176.77346847425099</v>
      </c>
      <c r="M795">
        <v>180.12713509553001</v>
      </c>
      <c r="N795">
        <v>177.22512708404301</v>
      </c>
      <c r="O795">
        <v>173.38314020163401</v>
      </c>
      <c r="P795">
        <v>194.727833918416</v>
      </c>
      <c r="Q795">
        <v>64.7973860726525</v>
      </c>
      <c r="R795">
        <v>60.363000384484799</v>
      </c>
      <c r="S795">
        <v>52.820712981387302</v>
      </c>
      <c r="T795">
        <v>94.330704126153904</v>
      </c>
    </row>
    <row r="796" spans="1:20" x14ac:dyDescent="0.35">
      <c r="A796" s="24">
        <v>42066</v>
      </c>
      <c r="B796">
        <v>108.55691093179701</v>
      </c>
      <c r="C796">
        <v>118.50872002815299</v>
      </c>
      <c r="D796">
        <v>113.31167025753599</v>
      </c>
      <c r="E796">
        <v>103.322655746927</v>
      </c>
      <c r="F796">
        <v>123.51314119956901</v>
      </c>
      <c r="G796">
        <v>60.591414636524</v>
      </c>
      <c r="H796">
        <v>42.154943628120002</v>
      </c>
      <c r="I796">
        <v>123.798604973761</v>
      </c>
      <c r="J796">
        <v>118.559090609001</v>
      </c>
      <c r="K796">
        <v>126.51203594520599</v>
      </c>
      <c r="L796">
        <v>176.04798047860399</v>
      </c>
      <c r="M796">
        <v>179.150748028908</v>
      </c>
      <c r="N796">
        <v>176.14103233287699</v>
      </c>
      <c r="O796">
        <v>173.07148677632799</v>
      </c>
      <c r="P796">
        <v>193.66714993851201</v>
      </c>
      <c r="Q796">
        <v>65.195364262488098</v>
      </c>
      <c r="R796">
        <v>60.831384014832601</v>
      </c>
      <c r="S796">
        <v>52.975272344409497</v>
      </c>
      <c r="T796">
        <v>95.558473060753002</v>
      </c>
    </row>
    <row r="797" spans="1:20" x14ac:dyDescent="0.35">
      <c r="A797" s="24">
        <v>42067</v>
      </c>
      <c r="B797">
        <v>108.615946983962</v>
      </c>
      <c r="C797">
        <v>118.576836017148</v>
      </c>
      <c r="D797">
        <v>113.245560858736</v>
      </c>
      <c r="E797">
        <v>103.374295052495</v>
      </c>
      <c r="F797">
        <v>123.325323641309</v>
      </c>
      <c r="G797">
        <v>60.430124512286802</v>
      </c>
      <c r="H797">
        <v>42.000010198868303</v>
      </c>
      <c r="I797">
        <v>123.918902907404</v>
      </c>
      <c r="J797">
        <v>118.480297128544</v>
      </c>
      <c r="K797">
        <v>127.214512217357</v>
      </c>
      <c r="L797">
        <v>175.30581992606801</v>
      </c>
      <c r="M797">
        <v>178.44069260223</v>
      </c>
      <c r="N797">
        <v>176.12323409618099</v>
      </c>
      <c r="O797">
        <v>172.188462645031</v>
      </c>
      <c r="P797">
        <v>192.97972092148601</v>
      </c>
      <c r="Q797">
        <v>64.616500525077797</v>
      </c>
      <c r="R797">
        <v>60.948477130632902</v>
      </c>
      <c r="S797">
        <v>54.289028772591003</v>
      </c>
      <c r="T797">
        <v>96.068491929101498</v>
      </c>
    </row>
    <row r="798" spans="1:20" x14ac:dyDescent="0.35">
      <c r="A798" s="24">
        <v>42068</v>
      </c>
      <c r="B798">
        <v>108.66511722332601</v>
      </c>
      <c r="C798">
        <v>118.699580227789</v>
      </c>
      <c r="D798">
        <v>113.31167025753599</v>
      </c>
      <c r="E798">
        <v>103.477642916164</v>
      </c>
      <c r="F798">
        <v>123.450487022882</v>
      </c>
      <c r="G798">
        <v>60.698943249241097</v>
      </c>
      <c r="H798">
        <v>42.211289747855403</v>
      </c>
      <c r="I798">
        <v>123.97236378276401</v>
      </c>
      <c r="J798">
        <v>118.637964113305</v>
      </c>
      <c r="K798">
        <v>126.438839000622</v>
      </c>
      <c r="L798">
        <v>175.49762161863799</v>
      </c>
      <c r="M798">
        <v>178.831244386132</v>
      </c>
      <c r="N798">
        <v>176.76298005111499</v>
      </c>
      <c r="O798">
        <v>172.91571490005501</v>
      </c>
      <c r="P798">
        <v>193.215372986765</v>
      </c>
      <c r="Q798">
        <v>64.363238269594603</v>
      </c>
      <c r="R798">
        <v>60.5679175248153</v>
      </c>
      <c r="S798">
        <v>55.602785200772402</v>
      </c>
      <c r="T798">
        <v>95.105117341728402</v>
      </c>
    </row>
    <row r="799" spans="1:20" x14ac:dyDescent="0.35">
      <c r="A799" s="24">
        <v>42069</v>
      </c>
      <c r="B799">
        <v>107.95658182846201</v>
      </c>
      <c r="C799">
        <v>117.813588690673</v>
      </c>
      <c r="D799">
        <v>112.849033036539</v>
      </c>
      <c r="E799">
        <v>103.23218885442699</v>
      </c>
      <c r="F799">
        <v>122.76187096653</v>
      </c>
      <c r="G799">
        <v>63.387108260077802</v>
      </c>
      <c r="H799">
        <v>45.056361365466302</v>
      </c>
      <c r="I799">
        <v>122.422064181849</v>
      </c>
      <c r="J799">
        <v>117.376998345507</v>
      </c>
      <c r="K799">
        <v>117.95003660305299</v>
      </c>
      <c r="L799">
        <v>173.02935050372301</v>
      </c>
      <c r="M799">
        <v>176.18623010956301</v>
      </c>
      <c r="N799">
        <v>174.114941140399</v>
      </c>
      <c r="O799">
        <v>174.00644705224599</v>
      </c>
      <c r="P799">
        <v>191.91903694158199</v>
      </c>
      <c r="Q799">
        <v>63.567296882509297</v>
      </c>
      <c r="R799">
        <v>59.836067404450198</v>
      </c>
      <c r="S799">
        <v>55.525503676768402</v>
      </c>
      <c r="T799">
        <v>93.065134496456906</v>
      </c>
    </row>
    <row r="800" spans="1:20" x14ac:dyDescent="0.35">
      <c r="A800" s="24">
        <v>42072</v>
      </c>
      <c r="B800">
        <v>108.232151917821</v>
      </c>
      <c r="C800">
        <v>117.813588690673</v>
      </c>
      <c r="D800">
        <v>113.17950770957501</v>
      </c>
      <c r="E800">
        <v>103.322655746927</v>
      </c>
      <c r="F800">
        <v>122.667968777027</v>
      </c>
      <c r="G800">
        <v>62.177429533459801</v>
      </c>
      <c r="H800">
        <v>43.8169123314727</v>
      </c>
      <c r="I800">
        <v>122.328474757717</v>
      </c>
      <c r="J800">
        <v>117.849819246135</v>
      </c>
      <c r="K800">
        <v>121.228469937394</v>
      </c>
      <c r="L800">
        <v>173.74650969740901</v>
      </c>
      <c r="M800">
        <v>176.985042464576</v>
      </c>
      <c r="N800">
        <v>174.71926636754699</v>
      </c>
      <c r="O800">
        <v>175.201136794711</v>
      </c>
      <c r="P800">
        <v>192.82257362534199</v>
      </c>
      <c r="Q800">
        <v>63.386403838641797</v>
      </c>
      <c r="R800">
        <v>59.601875589276403</v>
      </c>
      <c r="S800">
        <v>52.627512856362998</v>
      </c>
      <c r="T800">
        <v>91.950708701983004</v>
      </c>
    </row>
    <row r="801" spans="1:20" x14ac:dyDescent="0.35">
      <c r="A801" s="24">
        <v>42073</v>
      </c>
      <c r="B801">
        <v>108.488009066831</v>
      </c>
      <c r="C801">
        <v>118.086204660424</v>
      </c>
      <c r="D801">
        <v>113.212502141504</v>
      </c>
      <c r="E801">
        <v>103.40011470527899</v>
      </c>
      <c r="F801">
        <v>122.38632810479299</v>
      </c>
      <c r="G801">
        <v>60.564533880763904</v>
      </c>
      <c r="H801">
        <v>42.098610651256401</v>
      </c>
      <c r="I801">
        <v>123.14369828652499</v>
      </c>
      <c r="J801">
        <v>118.03703503644</v>
      </c>
      <c r="K801">
        <v>125.89731537905401</v>
      </c>
      <c r="L801">
        <v>170.92798031113</v>
      </c>
      <c r="M801">
        <v>174.144744689189</v>
      </c>
      <c r="N801">
        <v>172.44435135252999</v>
      </c>
      <c r="O801">
        <v>171.61714068248801</v>
      </c>
      <c r="P801">
        <v>191.074460628411</v>
      </c>
      <c r="Q801">
        <v>62.554274097601798</v>
      </c>
      <c r="R801">
        <v>58.577284304050401</v>
      </c>
      <c r="S801">
        <v>53.323031832455897</v>
      </c>
      <c r="T801">
        <v>89.665151860019193</v>
      </c>
    </row>
    <row r="802" spans="1:20" x14ac:dyDescent="0.35">
      <c r="A802" s="24">
        <v>42074</v>
      </c>
      <c r="B802">
        <v>108.704589817154</v>
      </c>
      <c r="C802">
        <v>118.290649363445</v>
      </c>
      <c r="D802">
        <v>113.377707335371</v>
      </c>
      <c r="E802">
        <v>103.426015152685</v>
      </c>
      <c r="F802">
        <v>122.57405340827</v>
      </c>
      <c r="G802">
        <v>59.637111474142003</v>
      </c>
      <c r="H802">
        <v>41.1267688859648</v>
      </c>
      <c r="I802">
        <v>123.99908691105399</v>
      </c>
      <c r="J802">
        <v>118.637964113305</v>
      </c>
      <c r="K802">
        <v>128.72199912225901</v>
      </c>
      <c r="L802">
        <v>170.52773427503101</v>
      </c>
      <c r="M802">
        <v>173.47019811933799</v>
      </c>
      <c r="N802">
        <v>172.21332576668499</v>
      </c>
      <c r="O802">
        <v>173.22734395363699</v>
      </c>
      <c r="P802">
        <v>191.72259421153399</v>
      </c>
      <c r="Q802">
        <v>62.8798868239681</v>
      </c>
      <c r="R802">
        <v>58.752926769537602</v>
      </c>
      <c r="S802">
        <v>55.3709443137462</v>
      </c>
      <c r="T802">
        <v>91.100727779165894</v>
      </c>
    </row>
    <row r="803" spans="1:20" x14ac:dyDescent="0.35">
      <c r="A803" s="24">
        <v>42075</v>
      </c>
      <c r="B803">
        <v>108.793111196212</v>
      </c>
      <c r="C803">
        <v>118.249812936689</v>
      </c>
      <c r="D803">
        <v>113.344720939105</v>
      </c>
      <c r="E803">
        <v>103.529339932176</v>
      </c>
      <c r="F803">
        <v>122.855825873051</v>
      </c>
      <c r="G803">
        <v>59.7446400868591</v>
      </c>
      <c r="H803">
        <v>41.183107119977102</v>
      </c>
      <c r="I803">
        <v>124.092617860069</v>
      </c>
      <c r="J803">
        <v>118.519678864301</v>
      </c>
      <c r="K803">
        <v>128.42930296608401</v>
      </c>
      <c r="L803">
        <v>172.695779742215</v>
      </c>
      <c r="M803">
        <v>175.40511132802499</v>
      </c>
      <c r="N803">
        <v>173.99057715974899</v>
      </c>
      <c r="O803">
        <v>177.382747329437</v>
      </c>
      <c r="P803">
        <v>195.061724568453</v>
      </c>
      <c r="Q803">
        <v>62.590443710823799</v>
      </c>
      <c r="R803">
        <v>58.138175348546298</v>
      </c>
      <c r="S803">
        <v>53.709428397518401</v>
      </c>
      <c r="T803">
        <v>90.269617731313701</v>
      </c>
    </row>
    <row r="804" spans="1:20" x14ac:dyDescent="0.35">
      <c r="A804" s="24">
        <v>42076</v>
      </c>
      <c r="B804">
        <v>108.58639625868901</v>
      </c>
      <c r="C804">
        <v>117.89542737739001</v>
      </c>
      <c r="D804">
        <v>113.245560858736</v>
      </c>
      <c r="E804">
        <v>103.516447418917</v>
      </c>
      <c r="F804">
        <v>122.292386377527</v>
      </c>
      <c r="G804">
        <v>60.107544263812201</v>
      </c>
      <c r="H804">
        <v>41.591556030848302</v>
      </c>
      <c r="I804">
        <v>123.27741625943</v>
      </c>
      <c r="J804">
        <v>118.18478906714201</v>
      </c>
      <c r="K804">
        <v>127.199870995997</v>
      </c>
      <c r="L804">
        <v>171.63675089099101</v>
      </c>
      <c r="M804">
        <v>174.588529330863</v>
      </c>
      <c r="N804">
        <v>172.67542486899299</v>
      </c>
      <c r="O804">
        <v>176.23995717400601</v>
      </c>
      <c r="P804">
        <v>194.295721903355</v>
      </c>
      <c r="Q804">
        <v>61.324169914872698</v>
      </c>
      <c r="R804">
        <v>56.557376408442302</v>
      </c>
      <c r="S804">
        <v>53.3616725944579</v>
      </c>
      <c r="T804">
        <v>90.156299853403894</v>
      </c>
    </row>
    <row r="805" spans="1:20" x14ac:dyDescent="0.35">
      <c r="A805" s="24">
        <v>42079</v>
      </c>
      <c r="B805">
        <v>108.822624550981</v>
      </c>
      <c r="C805">
        <v>117.97716932807</v>
      </c>
      <c r="D805">
        <v>113.344720939105</v>
      </c>
      <c r="E805">
        <v>103.49060468195501</v>
      </c>
      <c r="F805">
        <v>122.07325491017799</v>
      </c>
      <c r="G805">
        <v>59.018831732953103</v>
      </c>
      <c r="H805">
        <v>40.422542275098202</v>
      </c>
      <c r="I805">
        <v>123.758520281326</v>
      </c>
      <c r="J805">
        <v>118.302964283356</v>
      </c>
      <c r="K805">
        <v>130.829547047521</v>
      </c>
      <c r="L805">
        <v>173.92995268208699</v>
      </c>
      <c r="M805">
        <v>176.91405517838999</v>
      </c>
      <c r="N805">
        <v>174.808081805424</v>
      </c>
      <c r="O805">
        <v>176.55164715689699</v>
      </c>
      <c r="P805">
        <v>195.631318942973</v>
      </c>
      <c r="Q805">
        <v>61.251800703257302</v>
      </c>
      <c r="R805">
        <v>56.2353605687384</v>
      </c>
      <c r="S805">
        <v>53.670791320502197</v>
      </c>
      <c r="T805">
        <v>89.910734277450004</v>
      </c>
    </row>
    <row r="806" spans="1:20" x14ac:dyDescent="0.35">
      <c r="A806" s="24">
        <v>42080</v>
      </c>
      <c r="B806">
        <v>108.802967666386</v>
      </c>
      <c r="C806">
        <v>118.222519555017</v>
      </c>
      <c r="D806">
        <v>113.377707335371</v>
      </c>
      <c r="E806">
        <v>103.464704234549</v>
      </c>
      <c r="F806">
        <v>121.478593760347</v>
      </c>
      <c r="G806">
        <v>58.010761469374003</v>
      </c>
      <c r="H806">
        <v>39.4084540628768</v>
      </c>
      <c r="I806">
        <v>124.34663376661599</v>
      </c>
      <c r="J806">
        <v>118.499972991951</v>
      </c>
      <c r="K806">
        <v>134.09336664715099</v>
      </c>
      <c r="L806">
        <v>173.41292398293501</v>
      </c>
      <c r="M806">
        <v>176.75426532266499</v>
      </c>
      <c r="N806">
        <v>175.09243819386501</v>
      </c>
      <c r="O806">
        <v>177.330701512058</v>
      </c>
      <c r="P806">
        <v>196.00452224664801</v>
      </c>
      <c r="Q806">
        <v>60.817645403906603</v>
      </c>
      <c r="R806">
        <v>55.649883822590098</v>
      </c>
      <c r="S806">
        <v>55.6414222777886</v>
      </c>
      <c r="T806">
        <v>88.815179357941105</v>
      </c>
    </row>
    <row r="807" spans="1:20" x14ac:dyDescent="0.35">
      <c r="A807" s="24">
        <v>42081</v>
      </c>
      <c r="B807">
        <v>109.600071153437</v>
      </c>
      <c r="C807">
        <v>119.35384749964599</v>
      </c>
      <c r="D807">
        <v>114.302925527726</v>
      </c>
      <c r="E807">
        <v>103.865203175967</v>
      </c>
      <c r="F807">
        <v>122.5427922162</v>
      </c>
      <c r="G807">
        <v>55.7526997300522</v>
      </c>
      <c r="H807">
        <v>37.098596982669903</v>
      </c>
      <c r="I807">
        <v>126.498328013681</v>
      </c>
      <c r="J807">
        <v>119.958007486231</v>
      </c>
      <c r="K807">
        <v>141.82105458939901</v>
      </c>
      <c r="L807">
        <v>175.49762161863799</v>
      </c>
      <c r="M807">
        <v>178.45841660317399</v>
      </c>
      <c r="N807">
        <v>177.54498408463701</v>
      </c>
      <c r="O807">
        <v>176.188021029385</v>
      </c>
      <c r="P807">
        <v>196.61337761560199</v>
      </c>
      <c r="Q807">
        <v>62.481916130425603</v>
      </c>
      <c r="R807">
        <v>57.699060809468598</v>
      </c>
      <c r="S807">
        <v>56.684700741927799</v>
      </c>
      <c r="T807">
        <v>93.121789225042306</v>
      </c>
    </row>
    <row r="808" spans="1:20" x14ac:dyDescent="0.35">
      <c r="A808" s="24">
        <v>42082</v>
      </c>
      <c r="B808">
        <v>109.216238716794</v>
      </c>
      <c r="C808">
        <v>118.808629379577</v>
      </c>
      <c r="D808">
        <v>113.74128893961699</v>
      </c>
      <c r="E808">
        <v>103.671446130243</v>
      </c>
      <c r="F808">
        <v>121.60374396266501</v>
      </c>
      <c r="G808">
        <v>56.330649953085803</v>
      </c>
      <c r="H808">
        <v>37.591554558846703</v>
      </c>
      <c r="I808">
        <v>125.883549875217</v>
      </c>
      <c r="J808">
        <v>119.347195464248</v>
      </c>
      <c r="K808">
        <v>139.83058146172101</v>
      </c>
      <c r="L808">
        <v>174.69706973457599</v>
      </c>
      <c r="M808">
        <v>178.706963387234</v>
      </c>
      <c r="N808">
        <v>176.24761405370401</v>
      </c>
      <c r="O808">
        <v>174.73361400623401</v>
      </c>
      <c r="P808">
        <v>197.752635243578</v>
      </c>
      <c r="Q808">
        <v>61.432712487856698</v>
      </c>
      <c r="R808">
        <v>56.381733942955201</v>
      </c>
      <c r="S808">
        <v>55.100466349704</v>
      </c>
      <c r="T808">
        <v>90.609596627258696</v>
      </c>
    </row>
    <row r="809" spans="1:20" x14ac:dyDescent="0.35">
      <c r="A809" s="24">
        <v>42083</v>
      </c>
      <c r="B809">
        <v>109.55086354357</v>
      </c>
      <c r="C809">
        <v>119.312997253456</v>
      </c>
      <c r="D809">
        <v>114.07165111337299</v>
      </c>
      <c r="E809">
        <v>103.865203175967</v>
      </c>
      <c r="F809">
        <v>122.480190756532</v>
      </c>
      <c r="G809">
        <v>55.698938218532</v>
      </c>
      <c r="H809">
        <v>36.985923143219601</v>
      </c>
      <c r="I809">
        <v>126.017194754226</v>
      </c>
      <c r="J809">
        <v>119.682175288236</v>
      </c>
      <c r="K809">
        <v>141.93815687363099</v>
      </c>
      <c r="L809">
        <v>176.23912424067899</v>
      </c>
      <c r="M809">
        <v>180.18339548650999</v>
      </c>
      <c r="N809">
        <v>177.67176057313401</v>
      </c>
      <c r="O809">
        <v>177.272050957376</v>
      </c>
      <c r="P809">
        <v>198.986411993682</v>
      </c>
      <c r="Q809">
        <v>62.264830984457497</v>
      </c>
      <c r="R809">
        <v>57.113584063320197</v>
      </c>
      <c r="S809">
        <v>54.482228897615201</v>
      </c>
      <c r="T809">
        <v>91.322134256381503</v>
      </c>
    </row>
    <row r="810" spans="1:20" x14ac:dyDescent="0.35">
      <c r="A810" s="24">
        <v>42086</v>
      </c>
      <c r="B810">
        <v>109.57052977079</v>
      </c>
      <c r="C810">
        <v>119.38111324245099</v>
      </c>
      <c r="D810">
        <v>114.137736405185</v>
      </c>
      <c r="E810">
        <v>103.878118773403</v>
      </c>
      <c r="F810">
        <v>122.667968777027</v>
      </c>
      <c r="G810">
        <v>55.8602339324461</v>
      </c>
      <c r="H810">
        <v>37.169024375190403</v>
      </c>
      <c r="I810">
        <v>126.070655629586</v>
      </c>
      <c r="J810">
        <v>119.958007486231</v>
      </c>
      <c r="K810">
        <v>141.557640875944</v>
      </c>
      <c r="L810">
        <v>175.895699474694</v>
      </c>
      <c r="M810">
        <v>179.54228870556599</v>
      </c>
      <c r="N810">
        <v>177.67176057313401</v>
      </c>
      <c r="O810">
        <v>175.96901671424999</v>
      </c>
      <c r="P810">
        <v>199.380606153592</v>
      </c>
      <c r="Q810">
        <v>62.988433145098902</v>
      </c>
      <c r="R810">
        <v>57.9625272994856</v>
      </c>
      <c r="S810">
        <v>53.709428397518401</v>
      </c>
      <c r="T810">
        <v>90.204079123616793</v>
      </c>
    </row>
    <row r="811" spans="1:20" x14ac:dyDescent="0.35">
      <c r="A811" s="24">
        <v>42087</v>
      </c>
      <c r="B811">
        <v>109.86577542999601</v>
      </c>
      <c r="C811">
        <v>119.85825683182701</v>
      </c>
      <c r="D811">
        <v>114.336088708576</v>
      </c>
      <c r="E811">
        <v>103.878118773403</v>
      </c>
      <c r="F811">
        <v>122.76187096653</v>
      </c>
      <c r="G811">
        <v>54.771521401586902</v>
      </c>
      <c r="H811">
        <v>36.098603186105301</v>
      </c>
      <c r="I811">
        <v>127.01957520312899</v>
      </c>
      <c r="J811">
        <v>120.135310322476</v>
      </c>
      <c r="K811">
        <v>145.523936747725</v>
      </c>
      <c r="L811">
        <v>174.907368245866</v>
      </c>
      <c r="M811">
        <v>178.91892113930101</v>
      </c>
      <c r="N811">
        <v>176.63671482255899</v>
      </c>
      <c r="O811">
        <v>175.13495537719999</v>
      </c>
      <c r="P811">
        <v>199.774800313502</v>
      </c>
      <c r="Q811">
        <v>62.481916130425603</v>
      </c>
      <c r="R811">
        <v>57.523418343981398</v>
      </c>
      <c r="S811">
        <v>54.482228897615201</v>
      </c>
      <c r="T811">
        <v>91.113670454231297</v>
      </c>
    </row>
    <row r="812" spans="1:20" x14ac:dyDescent="0.35">
      <c r="A812" s="24">
        <v>42088</v>
      </c>
      <c r="B812">
        <v>109.659107205602</v>
      </c>
      <c r="C812">
        <v>119.449367425784</v>
      </c>
      <c r="D812">
        <v>114.07165111337299</v>
      </c>
      <c r="E812">
        <v>103.83936043900501</v>
      </c>
      <c r="F812">
        <v>122.511491486366</v>
      </c>
      <c r="G812">
        <v>55.725818974292103</v>
      </c>
      <c r="H812">
        <v>37.014093574512898</v>
      </c>
      <c r="I812">
        <v>126.404738589549</v>
      </c>
      <c r="J812">
        <v>119.741242890381</v>
      </c>
      <c r="K812">
        <v>141.82105458939901</v>
      </c>
      <c r="L812">
        <v>172.344280374688</v>
      </c>
      <c r="M812">
        <v>175.33912936056001</v>
      </c>
      <c r="N812">
        <v>174.602267725421</v>
      </c>
      <c r="O812">
        <v>172.16393250445901</v>
      </c>
      <c r="P812">
        <v>196.542483969073</v>
      </c>
      <c r="Q812">
        <v>62.662809174293102</v>
      </c>
      <c r="R812">
        <v>58.1089006737026</v>
      </c>
      <c r="S812">
        <v>53.400309671473998</v>
      </c>
      <c r="T812">
        <v>93.008715548548906</v>
      </c>
    </row>
    <row r="813" spans="1:20" x14ac:dyDescent="0.35">
      <c r="A813" s="24">
        <v>42089</v>
      </c>
      <c r="B813">
        <v>109.26544632666101</v>
      </c>
      <c r="C813">
        <v>118.972251475276</v>
      </c>
      <c r="D813">
        <v>113.8734032736</v>
      </c>
      <c r="E813">
        <v>103.800636730874</v>
      </c>
      <c r="F813">
        <v>122.5427922162</v>
      </c>
      <c r="G813">
        <v>57.3790497348202</v>
      </c>
      <c r="H813">
        <v>38.676064906439898</v>
      </c>
      <c r="I813">
        <v>124.921210262412</v>
      </c>
      <c r="J813">
        <v>119.002452730914</v>
      </c>
      <c r="K813">
        <v>135.36664898358899</v>
      </c>
      <c r="L813">
        <v>171.93388127479699</v>
      </c>
      <c r="M813">
        <v>174.98294540338301</v>
      </c>
      <c r="N813">
        <v>173.370898157498</v>
      </c>
      <c r="O813">
        <v>172.685182759295</v>
      </c>
      <c r="P813">
        <v>195.95120994894199</v>
      </c>
      <c r="Q813">
        <v>63.422588444449197</v>
      </c>
      <c r="R813">
        <v>59.426227540215798</v>
      </c>
      <c r="S813">
        <v>52.125194005294603</v>
      </c>
      <c r="T813">
        <v>94.316313084068099</v>
      </c>
    </row>
    <row r="814" spans="1:20" x14ac:dyDescent="0.35">
      <c r="A814" s="24">
        <v>42090</v>
      </c>
      <c r="B814">
        <v>109.422916283813</v>
      </c>
      <c r="C814">
        <v>119.135790654373</v>
      </c>
      <c r="D814">
        <v>114.038648645782</v>
      </c>
      <c r="E814">
        <v>103.878118773403</v>
      </c>
      <c r="F814">
        <v>122.511491486366</v>
      </c>
      <c r="G814">
        <v>56.021512877329798</v>
      </c>
      <c r="H814">
        <v>37.352122978586699</v>
      </c>
      <c r="I814">
        <v>125.96370464130899</v>
      </c>
      <c r="J814">
        <v>119.475293637504</v>
      </c>
      <c r="K814">
        <v>140.00622114474501</v>
      </c>
      <c r="L814">
        <v>172.32754800593599</v>
      </c>
      <c r="M814">
        <v>175.62409782553101</v>
      </c>
      <c r="N814">
        <v>173.370898157498</v>
      </c>
      <c r="O814">
        <v>172.32038678901401</v>
      </c>
      <c r="P814">
        <v>197.56733368168801</v>
      </c>
      <c r="Q814">
        <v>62.1562959077662</v>
      </c>
      <c r="R814">
        <v>57.640517043354897</v>
      </c>
      <c r="S814">
        <v>51.506956553205796</v>
      </c>
      <c r="T814">
        <v>92.137000699679604</v>
      </c>
    </row>
    <row r="815" spans="1:20" x14ac:dyDescent="0.35">
      <c r="A815" s="24">
        <v>42093</v>
      </c>
      <c r="B815">
        <v>109.472105208429</v>
      </c>
      <c r="C815">
        <v>119.326595576274</v>
      </c>
      <c r="D815">
        <v>113.97256335397</v>
      </c>
      <c r="E815">
        <v>103.91693481824601</v>
      </c>
      <c r="F815">
        <v>122.79315851710901</v>
      </c>
      <c r="G815">
        <v>56.545718357873703</v>
      </c>
      <c r="H815">
        <v>37.845080554763598</v>
      </c>
      <c r="I815">
        <v>125.843435945224</v>
      </c>
      <c r="J815">
        <v>119.682175288236</v>
      </c>
      <c r="K815">
        <v>138.07429457807501</v>
      </c>
      <c r="L815">
        <v>174.429890141307</v>
      </c>
      <c r="M815">
        <v>177.26257141327</v>
      </c>
      <c r="N815">
        <v>173.370898157498</v>
      </c>
      <c r="O815">
        <v>175.13495537719999</v>
      </c>
      <c r="P815">
        <v>200.208444884925</v>
      </c>
      <c r="Q815">
        <v>62.481916130425603</v>
      </c>
      <c r="R815">
        <v>57.786884833998698</v>
      </c>
      <c r="S815">
        <v>51.2751193511655</v>
      </c>
      <c r="T815">
        <v>93.823590412585403</v>
      </c>
    </row>
    <row r="816" spans="1:20" x14ac:dyDescent="0.35">
      <c r="A816" s="24">
        <v>42094</v>
      </c>
      <c r="B816">
        <v>109.659107205602</v>
      </c>
      <c r="C816">
        <v>119.54474915758399</v>
      </c>
      <c r="D816">
        <v>114.137736405185</v>
      </c>
      <c r="E816">
        <v>104.02027113982599</v>
      </c>
      <c r="F816">
        <v>122.76187096653</v>
      </c>
      <c r="G816">
        <v>56.276888441565703</v>
      </c>
      <c r="H816">
        <v>37.605643717354901</v>
      </c>
      <c r="I816">
        <v>125.763266560354</v>
      </c>
      <c r="J816">
        <v>119.898899872162</v>
      </c>
      <c r="K816">
        <v>138.981729624834</v>
      </c>
      <c r="L816">
        <v>172.905465181907</v>
      </c>
      <c r="M816">
        <v>175.58842161762101</v>
      </c>
      <c r="N816">
        <v>175.155466958467</v>
      </c>
      <c r="O816">
        <v>174.665872798365</v>
      </c>
      <c r="P816">
        <v>199.14411032132799</v>
      </c>
      <c r="Q816">
        <v>61.758317717930602</v>
      </c>
      <c r="R816">
        <v>57.084309388476903</v>
      </c>
      <c r="S816">
        <v>51.159197065159397</v>
      </c>
      <c r="T816">
        <v>97.897922629076106</v>
      </c>
    </row>
    <row r="817" spans="1:20" x14ac:dyDescent="0.35">
      <c r="A817" s="24">
        <v>42095</v>
      </c>
      <c r="B817">
        <v>110.015042561733</v>
      </c>
      <c r="C817">
        <v>120.176145266571</v>
      </c>
      <c r="D817">
        <v>114.55169358024401</v>
      </c>
      <c r="E817">
        <v>104.08621109349301</v>
      </c>
      <c r="F817">
        <v>123.073270395802</v>
      </c>
      <c r="G817">
        <v>54.798402157346999</v>
      </c>
      <c r="H817">
        <v>36.112681830316099</v>
      </c>
      <c r="I817">
        <v>127.075038851233</v>
      </c>
      <c r="J817">
        <v>120.24362259953401</v>
      </c>
      <c r="K817">
        <v>144.55796430217299</v>
      </c>
      <c r="L817">
        <v>172.29400850360199</v>
      </c>
      <c r="M817">
        <v>174.68013122759001</v>
      </c>
      <c r="N817">
        <v>173.67431495561499</v>
      </c>
      <c r="O817">
        <v>174.301028084634</v>
      </c>
      <c r="P817">
        <v>198.06011082104399</v>
      </c>
      <c r="Q817">
        <v>62.8798868239681</v>
      </c>
      <c r="R817">
        <v>58.3723671637199</v>
      </c>
      <c r="S817">
        <v>50.618241137074698</v>
      </c>
      <c r="T817">
        <v>95.074322701056602</v>
      </c>
    </row>
    <row r="818" spans="1:20" x14ac:dyDescent="0.35">
      <c r="A818" s="24">
        <v>42096</v>
      </c>
      <c r="B818">
        <v>109.867139453357</v>
      </c>
      <c r="C818">
        <v>120.10786344437</v>
      </c>
      <c r="D818">
        <v>114.55169358024401</v>
      </c>
      <c r="E818">
        <v>104.11207691463299</v>
      </c>
      <c r="F818">
        <v>123.136148619819</v>
      </c>
      <c r="G818">
        <v>55.967762545163197</v>
      </c>
      <c r="H818">
        <v>37.197189549335</v>
      </c>
      <c r="I818">
        <v>126.431169342256</v>
      </c>
      <c r="J818">
        <v>120.046043721028</v>
      </c>
      <c r="K818">
        <v>139.96231580509701</v>
      </c>
      <c r="L818">
        <v>172.913883701663</v>
      </c>
      <c r="M818">
        <v>175.410344852767</v>
      </c>
      <c r="N818">
        <v>174.72717491975899</v>
      </c>
      <c r="O818">
        <v>175.29140966175501</v>
      </c>
      <c r="P818">
        <v>199.498871289459</v>
      </c>
      <c r="Q818">
        <v>62.554274097601798</v>
      </c>
      <c r="R818">
        <v>57.9625272994856</v>
      </c>
      <c r="S818">
        <v>52.550235017344903</v>
      </c>
      <c r="T818">
        <v>96.287127983352406</v>
      </c>
    </row>
    <row r="819" spans="1:20" x14ac:dyDescent="0.35">
      <c r="A819" s="24">
        <v>42100</v>
      </c>
      <c r="B819">
        <v>109.936190800335</v>
      </c>
      <c r="C819">
        <v>120.162477846584</v>
      </c>
      <c r="D819">
        <v>114.717268414605</v>
      </c>
      <c r="E819">
        <v>104.280233607261</v>
      </c>
      <c r="F819">
        <v>123.419225830812</v>
      </c>
      <c r="G819">
        <v>56.545718357873596</v>
      </c>
      <c r="H819">
        <v>37.816915380619001</v>
      </c>
      <c r="I819">
        <v>125.975165764164</v>
      </c>
      <c r="J819">
        <v>120.204130830987</v>
      </c>
      <c r="K819">
        <v>137.591326679731</v>
      </c>
      <c r="L819">
        <v>174.078166479293</v>
      </c>
      <c r="M819">
        <v>176.38989637620901</v>
      </c>
      <c r="N819">
        <v>176.22626895116699</v>
      </c>
      <c r="O819">
        <v>174.82226615360901</v>
      </c>
      <c r="P819">
        <v>200.070411493965</v>
      </c>
      <c r="Q819">
        <v>63.350219232833901</v>
      </c>
      <c r="R819">
        <v>59.309134424415497</v>
      </c>
      <c r="S819">
        <v>51.5455973152078</v>
      </c>
      <c r="T819">
        <v>99.565557259632897</v>
      </c>
    </row>
    <row r="820" spans="1:20" x14ac:dyDescent="0.35">
      <c r="A820" s="24">
        <v>42101</v>
      </c>
      <c r="B820">
        <v>109.955885055433</v>
      </c>
      <c r="C820">
        <v>120.299193504755</v>
      </c>
      <c r="D820">
        <v>114.750439631118</v>
      </c>
      <c r="E820">
        <v>104.20264768593201</v>
      </c>
      <c r="F820">
        <v>123.79665332596601</v>
      </c>
      <c r="G820">
        <v>55.645171117335103</v>
      </c>
      <c r="H820">
        <v>36.9295849092073</v>
      </c>
      <c r="I820">
        <v>127.19573149191299</v>
      </c>
      <c r="J820">
        <v>120.63875034760299</v>
      </c>
      <c r="K820">
        <v>140.94292947200799</v>
      </c>
      <c r="L820">
        <v>173.61740579052</v>
      </c>
      <c r="M820">
        <v>176.14058890541401</v>
      </c>
      <c r="N820">
        <v>175.53017256460899</v>
      </c>
      <c r="O820">
        <v>174.97864732299101</v>
      </c>
      <c r="P820">
        <v>198.33609150429101</v>
      </c>
      <c r="Q820">
        <v>63.675828211053798</v>
      </c>
      <c r="R820">
        <v>60.070259219624198</v>
      </c>
      <c r="S820">
        <v>51.661515916227899</v>
      </c>
      <c r="T820">
        <v>100.020386607894</v>
      </c>
    </row>
    <row r="821" spans="1:20" x14ac:dyDescent="0.35">
      <c r="A821" s="24">
        <v>42102</v>
      </c>
      <c r="B821">
        <v>109.965732182981</v>
      </c>
      <c r="C821">
        <v>120.381128927509</v>
      </c>
      <c r="D821">
        <v>114.58488890374601</v>
      </c>
      <c r="E821">
        <v>104.12502713833599</v>
      </c>
      <c r="F821">
        <v>123.85953154998199</v>
      </c>
      <c r="G821">
        <v>55.631733534293403</v>
      </c>
      <c r="H821">
        <v>36.915501007847801</v>
      </c>
      <c r="I821">
        <v>127.101937404872</v>
      </c>
      <c r="J821">
        <v>120.59919856117099</v>
      </c>
      <c r="K821">
        <v>140.94292947200799</v>
      </c>
      <c r="L821">
        <v>174.20377139217999</v>
      </c>
      <c r="M821">
        <v>176.906417883562</v>
      </c>
      <c r="N821">
        <v>175.65517562018599</v>
      </c>
      <c r="O821">
        <v>175.08288518809599</v>
      </c>
      <c r="P821">
        <v>200.070411493965</v>
      </c>
      <c r="Q821">
        <v>62.445731524617798</v>
      </c>
      <c r="R821">
        <v>58.167450023389499</v>
      </c>
      <c r="S821">
        <v>50.927359863119001</v>
      </c>
      <c r="T821">
        <v>97.102028109604404</v>
      </c>
    </row>
    <row r="822" spans="1:20" x14ac:dyDescent="0.35">
      <c r="A822" s="24">
        <v>42103</v>
      </c>
      <c r="B822">
        <v>109.68966693445699</v>
      </c>
      <c r="C822">
        <v>120.080459507227</v>
      </c>
      <c r="D822">
        <v>114.45238082228001</v>
      </c>
      <c r="E822">
        <v>104.02150614333399</v>
      </c>
      <c r="F822">
        <v>123.79665332596601</v>
      </c>
      <c r="G822">
        <v>57.056463896668802</v>
      </c>
      <c r="H822">
        <v>38.281699896928203</v>
      </c>
      <c r="I822">
        <v>126.20316024381999</v>
      </c>
      <c r="J822">
        <v>119.986816071189</v>
      </c>
      <c r="K822">
        <v>135.61546728676501</v>
      </c>
      <c r="L822">
        <v>174.97434257977301</v>
      </c>
      <c r="M822">
        <v>177.49412445565201</v>
      </c>
      <c r="N822">
        <v>176.49392950715901</v>
      </c>
      <c r="O822">
        <v>175.18711086733899</v>
      </c>
      <c r="P822">
        <v>199.28216093202099</v>
      </c>
      <c r="Q822">
        <v>62.445731524617798</v>
      </c>
      <c r="R822">
        <v>58.138175348546199</v>
      </c>
      <c r="S822">
        <v>49.265843946891202</v>
      </c>
      <c r="T822">
        <v>98.8833342890875</v>
      </c>
    </row>
    <row r="823" spans="1:20" x14ac:dyDescent="0.35">
      <c r="A823" s="24">
        <v>42104</v>
      </c>
      <c r="B823">
        <v>109.68966693445699</v>
      </c>
      <c r="C823">
        <v>120.012191504461</v>
      </c>
      <c r="D823">
        <v>114.419249784081</v>
      </c>
      <c r="E823">
        <v>104.02150614333399</v>
      </c>
      <c r="F823">
        <v>123.92247567027199</v>
      </c>
      <c r="G823">
        <v>56.854838664599299</v>
      </c>
      <c r="H823">
        <v>38.140850369035903</v>
      </c>
      <c r="I823">
        <v>126.136147760187</v>
      </c>
      <c r="J823">
        <v>120.154746114342</v>
      </c>
      <c r="K823">
        <v>136.113103893117</v>
      </c>
      <c r="L823">
        <v>175.92922402406199</v>
      </c>
      <c r="M823">
        <v>178.242168577917</v>
      </c>
      <c r="N823">
        <v>177.36834377501799</v>
      </c>
      <c r="O823">
        <v>175.39564752685999</v>
      </c>
      <c r="P823">
        <v>199.93246420167799</v>
      </c>
      <c r="Q823">
        <v>63.096964473643403</v>
      </c>
      <c r="R823">
        <v>58.870025468911301</v>
      </c>
      <c r="S823">
        <v>48.724884333820597</v>
      </c>
      <c r="T823">
        <v>99.300270314127005</v>
      </c>
    </row>
    <row r="824" spans="1:20" x14ac:dyDescent="0.35">
      <c r="A824" s="24">
        <v>42107</v>
      </c>
      <c r="B824">
        <v>109.808009974934</v>
      </c>
      <c r="C824">
        <v>119.84809954801401</v>
      </c>
      <c r="D824">
        <v>114.55169358024401</v>
      </c>
      <c r="E824">
        <v>104.08621109349301</v>
      </c>
      <c r="F824">
        <v>123.98539343205201</v>
      </c>
      <c r="G824">
        <v>56.693565309392497</v>
      </c>
      <c r="H824">
        <v>37.971843552722</v>
      </c>
      <c r="I824">
        <v>126.23002955990199</v>
      </c>
      <c r="J824">
        <v>120.11521433387099</v>
      </c>
      <c r="K824">
        <v>136.757097739773</v>
      </c>
      <c r="L824">
        <v>175.133516900925</v>
      </c>
      <c r="M824">
        <v>177.67227728917999</v>
      </c>
      <c r="N824">
        <v>177.08283705170999</v>
      </c>
      <c r="O824">
        <v>176.90718187192101</v>
      </c>
      <c r="P824">
        <v>200.090128089855</v>
      </c>
      <c r="Q824">
        <v>62.807528856791897</v>
      </c>
      <c r="R824">
        <v>58.870025468911301</v>
      </c>
      <c r="S824">
        <v>48.647606494802503</v>
      </c>
      <c r="T824">
        <v>98.466457209217793</v>
      </c>
    </row>
    <row r="825" spans="1:20" x14ac:dyDescent="0.35">
      <c r="A825" s="24">
        <v>42108</v>
      </c>
      <c r="B825">
        <v>109.92629695965699</v>
      </c>
      <c r="C825">
        <v>120.14882424603</v>
      </c>
      <c r="D825">
        <v>114.617947620978</v>
      </c>
      <c r="E825">
        <v>104.11207691463299</v>
      </c>
      <c r="F825">
        <v>124.14260876097499</v>
      </c>
      <c r="G825">
        <v>55.967762545163197</v>
      </c>
      <c r="H825">
        <v>37.169024375190403</v>
      </c>
      <c r="I825">
        <v>126.525138854646</v>
      </c>
      <c r="J825">
        <v>120.39177674947101</v>
      </c>
      <c r="K825">
        <v>139.61107308791401</v>
      </c>
      <c r="L825">
        <v>175.46856800605099</v>
      </c>
      <c r="M825">
        <v>177.316002049594</v>
      </c>
      <c r="N825">
        <v>176.74372791896201</v>
      </c>
      <c r="O825">
        <v>176.12537351190699</v>
      </c>
      <c r="P825">
        <v>198.39513797355201</v>
      </c>
      <c r="Q825">
        <v>63.096964473643403</v>
      </c>
      <c r="R825">
        <v>59.484776889902598</v>
      </c>
      <c r="S825">
        <v>49.072643821866997</v>
      </c>
      <c r="T825">
        <v>101.63118967435599</v>
      </c>
    </row>
    <row r="826" spans="1:20" x14ac:dyDescent="0.35">
      <c r="A826" s="24">
        <v>42109</v>
      </c>
      <c r="B826">
        <v>110.07420006803299</v>
      </c>
      <c r="C826">
        <v>120.57255572392999</v>
      </c>
      <c r="D826">
        <v>114.882947712584</v>
      </c>
      <c r="E826">
        <v>104.20264768593201</v>
      </c>
      <c r="F826">
        <v>124.45721074913099</v>
      </c>
      <c r="G826">
        <v>55.954313782767898</v>
      </c>
      <c r="H826">
        <v>37.239441253413503</v>
      </c>
      <c r="I826">
        <v>126.79336421452901</v>
      </c>
      <c r="J826">
        <v>120.470790295508</v>
      </c>
      <c r="K826">
        <v>139.332972342018</v>
      </c>
      <c r="L826">
        <v>176.25585660943099</v>
      </c>
      <c r="M826">
        <v>178.206507583742</v>
      </c>
      <c r="N826">
        <v>178.224959806181</v>
      </c>
      <c r="O826">
        <v>178.21027704435801</v>
      </c>
      <c r="P826">
        <v>198.25717346152999</v>
      </c>
      <c r="Q826">
        <v>64.363238269594504</v>
      </c>
      <c r="R826">
        <v>61.182668945806803</v>
      </c>
      <c r="S826">
        <v>50.347759488046499</v>
      </c>
      <c r="T826">
        <v>105.421305125207</v>
      </c>
    </row>
    <row r="827" spans="1:20" x14ac:dyDescent="0.35">
      <c r="A827" s="24">
        <v>42110</v>
      </c>
      <c r="B827">
        <v>110.015042561733</v>
      </c>
      <c r="C827">
        <v>120.40849140635</v>
      </c>
      <c r="D827">
        <v>114.84980060306</v>
      </c>
      <c r="E827">
        <v>104.228478880805</v>
      </c>
      <c r="F827">
        <v>124.33137522557099</v>
      </c>
      <c r="G827">
        <v>56.545718357873596</v>
      </c>
      <c r="H827">
        <v>37.788742320751297</v>
      </c>
      <c r="I827">
        <v>126.297100518652</v>
      </c>
      <c r="J827">
        <v>120.40168970353101</v>
      </c>
      <c r="K827">
        <v>137.19614197403601</v>
      </c>
      <c r="L827">
        <v>176.20561464427601</v>
      </c>
      <c r="M827">
        <v>178.081831027742</v>
      </c>
      <c r="N827">
        <v>177.81449795791499</v>
      </c>
      <c r="O827">
        <v>178.05389587497501</v>
      </c>
      <c r="P827">
        <v>198.39513797355201</v>
      </c>
      <c r="Q827">
        <v>65.050648328135296</v>
      </c>
      <c r="R827">
        <v>61.8852443913283</v>
      </c>
      <c r="S827">
        <v>52.009275404274398</v>
      </c>
      <c r="T827">
        <v>104.70116356922399</v>
      </c>
    </row>
    <row r="828" spans="1:20" x14ac:dyDescent="0.35">
      <c r="A828" s="24">
        <v>42111</v>
      </c>
      <c r="B828">
        <v>110.10378816380801</v>
      </c>
      <c r="C828">
        <v>120.490537384574</v>
      </c>
      <c r="D828">
        <v>114.982276541875</v>
      </c>
      <c r="E828">
        <v>104.215620993812</v>
      </c>
      <c r="F828">
        <v>123.95386865488901</v>
      </c>
      <c r="G828">
        <v>55.295710113100299</v>
      </c>
      <c r="H828">
        <v>36.535219899695598</v>
      </c>
      <c r="I828">
        <v>127.209136912395</v>
      </c>
      <c r="J828">
        <v>120.72764683875801</v>
      </c>
      <c r="K828">
        <v>141.92353397670399</v>
      </c>
      <c r="L828">
        <v>174.178650409602</v>
      </c>
      <c r="M828">
        <v>175.998081852327</v>
      </c>
      <c r="N828">
        <v>175.351790775815</v>
      </c>
      <c r="O828">
        <v>175.499836648517</v>
      </c>
      <c r="P828">
        <v>194.68984718432799</v>
      </c>
      <c r="Q828">
        <v>64.9059398900757</v>
      </c>
      <c r="R828">
        <v>61.563234135197597</v>
      </c>
      <c r="S828">
        <v>51.159197065159503</v>
      </c>
      <c r="T828">
        <v>102.80610163343</v>
      </c>
    </row>
    <row r="829" spans="1:20" x14ac:dyDescent="0.35">
      <c r="A829" s="24">
        <v>42114</v>
      </c>
      <c r="B829">
        <v>110.02492705978401</v>
      </c>
      <c r="C829">
        <v>120.50417716569299</v>
      </c>
      <c r="D829">
        <v>114.84980060306</v>
      </c>
      <c r="E829">
        <v>104.163854725267</v>
      </c>
      <c r="F829">
        <v>124.33137522557099</v>
      </c>
      <c r="G829">
        <v>56.250018865159198</v>
      </c>
      <c r="H829">
        <v>37.422542485384199</v>
      </c>
      <c r="I829">
        <v>126.72627863699999</v>
      </c>
      <c r="J829">
        <v>120.441221484002</v>
      </c>
      <c r="K829">
        <v>138.24993426109901</v>
      </c>
      <c r="L829">
        <v>175.770079608842</v>
      </c>
      <c r="M829">
        <v>178.02838517768399</v>
      </c>
      <c r="N829">
        <v>177.17205191141699</v>
      </c>
      <c r="O829">
        <v>176.75080070253901</v>
      </c>
      <c r="P829">
        <v>196.48336862087399</v>
      </c>
      <c r="Q829">
        <v>64.616500525077797</v>
      </c>
      <c r="R829">
        <v>61.270492970337003</v>
      </c>
      <c r="S829">
        <v>49.3817625479114</v>
      </c>
      <c r="T829">
        <v>103.526243189412</v>
      </c>
    </row>
    <row r="830" spans="1:20" x14ac:dyDescent="0.35">
      <c r="A830" s="24">
        <v>42115</v>
      </c>
      <c r="B830">
        <v>109.90661204718501</v>
      </c>
      <c r="C830">
        <v>120.476787047984</v>
      </c>
      <c r="D830">
        <v>114.81664545787299</v>
      </c>
      <c r="E830">
        <v>104.163854725267</v>
      </c>
      <c r="F830">
        <v>124.394306166606</v>
      </c>
      <c r="G830">
        <v>56.693565309392497</v>
      </c>
      <c r="H830">
        <v>37.929581334346203</v>
      </c>
      <c r="I830">
        <v>126.498269538565</v>
      </c>
      <c r="J830">
        <v>120.411522633744</v>
      </c>
      <c r="K830">
        <v>136.405818373724</v>
      </c>
      <c r="L830">
        <v>175.56064836957</v>
      </c>
      <c r="M830">
        <v>178.27775350341801</v>
      </c>
      <c r="N830">
        <v>176.90435940167799</v>
      </c>
      <c r="O830">
        <v>176.80294400681601</v>
      </c>
      <c r="P830">
        <v>196.89726215693801</v>
      </c>
      <c r="Q830">
        <v>64.1461606199192</v>
      </c>
      <c r="R830">
        <v>60.597192199658799</v>
      </c>
      <c r="S830">
        <v>49.961362922983902</v>
      </c>
      <c r="T830">
        <v>100.32359213883601</v>
      </c>
    </row>
    <row r="831" spans="1:20" x14ac:dyDescent="0.35">
      <c r="A831" s="24">
        <v>42116</v>
      </c>
      <c r="B831">
        <v>109.581199049406</v>
      </c>
      <c r="C831">
        <v>120.02583128558101</v>
      </c>
      <c r="D831">
        <v>114.55169358024401</v>
      </c>
      <c r="E831">
        <v>104.02150614333399</v>
      </c>
      <c r="F831">
        <v>124.362794568697</v>
      </c>
      <c r="G831">
        <v>58.521507008169102</v>
      </c>
      <c r="H831">
        <v>39.704237020020898</v>
      </c>
      <c r="I831">
        <v>125.15702578891501</v>
      </c>
      <c r="J831">
        <v>119.63115008272401</v>
      </c>
      <c r="K831">
        <v>129.966053989275</v>
      </c>
      <c r="L831">
        <v>176.423389638477</v>
      </c>
      <c r="M831">
        <v>179.36415108577299</v>
      </c>
      <c r="N831">
        <v>177.90372879449399</v>
      </c>
      <c r="O831">
        <v>177.949633638146</v>
      </c>
      <c r="P831">
        <v>197.37027104120199</v>
      </c>
      <c r="Q831">
        <v>64.363238269594603</v>
      </c>
      <c r="R831">
        <v>60.655735965772202</v>
      </c>
      <c r="S831">
        <v>50.425041012050599</v>
      </c>
      <c r="T831">
        <v>100.342564062663</v>
      </c>
    </row>
    <row r="832" spans="1:20" x14ac:dyDescent="0.35">
      <c r="A832" s="24">
        <v>42117</v>
      </c>
      <c r="B832">
        <v>109.748805755505</v>
      </c>
      <c r="C832">
        <v>120.21716134596601</v>
      </c>
      <c r="D832">
        <v>114.750439631118</v>
      </c>
      <c r="E832">
        <v>104.11207691463299</v>
      </c>
      <c r="F832">
        <v>124.33137522557099</v>
      </c>
      <c r="G832">
        <v>57.983875123937203</v>
      </c>
      <c r="H832">
        <v>39.197192913910101</v>
      </c>
      <c r="I832">
        <v>125.21066208962399</v>
      </c>
      <c r="J832">
        <v>119.93742135156199</v>
      </c>
      <c r="K832">
        <v>131.663812636345</v>
      </c>
      <c r="L832">
        <v>176.86734319366701</v>
      </c>
      <c r="M832">
        <v>179.98750343830301</v>
      </c>
      <c r="N832">
        <v>178.510450552615</v>
      </c>
      <c r="O832">
        <v>177.532669991863</v>
      </c>
      <c r="P832">
        <v>198.67110143706401</v>
      </c>
      <c r="Q832">
        <v>65.159202145558893</v>
      </c>
      <c r="R832">
        <v>61.8852443913283</v>
      </c>
      <c r="S832">
        <v>49.304484708893199</v>
      </c>
      <c r="T832">
        <v>101.612209329791</v>
      </c>
    </row>
    <row r="833" spans="1:20" x14ac:dyDescent="0.35">
      <c r="A833" s="24">
        <v>42118</v>
      </c>
      <c r="B833">
        <v>109.936190800335</v>
      </c>
      <c r="C833">
        <v>120.57255572392999</v>
      </c>
      <c r="D833">
        <v>114.982276541875</v>
      </c>
      <c r="E833">
        <v>104.176631817637</v>
      </c>
      <c r="F833">
        <v>124.488682809276</v>
      </c>
      <c r="G833">
        <v>57.258072359707903</v>
      </c>
      <c r="H833">
        <v>38.436630697605601</v>
      </c>
      <c r="I833">
        <v>125.452047370984</v>
      </c>
      <c r="J833">
        <v>120.164559038593</v>
      </c>
      <c r="K833">
        <v>134.225055179446</v>
      </c>
      <c r="L833">
        <v>177.277727340593</v>
      </c>
      <c r="M833">
        <v>180.486209662303</v>
      </c>
      <c r="N833">
        <v>178.54615886412</v>
      </c>
      <c r="O833">
        <v>176.28174249542801</v>
      </c>
      <c r="P833">
        <v>199.025862405195</v>
      </c>
      <c r="Q833">
        <v>65.123017539751103</v>
      </c>
      <c r="R833">
        <v>61.973068415858499</v>
      </c>
      <c r="S833">
        <v>49.111284583869001</v>
      </c>
      <c r="T833">
        <v>101.13845858213401</v>
      </c>
    </row>
    <row r="834" spans="1:20" x14ac:dyDescent="0.35">
      <c r="A834" s="24">
        <v>42121</v>
      </c>
      <c r="B834">
        <v>109.97564470891101</v>
      </c>
      <c r="C834">
        <v>120.46318872516601</v>
      </c>
      <c r="D834">
        <v>114.81664545787299</v>
      </c>
      <c r="E834">
        <v>104.150904501564</v>
      </c>
      <c r="F834">
        <v>124.58299355567399</v>
      </c>
      <c r="G834">
        <v>57.2446291869893</v>
      </c>
      <c r="H834">
        <v>38.422546796246102</v>
      </c>
      <c r="I834">
        <v>125.51910371095499</v>
      </c>
      <c r="J834">
        <v>120.075692556381</v>
      </c>
      <c r="K834">
        <v>134.107980381863</v>
      </c>
      <c r="L834">
        <v>176.54065079643601</v>
      </c>
      <c r="M834">
        <v>179.595688914421</v>
      </c>
      <c r="N834">
        <v>177.97512944063101</v>
      </c>
      <c r="O834">
        <v>174.97864732299101</v>
      </c>
      <c r="P834">
        <v>196.89726215693801</v>
      </c>
      <c r="Q834">
        <v>65.123017539751103</v>
      </c>
      <c r="R834">
        <v>61.709601925841497</v>
      </c>
      <c r="S834">
        <v>47.874809679691502</v>
      </c>
      <c r="T834">
        <v>100.020386607893</v>
      </c>
    </row>
    <row r="835" spans="1:20" x14ac:dyDescent="0.35">
      <c r="A835" s="24">
        <v>42122</v>
      </c>
      <c r="B835">
        <v>109.551620296256</v>
      </c>
      <c r="C835">
        <v>120.080459507228</v>
      </c>
      <c r="D835">
        <v>114.45238082228001</v>
      </c>
      <c r="E835">
        <v>104.07326086979</v>
      </c>
      <c r="F835">
        <v>124.488682809276</v>
      </c>
      <c r="G835">
        <v>58.844098435997203</v>
      </c>
      <c r="H835">
        <v>40.014093364227001</v>
      </c>
      <c r="I835">
        <v>124.271712523462</v>
      </c>
      <c r="J835">
        <v>119.364470612242</v>
      </c>
      <c r="K835">
        <v>128.59030142774799</v>
      </c>
      <c r="L835">
        <v>177.101835603654</v>
      </c>
      <c r="M835">
        <v>179.86281166856901</v>
      </c>
      <c r="N835">
        <v>178.02862001195899</v>
      </c>
      <c r="O835">
        <v>177.06359959888999</v>
      </c>
      <c r="P835">
        <v>196.16795474584899</v>
      </c>
      <c r="Q835">
        <v>65.231548868296002</v>
      </c>
      <c r="R835">
        <v>61.826700625214897</v>
      </c>
      <c r="S835">
        <v>48.299847006756004</v>
      </c>
      <c r="T835">
        <v>101.005798267904</v>
      </c>
    </row>
    <row r="836" spans="1:20" x14ac:dyDescent="0.35">
      <c r="A836" s="24">
        <v>42123</v>
      </c>
      <c r="B836">
        <v>109.305152486133</v>
      </c>
      <c r="C836">
        <v>119.506469326074</v>
      </c>
      <c r="D836">
        <v>114.419249784082</v>
      </c>
      <c r="E836">
        <v>104.047360422384</v>
      </c>
      <c r="F836">
        <v>124.205592419029</v>
      </c>
      <c r="G836">
        <v>60.282266381414303</v>
      </c>
      <c r="H836">
        <v>41.436625230170897</v>
      </c>
      <c r="I836">
        <v>122.943859575516</v>
      </c>
      <c r="J836">
        <v>118.37668625250301</v>
      </c>
      <c r="K836">
        <v>123.936097207448</v>
      </c>
      <c r="L836">
        <v>176.37317757925399</v>
      </c>
      <c r="M836">
        <v>178.82987515000701</v>
      </c>
      <c r="N836">
        <v>177.421898253839</v>
      </c>
      <c r="O836">
        <v>178.106014807528</v>
      </c>
      <c r="P836">
        <v>192.36404653770899</v>
      </c>
      <c r="Q836">
        <v>65.665704167646297</v>
      </c>
      <c r="R836">
        <v>62.617094511693402</v>
      </c>
      <c r="S836">
        <v>49.3817625479114</v>
      </c>
      <c r="T836">
        <v>103.867350464315</v>
      </c>
    </row>
    <row r="837" spans="1:20" x14ac:dyDescent="0.35">
      <c r="A837" s="24">
        <v>42124</v>
      </c>
      <c r="B837">
        <v>109.305152486133</v>
      </c>
      <c r="C837">
        <v>119.588432387694</v>
      </c>
      <c r="D837">
        <v>114.31986470515101</v>
      </c>
      <c r="E837">
        <v>103.969786043144</v>
      </c>
      <c r="F837">
        <v>124.04829801457799</v>
      </c>
      <c r="G837">
        <v>59.973134895334901</v>
      </c>
      <c r="H837">
        <v>41.183107119977102</v>
      </c>
      <c r="I837">
        <v>123.19867951491599</v>
      </c>
      <c r="J837">
        <v>118.47553570964099</v>
      </c>
      <c r="K837">
        <v>124.667874246751</v>
      </c>
      <c r="L837">
        <v>174.605811784178</v>
      </c>
      <c r="M837">
        <v>176.229589253504</v>
      </c>
      <c r="N837">
        <v>175.637313475996</v>
      </c>
      <c r="O837">
        <v>176.75080070253901</v>
      </c>
      <c r="P837">
        <v>190.64937426498599</v>
      </c>
      <c r="Q837">
        <v>66.172213686026794</v>
      </c>
      <c r="R837">
        <v>63.319669957215197</v>
      </c>
      <c r="S837">
        <v>52.009275404274398</v>
      </c>
      <c r="T837">
        <v>104.39790751385</v>
      </c>
    </row>
    <row r="838" spans="1:20" x14ac:dyDescent="0.35">
      <c r="A838" s="24">
        <v>42125</v>
      </c>
      <c r="B838">
        <v>108.994995996217</v>
      </c>
      <c r="C838">
        <v>119.10343935994401</v>
      </c>
      <c r="D838">
        <v>114.037869186479</v>
      </c>
      <c r="E838">
        <v>103.873952079324</v>
      </c>
      <c r="F838">
        <v>124.326367108797</v>
      </c>
      <c r="G838">
        <v>61.653235232269601</v>
      </c>
      <c r="H838">
        <v>42.901419314490802</v>
      </c>
      <c r="I838">
        <v>121.700342364498</v>
      </c>
      <c r="J838">
        <v>117.821770887724</v>
      </c>
      <c r="K838">
        <v>119.64780441233999</v>
      </c>
      <c r="L838">
        <v>176.49878249214001</v>
      </c>
      <c r="M838">
        <v>178.59832210762499</v>
      </c>
      <c r="N838">
        <v>177.350513584575</v>
      </c>
      <c r="O838">
        <v>176.22959919115101</v>
      </c>
      <c r="P838">
        <v>193.54659457797001</v>
      </c>
      <c r="Q838">
        <v>66.099859466997003</v>
      </c>
      <c r="R838">
        <v>63.348944632058497</v>
      </c>
      <c r="S838">
        <v>52.975272344409497</v>
      </c>
      <c r="T838">
        <v>103.75361997021901</v>
      </c>
    </row>
    <row r="839" spans="1:20" x14ac:dyDescent="0.35">
      <c r="A839" s="24">
        <v>42128</v>
      </c>
      <c r="B839">
        <v>108.78751496338199</v>
      </c>
      <c r="C839">
        <v>118.85674864792399</v>
      </c>
      <c r="D839">
        <v>113.938235001998</v>
      </c>
      <c r="E839">
        <v>103.886867676761</v>
      </c>
      <c r="F839">
        <v>124.421191846127</v>
      </c>
      <c r="G839">
        <v>62.862930727917899</v>
      </c>
      <c r="H839">
        <v>44.084522228749101</v>
      </c>
      <c r="I839">
        <v>120.811776420684</v>
      </c>
      <c r="J839">
        <v>117.445338710935</v>
      </c>
      <c r="K839">
        <v>116.208372616335</v>
      </c>
      <c r="L839">
        <v>177.00133672037899</v>
      </c>
      <c r="M839">
        <v>178.84767521962499</v>
      </c>
      <c r="N839">
        <v>178.27849830812801</v>
      </c>
      <c r="O839">
        <v>178.52307594070899</v>
      </c>
      <c r="P839">
        <v>194.23652045648399</v>
      </c>
      <c r="Q839">
        <v>66.063667364896403</v>
      </c>
      <c r="R839">
        <v>63.202576841415002</v>
      </c>
      <c r="S839">
        <v>53.709428397518401</v>
      </c>
      <c r="T839">
        <v>102.540806267185</v>
      </c>
    </row>
    <row r="840" spans="1:20" x14ac:dyDescent="0.35">
      <c r="A840" s="24">
        <v>42129</v>
      </c>
      <c r="B840">
        <v>108.688772751746</v>
      </c>
      <c r="C840">
        <v>118.59636287704799</v>
      </c>
      <c r="D840">
        <v>114.004625649</v>
      </c>
      <c r="E840">
        <v>103.912872002966</v>
      </c>
      <c r="F840">
        <v>124.326367108797</v>
      </c>
      <c r="G840">
        <v>62.943561815844497</v>
      </c>
      <c r="H840">
        <v>44.281699476356202</v>
      </c>
      <c r="I840">
        <v>120.609832605476</v>
      </c>
      <c r="J840">
        <v>117.247249680404</v>
      </c>
      <c r="K840">
        <v>115.68149937834301</v>
      </c>
      <c r="L840">
        <v>174.97434257977301</v>
      </c>
      <c r="M840">
        <v>176.532433856767</v>
      </c>
      <c r="N840">
        <v>175.958592418302</v>
      </c>
      <c r="O840">
        <v>177.63692004283001</v>
      </c>
      <c r="P840">
        <v>191.75310758089299</v>
      </c>
      <c r="Q840">
        <v>66.6063689853775</v>
      </c>
      <c r="R840">
        <v>64.110069427267206</v>
      </c>
      <c r="S840">
        <v>53.2843910704538</v>
      </c>
      <c r="T840">
        <v>100.399395626757</v>
      </c>
    </row>
    <row r="841" spans="1:20" x14ac:dyDescent="0.35">
      <c r="A841" s="24">
        <v>42130</v>
      </c>
      <c r="B841">
        <v>108.323270546839</v>
      </c>
      <c r="C841">
        <v>118.21274921534901</v>
      </c>
      <c r="D841">
        <v>113.506792224435</v>
      </c>
      <c r="E841">
        <v>103.822139642423</v>
      </c>
      <c r="F841">
        <v>123.947120876499</v>
      </c>
      <c r="G841">
        <v>65.174748389083106</v>
      </c>
      <c r="H841">
        <v>46.521139678340099</v>
      </c>
      <c r="I841">
        <v>119.357829193161</v>
      </c>
      <c r="J841">
        <v>116.74202912467899</v>
      </c>
      <c r="K841">
        <v>109.666165493444</v>
      </c>
      <c r="L841">
        <v>174.25402831029999</v>
      </c>
      <c r="M841">
        <v>175.76658966488301</v>
      </c>
      <c r="N841">
        <v>174.923498737107</v>
      </c>
      <c r="O841">
        <v>178.52307594070899</v>
      </c>
      <c r="P841">
        <v>191.63484244502601</v>
      </c>
      <c r="Q841">
        <v>66.6063689853775</v>
      </c>
      <c r="R841">
        <v>64.0807947524236</v>
      </c>
      <c r="S841">
        <v>52.820712981387302</v>
      </c>
      <c r="T841">
        <v>99.679270912251994</v>
      </c>
    </row>
    <row r="842" spans="1:20" x14ac:dyDescent="0.35">
      <c r="A842" s="24">
        <v>42131</v>
      </c>
      <c r="B842">
        <v>108.589965141728</v>
      </c>
      <c r="C842">
        <v>118.36351923765299</v>
      </c>
      <c r="D842">
        <v>113.838705281134</v>
      </c>
      <c r="E842">
        <v>103.886867676761</v>
      </c>
      <c r="F842">
        <v>123.852348856189</v>
      </c>
      <c r="G842">
        <v>63.427432188556402</v>
      </c>
      <c r="H842">
        <v>44.690158901524903</v>
      </c>
      <c r="I842">
        <v>120.17900256508401</v>
      </c>
      <c r="J842">
        <v>117.20762787310601</v>
      </c>
      <c r="K842">
        <v>114.07155141056801</v>
      </c>
      <c r="L842">
        <v>174.94925150312801</v>
      </c>
      <c r="M842">
        <v>176.92421795318</v>
      </c>
      <c r="N842">
        <v>176.29760568981101</v>
      </c>
      <c r="O842">
        <v>177.949633638146</v>
      </c>
      <c r="P842">
        <v>193.82255804148201</v>
      </c>
      <c r="Q842">
        <v>65.557172839101796</v>
      </c>
      <c r="R842">
        <v>62.7341932110672</v>
      </c>
      <c r="S842">
        <v>52.357034892320797</v>
      </c>
      <c r="T842">
        <v>97.272581747056094</v>
      </c>
    </row>
    <row r="843" spans="1:20" x14ac:dyDescent="0.35">
      <c r="A843" s="24">
        <v>42132</v>
      </c>
      <c r="B843">
        <v>108.945592191209</v>
      </c>
      <c r="C843">
        <v>119.00750485079401</v>
      </c>
      <c r="D843">
        <v>114.30331123954601</v>
      </c>
      <c r="E843">
        <v>104.04232807164099</v>
      </c>
      <c r="F843">
        <v>124.642405635712</v>
      </c>
      <c r="G843">
        <v>63.064533601280097</v>
      </c>
      <c r="H843">
        <v>44.281699476356202</v>
      </c>
      <c r="I843">
        <v>120.69060136029201</v>
      </c>
      <c r="J843">
        <v>117.88118859420101</v>
      </c>
      <c r="K843">
        <v>115.06678797440701</v>
      </c>
      <c r="L843">
        <v>177.25263626394701</v>
      </c>
      <c r="M843">
        <v>179.36415108577299</v>
      </c>
      <c r="N843">
        <v>178.010821775263</v>
      </c>
      <c r="O843">
        <v>179.357027604998</v>
      </c>
      <c r="P843">
        <v>195.458415589851</v>
      </c>
      <c r="Q843">
        <v>65.918958926836694</v>
      </c>
      <c r="R843">
        <v>63.202576841415002</v>
      </c>
      <c r="S843">
        <v>54.598147498635399</v>
      </c>
      <c r="T843">
        <v>99.319216975737504</v>
      </c>
    </row>
    <row r="844" spans="1:20" x14ac:dyDescent="0.35">
      <c r="A844" s="24">
        <v>42135</v>
      </c>
      <c r="B844">
        <v>108.254144458855</v>
      </c>
      <c r="C844">
        <v>117.966072322763</v>
      </c>
      <c r="D844">
        <v>113.57317483577501</v>
      </c>
      <c r="E844">
        <v>103.886867676761</v>
      </c>
      <c r="F844">
        <v>124.10521921548499</v>
      </c>
      <c r="G844">
        <v>66.142483544829901</v>
      </c>
      <c r="H844">
        <v>47.535222633412801</v>
      </c>
      <c r="I844">
        <v>118.67128746783899</v>
      </c>
      <c r="J844">
        <v>116.692564384186</v>
      </c>
      <c r="K844">
        <v>106.60728634399101</v>
      </c>
      <c r="L844">
        <v>176.40665726972401</v>
      </c>
      <c r="M844">
        <v>178.52707618794901</v>
      </c>
      <c r="N844">
        <v>178.18923551780199</v>
      </c>
      <c r="O844">
        <v>180.24309820184101</v>
      </c>
      <c r="P844">
        <v>195.39933468112099</v>
      </c>
      <c r="Q844">
        <v>65.629519561838407</v>
      </c>
      <c r="R844">
        <v>62.822011652024202</v>
      </c>
      <c r="S844">
        <v>53.748069159520398</v>
      </c>
      <c r="T844">
        <v>97.727377412362799</v>
      </c>
    </row>
    <row r="845" spans="1:20" x14ac:dyDescent="0.35">
      <c r="A845" s="24">
        <v>42136</v>
      </c>
      <c r="B845">
        <v>108.244194562423</v>
      </c>
      <c r="C845">
        <v>118.061979193046</v>
      </c>
      <c r="D845">
        <v>113.672752770616</v>
      </c>
      <c r="E845">
        <v>103.873952079324</v>
      </c>
      <c r="F845">
        <v>124.073628542048</v>
      </c>
      <c r="G845">
        <v>65.819903296355406</v>
      </c>
      <c r="H845">
        <v>47.183109327979501</v>
      </c>
      <c r="I845">
        <v>118.778925538736</v>
      </c>
      <c r="J845">
        <v>116.52413419198901</v>
      </c>
      <c r="K845">
        <v>107.39762826873501</v>
      </c>
      <c r="L845">
        <v>175.878967105942</v>
      </c>
      <c r="M845">
        <v>178.04623088850599</v>
      </c>
      <c r="N845">
        <v>177.18983417123999</v>
      </c>
      <c r="O845">
        <v>180.764385014265</v>
      </c>
      <c r="P845">
        <v>194.31530074136899</v>
      </c>
      <c r="Q845">
        <v>66.316929620379199</v>
      </c>
      <c r="R845">
        <v>63.788059171136197</v>
      </c>
      <c r="S845">
        <v>55.332303551744303</v>
      </c>
      <c r="T845">
        <v>98.845449386604301</v>
      </c>
    </row>
    <row r="846" spans="1:20" x14ac:dyDescent="0.35">
      <c r="A846" s="24">
        <v>42137</v>
      </c>
      <c r="B846">
        <v>108.234366120126</v>
      </c>
      <c r="C846">
        <v>117.938682205053</v>
      </c>
      <c r="D846">
        <v>113.672752770616</v>
      </c>
      <c r="E846">
        <v>103.93869165575001</v>
      </c>
      <c r="F846">
        <v>123.88391317111601</v>
      </c>
      <c r="G846">
        <v>66.868291898736103</v>
      </c>
      <c r="H846">
        <v>48.323957909585097</v>
      </c>
      <c r="I846">
        <v>117.80969317156099</v>
      </c>
      <c r="J846">
        <v>116.415181724153</v>
      </c>
      <c r="K846">
        <v>104.777830002409</v>
      </c>
      <c r="L846">
        <v>175.91247670234401</v>
      </c>
      <c r="M846">
        <v>177.832493129477</v>
      </c>
      <c r="N846">
        <v>176.74372791896201</v>
      </c>
      <c r="O846">
        <v>181.546181188416</v>
      </c>
      <c r="P846">
        <v>193.74374331712801</v>
      </c>
      <c r="Q846">
        <v>66.389291335702197</v>
      </c>
      <c r="R846">
        <v>63.670960471762697</v>
      </c>
      <c r="S846">
        <v>55.950541003833003</v>
      </c>
      <c r="T846">
        <v>97.878992808942499</v>
      </c>
    </row>
    <row r="847" spans="1:20" x14ac:dyDescent="0.35">
      <c r="A847" s="24">
        <v>42138</v>
      </c>
      <c r="B847">
        <v>108.402271790249</v>
      </c>
      <c r="C847">
        <v>118.308628446765</v>
      </c>
      <c r="D847">
        <v>113.905087892474</v>
      </c>
      <c r="E847">
        <v>104.04232807164099</v>
      </c>
      <c r="F847">
        <v>124.547594077638</v>
      </c>
      <c r="G847">
        <v>66.545717239938298</v>
      </c>
      <c r="H847">
        <v>47.943676801432801</v>
      </c>
      <c r="I847">
        <v>118.49619834993401</v>
      </c>
      <c r="J847">
        <v>116.811429806082</v>
      </c>
      <c r="K847">
        <v>105.699887946096</v>
      </c>
      <c r="L847">
        <v>177.74678692539501</v>
      </c>
      <c r="M847">
        <v>180.30807204250999</v>
      </c>
      <c r="N847">
        <v>178.63535774695299</v>
      </c>
      <c r="O847">
        <v>182.43231271456901</v>
      </c>
      <c r="P847">
        <v>192.46262951715599</v>
      </c>
      <c r="Q847">
        <v>66.787262029244999</v>
      </c>
      <c r="R847">
        <v>63.846602937249898</v>
      </c>
      <c r="S847">
        <v>57.341578956018601</v>
      </c>
      <c r="T847">
        <v>96.817786081748906</v>
      </c>
    </row>
    <row r="848" spans="1:20" x14ac:dyDescent="0.35">
      <c r="A848" s="24">
        <v>42139</v>
      </c>
      <c r="B848">
        <v>108.856669079244</v>
      </c>
      <c r="C848">
        <v>118.85674864792399</v>
      </c>
      <c r="D848">
        <v>114.203741340368</v>
      </c>
      <c r="E848">
        <v>104.14589523499799</v>
      </c>
      <c r="F848">
        <v>124.674009488404</v>
      </c>
      <c r="G848">
        <v>63.803790717581599</v>
      </c>
      <c r="H848">
        <v>45.070434752528499</v>
      </c>
      <c r="I848">
        <v>120.165589835212</v>
      </c>
      <c r="J848">
        <v>117.62366185123101</v>
      </c>
      <c r="K848">
        <v>111.86153326021901</v>
      </c>
      <c r="L848">
        <v>177.93947084294999</v>
      </c>
      <c r="M848">
        <v>180.361487465099</v>
      </c>
      <c r="N848">
        <v>178.63535774695299</v>
      </c>
      <c r="O848">
        <v>179.982479167354</v>
      </c>
      <c r="P848">
        <v>194.413866501081</v>
      </c>
      <c r="Q848">
        <v>66.751084919729905</v>
      </c>
      <c r="R848">
        <v>63.934426961779998</v>
      </c>
      <c r="S848">
        <v>57.496138319040703</v>
      </c>
      <c r="T848">
        <v>96.950421133763697</v>
      </c>
    </row>
    <row r="849" spans="1:20" x14ac:dyDescent="0.35">
      <c r="A849" s="24">
        <v>42142</v>
      </c>
      <c r="B849">
        <v>108.44180043983199</v>
      </c>
      <c r="C849">
        <v>118.308628446765</v>
      </c>
      <c r="D849">
        <v>113.938235001998</v>
      </c>
      <c r="E849">
        <v>104.04232807164099</v>
      </c>
      <c r="F849">
        <v>124.421191846127</v>
      </c>
      <c r="G849">
        <v>65.913994326030902</v>
      </c>
      <c r="H849">
        <v>47.1972037436364</v>
      </c>
      <c r="I849">
        <v>118.926991843379</v>
      </c>
      <c r="J849">
        <v>116.722243228482</v>
      </c>
      <c r="K849">
        <v>106.475570325047</v>
      </c>
      <c r="L849">
        <v>178.49226703634301</v>
      </c>
      <c r="M849">
        <v>181.18080793451</v>
      </c>
      <c r="N849">
        <v>179.79535862248599</v>
      </c>
      <c r="O849">
        <v>182.79716961416199</v>
      </c>
      <c r="P849">
        <v>196.325670293228</v>
      </c>
      <c r="Q849">
        <v>66.570184379569596</v>
      </c>
      <c r="R849">
        <v>63.495318006275603</v>
      </c>
      <c r="S849">
        <v>57.573416158058897</v>
      </c>
      <c r="T849">
        <v>97.405250482024698</v>
      </c>
    </row>
    <row r="850" spans="1:20" x14ac:dyDescent="0.35">
      <c r="A850" s="24">
        <v>42143</v>
      </c>
      <c r="B850">
        <v>108.066404394247</v>
      </c>
      <c r="C850">
        <v>117.856456574191</v>
      </c>
      <c r="D850">
        <v>113.57317483577501</v>
      </c>
      <c r="E850">
        <v>103.861001855621</v>
      </c>
      <c r="F850">
        <v>124.168400562358</v>
      </c>
      <c r="G850">
        <v>67.096786707212004</v>
      </c>
      <c r="H850">
        <v>48.478880824539402</v>
      </c>
      <c r="I850">
        <v>118.213536945638</v>
      </c>
      <c r="J850">
        <v>116.09826728365</v>
      </c>
      <c r="K850">
        <v>103.694773597058</v>
      </c>
      <c r="L850">
        <v>178.43362150439799</v>
      </c>
      <c r="M850">
        <v>180.913639539157</v>
      </c>
      <c r="N850">
        <v>179.741836097412</v>
      </c>
      <c r="O850">
        <v>184.36085944936201</v>
      </c>
      <c r="P850">
        <v>194.985441145057</v>
      </c>
      <c r="Q850">
        <v>65.159202145558893</v>
      </c>
      <c r="R850">
        <v>62.031617765545398</v>
      </c>
      <c r="S850">
        <v>56.4915006169036</v>
      </c>
      <c r="T850">
        <v>94.657420358971507</v>
      </c>
    </row>
    <row r="851" spans="1:20" x14ac:dyDescent="0.35">
      <c r="A851" s="24">
        <v>42144</v>
      </c>
      <c r="B851">
        <v>108.234366120126</v>
      </c>
      <c r="C851">
        <v>118.048256495323</v>
      </c>
      <c r="D851">
        <v>113.739103239304</v>
      </c>
      <c r="E851">
        <v>103.95164187945301</v>
      </c>
      <c r="F851">
        <v>124.168400562358</v>
      </c>
      <c r="G851">
        <v>66.908627006568295</v>
      </c>
      <c r="H851">
        <v>48.239454501428099</v>
      </c>
      <c r="I851">
        <v>117.755837589164</v>
      </c>
      <c r="J851">
        <v>116.236918601743</v>
      </c>
      <c r="K851">
        <v>104.14847737711401</v>
      </c>
      <c r="L851">
        <v>178.30800163854599</v>
      </c>
      <c r="M851">
        <v>180.753317202717</v>
      </c>
      <c r="N851">
        <v>179.61689694932701</v>
      </c>
      <c r="O851">
        <v>183.370477872241</v>
      </c>
      <c r="P851">
        <v>195.123440096547</v>
      </c>
      <c r="Q851">
        <v>65.014463722327406</v>
      </c>
      <c r="R851">
        <v>62.265809580719399</v>
      </c>
      <c r="S851">
        <v>55.873263164814901</v>
      </c>
      <c r="T851">
        <v>94.562653367962994</v>
      </c>
    </row>
    <row r="852" spans="1:20" x14ac:dyDescent="0.35">
      <c r="A852" s="24">
        <v>42145</v>
      </c>
      <c r="B852">
        <v>108.57020548825</v>
      </c>
      <c r="C852">
        <v>118.459398469069</v>
      </c>
      <c r="D852">
        <v>113.905087892474</v>
      </c>
      <c r="E852">
        <v>104.003419690087</v>
      </c>
      <c r="F852">
        <v>124.294789614615</v>
      </c>
      <c r="G852">
        <v>64.986571919409002</v>
      </c>
      <c r="H852">
        <v>46.253535038212398</v>
      </c>
      <c r="I852">
        <v>118.69816409331</v>
      </c>
      <c r="J852">
        <v>116.791613900942</v>
      </c>
      <c r="K852">
        <v>108.42211062643</v>
      </c>
      <c r="L852">
        <v>178.82731814146899</v>
      </c>
      <c r="M852">
        <v>181.056146592245</v>
      </c>
      <c r="N852">
        <v>179.95600608207499</v>
      </c>
      <c r="O852">
        <v>183.10990758120201</v>
      </c>
      <c r="P852">
        <v>196.18775744041</v>
      </c>
      <c r="Q852">
        <v>65.810427598291795</v>
      </c>
      <c r="R852">
        <v>63.436768656588697</v>
      </c>
      <c r="S852">
        <v>56.298300491879402</v>
      </c>
      <c r="T852">
        <v>96.741991014567304</v>
      </c>
    </row>
    <row r="853" spans="1:20" x14ac:dyDescent="0.35">
      <c r="A853" s="24">
        <v>42146</v>
      </c>
      <c r="B853">
        <v>108.451703623135</v>
      </c>
      <c r="C853">
        <v>118.158024257666</v>
      </c>
      <c r="D853">
        <v>113.739103239304</v>
      </c>
      <c r="E853">
        <v>103.95164187945301</v>
      </c>
      <c r="F853">
        <v>124.452769340309</v>
      </c>
      <c r="G853">
        <v>65.013463854522698</v>
      </c>
      <c r="H853">
        <v>46.197194175625803</v>
      </c>
      <c r="I853">
        <v>118.590526022413</v>
      </c>
      <c r="J853">
        <v>116.71237028634501</v>
      </c>
      <c r="K853">
        <v>108.568477028949</v>
      </c>
      <c r="L853">
        <v>178.40015676689299</v>
      </c>
      <c r="M853">
        <v>181.12733165698199</v>
      </c>
      <c r="N853">
        <v>179.741836097412</v>
      </c>
      <c r="O853">
        <v>182.48439508953601</v>
      </c>
      <c r="P853">
        <v>195.596448980811</v>
      </c>
      <c r="Q853">
        <v>65.086832933943199</v>
      </c>
      <c r="R853">
        <v>62.587819836850102</v>
      </c>
      <c r="S853">
        <v>54.6754253376535</v>
      </c>
      <c r="T853">
        <v>96.192386254559807</v>
      </c>
    </row>
    <row r="854" spans="1:20" x14ac:dyDescent="0.35">
      <c r="A854" s="24">
        <v>42150</v>
      </c>
      <c r="B854">
        <v>108.718388875399</v>
      </c>
      <c r="C854">
        <v>118.59636287704799</v>
      </c>
      <c r="D854">
        <v>113.87185239065801</v>
      </c>
      <c r="E854">
        <v>103.990492550562</v>
      </c>
      <c r="F854">
        <v>124.263212120433</v>
      </c>
      <c r="G854">
        <v>62.755390935847103</v>
      </c>
      <c r="H854">
        <v>43.802825801538901</v>
      </c>
      <c r="I854">
        <v>119.936696300637</v>
      </c>
      <c r="J854">
        <v>117.227433775265</v>
      </c>
      <c r="K854">
        <v>113.954467450769</v>
      </c>
      <c r="L854">
        <v>176.48203517042199</v>
      </c>
      <c r="M854">
        <v>178.99016705897799</v>
      </c>
      <c r="N854">
        <v>177.51106518292499</v>
      </c>
      <c r="O854">
        <v>181.23345540723801</v>
      </c>
      <c r="P854">
        <v>193.448097697196</v>
      </c>
      <c r="Q854">
        <v>63.820551641699304</v>
      </c>
      <c r="R854">
        <v>61.270492970337003</v>
      </c>
      <c r="S854">
        <v>53.400309671473998</v>
      </c>
      <c r="T854">
        <v>94.051026138562094</v>
      </c>
    </row>
    <row r="855" spans="1:20" x14ac:dyDescent="0.35">
      <c r="A855" s="24">
        <v>42151</v>
      </c>
      <c r="B855">
        <v>108.827034270339</v>
      </c>
      <c r="C855">
        <v>118.623766814191</v>
      </c>
      <c r="D855">
        <v>113.905087892474</v>
      </c>
      <c r="E855">
        <v>104.016404540057</v>
      </c>
      <c r="F855">
        <v>124.579250647348</v>
      </c>
      <c r="G855">
        <v>62.3656115928109</v>
      </c>
      <c r="H855">
        <v>43.4788881845476</v>
      </c>
      <c r="I855">
        <v>120.205930356282</v>
      </c>
      <c r="J855">
        <v>117.34628919417899</v>
      </c>
      <c r="K855">
        <v>114.9643635604</v>
      </c>
      <c r="L855">
        <v>178.15718602528699</v>
      </c>
      <c r="M855">
        <v>181.12733165698199</v>
      </c>
      <c r="N855">
        <v>179.15294452973299</v>
      </c>
      <c r="O855">
        <v>183.21413326044501</v>
      </c>
      <c r="P855">
        <v>194.413866501081</v>
      </c>
      <c r="Q855">
        <v>62.952241042998303</v>
      </c>
      <c r="R855">
        <v>60.421544150598102</v>
      </c>
      <c r="S855">
        <v>53.245750308451903</v>
      </c>
      <c r="T855">
        <v>94.183652769837906</v>
      </c>
    </row>
    <row r="856" spans="1:20" x14ac:dyDescent="0.35">
      <c r="A856" s="24">
        <v>42152</v>
      </c>
      <c r="B856">
        <v>108.78751496338199</v>
      </c>
      <c r="C856">
        <v>118.678588507911</v>
      </c>
      <c r="D856">
        <v>113.938235001998</v>
      </c>
      <c r="E856">
        <v>104.06819389278</v>
      </c>
      <c r="F856">
        <v>124.452769340309</v>
      </c>
      <c r="G856">
        <v>62.755390935847103</v>
      </c>
      <c r="H856">
        <v>43.788744528753703</v>
      </c>
      <c r="I856">
        <v>119.6406002383</v>
      </c>
      <c r="J856">
        <v>117.098625390366</v>
      </c>
      <c r="K856">
        <v>114.100824691073</v>
      </c>
      <c r="L856">
        <v>177.95623311763401</v>
      </c>
      <c r="M856">
        <v>180.788978196892</v>
      </c>
      <c r="N856">
        <v>178.849527731617</v>
      </c>
      <c r="O856">
        <v>183.266252192998</v>
      </c>
      <c r="P856">
        <v>194.61094636130201</v>
      </c>
      <c r="Q856">
        <v>63.2778500212182</v>
      </c>
      <c r="R856">
        <v>60.802109339989201</v>
      </c>
      <c r="S856">
        <v>50.888719101117097</v>
      </c>
      <c r="T856">
        <v>93.2740277562702</v>
      </c>
    </row>
    <row r="857" spans="1:20" x14ac:dyDescent="0.35">
      <c r="A857" s="24">
        <v>42153</v>
      </c>
      <c r="B857">
        <v>108.827034270339</v>
      </c>
      <c r="C857">
        <v>118.692325025066</v>
      </c>
      <c r="D857">
        <v>113.905087892474</v>
      </c>
      <c r="E857">
        <v>104.09408279809701</v>
      </c>
      <c r="F857">
        <v>124.579250647348</v>
      </c>
      <c r="G857">
        <v>62.459680263779099</v>
      </c>
      <c r="H857">
        <v>43.464801654613801</v>
      </c>
      <c r="I857">
        <v>119.68101385326599</v>
      </c>
      <c r="J857">
        <v>117.14822016961</v>
      </c>
      <c r="K857">
        <v>114.80335593652001</v>
      </c>
      <c r="L857">
        <v>176.850565966017</v>
      </c>
      <c r="M857">
        <v>179.595688914421</v>
      </c>
      <c r="N857">
        <v>178.010821775263</v>
      </c>
      <c r="O857">
        <v>181.85889478373099</v>
      </c>
      <c r="P857">
        <v>192.738541321464</v>
      </c>
      <c r="Q857">
        <v>64.073813897182504</v>
      </c>
      <c r="R857">
        <v>61.943793741015199</v>
      </c>
      <c r="S857">
        <v>49.7295220359577</v>
      </c>
      <c r="T857">
        <v>93.861508998022401</v>
      </c>
    </row>
    <row r="858" spans="1:20" x14ac:dyDescent="0.35">
      <c r="A858" s="24">
        <v>42156</v>
      </c>
      <c r="B858">
        <v>108.52620172093</v>
      </c>
      <c r="C858">
        <v>118.192144439616</v>
      </c>
      <c r="D858">
        <v>113.545821439213</v>
      </c>
      <c r="E858">
        <v>103.987768617591</v>
      </c>
      <c r="F858">
        <v>124.531568103963</v>
      </c>
      <c r="G858">
        <v>63.6828077527923</v>
      </c>
      <c r="H858">
        <v>44.845081816479201</v>
      </c>
      <c r="I858">
        <v>118.680957790249</v>
      </c>
      <c r="J858">
        <v>116.49163450708301</v>
      </c>
      <c r="K858">
        <v>111.08585088126701</v>
      </c>
      <c r="L858">
        <v>177.21072310075499</v>
      </c>
      <c r="M858">
        <v>179.98750343830301</v>
      </c>
      <c r="N858">
        <v>178.95668461987799</v>
      </c>
      <c r="O858">
        <v>181.12922972799501</v>
      </c>
      <c r="P858">
        <v>192.738541321464</v>
      </c>
      <c r="Q858">
        <v>63.929082970244202</v>
      </c>
      <c r="R858">
        <v>62.002343090702098</v>
      </c>
      <c r="S858">
        <v>49.8068035599618</v>
      </c>
      <c r="T858">
        <v>93.198241109827094</v>
      </c>
    </row>
    <row r="859" spans="1:20" x14ac:dyDescent="0.35">
      <c r="A859" s="24">
        <v>42157</v>
      </c>
      <c r="B859">
        <v>108.10066380290201</v>
      </c>
      <c r="C859">
        <v>117.779979827772</v>
      </c>
      <c r="D859">
        <v>113.37962785880801</v>
      </c>
      <c r="E859">
        <v>103.922959788632</v>
      </c>
      <c r="F859">
        <v>124.404678240029</v>
      </c>
      <c r="G859">
        <v>65.497323047880897</v>
      </c>
      <c r="H859">
        <v>46.760581772897503</v>
      </c>
      <c r="I859">
        <v>117.559448910035</v>
      </c>
      <c r="J859">
        <v>115.895626896815</v>
      </c>
      <c r="K859">
        <v>106.402391704895</v>
      </c>
      <c r="L859">
        <v>177.034816410849</v>
      </c>
      <c r="M859">
        <v>179.86281166856901</v>
      </c>
      <c r="N859">
        <v>178.367697190961</v>
      </c>
      <c r="O859">
        <v>183.21413326044501</v>
      </c>
      <c r="P859">
        <v>194.11820366141501</v>
      </c>
      <c r="Q859">
        <v>64.688854744107601</v>
      </c>
      <c r="R859">
        <v>62.763467885910501</v>
      </c>
      <c r="S859">
        <v>50.540959613070598</v>
      </c>
      <c r="T859">
        <v>94.884822401994398</v>
      </c>
    </row>
    <row r="860" spans="1:20" x14ac:dyDescent="0.35">
      <c r="A860" s="24">
        <v>42158</v>
      </c>
      <c r="B860">
        <v>107.675116542249</v>
      </c>
      <c r="C860">
        <v>117.065459824729</v>
      </c>
      <c r="D860">
        <v>113.046975521121</v>
      </c>
      <c r="E860">
        <v>103.806338522771</v>
      </c>
      <c r="F860">
        <v>123.769504061352</v>
      </c>
      <c r="G860">
        <v>67.567236265912598</v>
      </c>
      <c r="H860">
        <v>49.112693185757202</v>
      </c>
      <c r="I860">
        <v>116.4650213182</v>
      </c>
      <c r="J860">
        <v>115.150734919005</v>
      </c>
      <c r="K860">
        <v>101.426218047916</v>
      </c>
      <c r="L860">
        <v>177.50389094861799</v>
      </c>
      <c r="M860">
        <v>179.969672941216</v>
      </c>
      <c r="N860">
        <v>179.15294452973299</v>
      </c>
      <c r="O860">
        <v>185.872454723733</v>
      </c>
      <c r="P860">
        <v>196.97612854049501</v>
      </c>
      <c r="Q860">
        <v>63.8567362475072</v>
      </c>
      <c r="R860">
        <v>61.563234135197597</v>
      </c>
      <c r="S860">
        <v>49.4590440719154</v>
      </c>
      <c r="T860">
        <v>93.956259147554107</v>
      </c>
    </row>
    <row r="861" spans="1:20" x14ac:dyDescent="0.35">
      <c r="A861" s="24">
        <v>42159</v>
      </c>
      <c r="B861">
        <v>107.902721590966</v>
      </c>
      <c r="C861">
        <v>117.49143005089699</v>
      </c>
      <c r="D861">
        <v>113.246525138286</v>
      </c>
      <c r="E861">
        <v>103.85807016504999</v>
      </c>
      <c r="F861">
        <v>123.483751461661</v>
      </c>
      <c r="G861">
        <v>65.900562332666098</v>
      </c>
      <c r="H861">
        <v>47.1267789796903</v>
      </c>
      <c r="I861">
        <v>117.613567630456</v>
      </c>
      <c r="J861">
        <v>115.746682511388</v>
      </c>
      <c r="K861">
        <v>105.202269664177</v>
      </c>
      <c r="L861">
        <v>176.00461687772599</v>
      </c>
      <c r="M861">
        <v>178.40243005941801</v>
      </c>
      <c r="N861">
        <v>177.279112938438</v>
      </c>
      <c r="O861">
        <v>184.465060756881</v>
      </c>
      <c r="P861">
        <v>196.79867917749201</v>
      </c>
      <c r="Q861">
        <v>63.2778500212182</v>
      </c>
      <c r="R861">
        <v>60.743559990302401</v>
      </c>
      <c r="S861">
        <v>49.265843946891202</v>
      </c>
      <c r="T861">
        <v>92.38336624579</v>
      </c>
    </row>
    <row r="862" spans="1:20" x14ac:dyDescent="0.35">
      <c r="A862" s="24">
        <v>42160</v>
      </c>
      <c r="B862">
        <v>107.42763038591799</v>
      </c>
      <c r="C862">
        <v>116.90063543829299</v>
      </c>
      <c r="D862">
        <v>112.84740179696701</v>
      </c>
      <c r="E862">
        <v>103.676686238586</v>
      </c>
      <c r="F862">
        <v>123.19801204122599</v>
      </c>
      <c r="G862">
        <v>67.432804538728107</v>
      </c>
      <c r="H862">
        <v>48.788742425894199</v>
      </c>
      <c r="I862">
        <v>116.49200027512499</v>
      </c>
      <c r="J862">
        <v>115.160647873066</v>
      </c>
      <c r="K862">
        <v>101.396963091845</v>
      </c>
      <c r="L862">
        <v>175.703090321969</v>
      </c>
      <c r="M862">
        <v>178.242168577917</v>
      </c>
      <c r="N862">
        <v>177.02923464227001</v>
      </c>
      <c r="O862">
        <v>187.59246479900401</v>
      </c>
      <c r="P862">
        <v>196.03000745356101</v>
      </c>
      <c r="Q862">
        <v>63.567296882509297</v>
      </c>
      <c r="R862">
        <v>61.124119596119897</v>
      </c>
      <c r="S862">
        <v>48.454406369778198</v>
      </c>
      <c r="T862">
        <v>93.804652171712902</v>
      </c>
    </row>
    <row r="863" spans="1:20" x14ac:dyDescent="0.35">
      <c r="A863" s="24">
        <v>42163</v>
      </c>
      <c r="B863">
        <v>107.58603460564601</v>
      </c>
      <c r="C863">
        <v>116.969290385204</v>
      </c>
      <c r="D863">
        <v>112.91394512156501</v>
      </c>
      <c r="E863">
        <v>103.728487133398</v>
      </c>
      <c r="F863">
        <v>123.070990384745</v>
      </c>
      <c r="G863">
        <v>67.594105842318996</v>
      </c>
      <c r="H863">
        <v>48.957759756505503</v>
      </c>
      <c r="I863">
        <v>116.451455091147</v>
      </c>
      <c r="J863">
        <v>115.081144180965</v>
      </c>
      <c r="K863">
        <v>101.04568372579701</v>
      </c>
      <c r="L863">
        <v>174.622544152931</v>
      </c>
      <c r="M863">
        <v>177.137910071005</v>
      </c>
      <c r="N863">
        <v>176.20840680697799</v>
      </c>
      <c r="O863">
        <v>187.69673922169599</v>
      </c>
      <c r="P863">
        <v>194.55184823283699</v>
      </c>
      <c r="Q863">
        <v>63.603473992024</v>
      </c>
      <c r="R863">
        <v>60.948477130632803</v>
      </c>
      <c r="S863">
        <v>50.695518976092799</v>
      </c>
      <c r="T863">
        <v>93.387732988150901</v>
      </c>
    </row>
    <row r="864" spans="1:20" x14ac:dyDescent="0.35">
      <c r="A864" s="24">
        <v>42164</v>
      </c>
      <c r="B864">
        <v>107.279222775752</v>
      </c>
      <c r="C864">
        <v>116.529721836218</v>
      </c>
      <c r="D864">
        <v>112.714371397411</v>
      </c>
      <c r="E864">
        <v>103.676686238586</v>
      </c>
      <c r="F864">
        <v>122.880471079278</v>
      </c>
      <c r="G864">
        <v>68.6290568616581</v>
      </c>
      <c r="H864">
        <v>50.084524436751501</v>
      </c>
      <c r="I864">
        <v>115.53259172753999</v>
      </c>
      <c r="J864">
        <v>114.56464026279799</v>
      </c>
      <c r="K864">
        <v>98.747873220583102</v>
      </c>
      <c r="L864">
        <v>174.59746802925</v>
      </c>
      <c r="M864">
        <v>176.639264701944</v>
      </c>
      <c r="N864">
        <v>176.20840680697799</v>
      </c>
      <c r="O864">
        <v>189.41681022627799</v>
      </c>
      <c r="P864">
        <v>193.68459352945999</v>
      </c>
      <c r="Q864">
        <v>64.616500525077797</v>
      </c>
      <c r="R864">
        <v>62.2072602310325</v>
      </c>
      <c r="S864">
        <v>53.091190945429702</v>
      </c>
      <c r="T864">
        <v>93.861508998022501</v>
      </c>
    </row>
    <row r="865" spans="1:20" x14ac:dyDescent="0.35">
      <c r="A865" s="24">
        <v>42165</v>
      </c>
      <c r="B865">
        <v>107.01196762331701</v>
      </c>
      <c r="C865">
        <v>116.199838132972</v>
      </c>
      <c r="D865">
        <v>112.548153710017</v>
      </c>
      <c r="E865">
        <v>103.611819699183</v>
      </c>
      <c r="F865">
        <v>122.880471079278</v>
      </c>
      <c r="G865">
        <v>69.838729998599206</v>
      </c>
      <c r="H865">
        <v>51.422552894538498</v>
      </c>
      <c r="I865">
        <v>114.992018512052</v>
      </c>
      <c r="J865">
        <v>114.256718502113</v>
      </c>
      <c r="K865">
        <v>96.142697851185602</v>
      </c>
      <c r="L865">
        <v>176.69140659783099</v>
      </c>
      <c r="M865">
        <v>178.97232134815499</v>
      </c>
      <c r="N865">
        <v>178.117898779158</v>
      </c>
      <c r="O865">
        <v>192.02306150046201</v>
      </c>
      <c r="P865">
        <v>195.458415589851</v>
      </c>
      <c r="Q865">
        <v>64.869755284267796</v>
      </c>
      <c r="R865">
        <v>62.909835676554302</v>
      </c>
      <c r="S865">
        <v>54.173110171570798</v>
      </c>
      <c r="T865">
        <v>95.244859497031499</v>
      </c>
    </row>
    <row r="866" spans="1:20" x14ac:dyDescent="0.35">
      <c r="A866" s="24">
        <v>42166</v>
      </c>
      <c r="B866">
        <v>107.58603460564601</v>
      </c>
      <c r="C866">
        <v>116.859439706259</v>
      </c>
      <c r="D866">
        <v>112.880645334446</v>
      </c>
      <c r="E866">
        <v>103.715502283429</v>
      </c>
      <c r="F866">
        <v>123.166210499714</v>
      </c>
      <c r="G866">
        <v>66.948945345369907</v>
      </c>
      <c r="H866">
        <v>48.225365342919901</v>
      </c>
      <c r="I866">
        <v>116.88382010335</v>
      </c>
      <c r="J866">
        <v>115.26992043628999</v>
      </c>
      <c r="K866">
        <v>102.02626074384401</v>
      </c>
      <c r="L866">
        <v>177.26103983073801</v>
      </c>
      <c r="M866">
        <v>179.47101235842101</v>
      </c>
      <c r="N866">
        <v>178.742482681468</v>
      </c>
      <c r="O866">
        <v>191.91878707776999</v>
      </c>
      <c r="P866">
        <v>196.03000745356101</v>
      </c>
      <c r="Q866">
        <v>64.290891546857495</v>
      </c>
      <c r="R866">
        <v>62.295084255562699</v>
      </c>
      <c r="S866">
        <v>52.859353743389299</v>
      </c>
      <c r="T866">
        <v>94.183652769838005</v>
      </c>
    </row>
    <row r="867" spans="1:20" x14ac:dyDescent="0.35">
      <c r="A867" s="24">
        <v>42167</v>
      </c>
      <c r="B867">
        <v>107.45737730633201</v>
      </c>
      <c r="C867">
        <v>116.818133418755</v>
      </c>
      <c r="D867">
        <v>112.714371397411</v>
      </c>
      <c r="E867">
        <v>103.676686238586</v>
      </c>
      <c r="F867">
        <v>122.84866953776699</v>
      </c>
      <c r="G867">
        <v>66.895167064819304</v>
      </c>
      <c r="H867">
        <v>48.1549353218251</v>
      </c>
      <c r="I867">
        <v>116.50544955194501</v>
      </c>
      <c r="J867">
        <v>115.071251232867</v>
      </c>
      <c r="K867">
        <v>102.231192031803</v>
      </c>
      <c r="L867">
        <v>175.90405818258799</v>
      </c>
      <c r="M867">
        <v>178.09963109736</v>
      </c>
      <c r="N867">
        <v>177.26125079425</v>
      </c>
      <c r="O867">
        <v>191.71026260411099</v>
      </c>
      <c r="P867">
        <v>196.18775744041</v>
      </c>
      <c r="Q867">
        <v>63.6396660941246</v>
      </c>
      <c r="R867">
        <v>61.592508810040897</v>
      </c>
      <c r="S867">
        <v>51.700156678230002</v>
      </c>
      <c r="T867">
        <v>92.932937322843699</v>
      </c>
    </row>
    <row r="868" spans="1:20" x14ac:dyDescent="0.35">
      <c r="A868" s="24">
        <v>42170</v>
      </c>
      <c r="B868">
        <v>107.58603460564601</v>
      </c>
      <c r="C868">
        <v>116.969290385205</v>
      </c>
      <c r="D868">
        <v>112.947156516392</v>
      </c>
      <c r="E868">
        <v>103.715502283429</v>
      </c>
      <c r="F868">
        <v>122.213653510146</v>
      </c>
      <c r="G868">
        <v>66.706996184822003</v>
      </c>
      <c r="H868">
        <v>47.943676801432801</v>
      </c>
      <c r="I868">
        <v>116.383828618789</v>
      </c>
      <c r="J868">
        <v>115.051405318785</v>
      </c>
      <c r="K868">
        <v>102.553179792915</v>
      </c>
      <c r="L868">
        <v>175.150249269678</v>
      </c>
      <c r="M868">
        <v>177.280356269153</v>
      </c>
      <c r="N868">
        <v>176.511727743855</v>
      </c>
      <c r="O868">
        <v>191.24118002527501</v>
      </c>
      <c r="P868">
        <v>195.08397246530001</v>
      </c>
      <c r="Q868">
        <v>63.350219232833901</v>
      </c>
      <c r="R868">
        <v>61.094850504849802</v>
      </c>
      <c r="S868">
        <v>54.211747248587002</v>
      </c>
      <c r="T868">
        <v>92.800285429352499</v>
      </c>
    </row>
    <row r="869" spans="1:20" x14ac:dyDescent="0.35">
      <c r="A869" s="24">
        <v>42171</v>
      </c>
      <c r="B869">
        <v>107.764161108349</v>
      </c>
      <c r="C869">
        <v>117.18912993743299</v>
      </c>
      <c r="D869">
        <v>112.880645334446</v>
      </c>
      <c r="E869">
        <v>103.780322654477</v>
      </c>
      <c r="F869">
        <v>122.72181921159699</v>
      </c>
      <c r="G869">
        <v>65.645169999399698</v>
      </c>
      <c r="H869">
        <v>46.816906864038003</v>
      </c>
      <c r="I869">
        <v>116.735169047542</v>
      </c>
      <c r="J869">
        <v>115.339441153463</v>
      </c>
      <c r="K869">
        <v>105.041271202513</v>
      </c>
      <c r="L869">
        <v>176.10513071396699</v>
      </c>
      <c r="M869">
        <v>178.29553835930199</v>
      </c>
      <c r="N869">
        <v>177.29699105950101</v>
      </c>
      <c r="O869">
        <v>193.01336996241</v>
      </c>
      <c r="P869">
        <v>196.04977570865401</v>
      </c>
      <c r="Q869">
        <v>63.5311122767014</v>
      </c>
      <c r="R869">
        <v>61.329042320023902</v>
      </c>
      <c r="S869">
        <v>54.250388010588999</v>
      </c>
      <c r="T869">
        <v>94.183652769838005</v>
      </c>
    </row>
    <row r="870" spans="1:20" x14ac:dyDescent="0.35">
      <c r="A870" s="24">
        <v>42172</v>
      </c>
      <c r="B870">
        <v>107.774064291652</v>
      </c>
      <c r="C870">
        <v>117.408997128528</v>
      </c>
      <c r="D870">
        <v>113.113486703067</v>
      </c>
      <c r="E870">
        <v>103.845200735969</v>
      </c>
      <c r="F870">
        <v>122.658216128574</v>
      </c>
      <c r="G870">
        <v>66.612905155146606</v>
      </c>
      <c r="H870">
        <v>47.830995076259498</v>
      </c>
      <c r="I870">
        <v>116.54607513920899</v>
      </c>
      <c r="J870">
        <v>115.329508193441</v>
      </c>
      <c r="K870">
        <v>102.684877487427</v>
      </c>
      <c r="L870">
        <v>176.38989499504001</v>
      </c>
      <c r="M870">
        <v>178.95453649227201</v>
      </c>
      <c r="N870">
        <v>178.18923551780199</v>
      </c>
      <c r="O870">
        <v>190.30291738070699</v>
      </c>
      <c r="P870">
        <v>196.739546609559</v>
      </c>
      <c r="Q870">
        <v>63.712005320568899</v>
      </c>
      <c r="R870">
        <v>61.358311411293997</v>
      </c>
      <c r="S870">
        <v>53.5548690344962</v>
      </c>
      <c r="T870">
        <v>92.970822225327396</v>
      </c>
    </row>
    <row r="871" spans="1:20" x14ac:dyDescent="0.35">
      <c r="A871" s="24">
        <v>42173</v>
      </c>
      <c r="B871">
        <v>107.744410797496</v>
      </c>
      <c r="C871">
        <v>117.285354654692</v>
      </c>
      <c r="D871">
        <v>113.013731983642</v>
      </c>
      <c r="E871">
        <v>103.89701317287</v>
      </c>
      <c r="F871">
        <v>122.975704373502</v>
      </c>
      <c r="G871">
        <v>67.284968766562997</v>
      </c>
      <c r="H871">
        <v>48.5774786483532</v>
      </c>
      <c r="I871">
        <v>116.424403040326</v>
      </c>
      <c r="J871">
        <v>115.12091603297699</v>
      </c>
      <c r="K871">
        <v>101.104230286804</v>
      </c>
      <c r="L871">
        <v>178.22429493588601</v>
      </c>
      <c r="M871">
        <v>181.03828566768701</v>
      </c>
      <c r="N871">
        <v>179.68831357233699</v>
      </c>
      <c r="O871">
        <v>191.449692313073</v>
      </c>
      <c r="P871">
        <v>198.67110143706401</v>
      </c>
      <c r="Q871">
        <v>63.712005320568899</v>
      </c>
      <c r="R871">
        <v>61.416860760980597</v>
      </c>
      <c r="S871">
        <v>52.202475529298603</v>
      </c>
      <c r="T871">
        <v>92.534973221631205</v>
      </c>
    </row>
    <row r="872" spans="1:20" x14ac:dyDescent="0.35">
      <c r="A872" s="24">
        <v>42174</v>
      </c>
      <c r="B872">
        <v>108.08085743629501</v>
      </c>
      <c r="C872">
        <v>117.88989960388599</v>
      </c>
      <c r="D872">
        <v>113.37962785880801</v>
      </c>
      <c r="E872">
        <v>103.948871778126</v>
      </c>
      <c r="F872">
        <v>122.880471079278</v>
      </c>
      <c r="G872">
        <v>65.551084559401005</v>
      </c>
      <c r="H872">
        <v>46.690151751802702</v>
      </c>
      <c r="I872">
        <v>117.329765961386</v>
      </c>
      <c r="J872">
        <v>115.736709539442</v>
      </c>
      <c r="K872">
        <v>104.93883762629</v>
      </c>
      <c r="L872">
        <v>177.43304379656399</v>
      </c>
      <c r="M872">
        <v>180.13016262873799</v>
      </c>
      <c r="N872">
        <v>178.80619845161601</v>
      </c>
      <c r="O872">
        <v>190.345653199379</v>
      </c>
      <c r="P872">
        <v>198.360732944219</v>
      </c>
      <c r="Q872">
        <v>63.1331490794513</v>
      </c>
      <c r="R872">
        <v>60.655735965772202</v>
      </c>
      <c r="S872">
        <v>52.550235017344903</v>
      </c>
      <c r="T872">
        <v>91.365063181222197</v>
      </c>
    </row>
    <row r="873" spans="1:20" x14ac:dyDescent="0.35">
      <c r="A873" s="24">
        <v>42177</v>
      </c>
      <c r="B873">
        <v>107.54642187243201</v>
      </c>
      <c r="C873">
        <v>117.01047229780499</v>
      </c>
      <c r="D873">
        <v>112.98049648182599</v>
      </c>
      <c r="E873">
        <v>103.806338522771</v>
      </c>
      <c r="F873">
        <v>123.356742984435</v>
      </c>
      <c r="G873">
        <v>68.212374404154502</v>
      </c>
      <c r="H873">
        <v>49.478885135401299</v>
      </c>
      <c r="I873">
        <v>115.85688741486101</v>
      </c>
      <c r="J873">
        <v>114.82287721741</v>
      </c>
      <c r="K873">
        <v>98.6893266595754</v>
      </c>
      <c r="L873">
        <v>178.34203458875101</v>
      </c>
      <c r="M873">
        <v>181.167024290857</v>
      </c>
      <c r="N873">
        <v>179.66677674732199</v>
      </c>
      <c r="O873">
        <v>192.90941237213499</v>
      </c>
      <c r="P873">
        <v>199.19093077916401</v>
      </c>
      <c r="Q873">
        <v>63.350219232833901</v>
      </c>
      <c r="R873">
        <v>60.860658689675802</v>
      </c>
      <c r="S873">
        <v>51.2751193511655</v>
      </c>
      <c r="T873">
        <v>91.707492512069294</v>
      </c>
    </row>
    <row r="874" spans="1:20" x14ac:dyDescent="0.35">
      <c r="A874" s="24">
        <v>42178</v>
      </c>
      <c r="B874">
        <v>107.299029142359</v>
      </c>
      <c r="C874">
        <v>116.74939555524099</v>
      </c>
      <c r="D874">
        <v>112.74766314886701</v>
      </c>
      <c r="E874">
        <v>103.793284420269</v>
      </c>
      <c r="F874">
        <v>123.325007339197</v>
      </c>
      <c r="G874">
        <v>69.0188194356639</v>
      </c>
      <c r="H874">
        <v>50.408464682317103</v>
      </c>
      <c r="I874">
        <v>115.07312349878799</v>
      </c>
      <c r="J874">
        <v>114.56464026279799</v>
      </c>
      <c r="K874">
        <v>96.830560388624505</v>
      </c>
      <c r="L874">
        <v>178.46829743213399</v>
      </c>
      <c r="M874">
        <v>181.184900429148</v>
      </c>
      <c r="N874">
        <v>179.559220437232</v>
      </c>
      <c r="O874">
        <v>194.636075928157</v>
      </c>
      <c r="P874">
        <v>201.009558588467</v>
      </c>
      <c r="Q874">
        <v>64.109983510404504</v>
      </c>
      <c r="R874">
        <v>61.768151275528098</v>
      </c>
      <c r="S874">
        <v>51.043278464139199</v>
      </c>
      <c r="T874">
        <v>93.381459537972901</v>
      </c>
    </row>
    <row r="875" spans="1:20" x14ac:dyDescent="0.35">
      <c r="A875" s="24">
        <v>42179</v>
      </c>
      <c r="B875">
        <v>107.46724311913199</v>
      </c>
      <c r="C875">
        <v>116.92805319487</v>
      </c>
      <c r="D875">
        <v>112.880645334446</v>
      </c>
      <c r="E875">
        <v>103.806338522771</v>
      </c>
      <c r="F875">
        <v>123.102791926256</v>
      </c>
      <c r="G875">
        <v>67.849470227201294</v>
      </c>
      <c r="H875">
        <v>49.169023534046502</v>
      </c>
      <c r="I875">
        <v>115.68121354579</v>
      </c>
      <c r="J875">
        <v>114.882524992447</v>
      </c>
      <c r="K875">
        <v>99.216227384214903</v>
      </c>
      <c r="L875">
        <v>177.172099590041</v>
      </c>
      <c r="M875">
        <v>180.11228649044699</v>
      </c>
      <c r="N875">
        <v>178.66274210754401</v>
      </c>
      <c r="O875">
        <v>193.27564627415401</v>
      </c>
      <c r="P875">
        <v>199.58631310074799</v>
      </c>
      <c r="Q875">
        <v>63.675828211053798</v>
      </c>
      <c r="R875">
        <v>61.094850504849802</v>
      </c>
      <c r="S875">
        <v>51.700156678230002</v>
      </c>
      <c r="T875">
        <v>92.373278201074996</v>
      </c>
    </row>
    <row r="876" spans="1:20" x14ac:dyDescent="0.35">
      <c r="A876" s="24">
        <v>42180</v>
      </c>
      <c r="B876">
        <v>107.348489003122</v>
      </c>
      <c r="C876">
        <v>116.612113300285</v>
      </c>
      <c r="D876">
        <v>112.947156516392</v>
      </c>
      <c r="E876">
        <v>103.754456833338</v>
      </c>
      <c r="F876">
        <v>122.91227262079001</v>
      </c>
      <c r="G876">
        <v>68.333346189590003</v>
      </c>
      <c r="H876">
        <v>49.633808050355697</v>
      </c>
      <c r="I876">
        <v>115.32985849825801</v>
      </c>
      <c r="J876">
        <v>114.693788749047</v>
      </c>
      <c r="K876">
        <v>98.235632041735897</v>
      </c>
      <c r="L876">
        <v>176.63349376121101</v>
      </c>
      <c r="M876">
        <v>179.96920131543999</v>
      </c>
      <c r="N876">
        <v>178.752404319698</v>
      </c>
      <c r="O876">
        <v>193.118680183387</v>
      </c>
      <c r="P876">
        <v>199.01306814253499</v>
      </c>
      <c r="Q876">
        <v>63.748197422669499</v>
      </c>
      <c r="R876">
        <v>60.948477130632803</v>
      </c>
      <c r="S876">
        <v>53.013913106411501</v>
      </c>
      <c r="T876">
        <v>91.802596332617398</v>
      </c>
    </row>
    <row r="877" spans="1:20" x14ac:dyDescent="0.35">
      <c r="A877" s="24">
        <v>42181</v>
      </c>
      <c r="B877">
        <v>107.091165061868</v>
      </c>
      <c r="C877">
        <v>116.419705324068</v>
      </c>
      <c r="D877">
        <v>112.61460060666001</v>
      </c>
      <c r="E877">
        <v>103.689648004378</v>
      </c>
      <c r="F877">
        <v>122.49948518536399</v>
      </c>
      <c r="G877">
        <v>69.825292415557499</v>
      </c>
      <c r="H877">
        <v>51.2535250496299</v>
      </c>
      <c r="I877">
        <v>114.478563131892</v>
      </c>
      <c r="J877">
        <v>114.167341867876</v>
      </c>
      <c r="K877">
        <v>94.927925426890397</v>
      </c>
      <c r="L877">
        <v>176.599819682185</v>
      </c>
      <c r="M877">
        <v>179.4150410284</v>
      </c>
      <c r="N877">
        <v>177.802195765584</v>
      </c>
      <c r="O877">
        <v>194.008138449916</v>
      </c>
      <c r="P877">
        <v>200.06071678349801</v>
      </c>
      <c r="Q877">
        <v>64.037629291374699</v>
      </c>
      <c r="R877">
        <v>61.211943620650104</v>
      </c>
      <c r="S877">
        <v>51.4683157912038</v>
      </c>
      <c r="T877">
        <v>91.269976202151597</v>
      </c>
    </row>
    <row r="878" spans="1:20" x14ac:dyDescent="0.35">
      <c r="A878" s="24">
        <v>42184</v>
      </c>
      <c r="B878">
        <v>107.72456706038599</v>
      </c>
      <c r="C878">
        <v>117.230353308334</v>
      </c>
      <c r="D878">
        <v>113.080259236914</v>
      </c>
      <c r="E878">
        <v>103.97479530971</v>
      </c>
      <c r="F878">
        <v>121.610373127763</v>
      </c>
      <c r="G878">
        <v>66.263455330265501</v>
      </c>
      <c r="H878">
        <v>47.323953598723101</v>
      </c>
      <c r="I878">
        <v>115.89740336128099</v>
      </c>
      <c r="J878">
        <v>115.160647873066</v>
      </c>
      <c r="K878">
        <v>102.201927913516</v>
      </c>
      <c r="L878">
        <v>172.89644854351701</v>
      </c>
      <c r="M878">
        <v>175.55361259259101</v>
      </c>
      <c r="N878">
        <v>174.359802698397</v>
      </c>
      <c r="O878">
        <v>189.08998540255499</v>
      </c>
      <c r="P878">
        <v>194.60500555293299</v>
      </c>
      <c r="Q878">
        <v>63.748197422669499</v>
      </c>
      <c r="R878">
        <v>60.626461290928901</v>
      </c>
      <c r="S878">
        <v>52.009275404274398</v>
      </c>
      <c r="T878">
        <v>88.3214883015319</v>
      </c>
    </row>
    <row r="879" spans="1:20" x14ac:dyDescent="0.35">
      <c r="A879" s="24">
        <v>42185</v>
      </c>
      <c r="B879">
        <v>107.65534754614499</v>
      </c>
      <c r="C879">
        <v>117.202921732324</v>
      </c>
      <c r="D879">
        <v>112.98049648182599</v>
      </c>
      <c r="E879">
        <v>103.961891254363</v>
      </c>
      <c r="F879">
        <v>122.023213280207</v>
      </c>
      <c r="G879">
        <v>66.9220589999331</v>
      </c>
      <c r="H879">
        <v>48.070426656519501</v>
      </c>
      <c r="I879">
        <v>115.275820181122</v>
      </c>
      <c r="J879">
        <v>114.942112749599</v>
      </c>
      <c r="K879">
        <v>100.460227277933</v>
      </c>
      <c r="L879">
        <v>173.25835517525499</v>
      </c>
      <c r="M879">
        <v>176.30439518710401</v>
      </c>
      <c r="N879">
        <v>174.82594394961299</v>
      </c>
      <c r="O879">
        <v>189.717788836312</v>
      </c>
      <c r="P879">
        <v>195.02019056907801</v>
      </c>
      <c r="Q879">
        <v>65.123017539751004</v>
      </c>
      <c r="R879">
        <v>61.797425950371697</v>
      </c>
      <c r="S879">
        <v>52.395675654322702</v>
      </c>
      <c r="T879">
        <v>88.759021452926504</v>
      </c>
    </row>
    <row r="880" spans="1:20" x14ac:dyDescent="0.35">
      <c r="A880" s="24">
        <v>42186</v>
      </c>
      <c r="B880">
        <v>107.383570562843</v>
      </c>
      <c r="C880">
        <v>116.84740297945601</v>
      </c>
      <c r="D880">
        <v>112.860451713541</v>
      </c>
      <c r="E880">
        <v>103.760747271767</v>
      </c>
      <c r="F880">
        <v>122.211426216107</v>
      </c>
      <c r="G880">
        <v>68.790341396218494</v>
      </c>
      <c r="H880">
        <v>50.084524436751501</v>
      </c>
      <c r="I880">
        <v>114.955705464638</v>
      </c>
      <c r="J880">
        <v>114.57353291280801</v>
      </c>
      <c r="K880">
        <v>96.289073415921393</v>
      </c>
      <c r="L880">
        <v>174.647141781703</v>
      </c>
      <c r="M880">
        <v>176.94798180680701</v>
      </c>
      <c r="N880">
        <v>175.776136526854</v>
      </c>
      <c r="O880">
        <v>192.019966291467</v>
      </c>
      <c r="P880">
        <v>196.24571906640401</v>
      </c>
      <c r="Q880">
        <v>64.327061160079793</v>
      </c>
      <c r="R880">
        <v>60.802109339989201</v>
      </c>
      <c r="S880">
        <v>51.5455973152078</v>
      </c>
      <c r="T880">
        <v>85.943665427892299</v>
      </c>
    </row>
    <row r="881" spans="1:20" x14ac:dyDescent="0.35">
      <c r="A881" s="24">
        <v>42187</v>
      </c>
      <c r="B881">
        <v>107.532333192789</v>
      </c>
      <c r="C881">
        <v>117.150476981211</v>
      </c>
      <c r="D881">
        <v>113.127091080382</v>
      </c>
      <c r="E881">
        <v>103.942385124186</v>
      </c>
      <c r="F881">
        <v>122.434788224204</v>
      </c>
      <c r="G881">
        <v>68.252703922309706</v>
      </c>
      <c r="H881">
        <v>49.478885135401299</v>
      </c>
      <c r="I881">
        <v>115.525435835145</v>
      </c>
      <c r="J881">
        <v>115.01189354427601</v>
      </c>
      <c r="K881">
        <v>97.328187832760506</v>
      </c>
      <c r="L881">
        <v>174.487219812261</v>
      </c>
      <c r="M881">
        <v>177.53792479790101</v>
      </c>
      <c r="N881">
        <v>175.52518778018299</v>
      </c>
      <c r="O881">
        <v>189.61317320947899</v>
      </c>
      <c r="P881">
        <v>195.237555276423</v>
      </c>
      <c r="Q881">
        <v>64.218522335242199</v>
      </c>
      <c r="R881">
        <v>60.743559990302401</v>
      </c>
      <c r="S881">
        <v>52.395675654322702</v>
      </c>
      <c r="T881">
        <v>85.601269779999598</v>
      </c>
    </row>
    <row r="882" spans="1:20" x14ac:dyDescent="0.35">
      <c r="A882" s="24">
        <v>42191</v>
      </c>
      <c r="B882">
        <v>107.919089871295</v>
      </c>
      <c r="C882">
        <v>117.260756062602</v>
      </c>
      <c r="D882">
        <v>113.32712283732199</v>
      </c>
      <c r="E882">
        <v>104.04619467141001</v>
      </c>
      <c r="F882">
        <v>122.115718468715</v>
      </c>
      <c r="G882">
        <v>65.806476892667405</v>
      </c>
      <c r="H882">
        <v>46.831001279694902</v>
      </c>
      <c r="I882">
        <v>116.97701482044501</v>
      </c>
      <c r="J882">
        <v>115.470050074922</v>
      </c>
      <c r="K882">
        <v>102.53853857155499</v>
      </c>
      <c r="L882">
        <v>173.990616864418</v>
      </c>
      <c r="M882">
        <v>176.93016652345401</v>
      </c>
      <c r="N882">
        <v>174.95145826513101</v>
      </c>
      <c r="O882">
        <v>189.08998540255499</v>
      </c>
      <c r="P882">
        <v>195.514328067452</v>
      </c>
      <c r="Q882">
        <v>62.120111301958303</v>
      </c>
      <c r="R882">
        <v>58.079625998859299</v>
      </c>
      <c r="S882">
        <v>51.081919226141203</v>
      </c>
      <c r="T882">
        <v>83.166396403065306</v>
      </c>
    </row>
    <row r="883" spans="1:20" x14ac:dyDescent="0.35">
      <c r="A883" s="24">
        <v>42192</v>
      </c>
      <c r="B883">
        <v>108.067805788111</v>
      </c>
      <c r="C883">
        <v>117.92201596794099</v>
      </c>
      <c r="D883">
        <v>113.493742307861</v>
      </c>
      <c r="E883">
        <v>104.05916797929</v>
      </c>
      <c r="F883">
        <v>121.98809056652</v>
      </c>
      <c r="G883">
        <v>64.502701546696997</v>
      </c>
      <c r="H883">
        <v>45.535229783135101</v>
      </c>
      <c r="I883">
        <v>117.35688379671301</v>
      </c>
      <c r="J883">
        <v>115.948182558402</v>
      </c>
      <c r="K883">
        <v>105.43641925934401</v>
      </c>
      <c r="L883">
        <v>175.08475527938799</v>
      </c>
      <c r="M883">
        <v>178.00273482095201</v>
      </c>
      <c r="N883">
        <v>175.883788698183</v>
      </c>
      <c r="O883">
        <v>186.944761852304</v>
      </c>
      <c r="P883">
        <v>197.43169383381101</v>
      </c>
      <c r="Q883">
        <v>61.758317717930602</v>
      </c>
      <c r="R883">
        <v>57.9625272994856</v>
      </c>
      <c r="S883">
        <v>50.502318851068701</v>
      </c>
      <c r="T883">
        <v>85.449081773202494</v>
      </c>
    </row>
    <row r="884" spans="1:20" x14ac:dyDescent="0.35">
      <c r="A884" s="24">
        <v>42193</v>
      </c>
      <c r="B884">
        <v>108.325615545904</v>
      </c>
      <c r="C884">
        <v>117.92201596794099</v>
      </c>
      <c r="D884">
        <v>113.593746132837</v>
      </c>
      <c r="E884">
        <v>104.21491692639199</v>
      </c>
      <c r="F884">
        <v>121.222270436329</v>
      </c>
      <c r="G884">
        <v>63.414000195191498</v>
      </c>
      <c r="H884">
        <v>44.309872536223899</v>
      </c>
      <c r="I884">
        <v>118.102953190742</v>
      </c>
      <c r="J884">
        <v>116.107590061838</v>
      </c>
      <c r="K884">
        <v>108.290412931918</v>
      </c>
      <c r="L884">
        <v>172.14736476780701</v>
      </c>
      <c r="M884">
        <v>175.41055784505301</v>
      </c>
      <c r="N884">
        <v>173.55300255773599</v>
      </c>
      <c r="O884">
        <v>184.59028267666301</v>
      </c>
      <c r="P884">
        <v>195.07944367515199</v>
      </c>
      <c r="Q884">
        <v>61.4688783529323</v>
      </c>
      <c r="R884">
        <v>57.640517043354897</v>
      </c>
      <c r="S884">
        <v>49.845440636977898</v>
      </c>
      <c r="T884">
        <v>82.253302045238101</v>
      </c>
    </row>
    <row r="885" spans="1:20" x14ac:dyDescent="0.35">
      <c r="A885" s="24">
        <v>42194</v>
      </c>
      <c r="B885">
        <v>107.92898371197199</v>
      </c>
      <c r="C885">
        <v>117.357160432501</v>
      </c>
      <c r="D885">
        <v>113.227151154998</v>
      </c>
      <c r="E885">
        <v>104.124115313316</v>
      </c>
      <c r="F885">
        <v>121.54132701256199</v>
      </c>
      <c r="G885">
        <v>65.913994326030902</v>
      </c>
      <c r="H885">
        <v>46.9155046878519</v>
      </c>
      <c r="I885">
        <v>116.583616164072</v>
      </c>
      <c r="J885">
        <v>115.340541481361</v>
      </c>
      <c r="K885">
        <v>101.879903503539</v>
      </c>
      <c r="L885">
        <v>172.45874532803899</v>
      </c>
      <c r="M885">
        <v>175.642993284048</v>
      </c>
      <c r="N885">
        <v>174.539079192087</v>
      </c>
      <c r="O885">
        <v>186.997112316238</v>
      </c>
      <c r="P885">
        <v>195.514328067452</v>
      </c>
      <c r="Q885">
        <v>62.192473017280903</v>
      </c>
      <c r="R885">
        <v>58.489460279520202</v>
      </c>
      <c r="S885">
        <v>50.618241137074698</v>
      </c>
      <c r="T885">
        <v>83.870226988585401</v>
      </c>
    </row>
    <row r="886" spans="1:20" x14ac:dyDescent="0.35">
      <c r="A886" s="24">
        <v>42195</v>
      </c>
      <c r="B886">
        <v>107.472839351961</v>
      </c>
      <c r="C886">
        <v>116.640747167033</v>
      </c>
      <c r="D886">
        <v>112.893767571986</v>
      </c>
      <c r="E886">
        <v>103.942385124186</v>
      </c>
      <c r="F886">
        <v>122.08383785167599</v>
      </c>
      <c r="G886">
        <v>67.997333947750604</v>
      </c>
      <c r="H886">
        <v>49.154939632686997</v>
      </c>
      <c r="I886">
        <v>115.037102826957</v>
      </c>
      <c r="J886">
        <v>114.603481837587</v>
      </c>
      <c r="K886">
        <v>97.020850455224704</v>
      </c>
      <c r="L886">
        <v>174.630319695156</v>
      </c>
      <c r="M886">
        <v>178.00273482095201</v>
      </c>
      <c r="N886">
        <v>175.883788698183</v>
      </c>
      <c r="O886">
        <v>189.19462540111201</v>
      </c>
      <c r="P886">
        <v>197.58985709428401</v>
      </c>
      <c r="Q886">
        <v>62.481916130425603</v>
      </c>
      <c r="R886">
        <v>58.518734954363801</v>
      </c>
      <c r="S886">
        <v>51.391037952185698</v>
      </c>
      <c r="T886">
        <v>82.862037230948602</v>
      </c>
    </row>
    <row r="887" spans="1:20" x14ac:dyDescent="0.35">
      <c r="A887" s="24">
        <v>42198</v>
      </c>
      <c r="B887">
        <v>107.31416419608701</v>
      </c>
      <c r="C887">
        <v>116.44786933006699</v>
      </c>
      <c r="D887">
        <v>112.660468170578</v>
      </c>
      <c r="E887">
        <v>103.838540950696</v>
      </c>
      <c r="F887">
        <v>122.211426216107</v>
      </c>
      <c r="G887">
        <v>68.454323564702307</v>
      </c>
      <c r="H887">
        <v>49.563393800706898</v>
      </c>
      <c r="I887">
        <v>114.90141862825701</v>
      </c>
      <c r="J887">
        <v>114.35437760452599</v>
      </c>
      <c r="K887">
        <v>96.098783349321295</v>
      </c>
      <c r="L887">
        <v>176.55777194229901</v>
      </c>
      <c r="M887">
        <v>180.058642861837</v>
      </c>
      <c r="N887">
        <v>177.640781416084</v>
      </c>
      <c r="O887">
        <v>190.86888974975199</v>
      </c>
      <c r="P887">
        <v>200.04086242973301</v>
      </c>
      <c r="Q887">
        <v>62.518093239940299</v>
      </c>
      <c r="R887">
        <v>58.196719114659601</v>
      </c>
      <c r="S887">
        <v>52.975272344409497</v>
      </c>
      <c r="T887">
        <v>83.508808892434999</v>
      </c>
    </row>
    <row r="888" spans="1:20" x14ac:dyDescent="0.35">
      <c r="A888" s="24">
        <v>42199</v>
      </c>
      <c r="B888">
        <v>107.49268308907099</v>
      </c>
      <c r="C888">
        <v>116.585676723506</v>
      </c>
      <c r="D888">
        <v>112.893767571986</v>
      </c>
      <c r="E888">
        <v>103.942385124186</v>
      </c>
      <c r="F888">
        <v>122.179558778322</v>
      </c>
      <c r="G888">
        <v>67.943561256876805</v>
      </c>
      <c r="H888">
        <v>49.112693185757202</v>
      </c>
      <c r="I888">
        <v>114.90141862825701</v>
      </c>
      <c r="J888">
        <v>114.454017297154</v>
      </c>
      <c r="K888">
        <v>96.962285569784797</v>
      </c>
      <c r="L888">
        <v>177.32369275752299</v>
      </c>
      <c r="M888">
        <v>180.916727927305</v>
      </c>
      <c r="N888">
        <v>178.80619845161701</v>
      </c>
      <c r="O888">
        <v>191.444464578196</v>
      </c>
      <c r="P888">
        <v>199.19093077916401</v>
      </c>
      <c r="Q888">
        <v>62.301015590265003</v>
      </c>
      <c r="R888">
        <v>58.313817814033101</v>
      </c>
      <c r="S888">
        <v>52.588872094361101</v>
      </c>
      <c r="T888">
        <v>86.019763641660106</v>
      </c>
    </row>
    <row r="889" spans="1:20" x14ac:dyDescent="0.35">
      <c r="A889" s="24">
        <v>42200</v>
      </c>
      <c r="B889">
        <v>107.780230424653</v>
      </c>
      <c r="C889">
        <v>116.875000388671</v>
      </c>
      <c r="D889">
        <v>112.96043946719099</v>
      </c>
      <c r="E889">
        <v>104.020259597737</v>
      </c>
      <c r="F889">
        <v>122.211426216107</v>
      </c>
      <c r="G889">
        <v>66.518830894501406</v>
      </c>
      <c r="H889">
        <v>47.563390436131797</v>
      </c>
      <c r="I889">
        <v>115.756105551386</v>
      </c>
      <c r="J889">
        <v>114.75290636609699</v>
      </c>
      <c r="K889">
        <v>100.050428837525</v>
      </c>
      <c r="L889">
        <v>177.26473321329499</v>
      </c>
      <c r="M889">
        <v>180.702214267805</v>
      </c>
      <c r="N889">
        <v>178.25037901137301</v>
      </c>
      <c r="O889">
        <v>192.543154098391</v>
      </c>
      <c r="P889">
        <v>198.65727399034</v>
      </c>
      <c r="Q889">
        <v>61.5774209259163</v>
      </c>
      <c r="R889">
        <v>57.318501203650897</v>
      </c>
      <c r="S889">
        <v>53.863987760540603</v>
      </c>
      <c r="T889">
        <v>82.709840803413002</v>
      </c>
    </row>
    <row r="890" spans="1:20" x14ac:dyDescent="0.35">
      <c r="A890" s="24">
        <v>42201</v>
      </c>
      <c r="B890">
        <v>107.869452500642</v>
      </c>
      <c r="C890">
        <v>116.888750725261</v>
      </c>
      <c r="D890">
        <v>113.09375915061101</v>
      </c>
      <c r="E890">
        <v>103.994336066153</v>
      </c>
      <c r="F890">
        <v>122.33906729755699</v>
      </c>
      <c r="G890">
        <v>65.591414077556394</v>
      </c>
      <c r="H890">
        <v>46.563396639567301</v>
      </c>
      <c r="I890">
        <v>116.12234982548399</v>
      </c>
      <c r="J890">
        <v>114.93216978659601</v>
      </c>
      <c r="K890">
        <v>102.128730968932</v>
      </c>
      <c r="L890">
        <v>178.68714903987399</v>
      </c>
      <c r="M890">
        <v>182.57937613950801</v>
      </c>
      <c r="N890">
        <v>179.54127840867699</v>
      </c>
      <c r="O890">
        <v>193.32799673808799</v>
      </c>
      <c r="P890">
        <v>201.24670877063801</v>
      </c>
      <c r="Q890">
        <v>61.287992805357902</v>
      </c>
      <c r="R890">
        <v>57.113584063320197</v>
      </c>
      <c r="S890">
        <v>53.091190945429702</v>
      </c>
      <c r="T890">
        <v>81.739687521552</v>
      </c>
    </row>
    <row r="891" spans="1:20" x14ac:dyDescent="0.35">
      <c r="A891" s="24">
        <v>42202</v>
      </c>
      <c r="B891">
        <v>107.879383711823</v>
      </c>
      <c r="C891">
        <v>116.930126109933</v>
      </c>
      <c r="D891">
        <v>113.060435256503</v>
      </c>
      <c r="E891">
        <v>103.942385124186</v>
      </c>
      <c r="F891">
        <v>121.892382819128</v>
      </c>
      <c r="G891">
        <v>64.959696753325602</v>
      </c>
      <c r="H891">
        <v>45.873248672911501</v>
      </c>
      <c r="I891">
        <v>116.73277156776101</v>
      </c>
      <c r="J891">
        <v>115.01189354427601</v>
      </c>
      <c r="K891">
        <v>103.767933892778</v>
      </c>
      <c r="L891">
        <v>178.838667442526</v>
      </c>
      <c r="M891">
        <v>183.50895054440801</v>
      </c>
      <c r="N891">
        <v>179.41581202377901</v>
      </c>
      <c r="O891">
        <v>191.33978802205201</v>
      </c>
      <c r="P891">
        <v>198.953746157523</v>
      </c>
      <c r="Q891">
        <v>60.962380078991302</v>
      </c>
      <c r="R891">
        <v>56.967210689103403</v>
      </c>
      <c r="S891">
        <v>53.5548690344962</v>
      </c>
      <c r="T891">
        <v>79.476033020410597</v>
      </c>
    </row>
    <row r="892" spans="1:20" x14ac:dyDescent="0.35">
      <c r="A892" s="24">
        <v>42205</v>
      </c>
      <c r="B892">
        <v>107.691008348663</v>
      </c>
      <c r="C892">
        <v>116.668275479079</v>
      </c>
      <c r="D892">
        <v>112.893767571986</v>
      </c>
      <c r="E892">
        <v>103.851560426932</v>
      </c>
      <c r="F892">
        <v>121.637140193992</v>
      </c>
      <c r="G892">
        <v>65.430118363642293</v>
      </c>
      <c r="H892">
        <v>46.408468467464203</v>
      </c>
      <c r="I892">
        <v>116.434351119539</v>
      </c>
      <c r="J892">
        <v>114.742903385208</v>
      </c>
      <c r="K892">
        <v>102.494624069691</v>
      </c>
      <c r="L892">
        <v>178.93122630095101</v>
      </c>
      <c r="M892">
        <v>184.224011289808</v>
      </c>
      <c r="N892">
        <v>180.186696153583</v>
      </c>
      <c r="O892">
        <v>192.38621237934899</v>
      </c>
      <c r="P892">
        <v>198.281659923848</v>
      </c>
      <c r="Q892">
        <v>59.985526907306202</v>
      </c>
      <c r="R892">
        <v>56.1768168026247</v>
      </c>
      <c r="S892">
        <v>52.511594255342999</v>
      </c>
      <c r="T892">
        <v>76.679707864372006</v>
      </c>
    </row>
    <row r="893" spans="1:20" x14ac:dyDescent="0.35">
      <c r="A893" s="24">
        <v>42206</v>
      </c>
      <c r="B893">
        <v>107.869452500642</v>
      </c>
      <c r="C893">
        <v>116.888750725261</v>
      </c>
      <c r="D893">
        <v>112.96043946719099</v>
      </c>
      <c r="E893">
        <v>103.87750704269401</v>
      </c>
      <c r="F893">
        <v>121.25421694964101</v>
      </c>
      <c r="G893">
        <v>64.784957866693006</v>
      </c>
      <c r="H893">
        <v>45.633811835502797</v>
      </c>
      <c r="I893">
        <v>116.678543206496</v>
      </c>
      <c r="J893">
        <v>114.98191461055301</v>
      </c>
      <c r="K893">
        <v>104.133836155753</v>
      </c>
      <c r="L893">
        <v>178.22426502995501</v>
      </c>
      <c r="M893">
        <v>183.68765107238499</v>
      </c>
      <c r="N893">
        <v>178.94959088819701</v>
      </c>
      <c r="O893">
        <v>191.653781132897</v>
      </c>
      <c r="P893">
        <v>196.97711006535599</v>
      </c>
      <c r="Q893">
        <v>60.238781666496301</v>
      </c>
      <c r="R893">
        <v>56.440283292642</v>
      </c>
      <c r="S893">
        <v>53.593509796498203</v>
      </c>
      <c r="T893">
        <v>77.1362550432859</v>
      </c>
    </row>
    <row r="894" spans="1:20" x14ac:dyDescent="0.35">
      <c r="A894" s="24">
        <v>42207</v>
      </c>
      <c r="B894">
        <v>107.919089871295</v>
      </c>
      <c r="C894">
        <v>116.8336664623</v>
      </c>
      <c r="D894">
        <v>112.96043946719099</v>
      </c>
      <c r="E894">
        <v>103.838540950696</v>
      </c>
      <c r="F894">
        <v>120.615972004627</v>
      </c>
      <c r="G894">
        <v>63.938183317028297</v>
      </c>
      <c r="H894">
        <v>44.831003172268503</v>
      </c>
      <c r="I894">
        <v>117.126206771082</v>
      </c>
      <c r="J894">
        <v>115.13139915694801</v>
      </c>
      <c r="K894">
        <v>105.992584102272</v>
      </c>
      <c r="L894">
        <v>177.90436127920501</v>
      </c>
      <c r="M894">
        <v>182.75807666748599</v>
      </c>
      <c r="N894">
        <v>178.51938162470901</v>
      </c>
      <c r="O894">
        <v>193.90349845135901</v>
      </c>
      <c r="P894">
        <v>197.80730790030199</v>
      </c>
      <c r="Q894">
        <v>59.370478564088003</v>
      </c>
      <c r="R894">
        <v>55.474241357103203</v>
      </c>
      <c r="S894">
        <v>53.670791320502197</v>
      </c>
      <c r="T894">
        <v>75.576397444710693</v>
      </c>
    </row>
    <row r="895" spans="1:20" x14ac:dyDescent="0.35">
      <c r="A895" s="24">
        <v>42208</v>
      </c>
      <c r="B895">
        <v>108.226434230857</v>
      </c>
      <c r="C895">
        <v>117.233241569989</v>
      </c>
      <c r="D895">
        <v>113.060435256503</v>
      </c>
      <c r="E895">
        <v>103.91648467678</v>
      </c>
      <c r="F895">
        <v>120.67982549348901</v>
      </c>
      <c r="G895">
        <v>62.325276484978602</v>
      </c>
      <c r="H895">
        <v>43.112688349180502</v>
      </c>
      <c r="I895">
        <v>118.021555828423</v>
      </c>
      <c r="J895">
        <v>115.470050074922</v>
      </c>
      <c r="K895">
        <v>110.01742653506</v>
      </c>
      <c r="L895">
        <v>176.902796675627</v>
      </c>
      <c r="M895">
        <v>181.631788672705</v>
      </c>
      <c r="N895">
        <v>177.622887318149</v>
      </c>
      <c r="O895">
        <v>191.75834801628099</v>
      </c>
      <c r="P895">
        <v>195.27710900634199</v>
      </c>
      <c r="Q895">
        <v>58.863965297561101</v>
      </c>
      <c r="R895">
        <v>55.005857726755103</v>
      </c>
      <c r="S895">
        <v>52.318394130318701</v>
      </c>
      <c r="T895">
        <v>75.690565817208295</v>
      </c>
    </row>
    <row r="896" spans="1:20" x14ac:dyDescent="0.35">
      <c r="A896" s="24">
        <v>42209</v>
      </c>
      <c r="B896">
        <v>108.206599836373</v>
      </c>
      <c r="C896">
        <v>117.191880004751</v>
      </c>
      <c r="D896">
        <v>113.127091080382</v>
      </c>
      <c r="E896">
        <v>103.96830865577</v>
      </c>
      <c r="F896">
        <v>120.23310147729499</v>
      </c>
      <c r="G896">
        <v>62.002713005534503</v>
      </c>
      <c r="H896">
        <v>42.7887454750405</v>
      </c>
      <c r="I896">
        <v>118.523476991832</v>
      </c>
      <c r="J896">
        <v>115.420275242022</v>
      </c>
      <c r="K896">
        <v>110.910211198243</v>
      </c>
      <c r="L896">
        <v>175.06797805173699</v>
      </c>
      <c r="M896">
        <v>180.291017445893</v>
      </c>
      <c r="N896">
        <v>177.138804038378</v>
      </c>
      <c r="O896">
        <v>190.03168446025899</v>
      </c>
      <c r="P896">
        <v>192.015605212103</v>
      </c>
      <c r="Q896">
        <v>58.393629140549301</v>
      </c>
      <c r="R896">
        <v>54.449650071877201</v>
      </c>
      <c r="S896">
        <v>51.584238077209797</v>
      </c>
      <c r="T896">
        <v>73.407846764116798</v>
      </c>
    </row>
    <row r="897" spans="1:20" x14ac:dyDescent="0.35">
      <c r="A897" s="24">
        <v>42212</v>
      </c>
      <c r="B897">
        <v>108.345487310892</v>
      </c>
      <c r="C897">
        <v>117.164296414969</v>
      </c>
      <c r="D897">
        <v>113.227151154998</v>
      </c>
      <c r="E897">
        <v>104.072210539704</v>
      </c>
      <c r="F897">
        <v>119.72251079298501</v>
      </c>
      <c r="G897">
        <v>61.3575413292318</v>
      </c>
      <c r="H897">
        <v>42.042261902946699</v>
      </c>
      <c r="I897">
        <v>118.48274907311399</v>
      </c>
      <c r="J897">
        <v>115.430198199063</v>
      </c>
      <c r="K897">
        <v>112.59332862395399</v>
      </c>
      <c r="L897">
        <v>174.049576408646</v>
      </c>
      <c r="M897">
        <v>179.07537918712401</v>
      </c>
      <c r="N897">
        <v>174.46737498536001</v>
      </c>
      <c r="O897">
        <v>187.93883574566601</v>
      </c>
      <c r="P897">
        <v>190.41447986802001</v>
      </c>
      <c r="Q897">
        <v>57.272071278950598</v>
      </c>
      <c r="R897">
        <v>53.278690996007903</v>
      </c>
      <c r="S897">
        <v>51.661515916227998</v>
      </c>
      <c r="T897">
        <v>71.220256793789204</v>
      </c>
    </row>
    <row r="898" spans="1:20" x14ac:dyDescent="0.35">
      <c r="A898" s="24">
        <v>42213</v>
      </c>
      <c r="B898">
        <v>108.23642149779199</v>
      </c>
      <c r="C898">
        <v>117.205685619075</v>
      </c>
      <c r="D898">
        <v>113.160455152804</v>
      </c>
      <c r="E898">
        <v>104.046194671409</v>
      </c>
      <c r="F898">
        <v>120.137406909158</v>
      </c>
      <c r="G898">
        <v>62.258082980093597</v>
      </c>
      <c r="H898">
        <v>42.9859227226477</v>
      </c>
      <c r="I898">
        <v>118.387807411911</v>
      </c>
      <c r="J898">
        <v>115.340541481361</v>
      </c>
      <c r="K898">
        <v>110.163802099797</v>
      </c>
      <c r="L898">
        <v>176.187401931908</v>
      </c>
      <c r="M898">
        <v>181.381522736622</v>
      </c>
      <c r="N898">
        <v>177.138804038378</v>
      </c>
      <c r="O898">
        <v>188.25285322823501</v>
      </c>
      <c r="P898">
        <v>191.066815066337</v>
      </c>
      <c r="Q898">
        <v>57.742403687816001</v>
      </c>
      <c r="R898">
        <v>53.805618392469</v>
      </c>
      <c r="S898">
        <v>52.086553243292499</v>
      </c>
      <c r="T898">
        <v>73.9024051565912</v>
      </c>
    </row>
    <row r="899" spans="1:20" x14ac:dyDescent="0.35">
      <c r="A899" s="24">
        <v>42214</v>
      </c>
      <c r="B899">
        <v>108.147105995545</v>
      </c>
      <c r="C899">
        <v>117.040280816421</v>
      </c>
      <c r="D899">
        <v>113.060435256503</v>
      </c>
      <c r="E899">
        <v>103.96830865577</v>
      </c>
      <c r="F899">
        <v>120.87126734678201</v>
      </c>
      <c r="G899">
        <v>62.728504590410303</v>
      </c>
      <c r="H899">
        <v>43.450723010403003</v>
      </c>
      <c r="I899">
        <v>117.614561707438</v>
      </c>
      <c r="J899">
        <v>115.24098181258</v>
      </c>
      <c r="K899">
        <v>108.90510601142201</v>
      </c>
      <c r="L899">
        <v>177.399384670503</v>
      </c>
      <c r="M899">
        <v>182.56143914627799</v>
      </c>
      <c r="N899">
        <v>177.497388979503</v>
      </c>
      <c r="O899">
        <v>189.142262751316</v>
      </c>
      <c r="P899">
        <v>192.252755394275</v>
      </c>
      <c r="Q899">
        <v>57.923300479830303</v>
      </c>
      <c r="R899">
        <v>54.1276342321732</v>
      </c>
      <c r="S899">
        <v>52.975272344409497</v>
      </c>
      <c r="T899">
        <v>75.861742589308193</v>
      </c>
    </row>
    <row r="900" spans="1:20" x14ac:dyDescent="0.35">
      <c r="A900" s="24">
        <v>42215</v>
      </c>
      <c r="B900">
        <v>108.157074577229</v>
      </c>
      <c r="C900">
        <v>116.916306676175</v>
      </c>
      <c r="D900">
        <v>113.027087255406</v>
      </c>
      <c r="E900">
        <v>103.981316589917</v>
      </c>
      <c r="F900">
        <v>121.222270436329</v>
      </c>
      <c r="G900">
        <v>61.760775024340099</v>
      </c>
      <c r="H900">
        <v>42.464799972326198</v>
      </c>
      <c r="I900">
        <v>118.18435055306099</v>
      </c>
      <c r="J900">
        <v>115.300719614445</v>
      </c>
      <c r="K900">
        <v>111.393197421019</v>
      </c>
      <c r="L900">
        <v>177.44146231632001</v>
      </c>
      <c r="M900">
        <v>182.740246170398</v>
      </c>
      <c r="N900">
        <v>178.51938162470901</v>
      </c>
      <c r="O900">
        <v>189.82240446314501</v>
      </c>
      <c r="P900">
        <v>193.51787206098899</v>
      </c>
      <c r="Q900">
        <v>57.7062228301549</v>
      </c>
      <c r="R900">
        <v>53.951991766686099</v>
      </c>
      <c r="S900">
        <v>51.506956553205796</v>
      </c>
      <c r="T900">
        <v>74.663345190575797</v>
      </c>
    </row>
    <row r="901" spans="1:20" x14ac:dyDescent="0.35">
      <c r="A901" s="24">
        <v>42216</v>
      </c>
      <c r="B901">
        <v>108.583397275821</v>
      </c>
      <c r="C901">
        <v>117.439842104677</v>
      </c>
      <c r="D901">
        <v>113.360430660104</v>
      </c>
      <c r="E901">
        <v>104.111107379169</v>
      </c>
      <c r="F901">
        <v>121.158403768212</v>
      </c>
      <c r="G901">
        <v>60.793017509886099</v>
      </c>
      <c r="H901">
        <v>41.464800918612902</v>
      </c>
      <c r="I901">
        <v>118.46921208361999</v>
      </c>
      <c r="J901">
        <v>115.898417728483</v>
      </c>
      <c r="K901">
        <v>113.925194170265</v>
      </c>
      <c r="L901">
        <v>177.172099590042</v>
      </c>
      <c r="M901">
        <v>182.52564122849</v>
      </c>
      <c r="N901">
        <v>178.286279045355</v>
      </c>
      <c r="O901">
        <v>189.03767149620799</v>
      </c>
      <c r="P901">
        <v>194.407374661212</v>
      </c>
      <c r="Q901">
        <v>56.910273946776499</v>
      </c>
      <c r="R901">
        <v>53.044499180833803</v>
      </c>
      <c r="S901">
        <v>50.386400250048503</v>
      </c>
      <c r="T901">
        <v>72.951316426680407</v>
      </c>
    </row>
    <row r="902" spans="1:20" x14ac:dyDescent="0.35">
      <c r="A902" s="24">
        <v>42219</v>
      </c>
      <c r="B902">
        <v>108.695714322684</v>
      </c>
      <c r="C902">
        <v>117.604293366402</v>
      </c>
      <c r="D902">
        <v>113.337046881022</v>
      </c>
      <c r="E902">
        <v>104.213739633328</v>
      </c>
      <c r="F902">
        <v>120.78329582187899</v>
      </c>
      <c r="G902">
        <v>59.502707695341499</v>
      </c>
      <c r="H902">
        <v>40.183100180540798</v>
      </c>
      <c r="I902">
        <v>119.11873175073799</v>
      </c>
      <c r="J902">
        <v>116.16812810217399</v>
      </c>
      <c r="K902">
        <v>117.569538929798</v>
      </c>
      <c r="L902">
        <v>176.57453421698301</v>
      </c>
      <c r="M902">
        <v>181.91788295404399</v>
      </c>
      <c r="N902">
        <v>176.63674677630601</v>
      </c>
      <c r="O902">
        <v>188.88065666199199</v>
      </c>
      <c r="P902">
        <v>192.17373403310799</v>
      </c>
      <c r="Q902">
        <v>55.969609129045203</v>
      </c>
      <c r="R902">
        <v>51.8735345213911</v>
      </c>
      <c r="S902">
        <v>51.004637702137302</v>
      </c>
      <c r="T902">
        <v>70.630548266704906</v>
      </c>
    </row>
    <row r="903" spans="1:20" x14ac:dyDescent="0.35">
      <c r="A903" s="24">
        <v>42220</v>
      </c>
      <c r="B903">
        <v>108.37780345338901</v>
      </c>
      <c r="C903">
        <v>117.10690430657</v>
      </c>
      <c r="D903">
        <v>112.93625212181701</v>
      </c>
      <c r="E903">
        <v>103.979908455076</v>
      </c>
      <c r="F903">
        <v>120.81537412773901</v>
      </c>
      <c r="G903">
        <v>60.4973180171717</v>
      </c>
      <c r="H903">
        <v>41.112679727456602</v>
      </c>
      <c r="I903">
        <v>118.505890600512</v>
      </c>
      <c r="J903">
        <v>115.578772474197</v>
      </c>
      <c r="K903">
        <v>114.67163075536</v>
      </c>
      <c r="L903">
        <v>176.22944967179299</v>
      </c>
      <c r="M903">
        <v>181.97148094145001</v>
      </c>
      <c r="N903">
        <v>177.013305699732</v>
      </c>
      <c r="O903">
        <v>189.403856654778</v>
      </c>
      <c r="P903">
        <v>193.498086586162</v>
      </c>
      <c r="Q903">
        <v>56.295225603558301</v>
      </c>
      <c r="R903">
        <v>52.2833743856255</v>
      </c>
      <c r="S903">
        <v>51.970634642272401</v>
      </c>
      <c r="T903">
        <v>70.801754511389802</v>
      </c>
    </row>
    <row r="904" spans="1:20" x14ac:dyDescent="0.35">
      <c r="A904" s="24">
        <v>42221</v>
      </c>
      <c r="B904">
        <v>108.179057775638</v>
      </c>
      <c r="C904">
        <v>116.92732076487999</v>
      </c>
      <c r="D904">
        <v>112.802635118868</v>
      </c>
      <c r="E904">
        <v>103.888945252756</v>
      </c>
      <c r="F904">
        <v>120.751257053784</v>
      </c>
      <c r="G904">
        <v>61.397870847387097</v>
      </c>
      <c r="H904">
        <v>42.070434962814403</v>
      </c>
      <c r="I904">
        <v>117.947738303094</v>
      </c>
      <c r="J904">
        <v>115.12913848326799</v>
      </c>
      <c r="K904">
        <v>112.051805002387</v>
      </c>
      <c r="L904">
        <v>176.81023781720199</v>
      </c>
      <c r="M904">
        <v>182.52564122849</v>
      </c>
      <c r="N904">
        <v>178.017244478272</v>
      </c>
      <c r="O904">
        <v>190.71193584484701</v>
      </c>
      <c r="P904">
        <v>195.67242244898799</v>
      </c>
      <c r="Q904">
        <v>56.078147953882898</v>
      </c>
      <c r="R904">
        <v>51.9906332207646</v>
      </c>
      <c r="S904">
        <v>51.5455973152079</v>
      </c>
      <c r="T904">
        <v>69.907699443297204</v>
      </c>
    </row>
    <row r="905" spans="1:20" x14ac:dyDescent="0.35">
      <c r="A905" s="24">
        <v>42222</v>
      </c>
      <c r="B905">
        <v>108.30823826199401</v>
      </c>
      <c r="C905">
        <v>116.941154018072</v>
      </c>
      <c r="D905">
        <v>112.93625212181701</v>
      </c>
      <c r="E905">
        <v>103.953892586781</v>
      </c>
      <c r="F905">
        <v>120.27029333396599</v>
      </c>
      <c r="G905">
        <v>60.389800583808203</v>
      </c>
      <c r="H905">
        <v>41.000005888006399</v>
      </c>
      <c r="I905">
        <v>118.07017788788301</v>
      </c>
      <c r="J905">
        <v>115.34897399425</v>
      </c>
      <c r="K905">
        <v>114.920430734104</v>
      </c>
      <c r="L905">
        <v>175.36255147838901</v>
      </c>
      <c r="M905">
        <v>180.64854021172599</v>
      </c>
      <c r="N905">
        <v>176.421634156126</v>
      </c>
      <c r="O905">
        <v>189.56084711726899</v>
      </c>
      <c r="P905">
        <v>191.817939880913</v>
      </c>
      <c r="Q905">
        <v>56.041970844368201</v>
      </c>
      <c r="R905">
        <v>51.785716080434099</v>
      </c>
      <c r="S905">
        <v>52.009275404274398</v>
      </c>
      <c r="T905">
        <v>72.989352902456304</v>
      </c>
    </row>
    <row r="906" spans="1:20" x14ac:dyDescent="0.35">
      <c r="A906" s="24">
        <v>42223</v>
      </c>
      <c r="B906">
        <v>108.497006015436</v>
      </c>
      <c r="C906">
        <v>117.35558501705199</v>
      </c>
      <c r="D906">
        <v>113.103217125862</v>
      </c>
      <c r="E906">
        <v>103.979908455076</v>
      </c>
      <c r="F906">
        <v>119.789276897129</v>
      </c>
      <c r="G906">
        <v>58.7903313348003</v>
      </c>
      <c r="H906">
        <v>39.394378047240302</v>
      </c>
      <c r="I906">
        <v>118.76472339479</v>
      </c>
      <c r="J906">
        <v>115.748563071795</v>
      </c>
      <c r="K906">
        <v>119.355108256164</v>
      </c>
      <c r="L906">
        <v>175.02588545295399</v>
      </c>
      <c r="M906">
        <v>180.094379924685</v>
      </c>
      <c r="N906">
        <v>175.48927176932801</v>
      </c>
      <c r="O906">
        <v>188.72369057122501</v>
      </c>
      <c r="P906">
        <v>189.999363730813</v>
      </c>
      <c r="Q906">
        <v>55.824896942839203</v>
      </c>
      <c r="R906">
        <v>51.3758762161997</v>
      </c>
      <c r="S906">
        <v>51.8160752792501</v>
      </c>
      <c r="T906">
        <v>70.782748904609505</v>
      </c>
    </row>
    <row r="907" spans="1:20" x14ac:dyDescent="0.35">
      <c r="A907" s="24">
        <v>42226</v>
      </c>
      <c r="B907">
        <v>108.357941031027</v>
      </c>
      <c r="C907">
        <v>116.844431801198</v>
      </c>
      <c r="D907">
        <v>112.902863942406</v>
      </c>
      <c r="E907">
        <v>103.966923605106</v>
      </c>
      <c r="F907">
        <v>119.981746732286</v>
      </c>
      <c r="G907">
        <v>60.147862602613799</v>
      </c>
      <c r="H907">
        <v>40.774650323382801</v>
      </c>
      <c r="I907">
        <v>117.838777232684</v>
      </c>
      <c r="J907">
        <v>115.28905613872899</v>
      </c>
      <c r="K907">
        <v>115.213154376928</v>
      </c>
      <c r="L907">
        <v>177.231089040201</v>
      </c>
      <c r="M907">
        <v>182.13238139980899</v>
      </c>
      <c r="N907">
        <v>177.99941428783001</v>
      </c>
      <c r="O907">
        <v>191.96762801339599</v>
      </c>
      <c r="P907">
        <v>192.252755394275</v>
      </c>
      <c r="Q907">
        <v>57.018816519760499</v>
      </c>
      <c r="R907">
        <v>52.5468408756428</v>
      </c>
      <c r="S907">
        <v>52.550235017345003</v>
      </c>
      <c r="T907">
        <v>75.652495658478003</v>
      </c>
    </row>
    <row r="908" spans="1:20" x14ac:dyDescent="0.35">
      <c r="A908" s="24">
        <v>42227</v>
      </c>
      <c r="B908">
        <v>108.715586087671</v>
      </c>
      <c r="C908">
        <v>117.452265775626</v>
      </c>
      <c r="D908">
        <v>113.23683412881</v>
      </c>
      <c r="E908">
        <v>104.13576128097699</v>
      </c>
      <c r="F908">
        <v>119.468731065117</v>
      </c>
      <c r="G908">
        <v>58.279580206328397</v>
      </c>
      <c r="H908">
        <v>38.873242154047098</v>
      </c>
      <c r="I908">
        <v>119.009770680328</v>
      </c>
      <c r="J908">
        <v>115.76855903059101</v>
      </c>
      <c r="K908">
        <v>120.467410455371</v>
      </c>
      <c r="L908">
        <v>175.631884298735</v>
      </c>
      <c r="M908">
        <v>180.61278793514299</v>
      </c>
      <c r="N908">
        <v>176.27819378892599</v>
      </c>
      <c r="O908">
        <v>189.03767149620799</v>
      </c>
      <c r="P908">
        <v>191.46205963004499</v>
      </c>
      <c r="Q908">
        <v>56.259048494043597</v>
      </c>
      <c r="R908">
        <v>51.756441405590799</v>
      </c>
      <c r="S908">
        <v>52.782072219385299</v>
      </c>
      <c r="T908">
        <v>75.348153327838105</v>
      </c>
    </row>
    <row r="909" spans="1:20" x14ac:dyDescent="0.35">
      <c r="A909" s="24">
        <v>42228</v>
      </c>
      <c r="B909">
        <v>108.646048924154</v>
      </c>
      <c r="C909">
        <v>117.369432089678</v>
      </c>
      <c r="D909">
        <v>113.203470056388</v>
      </c>
      <c r="E909">
        <v>104.13576128097699</v>
      </c>
      <c r="F909">
        <v>119.212170514514</v>
      </c>
      <c r="G909">
        <v>58.911314299589499</v>
      </c>
      <c r="H909">
        <v>39.450711024104002</v>
      </c>
      <c r="I909">
        <v>118.09747845795</v>
      </c>
      <c r="J909">
        <v>115.58869543123799</v>
      </c>
      <c r="K909">
        <v>118.637917464924</v>
      </c>
      <c r="L909">
        <v>175.842302433752</v>
      </c>
      <c r="M909">
        <v>180.523437671154</v>
      </c>
      <c r="N909">
        <v>175.45346759658401</v>
      </c>
      <c r="O909">
        <v>185.53205484954</v>
      </c>
      <c r="P909">
        <v>190.453981938737</v>
      </c>
      <c r="Q909">
        <v>56.078147953882898</v>
      </c>
      <c r="R909">
        <v>51.7271667307472</v>
      </c>
      <c r="S909">
        <v>54.134469409568801</v>
      </c>
      <c r="T909">
        <v>77.212319574099894</v>
      </c>
    </row>
    <row r="910" spans="1:20" x14ac:dyDescent="0.35">
      <c r="A910" s="24">
        <v>42229</v>
      </c>
      <c r="B910">
        <v>108.41749092760899</v>
      </c>
      <c r="C910">
        <v>117.06548746359699</v>
      </c>
      <c r="D910">
        <v>112.769230868131</v>
      </c>
      <c r="E910">
        <v>104.03189402331</v>
      </c>
      <c r="F910">
        <v>119.11597513469999</v>
      </c>
      <c r="G910">
        <v>59.260764124470398</v>
      </c>
      <c r="H910">
        <v>39.873251722057702</v>
      </c>
      <c r="I910">
        <v>118.328966825823</v>
      </c>
      <c r="J910">
        <v>115.189146365616</v>
      </c>
      <c r="K910">
        <v>117.423145040629</v>
      </c>
      <c r="L910">
        <v>175.623480731944</v>
      </c>
      <c r="M910">
        <v>180.737951330654</v>
      </c>
      <c r="N910">
        <v>177.08499392958601</v>
      </c>
      <c r="O910">
        <v>186.52621404393801</v>
      </c>
      <c r="P910">
        <v>190.177209147708</v>
      </c>
      <c r="Q910">
        <v>55.824896942839203</v>
      </c>
      <c r="R910">
        <v>51.288057775242997</v>
      </c>
      <c r="S910">
        <v>51.8933568032542</v>
      </c>
      <c r="T910">
        <v>75.024754865987205</v>
      </c>
    </row>
    <row r="911" spans="1:20" x14ac:dyDescent="0.35">
      <c r="A911" s="24">
        <v>42230</v>
      </c>
      <c r="B911">
        <v>108.367844214331</v>
      </c>
      <c r="C911">
        <v>116.844431801198</v>
      </c>
      <c r="D911">
        <v>112.802635118868</v>
      </c>
      <c r="E911">
        <v>103.92794597101999</v>
      </c>
      <c r="F911">
        <v>119.212170514514</v>
      </c>
      <c r="G911">
        <v>58.9381894656727</v>
      </c>
      <c r="H911">
        <v>39.577466136339297</v>
      </c>
      <c r="I911">
        <v>118.383370612438</v>
      </c>
      <c r="J911">
        <v>115.29898909875099</v>
      </c>
      <c r="K911">
        <v>118.228119024517</v>
      </c>
      <c r="L911">
        <v>176.26312375082</v>
      </c>
      <c r="M911">
        <v>181.45307293099199</v>
      </c>
      <c r="N911">
        <v>176.905717435897</v>
      </c>
      <c r="O911">
        <v>188.72369057122501</v>
      </c>
      <c r="P911">
        <v>191.54114987015001</v>
      </c>
      <c r="Q911">
        <v>55.463099610665097</v>
      </c>
      <c r="R911">
        <v>50.966041935538797</v>
      </c>
      <c r="S911">
        <v>51.970634642272401</v>
      </c>
      <c r="T911">
        <v>74.473129128741107</v>
      </c>
    </row>
    <row r="912" spans="1:20" x14ac:dyDescent="0.35">
      <c r="A912" s="24">
        <v>42233</v>
      </c>
      <c r="B912">
        <v>108.55664933827499</v>
      </c>
      <c r="C912">
        <v>117.07929307792099</v>
      </c>
      <c r="D912">
        <v>112.902863942406</v>
      </c>
      <c r="E912">
        <v>104.04486733119001</v>
      </c>
      <c r="F912">
        <v>119.051910777763</v>
      </c>
      <c r="G912">
        <v>58.467745496648902</v>
      </c>
      <c r="H912">
        <v>39.0563433860179</v>
      </c>
      <c r="I912">
        <v>118.57405065830901</v>
      </c>
      <c r="J912">
        <v>115.668599242574</v>
      </c>
      <c r="K912">
        <v>119.794161652643</v>
      </c>
      <c r="L912">
        <v>177.24791112674799</v>
      </c>
      <c r="M912">
        <v>182.686556900585</v>
      </c>
      <c r="N912">
        <v>178.03523443744601</v>
      </c>
      <c r="O912">
        <v>188.77602884929701</v>
      </c>
      <c r="P912">
        <v>192.92482440821499</v>
      </c>
      <c r="Q912">
        <v>55.246025709136099</v>
      </c>
      <c r="R912">
        <v>50.790399470051703</v>
      </c>
      <c r="S912">
        <v>50.695518976092899</v>
      </c>
      <c r="T912">
        <v>74.301884990733001</v>
      </c>
    </row>
    <row r="913" spans="1:20" x14ac:dyDescent="0.35">
      <c r="A913" s="24">
        <v>42234</v>
      </c>
      <c r="B913">
        <v>108.357941031027</v>
      </c>
      <c r="C913">
        <v>116.761570476382</v>
      </c>
      <c r="D913">
        <v>112.73579447474199</v>
      </c>
      <c r="E913">
        <v>103.992881762957</v>
      </c>
      <c r="F913">
        <v>119.019832471904</v>
      </c>
      <c r="G913">
        <v>59.341417571104202</v>
      </c>
      <c r="H913">
        <v>39.929584698921303</v>
      </c>
      <c r="I913">
        <v>117.920430423638</v>
      </c>
      <c r="J913">
        <v>115.229128280227</v>
      </c>
      <c r="K913">
        <v>116.96947790943899</v>
      </c>
      <c r="L913">
        <v>176.734486092358</v>
      </c>
      <c r="M913">
        <v>182.20388595297601</v>
      </c>
      <c r="N913">
        <v>177.99941428783001</v>
      </c>
      <c r="O913">
        <v>188.56673666632</v>
      </c>
      <c r="P913">
        <v>192.31209459902101</v>
      </c>
      <c r="Q913">
        <v>54.956582595991797</v>
      </c>
      <c r="R913">
        <v>50.673300770678203</v>
      </c>
      <c r="S913">
        <v>50.309122411030401</v>
      </c>
      <c r="T913">
        <v>74.568207687073794</v>
      </c>
    </row>
    <row r="914" spans="1:20" x14ac:dyDescent="0.35">
      <c r="A914" s="24">
        <v>42235</v>
      </c>
      <c r="B914">
        <v>108.695714322684</v>
      </c>
      <c r="C914">
        <v>117.397057137761</v>
      </c>
      <c r="D914">
        <v>113.069828946451</v>
      </c>
      <c r="E914">
        <v>104.20072015709199</v>
      </c>
      <c r="F914">
        <v>118.731154077678</v>
      </c>
      <c r="G914">
        <v>58.198932349371297</v>
      </c>
      <c r="H914">
        <v>38.802827904398399</v>
      </c>
      <c r="I914">
        <v>118.76472339479</v>
      </c>
      <c r="J914">
        <v>115.788524980444</v>
      </c>
      <c r="K914">
        <v>120.43813717486699</v>
      </c>
      <c r="L914">
        <v>175.337340778016</v>
      </c>
      <c r="M914">
        <v>181.435135937762</v>
      </c>
      <c r="N914">
        <v>176.40370810444401</v>
      </c>
      <c r="O914">
        <v>185.89834968087001</v>
      </c>
      <c r="P914">
        <v>190.710952035204</v>
      </c>
      <c r="Q914">
        <v>54.341538000920004</v>
      </c>
      <c r="R914">
        <v>49.619440394182398</v>
      </c>
      <c r="S914">
        <v>50.077281524004199</v>
      </c>
      <c r="T914">
        <v>71.771907793250705</v>
      </c>
    </row>
    <row r="915" spans="1:20" x14ac:dyDescent="0.35">
      <c r="A915" s="24">
        <v>42236</v>
      </c>
      <c r="B915">
        <v>108.864628996389</v>
      </c>
      <c r="C915">
        <v>117.175946197627</v>
      </c>
      <c r="D915">
        <v>113.170049734325</v>
      </c>
      <c r="E915">
        <v>104.187781475478</v>
      </c>
      <c r="F915">
        <v>118.089996517382</v>
      </c>
      <c r="G915">
        <v>57.002707974825398</v>
      </c>
      <c r="H915">
        <v>37.577468028912897</v>
      </c>
      <c r="I915">
        <v>119.11873175073799</v>
      </c>
      <c r="J915">
        <v>115.85843581387201</v>
      </c>
      <c r="K915">
        <v>124.06782238860799</v>
      </c>
      <c r="L915">
        <v>171.676017379234</v>
      </c>
      <c r="M915">
        <v>177.07323648472601</v>
      </c>
      <c r="N915">
        <v>176.40370810444401</v>
      </c>
      <c r="O915">
        <v>180.61382868700599</v>
      </c>
      <c r="P915">
        <v>186.10527577361501</v>
      </c>
      <c r="Q915">
        <v>54.486257683419197</v>
      </c>
      <c r="R915">
        <v>49.502341694808699</v>
      </c>
      <c r="S915">
        <v>50.850078339115001</v>
      </c>
      <c r="T915">
        <v>69.869637705305294</v>
      </c>
    </row>
    <row r="916" spans="1:20" x14ac:dyDescent="0.35">
      <c r="A916" s="24">
        <v>42237</v>
      </c>
      <c r="B916">
        <v>109.053415435082</v>
      </c>
      <c r="C916">
        <v>117.452265775626</v>
      </c>
      <c r="D916">
        <v>113.270230343885</v>
      </c>
      <c r="E916">
        <v>104.317676143529</v>
      </c>
      <c r="F916">
        <v>117.737346021001</v>
      </c>
      <c r="G916">
        <v>56.6263606251539</v>
      </c>
      <c r="H916">
        <v>37.239441253413403</v>
      </c>
      <c r="I916">
        <v>118.996204453275</v>
      </c>
      <c r="J916">
        <v>115.888394741632</v>
      </c>
      <c r="K916">
        <v>125.150860469527</v>
      </c>
      <c r="L916">
        <v>166.508167721137</v>
      </c>
      <c r="M916">
        <v>171.33453968107099</v>
      </c>
      <c r="N916">
        <v>169.01692861549</v>
      </c>
      <c r="O916">
        <v>177.26533654731301</v>
      </c>
      <c r="P916">
        <v>180.036851953591</v>
      </c>
      <c r="Q916">
        <v>53.581769975203002</v>
      </c>
      <c r="R916">
        <v>48.741216899600303</v>
      </c>
      <c r="S916">
        <v>49.3817625479114</v>
      </c>
      <c r="T916">
        <v>67.301590349093203</v>
      </c>
    </row>
    <row r="917" spans="1:20" x14ac:dyDescent="0.35">
      <c r="A917" s="24">
        <v>42240</v>
      </c>
      <c r="B917">
        <v>109.013681247733</v>
      </c>
      <c r="C917">
        <v>117.120737559763</v>
      </c>
      <c r="D917">
        <v>112.668929723628</v>
      </c>
      <c r="E917">
        <v>104.330672535587</v>
      </c>
      <c r="F917">
        <v>116.390623882852</v>
      </c>
      <c r="G917">
        <v>56.599479869393797</v>
      </c>
      <c r="H917">
        <v>37.2112787078431</v>
      </c>
      <c r="I917">
        <v>117.865953543128</v>
      </c>
      <c r="J917">
        <v>115.56878949927</v>
      </c>
      <c r="K917">
        <v>125.209443679399</v>
      </c>
      <c r="L917">
        <v>159.4969912016</v>
      </c>
      <c r="M917">
        <v>164.48759837200799</v>
      </c>
      <c r="N917">
        <v>161.43296255803699</v>
      </c>
      <c r="O917">
        <v>168.31831811705001</v>
      </c>
      <c r="P917">
        <v>174.73932120323499</v>
      </c>
      <c r="Q917">
        <v>52.243123219489803</v>
      </c>
      <c r="R917">
        <v>47.160423543069797</v>
      </c>
      <c r="S917">
        <v>48.802165857824697</v>
      </c>
      <c r="T917">
        <v>63.3449337426825</v>
      </c>
    </row>
    <row r="918" spans="1:20" x14ac:dyDescent="0.35">
      <c r="A918" s="24">
        <v>42241</v>
      </c>
      <c r="B918">
        <v>108.75532027502</v>
      </c>
      <c r="C918">
        <v>116.554375706043</v>
      </c>
      <c r="D918">
        <v>112.769230868131</v>
      </c>
      <c r="E918">
        <v>104.317676143529</v>
      </c>
      <c r="F918">
        <v>116.711248790391</v>
      </c>
      <c r="G918">
        <v>58.360239242638897</v>
      </c>
      <c r="H918">
        <v>38.943664289418898</v>
      </c>
      <c r="I918">
        <v>116.763098225112</v>
      </c>
      <c r="J918">
        <v>114.97937385340801</v>
      </c>
      <c r="K918">
        <v>119.091648731628</v>
      </c>
      <c r="L918">
        <v>157.620079978928</v>
      </c>
      <c r="M918">
        <v>162.50325573922899</v>
      </c>
      <c r="N918">
        <v>159.62217570821801</v>
      </c>
      <c r="O918">
        <v>165.388325042275</v>
      </c>
      <c r="P918">
        <v>174.24513204565801</v>
      </c>
      <c r="Q918">
        <v>52.460200869165199</v>
      </c>
      <c r="R918">
        <v>47.306791333713399</v>
      </c>
      <c r="S918">
        <v>49.343125470895302</v>
      </c>
      <c r="T918">
        <v>62.450870253850901</v>
      </c>
    </row>
    <row r="919" spans="1:20" x14ac:dyDescent="0.35">
      <c r="A919" s="24">
        <v>42242</v>
      </c>
      <c r="B919">
        <v>108.24865099490999</v>
      </c>
      <c r="C919">
        <v>116.360945091727</v>
      </c>
      <c r="D919">
        <v>112.902863942406</v>
      </c>
      <c r="E919">
        <v>104.20072015709199</v>
      </c>
      <c r="F919">
        <v>117.865527451893</v>
      </c>
      <c r="G919">
        <v>60.725824005001101</v>
      </c>
      <c r="H919">
        <v>41.267610528134</v>
      </c>
      <c r="I919">
        <v>116.136712776001</v>
      </c>
      <c r="J919">
        <v>114.909423008056</v>
      </c>
      <c r="K919">
        <v>112.08107828289</v>
      </c>
      <c r="L919">
        <v>163.67175458773801</v>
      </c>
      <c r="M919">
        <v>169.511112720386</v>
      </c>
      <c r="N919">
        <v>161.73778532099101</v>
      </c>
      <c r="O919">
        <v>171.614569465568</v>
      </c>
      <c r="P919">
        <v>180.550774926792</v>
      </c>
      <c r="Q919">
        <v>52.134584394652101</v>
      </c>
      <c r="R919">
        <v>47.277516658870098</v>
      </c>
      <c r="S919">
        <v>49.227203184889198</v>
      </c>
      <c r="T919">
        <v>64.334113683170102</v>
      </c>
    </row>
    <row r="920" spans="1:20" x14ac:dyDescent="0.35">
      <c r="A920" s="24">
        <v>42243</v>
      </c>
      <c r="B920">
        <v>108.397637847873</v>
      </c>
      <c r="C920">
        <v>116.347139477403</v>
      </c>
      <c r="D920">
        <v>113.00307669461699</v>
      </c>
      <c r="E920">
        <v>104.20072015709199</v>
      </c>
      <c r="F920">
        <v>118.53882921432201</v>
      </c>
      <c r="G920">
        <v>60.645170558367298</v>
      </c>
      <c r="H920">
        <v>41.225358824055498</v>
      </c>
      <c r="I920">
        <v>116.231932194009</v>
      </c>
      <c r="J920">
        <v>115.019305753114</v>
      </c>
      <c r="K920">
        <v>112.461603442794</v>
      </c>
      <c r="L920">
        <v>167.720150459732</v>
      </c>
      <c r="M920">
        <v>173.30108224423199</v>
      </c>
      <c r="N920">
        <v>166.38138361958201</v>
      </c>
      <c r="O920">
        <v>175.904919079172</v>
      </c>
      <c r="P920">
        <v>184.18785834805399</v>
      </c>
      <c r="Q920">
        <v>54.015921526406999</v>
      </c>
      <c r="R920">
        <v>49.502341694808699</v>
      </c>
      <c r="S920">
        <v>48.840806619826701</v>
      </c>
      <c r="T920">
        <v>68.481024244738194</v>
      </c>
    </row>
    <row r="921" spans="1:20" x14ac:dyDescent="0.35">
      <c r="A921" s="24">
        <v>42244</v>
      </c>
      <c r="B921">
        <v>108.298288365562</v>
      </c>
      <c r="C921">
        <v>116.40236193470101</v>
      </c>
      <c r="D921">
        <v>112.836015262617</v>
      </c>
      <c r="E921">
        <v>104.070825489041</v>
      </c>
      <c r="F921">
        <v>118.602972646786</v>
      </c>
      <c r="G921">
        <v>60.349482245006399</v>
      </c>
      <c r="H921">
        <v>40.915505108423702</v>
      </c>
      <c r="I921">
        <v>116.776627905217</v>
      </c>
      <c r="J921">
        <v>115.229128280227</v>
      </c>
      <c r="K921">
        <v>113.149502629098</v>
      </c>
      <c r="L921">
        <v>167.728583932454</v>
      </c>
      <c r="M921">
        <v>172.99714225207001</v>
      </c>
      <c r="N921">
        <v>168.22805452651099</v>
      </c>
      <c r="O921">
        <v>176.166512982634</v>
      </c>
      <c r="P921">
        <v>185.255309683577</v>
      </c>
      <c r="Q921">
        <v>55.4269150048572</v>
      </c>
      <c r="R921">
        <v>51.288057775242997</v>
      </c>
      <c r="S921">
        <v>49.690881273955803</v>
      </c>
      <c r="T921">
        <v>70.706650690842196</v>
      </c>
    </row>
    <row r="922" spans="1:20" x14ac:dyDescent="0.35">
      <c r="A922" s="24">
        <v>42247</v>
      </c>
      <c r="B922">
        <v>108.21882933349001</v>
      </c>
      <c r="C922">
        <v>116.347139477403</v>
      </c>
      <c r="D922">
        <v>112.869411477691</v>
      </c>
      <c r="E922">
        <v>104.03189402331</v>
      </c>
      <c r="F922">
        <v>118.667089720741</v>
      </c>
      <c r="G922">
        <v>61.169364859557703</v>
      </c>
      <c r="H922">
        <v>41.760570732885199</v>
      </c>
      <c r="I922">
        <v>115.959650122911</v>
      </c>
      <c r="J922">
        <v>114.939371932835</v>
      </c>
      <c r="K922">
        <v>110.79313640066</v>
      </c>
      <c r="L922">
        <v>166.37347140503201</v>
      </c>
      <c r="M922">
        <v>171.441872579494</v>
      </c>
      <c r="N922">
        <v>167.79774940178501</v>
      </c>
      <c r="O922">
        <v>176.84672780963601</v>
      </c>
      <c r="P922">
        <v>184.91926656673999</v>
      </c>
      <c r="Q922">
        <v>56.765558012423703</v>
      </c>
      <c r="R922">
        <v>53.190866971477398</v>
      </c>
      <c r="S922">
        <v>49.072643821867103</v>
      </c>
      <c r="T922">
        <v>72.703999337119697</v>
      </c>
    </row>
    <row r="923" spans="1:20" x14ac:dyDescent="0.35">
      <c r="A923" s="24">
        <v>42248</v>
      </c>
      <c r="B923">
        <v>108.5393935085</v>
      </c>
      <c r="C923">
        <v>116.915104385438</v>
      </c>
      <c r="D923">
        <v>113.05018978628701</v>
      </c>
      <c r="E923">
        <v>104.19830786052</v>
      </c>
      <c r="F923">
        <v>118.13862796710301</v>
      </c>
      <c r="G923">
        <v>60.376351821412896</v>
      </c>
      <c r="H923">
        <v>40.9295890097832</v>
      </c>
      <c r="I923">
        <v>116.65266065800699</v>
      </c>
      <c r="J923">
        <v>115.635709441413</v>
      </c>
      <c r="K923">
        <v>112.92997593085801</v>
      </c>
      <c r="L923">
        <v>161.40765126812701</v>
      </c>
      <c r="M923">
        <v>166.81167891473601</v>
      </c>
      <c r="N923">
        <v>162.18595258990601</v>
      </c>
      <c r="O923">
        <v>169.46935810117901</v>
      </c>
      <c r="P923">
        <v>181.04496408436901</v>
      </c>
      <c r="Q923">
        <v>54.884224628815197</v>
      </c>
      <c r="R923">
        <v>50.702575445521497</v>
      </c>
      <c r="S923">
        <v>49.111284583869001</v>
      </c>
      <c r="T923">
        <v>68.842463392734501</v>
      </c>
    </row>
    <row r="924" spans="1:20" x14ac:dyDescent="0.35">
      <c r="A924" s="24">
        <v>42249</v>
      </c>
      <c r="B924">
        <v>108.400029560067</v>
      </c>
      <c r="C924">
        <v>117.10912923540501</v>
      </c>
      <c r="D924">
        <v>113.05018978628701</v>
      </c>
      <c r="E924">
        <v>104.22440452343599</v>
      </c>
      <c r="F924">
        <v>118.78311987882999</v>
      </c>
      <c r="G924">
        <v>61.370978912273401</v>
      </c>
      <c r="H924">
        <v>41.929585434922103</v>
      </c>
      <c r="I924">
        <v>116.47502056314001</v>
      </c>
      <c r="J924">
        <v>115.465308661981</v>
      </c>
      <c r="K924">
        <v>110.163802099796</v>
      </c>
      <c r="L924">
        <v>164.47130462309099</v>
      </c>
      <c r="M924">
        <v>170.10105571147901</v>
      </c>
      <c r="N924">
        <v>165.12635230251399</v>
      </c>
      <c r="O924">
        <v>172.29473554912099</v>
      </c>
      <c r="P924">
        <v>183.614699488513</v>
      </c>
      <c r="Q924">
        <v>55.354560785827402</v>
      </c>
      <c r="R924">
        <v>51.434425565886599</v>
      </c>
      <c r="S924">
        <v>48.145287643733901</v>
      </c>
      <c r="T924">
        <v>69.831605439898297</v>
      </c>
    </row>
    <row r="925" spans="1:20" x14ac:dyDescent="0.35">
      <c r="A925" s="24">
        <v>42250</v>
      </c>
      <c r="B925">
        <v>108.559283958739</v>
      </c>
      <c r="C925">
        <v>117.55244285094</v>
      </c>
      <c r="D925">
        <v>113.28456596652499</v>
      </c>
      <c r="E925">
        <v>104.22440452343599</v>
      </c>
      <c r="F925">
        <v>118.750896601169</v>
      </c>
      <c r="G925">
        <v>60.833341438364599</v>
      </c>
      <c r="H925">
        <v>41.338030034931499</v>
      </c>
      <c r="I925">
        <v>117.15841194155399</v>
      </c>
      <c r="J925">
        <v>116.016412891041</v>
      </c>
      <c r="K925">
        <v>111.715203506563</v>
      </c>
      <c r="L925">
        <v>164.58914894671599</v>
      </c>
      <c r="M925">
        <v>169.88651162450901</v>
      </c>
      <c r="N925">
        <v>165.52078934700401</v>
      </c>
      <c r="O925">
        <v>173.916734734861</v>
      </c>
      <c r="P925">
        <v>183.693686410211</v>
      </c>
      <c r="Q925">
        <v>55.716354369855203</v>
      </c>
      <c r="R925">
        <v>51.814990755277698</v>
      </c>
      <c r="S925">
        <v>49.613603434937602</v>
      </c>
      <c r="T925">
        <v>70.174026350006898</v>
      </c>
    </row>
    <row r="926" spans="1:20" x14ac:dyDescent="0.35">
      <c r="A926" s="24">
        <v>42251</v>
      </c>
      <c r="B926">
        <v>108.788262373443</v>
      </c>
      <c r="C926">
        <v>117.81567542517</v>
      </c>
      <c r="D926">
        <v>113.45194078937899</v>
      </c>
      <c r="E926">
        <v>104.28936339955099</v>
      </c>
      <c r="F926">
        <v>118.622043028289</v>
      </c>
      <c r="G926">
        <v>59.637111474141903</v>
      </c>
      <c r="H926">
        <v>40.183100180540798</v>
      </c>
      <c r="I926">
        <v>117.92389507429699</v>
      </c>
      <c r="J926">
        <v>116.276900516353</v>
      </c>
      <c r="K926">
        <v>114.77409181823199</v>
      </c>
      <c r="L926">
        <v>162.09777549961001</v>
      </c>
      <c r="M926">
        <v>167.58041371621599</v>
      </c>
      <c r="N926">
        <v>162.67008380029699</v>
      </c>
      <c r="O926">
        <v>172.190095550563</v>
      </c>
      <c r="P926">
        <v>182.25070710686799</v>
      </c>
      <c r="Q926">
        <v>55.028948059460802</v>
      </c>
      <c r="R926">
        <v>51.112409726182698</v>
      </c>
      <c r="S926">
        <v>48.454406369778297</v>
      </c>
      <c r="T926">
        <v>68.880495658141498</v>
      </c>
    </row>
    <row r="927" spans="1:20" x14ac:dyDescent="0.35">
      <c r="A927" s="24">
        <v>42255</v>
      </c>
      <c r="B927">
        <v>108.52945295469399</v>
      </c>
      <c r="C927">
        <v>117.455416606523</v>
      </c>
      <c r="D927">
        <v>113.083650286664</v>
      </c>
      <c r="E927">
        <v>104.19830786052</v>
      </c>
      <c r="F927">
        <v>119.39541487140499</v>
      </c>
      <c r="G927">
        <v>61.3709789122735</v>
      </c>
      <c r="H927">
        <v>41.901412375054498</v>
      </c>
      <c r="I927">
        <v>117.199446854634</v>
      </c>
      <c r="J927">
        <v>115.735879292029</v>
      </c>
      <c r="K927">
        <v>109.856409748964</v>
      </c>
      <c r="L927">
        <v>166.171471789772</v>
      </c>
      <c r="M927">
        <v>171.638494886968</v>
      </c>
      <c r="N927">
        <v>166.75789461239</v>
      </c>
      <c r="O927">
        <v>176.794450460875</v>
      </c>
      <c r="P927">
        <v>185.82852020232099</v>
      </c>
      <c r="Q927">
        <v>55.4269150048572</v>
      </c>
      <c r="R927">
        <v>51.288057775242997</v>
      </c>
      <c r="S927">
        <v>49.343125470895302</v>
      </c>
      <c r="T927">
        <v>70.174026350006898</v>
      </c>
    </row>
    <row r="928" spans="1:20" x14ac:dyDescent="0.35">
      <c r="A928" s="24">
        <v>42256</v>
      </c>
      <c r="B928">
        <v>108.569289910926</v>
      </c>
      <c r="C928">
        <v>117.42784683617499</v>
      </c>
      <c r="D928">
        <v>113.317970217262</v>
      </c>
      <c r="E928">
        <v>104.22440452343599</v>
      </c>
      <c r="F928">
        <v>119.266482222997</v>
      </c>
      <c r="G928">
        <v>60.873670956520002</v>
      </c>
      <c r="H928">
        <v>41.352116564865298</v>
      </c>
      <c r="I928">
        <v>117.43188544315301</v>
      </c>
      <c r="J928">
        <v>115.986323924529</v>
      </c>
      <c r="K928">
        <v>111.144406604492</v>
      </c>
      <c r="L928">
        <v>163.949461068944</v>
      </c>
      <c r="M928">
        <v>169.20724879689701</v>
      </c>
      <c r="N928">
        <v>166.04075668388401</v>
      </c>
      <c r="O928">
        <v>175.06776253312799</v>
      </c>
      <c r="P928">
        <v>183.08092216154799</v>
      </c>
      <c r="Q928">
        <v>54.703331584947797</v>
      </c>
      <c r="R928">
        <v>50.322015839703901</v>
      </c>
      <c r="S928">
        <v>48.493047131780301</v>
      </c>
      <c r="T928">
        <v>68.252729603434801</v>
      </c>
    </row>
    <row r="929" spans="1:20" x14ac:dyDescent="0.35">
      <c r="A929" s="24">
        <v>42257</v>
      </c>
      <c r="B929">
        <v>108.44982575535801</v>
      </c>
      <c r="C929">
        <v>117.35844563984</v>
      </c>
      <c r="D929">
        <v>113.217596751792</v>
      </c>
      <c r="E929">
        <v>104.19830786052</v>
      </c>
      <c r="F929">
        <v>119.49205834587799</v>
      </c>
      <c r="G929">
        <v>61.639803238904598</v>
      </c>
      <c r="H929">
        <v>42.154943628120002</v>
      </c>
      <c r="I929">
        <v>117.035387605599</v>
      </c>
      <c r="J929">
        <v>115.755955274671</v>
      </c>
      <c r="K929">
        <v>109.080754856661</v>
      </c>
      <c r="L929">
        <v>164.841599868652</v>
      </c>
      <c r="M929">
        <v>170.44074798022399</v>
      </c>
      <c r="N929">
        <v>166.09448690830999</v>
      </c>
      <c r="O929">
        <v>176.53279562810201</v>
      </c>
      <c r="P929">
        <v>182.863471355531</v>
      </c>
      <c r="Q929">
        <v>55.173660245666802</v>
      </c>
      <c r="R929">
        <v>50.995316610382098</v>
      </c>
      <c r="S929">
        <v>48.879443696842799</v>
      </c>
      <c r="T929">
        <v>68.842463392734501</v>
      </c>
    </row>
    <row r="930" spans="1:20" x14ac:dyDescent="0.35">
      <c r="A930" s="24">
        <v>42258</v>
      </c>
      <c r="B930">
        <v>108.579193094229</v>
      </c>
      <c r="C930">
        <v>117.677107962875</v>
      </c>
      <c r="D930">
        <v>113.317970217262</v>
      </c>
      <c r="E930">
        <v>104.28936339955099</v>
      </c>
      <c r="F930">
        <v>119.36319159374401</v>
      </c>
      <c r="G930">
        <v>60.846790200759898</v>
      </c>
      <c r="H930">
        <v>41.394365640369401</v>
      </c>
      <c r="I930">
        <v>117.336117820927</v>
      </c>
      <c r="J930">
        <v>115.83599912774</v>
      </c>
      <c r="K930">
        <v>111.05658676298</v>
      </c>
      <c r="L930">
        <v>165.590758409193</v>
      </c>
      <c r="M930">
        <v>171.15585436682801</v>
      </c>
      <c r="N930">
        <v>166.345483585599</v>
      </c>
      <c r="O930">
        <v>176.53279562810201</v>
      </c>
      <c r="P930">
        <v>182.646054988983</v>
      </c>
      <c r="Q930">
        <v>55.101298530344202</v>
      </c>
      <c r="R930">
        <v>50.702575445521497</v>
      </c>
      <c r="S930">
        <v>49.265843946891202</v>
      </c>
      <c r="T930">
        <v>67.529897621503906</v>
      </c>
    </row>
    <row r="931" spans="1:20" x14ac:dyDescent="0.35">
      <c r="A931" s="24">
        <v>42261</v>
      </c>
      <c r="B931">
        <v>108.609070811404</v>
      </c>
      <c r="C931">
        <v>117.55244285094</v>
      </c>
      <c r="D931">
        <v>113.317970217262</v>
      </c>
      <c r="E931">
        <v>104.250362681287</v>
      </c>
      <c r="F931">
        <v>119.36319159374401</v>
      </c>
      <c r="G931">
        <v>60.645170558367298</v>
      </c>
      <c r="H931">
        <v>41.140858044472999</v>
      </c>
      <c r="I931">
        <v>117.43188544315301</v>
      </c>
      <c r="J931">
        <v>115.826056164737</v>
      </c>
      <c r="K931">
        <v>111.598119546763</v>
      </c>
      <c r="L931">
        <v>164.97626627882599</v>
      </c>
      <c r="M931">
        <v>170.74462711744701</v>
      </c>
      <c r="N931">
        <v>165.87932635751</v>
      </c>
      <c r="O931">
        <v>177.00365734281601</v>
      </c>
      <c r="P931">
        <v>181.65774555276599</v>
      </c>
      <c r="Q931">
        <v>54.413892219949801</v>
      </c>
      <c r="R931">
        <v>50.0292746748433</v>
      </c>
      <c r="S931">
        <v>50.347759488046499</v>
      </c>
      <c r="T931">
        <v>65.931982495305803</v>
      </c>
    </row>
    <row r="932" spans="1:20" x14ac:dyDescent="0.35">
      <c r="A932" s="24">
        <v>42262</v>
      </c>
      <c r="B932">
        <v>108.12124560744699</v>
      </c>
      <c r="C932">
        <v>116.818119599322</v>
      </c>
      <c r="D932">
        <v>112.94974399985099</v>
      </c>
      <c r="E932">
        <v>104.003269642932</v>
      </c>
      <c r="F932">
        <v>119.266482222997</v>
      </c>
      <c r="G932">
        <v>62.889789124970697</v>
      </c>
      <c r="H932">
        <v>43.464801654613801</v>
      </c>
      <c r="I932">
        <v>116.051127133455</v>
      </c>
      <c r="J932">
        <v>114.95441641609099</v>
      </c>
      <c r="K932">
        <v>105.290089505689</v>
      </c>
      <c r="L932">
        <v>167.03842979504</v>
      </c>
      <c r="M932">
        <v>173.050816308149</v>
      </c>
      <c r="N932">
        <v>168.19217046940099</v>
      </c>
      <c r="O932">
        <v>179.30583479797201</v>
      </c>
      <c r="P932">
        <v>183.04138565136299</v>
      </c>
      <c r="Q932">
        <v>54.594796508256799</v>
      </c>
      <c r="R932">
        <v>50.204917140330402</v>
      </c>
      <c r="S932">
        <v>49.8068035599618</v>
      </c>
      <c r="T932">
        <v>67.092356049370295</v>
      </c>
    </row>
    <row r="933" spans="1:20" x14ac:dyDescent="0.35">
      <c r="A933" s="24">
        <v>42263</v>
      </c>
      <c r="B933">
        <v>108.03163114117601</v>
      </c>
      <c r="C933">
        <v>116.693468306821</v>
      </c>
      <c r="D933">
        <v>112.782328998682</v>
      </c>
      <c r="E933">
        <v>104.06828622949099</v>
      </c>
      <c r="F933">
        <v>118.879802891067</v>
      </c>
      <c r="G933">
        <v>63.440875361274799</v>
      </c>
      <c r="H933">
        <v>43.971840503575699</v>
      </c>
      <c r="I933">
        <v>116.092220521652</v>
      </c>
      <c r="J933">
        <v>115.16475909821099</v>
      </c>
      <c r="K933">
        <v>104.03140257953</v>
      </c>
      <c r="L933">
        <v>168.48604136902401</v>
      </c>
      <c r="M933">
        <v>174.141336812612</v>
      </c>
      <c r="N933">
        <v>168.98109248899999</v>
      </c>
      <c r="O933">
        <v>179.98603743911099</v>
      </c>
      <c r="P933">
        <v>186.04595378860299</v>
      </c>
      <c r="Q933">
        <v>55.4992767201798</v>
      </c>
      <c r="R933">
        <v>51.229508425556197</v>
      </c>
      <c r="S933">
        <v>48.724884333820697</v>
      </c>
      <c r="T933">
        <v>70.307191908546301</v>
      </c>
    </row>
    <row r="934" spans="1:20" x14ac:dyDescent="0.35">
      <c r="A934" s="24">
        <v>42264</v>
      </c>
      <c r="B934">
        <v>108.708635174107</v>
      </c>
      <c r="C934">
        <v>117.594025527119</v>
      </c>
      <c r="D934">
        <v>113.45194078937899</v>
      </c>
      <c r="E934">
        <v>104.341429762407</v>
      </c>
      <c r="F934">
        <v>119.008761897984</v>
      </c>
      <c r="G934">
        <v>61.787655780100202</v>
      </c>
      <c r="H934">
        <v>42.338034345793403</v>
      </c>
      <c r="I934">
        <v>117.14476531121601</v>
      </c>
      <c r="J934">
        <v>116.116572738676</v>
      </c>
      <c r="K934">
        <v>107.89524655065399</v>
      </c>
      <c r="L934">
        <v>168.107312650739</v>
      </c>
      <c r="M934">
        <v>174.17705866172699</v>
      </c>
      <c r="N934">
        <v>168.73009581170999</v>
      </c>
      <c r="O934">
        <v>175.904919079172</v>
      </c>
      <c r="P934">
        <v>186.12504402870701</v>
      </c>
      <c r="Q934">
        <v>55.137483136152099</v>
      </c>
      <c r="R934">
        <v>50.907492585851998</v>
      </c>
      <c r="S934">
        <v>48.531687893782298</v>
      </c>
      <c r="T934">
        <v>69.831605439898297</v>
      </c>
    </row>
    <row r="935" spans="1:20" x14ac:dyDescent="0.35">
      <c r="A935" s="24">
        <v>42265</v>
      </c>
      <c r="B935">
        <v>108.798258983004</v>
      </c>
      <c r="C935">
        <v>117.94035435653799</v>
      </c>
      <c r="D935">
        <v>113.78665025677201</v>
      </c>
      <c r="E935">
        <v>104.484505495938</v>
      </c>
      <c r="F935">
        <v>118.42869018306899</v>
      </c>
      <c r="G935">
        <v>60.000015651094898</v>
      </c>
      <c r="H935">
        <v>40.478883137684797</v>
      </c>
      <c r="I935">
        <v>118.074263836656</v>
      </c>
      <c r="J935">
        <v>116.46725724265799</v>
      </c>
      <c r="K935">
        <v>112.68114846546599</v>
      </c>
      <c r="L935">
        <v>165.36018367625101</v>
      </c>
      <c r="M935">
        <v>171.885109526718</v>
      </c>
      <c r="N935">
        <v>167.44176869098399</v>
      </c>
      <c r="O935">
        <v>171.71198324785101</v>
      </c>
      <c r="P935">
        <v>182.60366000288701</v>
      </c>
      <c r="Q935">
        <v>54.305357143258497</v>
      </c>
      <c r="R935">
        <v>49.765808184826</v>
      </c>
      <c r="S935">
        <v>47.6429687926653</v>
      </c>
      <c r="T935">
        <v>67.160858757016996</v>
      </c>
    </row>
    <row r="936" spans="1:20" x14ac:dyDescent="0.35">
      <c r="A936" s="24">
        <v>42268</v>
      </c>
      <c r="B936">
        <v>108.50950644869999</v>
      </c>
      <c r="C936">
        <v>117.42784683617499</v>
      </c>
      <c r="D936">
        <v>113.45194078937899</v>
      </c>
      <c r="E936">
        <v>104.315367725757</v>
      </c>
      <c r="F936">
        <v>118.460900281476</v>
      </c>
      <c r="G936">
        <v>61.814530946183602</v>
      </c>
      <c r="H936">
        <v>42.366210034235401</v>
      </c>
      <c r="I936">
        <v>116.83037384677</v>
      </c>
      <c r="J936">
        <v>115.876161096006</v>
      </c>
      <c r="K936">
        <v>107.412278652311</v>
      </c>
      <c r="L936">
        <v>166.21471576692301</v>
      </c>
      <c r="M936">
        <v>172.459397584789</v>
      </c>
      <c r="N936">
        <v>167.06335645026999</v>
      </c>
      <c r="O936">
        <v>173.97136395502301</v>
      </c>
      <c r="P936">
        <v>183.79201109364101</v>
      </c>
      <c r="Q936">
        <v>54.920409234623101</v>
      </c>
      <c r="R936">
        <v>50.556207654878001</v>
      </c>
      <c r="S936">
        <v>46.986090578574597</v>
      </c>
      <c r="T936">
        <v>67.371141438681605</v>
      </c>
    </row>
    <row r="937" spans="1:20" x14ac:dyDescent="0.35">
      <c r="A937" s="24">
        <v>42269</v>
      </c>
      <c r="B937">
        <v>108.76834389532701</v>
      </c>
      <c r="C937">
        <v>117.88496606603501</v>
      </c>
      <c r="D937">
        <v>113.652752005621</v>
      </c>
      <c r="E937">
        <v>104.41952353564599</v>
      </c>
      <c r="F937">
        <v>117.68748890059599</v>
      </c>
      <c r="G937">
        <v>60.161300185655499</v>
      </c>
      <c r="H937">
        <v>40.647892582573</v>
      </c>
      <c r="I937">
        <v>117.841912960812</v>
      </c>
      <c r="J937">
        <v>116.37710037591199</v>
      </c>
      <c r="K937">
        <v>111.641988237546</v>
      </c>
      <c r="L937">
        <v>164.057271952505</v>
      </c>
      <c r="M937">
        <v>170.50313950629601</v>
      </c>
      <c r="N937">
        <v>164.25256113270899</v>
      </c>
      <c r="O937">
        <v>172.07976475436701</v>
      </c>
      <c r="P937">
        <v>181.49458856931599</v>
      </c>
      <c r="Q937">
        <v>54.594796508256799</v>
      </c>
      <c r="R937">
        <v>50.292741164860601</v>
      </c>
      <c r="S937">
        <v>46.831531215552403</v>
      </c>
      <c r="T937">
        <v>66.377026945436995</v>
      </c>
    </row>
    <row r="938" spans="1:20" x14ac:dyDescent="0.35">
      <c r="A938" s="24">
        <v>42270</v>
      </c>
      <c r="B938">
        <v>108.67880417006199</v>
      </c>
      <c r="C938">
        <v>117.704857385862</v>
      </c>
      <c r="D938">
        <v>113.652752005621</v>
      </c>
      <c r="E938">
        <v>104.41952353564599</v>
      </c>
      <c r="F938">
        <v>117.461846881442</v>
      </c>
      <c r="G938">
        <v>60.134425019572198</v>
      </c>
      <c r="H938">
        <v>40.5915622342837</v>
      </c>
      <c r="I938">
        <v>117.746203813703</v>
      </c>
      <c r="J938">
        <v>116.306959473923</v>
      </c>
      <c r="K938">
        <v>111.72983556570701</v>
      </c>
      <c r="L938">
        <v>163.795011884991</v>
      </c>
      <c r="M938">
        <v>170.32372393278601</v>
      </c>
      <c r="N938">
        <v>164.59494552445301</v>
      </c>
      <c r="O938">
        <v>173.02555826176501</v>
      </c>
      <c r="P938">
        <v>180.90042163380599</v>
      </c>
      <c r="Q938">
        <v>54.160637460759702</v>
      </c>
      <c r="R938">
        <v>49.6779841602958</v>
      </c>
      <c r="S938">
        <v>46.870171977554499</v>
      </c>
      <c r="T938">
        <v>64.369653409982604</v>
      </c>
    </row>
    <row r="939" spans="1:20" x14ac:dyDescent="0.35">
      <c r="A939" s="24">
        <v>42271</v>
      </c>
      <c r="B939">
        <v>108.81817746112</v>
      </c>
      <c r="C939">
        <v>117.787926002183</v>
      </c>
      <c r="D939">
        <v>113.619267398255</v>
      </c>
      <c r="E939">
        <v>104.40640018061001</v>
      </c>
      <c r="F939">
        <v>116.785105333545</v>
      </c>
      <c r="G939">
        <v>59.327974398385798</v>
      </c>
      <c r="H939">
        <v>39.802826958111602</v>
      </c>
      <c r="I939">
        <v>118.019560365069</v>
      </c>
      <c r="J939">
        <v>116.32697543867999</v>
      </c>
      <c r="K939">
        <v>113.983749893489</v>
      </c>
      <c r="L939">
        <v>163.20278472073099</v>
      </c>
      <c r="M939">
        <v>169.56989859132901</v>
      </c>
      <c r="N939">
        <v>164.19857527831201</v>
      </c>
      <c r="O939">
        <v>173.60353370505899</v>
      </c>
      <c r="P939">
        <v>180.504316083378</v>
      </c>
      <c r="Q939">
        <v>54.486257683419197</v>
      </c>
      <c r="R939">
        <v>49.970725325156401</v>
      </c>
      <c r="S939">
        <v>47.449768667641202</v>
      </c>
      <c r="T939">
        <v>64.752001251658797</v>
      </c>
    </row>
    <row r="940" spans="1:20" x14ac:dyDescent="0.35">
      <c r="A940" s="24">
        <v>42272</v>
      </c>
      <c r="B940">
        <v>108.62897060426801</v>
      </c>
      <c r="C940">
        <v>117.46936041518499</v>
      </c>
      <c r="D940">
        <v>113.45194078937899</v>
      </c>
      <c r="E940">
        <v>104.354426154465</v>
      </c>
      <c r="F940">
        <v>116.366189544699</v>
      </c>
      <c r="G940">
        <v>60.295726323163102</v>
      </c>
      <c r="H940">
        <v>40.7887421104653</v>
      </c>
      <c r="I940">
        <v>117.295156001743</v>
      </c>
      <c r="J940">
        <v>115.976370958545</v>
      </c>
      <c r="K940">
        <v>111.115114999555</v>
      </c>
      <c r="L940">
        <v>163.16048278042601</v>
      </c>
      <c r="M940">
        <v>168.95969090559399</v>
      </c>
      <c r="N940">
        <v>165.51382343030701</v>
      </c>
      <c r="O940">
        <v>175.33747222080399</v>
      </c>
      <c r="P940">
        <v>179.355604821215</v>
      </c>
      <c r="Q940">
        <v>54.811870409785399</v>
      </c>
      <c r="R940">
        <v>50.292741164860601</v>
      </c>
      <c r="S940">
        <v>46.676971852530201</v>
      </c>
      <c r="T940">
        <v>63.987309778675503</v>
      </c>
    </row>
    <row r="941" spans="1:20" x14ac:dyDescent="0.35">
      <c r="A941" s="24">
        <v>42275</v>
      </c>
      <c r="B941">
        <v>108.88787344927501</v>
      </c>
      <c r="C941">
        <v>117.774092748991</v>
      </c>
      <c r="D941">
        <v>113.45194078937899</v>
      </c>
      <c r="E941">
        <v>104.43246221726</v>
      </c>
      <c r="F941">
        <v>114.690486851551</v>
      </c>
      <c r="G941">
        <v>58.266153802640297</v>
      </c>
      <c r="H941">
        <v>38.732405769026499</v>
      </c>
      <c r="I941">
        <v>117.582151874058</v>
      </c>
      <c r="J941">
        <v>116.17670065679501</v>
      </c>
      <c r="K941">
        <v>116.63283976475</v>
      </c>
      <c r="L941">
        <v>159.06558318473199</v>
      </c>
      <c r="M941">
        <v>164.18557531042001</v>
      </c>
      <c r="N941">
        <v>159.91025470810499</v>
      </c>
      <c r="O941">
        <v>172.07976475436701</v>
      </c>
      <c r="P941">
        <v>173.69136260705301</v>
      </c>
      <c r="Q941">
        <v>54.0520986359221</v>
      </c>
      <c r="R941">
        <v>49.473067019965399</v>
      </c>
      <c r="S941">
        <v>47.411131590624997</v>
      </c>
      <c r="T941">
        <v>60.622563722465301</v>
      </c>
    </row>
    <row r="942" spans="1:20" x14ac:dyDescent="0.35">
      <c r="A942" s="24">
        <v>42276</v>
      </c>
      <c r="B942">
        <v>109.057115114882</v>
      </c>
      <c r="C942">
        <v>118.134241012168</v>
      </c>
      <c r="D942">
        <v>113.518845718808</v>
      </c>
      <c r="E942">
        <v>104.523506214202</v>
      </c>
      <c r="F942">
        <v>114.593843377078</v>
      </c>
      <c r="G942">
        <v>57.943567964488899</v>
      </c>
      <c r="H942">
        <v>38.338038130940497</v>
      </c>
      <c r="I942">
        <v>117.800892666511</v>
      </c>
      <c r="J942">
        <v>116.32697543867999</v>
      </c>
      <c r="K942">
        <v>117.759792347534</v>
      </c>
      <c r="L942">
        <v>159.15866539696</v>
      </c>
      <c r="M942">
        <v>164.22143408314699</v>
      </c>
      <c r="N942">
        <v>159.63995796804099</v>
      </c>
      <c r="O942">
        <v>172.23741325341601</v>
      </c>
      <c r="P942">
        <v>173.49330122197199</v>
      </c>
      <c r="Q942">
        <v>54.413892219949801</v>
      </c>
      <c r="R942">
        <v>49.853632209356199</v>
      </c>
      <c r="S942">
        <v>45.9041750374193</v>
      </c>
      <c r="T942">
        <v>61.1005037875223</v>
      </c>
    </row>
    <row r="943" spans="1:20" x14ac:dyDescent="0.35">
      <c r="A943" s="24">
        <v>42277</v>
      </c>
      <c r="B943">
        <v>109.096933385863</v>
      </c>
      <c r="C943">
        <v>118.355946187954</v>
      </c>
      <c r="D943">
        <v>113.652752005621</v>
      </c>
      <c r="E943">
        <v>104.562530016644</v>
      </c>
      <c r="F943">
        <v>114.916128870706</v>
      </c>
      <c r="G943">
        <v>58.293012199693202</v>
      </c>
      <c r="H943">
        <v>38.732405769026499</v>
      </c>
      <c r="I943">
        <v>117.595842360734</v>
      </c>
      <c r="J943">
        <v>116.306959473923</v>
      </c>
      <c r="K943">
        <v>116.44256802258199</v>
      </c>
      <c r="L943">
        <v>162.12829450284801</v>
      </c>
      <c r="M943">
        <v>167.34435740835801</v>
      </c>
      <c r="N943">
        <v>161.76611231709799</v>
      </c>
      <c r="O943">
        <v>174.65438153032699</v>
      </c>
      <c r="P943">
        <v>175.94912808305301</v>
      </c>
      <c r="Q943">
        <v>54.811870409785399</v>
      </c>
      <c r="R943">
        <v>50</v>
      </c>
      <c r="S943">
        <v>44.860896573280201</v>
      </c>
      <c r="T943">
        <v>62.782874710442897</v>
      </c>
    </row>
    <row r="944" spans="1:20" x14ac:dyDescent="0.35">
      <c r="A944" s="24">
        <v>42278</v>
      </c>
      <c r="B944">
        <v>109.181717714618</v>
      </c>
      <c r="C944">
        <v>118.268441533396</v>
      </c>
      <c r="D944">
        <v>113.63934851987899</v>
      </c>
      <c r="E944">
        <v>104.558594164342</v>
      </c>
      <c r="F944">
        <v>114.58240378402699</v>
      </c>
      <c r="G944">
        <v>57.795709833616499</v>
      </c>
      <c r="H944">
        <v>38.295781169713301</v>
      </c>
      <c r="I944">
        <v>117.88538921001</v>
      </c>
      <c r="J944">
        <v>116.28078167293801</v>
      </c>
      <c r="K944">
        <v>117.876857982901</v>
      </c>
      <c r="L944">
        <v>162.551358764789</v>
      </c>
      <c r="M944">
        <v>167.45205543641501</v>
      </c>
      <c r="N944">
        <v>162.48686101893699</v>
      </c>
      <c r="O944">
        <v>174.75948459164701</v>
      </c>
      <c r="P944">
        <v>174.91923298825799</v>
      </c>
      <c r="Q944">
        <v>54.4500730776113</v>
      </c>
      <c r="R944">
        <v>49.6779841602958</v>
      </c>
      <c r="S944">
        <v>43.160743580036097</v>
      </c>
      <c r="T944">
        <v>63.662286114295298</v>
      </c>
    </row>
    <row r="945" spans="1:20" x14ac:dyDescent="0.35">
      <c r="A945" s="24">
        <v>42279</v>
      </c>
      <c r="B945">
        <v>109.510830392196</v>
      </c>
      <c r="C945">
        <v>118.57412740813101</v>
      </c>
      <c r="D945">
        <v>114.00839437490799</v>
      </c>
      <c r="E945">
        <v>104.806033465363</v>
      </c>
      <c r="F945">
        <v>114.45275945586801</v>
      </c>
      <c r="G945">
        <v>57.150554926344299</v>
      </c>
      <c r="H945">
        <v>37.591554558846703</v>
      </c>
      <c r="I945">
        <v>118.42053154904301</v>
      </c>
      <c r="J945">
        <v>116.79328439875</v>
      </c>
      <c r="K945">
        <v>119.984405908163</v>
      </c>
      <c r="L945">
        <v>164.979481166478</v>
      </c>
      <c r="M945">
        <v>170.772331328365</v>
      </c>
      <c r="N945">
        <v>163.549866297536</v>
      </c>
      <c r="O945">
        <v>173.02555826176501</v>
      </c>
      <c r="P945">
        <v>178.008883833174</v>
      </c>
      <c r="Q945">
        <v>54.811870409785399</v>
      </c>
      <c r="R945">
        <v>49.912175975469502</v>
      </c>
      <c r="S945">
        <v>43.585780907100698</v>
      </c>
      <c r="T945">
        <v>67.390273356539296</v>
      </c>
    </row>
    <row r="946" spans="1:20" x14ac:dyDescent="0.35">
      <c r="A946" s="24">
        <v>42282</v>
      </c>
      <c r="B946">
        <v>109.10193169064399</v>
      </c>
      <c r="C946">
        <v>118.185055070098</v>
      </c>
      <c r="D946">
        <v>113.90773162557301</v>
      </c>
      <c r="E946">
        <v>104.688846637148</v>
      </c>
      <c r="F946">
        <v>115.716254600795</v>
      </c>
      <c r="G946">
        <v>58.615598037844499</v>
      </c>
      <c r="H946">
        <v>39.070432544526</v>
      </c>
      <c r="I946">
        <v>117.748206586447</v>
      </c>
      <c r="J946">
        <v>116.481781570908</v>
      </c>
      <c r="K946">
        <v>115.388784897736</v>
      </c>
      <c r="L946">
        <v>167.91530161664701</v>
      </c>
      <c r="M946">
        <v>173.46456903749399</v>
      </c>
      <c r="N946">
        <v>168.504837877076</v>
      </c>
      <c r="O946">
        <v>176.80873229135199</v>
      </c>
      <c r="P946">
        <v>180.860781805215</v>
      </c>
      <c r="Q946">
        <v>55.535457577841299</v>
      </c>
      <c r="R946">
        <v>50.585482329721302</v>
      </c>
      <c r="S946">
        <v>43.701703193106702</v>
      </c>
      <c r="T946">
        <v>70.869667767341497</v>
      </c>
    </row>
    <row r="947" spans="1:20" x14ac:dyDescent="0.35">
      <c r="A947" s="24">
        <v>42283</v>
      </c>
      <c r="B947">
        <v>109.371214192868</v>
      </c>
      <c r="C947">
        <v>118.44914444922</v>
      </c>
      <c r="D947">
        <v>113.974853517901</v>
      </c>
      <c r="E947">
        <v>104.71492021588701</v>
      </c>
      <c r="F947">
        <v>116.072555750718</v>
      </c>
      <c r="G947">
        <v>58.131733254809497</v>
      </c>
      <c r="H947">
        <v>38.591558869708599</v>
      </c>
      <c r="I947">
        <v>118.173569203436</v>
      </c>
      <c r="J947">
        <v>116.71289044135101</v>
      </c>
      <c r="K947">
        <v>116.662103883038</v>
      </c>
      <c r="L947">
        <v>167.339956350797</v>
      </c>
      <c r="M947">
        <v>172.387695253071</v>
      </c>
      <c r="N947">
        <v>167.58592801747599</v>
      </c>
      <c r="O947">
        <v>176.75613811017499</v>
      </c>
      <c r="P947">
        <v>178.84073476262199</v>
      </c>
      <c r="Q947">
        <v>56.620834581778503</v>
      </c>
      <c r="R947">
        <v>52.0784572452947</v>
      </c>
      <c r="S947">
        <v>43.933540395146998</v>
      </c>
      <c r="T947">
        <v>74.425636163636298</v>
      </c>
    </row>
    <row r="948" spans="1:20" x14ac:dyDescent="0.35">
      <c r="A948" s="24">
        <v>42284</v>
      </c>
      <c r="B948">
        <v>109.29141882626899</v>
      </c>
      <c r="C948">
        <v>118.92142359791301</v>
      </c>
      <c r="D948">
        <v>114.00839437490799</v>
      </c>
      <c r="E948">
        <v>104.649776666351</v>
      </c>
      <c r="F948">
        <v>117.17399878026001</v>
      </c>
      <c r="G948">
        <v>58.494631842085703</v>
      </c>
      <c r="H948">
        <v>38.957753447927097</v>
      </c>
      <c r="I948">
        <v>118.351940237261</v>
      </c>
      <c r="J948">
        <v>117.12477318240801</v>
      </c>
      <c r="K948">
        <v>115.62296197955099</v>
      </c>
      <c r="L948">
        <v>168.71056015080899</v>
      </c>
      <c r="M948">
        <v>173.679904238668</v>
      </c>
      <c r="N948">
        <v>168.95530581572501</v>
      </c>
      <c r="O948">
        <v>179.22565182481401</v>
      </c>
      <c r="P948">
        <v>180.66275485960199</v>
      </c>
      <c r="Q948">
        <v>56.512299505087199</v>
      </c>
      <c r="R948">
        <v>51.785716080434099</v>
      </c>
      <c r="S948">
        <v>44.010821919150999</v>
      </c>
      <c r="T948">
        <v>74.750617724324101</v>
      </c>
    </row>
    <row r="949" spans="1:20" x14ac:dyDescent="0.35">
      <c r="A949" s="24">
        <v>42285</v>
      </c>
      <c r="B949">
        <v>109.141787332128</v>
      </c>
      <c r="C949">
        <v>118.365633611018</v>
      </c>
      <c r="D949">
        <v>114.00839437490799</v>
      </c>
      <c r="E949">
        <v>104.662807684676</v>
      </c>
      <c r="F949">
        <v>117.595155042399</v>
      </c>
      <c r="G949">
        <v>59.475821349904699</v>
      </c>
      <c r="H949">
        <v>39.873251722057702</v>
      </c>
      <c r="I949">
        <v>117.830539550632</v>
      </c>
      <c r="J949">
        <v>116.662645468349</v>
      </c>
      <c r="K949">
        <v>112.739695026474</v>
      </c>
      <c r="L949">
        <v>170.233444954731</v>
      </c>
      <c r="M949">
        <v>175.07982646605601</v>
      </c>
      <c r="N949">
        <v>170.07239280995901</v>
      </c>
      <c r="O949">
        <v>180.6968997095</v>
      </c>
      <c r="P949">
        <v>183.395853884009</v>
      </c>
      <c r="Q949">
        <v>56.765558012423703</v>
      </c>
      <c r="R949">
        <v>52.459016851112303</v>
      </c>
      <c r="S949">
        <v>44.204018359189398</v>
      </c>
      <c r="T949">
        <v>77.484469421478195</v>
      </c>
    </row>
    <row r="950" spans="1:20" x14ac:dyDescent="0.35">
      <c r="A950" s="24">
        <v>42286</v>
      </c>
      <c r="B950">
        <v>109.05199535596699</v>
      </c>
      <c r="C950">
        <v>118.44914444922</v>
      </c>
      <c r="D950">
        <v>113.974853517901</v>
      </c>
      <c r="E950">
        <v>104.63675719011501</v>
      </c>
      <c r="F950">
        <v>117.627589188135</v>
      </c>
      <c r="G950">
        <v>59.166678684471698</v>
      </c>
      <c r="H950">
        <v>39.647904043157197</v>
      </c>
      <c r="I950">
        <v>118.063789481393</v>
      </c>
      <c r="J950">
        <v>116.71289044135101</v>
      </c>
      <c r="K950">
        <v>113.530027789001</v>
      </c>
      <c r="L950">
        <v>170.33497559264799</v>
      </c>
      <c r="M950">
        <v>175.6182557514</v>
      </c>
      <c r="N950">
        <v>170.61293835946501</v>
      </c>
      <c r="O950">
        <v>178.542634249511</v>
      </c>
      <c r="P950">
        <v>183.118598940417</v>
      </c>
      <c r="Q950">
        <v>57.018816519760499</v>
      </c>
      <c r="R950">
        <v>52.429742176269002</v>
      </c>
      <c r="S950">
        <v>44.744977972259903</v>
      </c>
      <c r="T950">
        <v>76.280042773983595</v>
      </c>
    </row>
    <row r="951" spans="1:20" x14ac:dyDescent="0.35">
      <c r="A951" s="24">
        <v>42289</v>
      </c>
      <c r="B951">
        <v>109.33133986613301</v>
      </c>
      <c r="C951">
        <v>118.67133330518701</v>
      </c>
      <c r="D951">
        <v>114.209703802251</v>
      </c>
      <c r="E951">
        <v>104.71492021588701</v>
      </c>
      <c r="F951">
        <v>117.497971218484</v>
      </c>
      <c r="G951">
        <v>58.2123867014434</v>
      </c>
      <c r="H951">
        <v>38.676064906439898</v>
      </c>
      <c r="I951">
        <v>118.53030396169601</v>
      </c>
      <c r="J951">
        <v>117.185071151203</v>
      </c>
      <c r="K951">
        <v>116.06201537603</v>
      </c>
      <c r="L951">
        <v>170.49570502224401</v>
      </c>
      <c r="M951">
        <v>176.01311302222601</v>
      </c>
      <c r="N951">
        <v>170.88321912265499</v>
      </c>
      <c r="O951">
        <v>179.80365163983299</v>
      </c>
      <c r="P951">
        <v>182.60366000288701</v>
      </c>
      <c r="Q951">
        <v>56.114328811544397</v>
      </c>
      <c r="R951">
        <v>51.112409726182698</v>
      </c>
      <c r="S951">
        <v>45.092737460306402</v>
      </c>
      <c r="T951">
        <v>73.680005032233495</v>
      </c>
    </row>
    <row r="952" spans="1:20" x14ac:dyDescent="0.35">
      <c r="A952" s="24">
        <v>42290</v>
      </c>
      <c r="B952">
        <v>109.341289762565</v>
      </c>
      <c r="C952">
        <v>118.977005360489</v>
      </c>
      <c r="D952">
        <v>114.075540374224</v>
      </c>
      <c r="E952">
        <v>104.753897849974</v>
      </c>
      <c r="F952">
        <v>117.271235321193</v>
      </c>
      <c r="G952">
        <v>58.091409326330997</v>
      </c>
      <c r="H952">
        <v>38.492966303043502</v>
      </c>
      <c r="I952">
        <v>118.39310671935399</v>
      </c>
      <c r="J952">
        <v>117.094654206953</v>
      </c>
      <c r="K952">
        <v>116.57427487931</v>
      </c>
      <c r="L952">
        <v>169.42121480436299</v>
      </c>
      <c r="M952">
        <v>174.82855642348201</v>
      </c>
      <c r="N952">
        <v>169.82021384405499</v>
      </c>
      <c r="O952">
        <v>178.490040068333</v>
      </c>
      <c r="P952">
        <v>180.34591174662199</v>
      </c>
      <c r="Q952">
        <v>55.7525314793699</v>
      </c>
      <c r="R952">
        <v>50.644026095834597</v>
      </c>
      <c r="S952">
        <v>44.281299883193398</v>
      </c>
      <c r="T952">
        <v>72.093251594909205</v>
      </c>
    </row>
    <row r="953" spans="1:20" x14ac:dyDescent="0.35">
      <c r="A953" s="24">
        <v>42291</v>
      </c>
      <c r="B953">
        <v>109.75029123300099</v>
      </c>
      <c r="C953">
        <v>119.51878244155201</v>
      </c>
      <c r="D953">
        <v>114.37746433692401</v>
      </c>
      <c r="E953">
        <v>104.936228227724</v>
      </c>
      <c r="F953">
        <v>117.271235321193</v>
      </c>
      <c r="G953">
        <v>57.096793414824099</v>
      </c>
      <c r="H953">
        <v>37.507053779264098</v>
      </c>
      <c r="I953">
        <v>118.87344325534499</v>
      </c>
      <c r="J953">
        <v>117.556921962744</v>
      </c>
      <c r="K953">
        <v>119.530683803675</v>
      </c>
      <c r="L953">
        <v>168.60905941882501</v>
      </c>
      <c r="M953">
        <v>174.00295268163299</v>
      </c>
      <c r="N953">
        <v>169.333702079565</v>
      </c>
      <c r="O953">
        <v>173.97136395502301</v>
      </c>
      <c r="P953">
        <v>178.60303354895001</v>
      </c>
      <c r="Q953">
        <v>55.8972511618691</v>
      </c>
      <c r="R953">
        <v>50.702575445521497</v>
      </c>
      <c r="S953">
        <v>44.976818859286197</v>
      </c>
      <c r="T953">
        <v>72.915309348881294</v>
      </c>
    </row>
    <row r="954" spans="1:20" x14ac:dyDescent="0.35">
      <c r="A954" s="24">
        <v>42292</v>
      </c>
      <c r="B954">
        <v>109.600650396234</v>
      </c>
      <c r="C954">
        <v>119.157528623674</v>
      </c>
      <c r="D954">
        <v>114.209703802251</v>
      </c>
      <c r="E954">
        <v>104.832049333657</v>
      </c>
      <c r="F954">
        <v>117.33599817862699</v>
      </c>
      <c r="G954">
        <v>57.513453513620398</v>
      </c>
      <c r="H954">
        <v>38.028181786734301</v>
      </c>
      <c r="I954">
        <v>118.55775071955399</v>
      </c>
      <c r="J954">
        <v>117.506606968876</v>
      </c>
      <c r="K954">
        <v>118.125685448293</v>
      </c>
      <c r="L954">
        <v>171.19789629714401</v>
      </c>
      <c r="M954">
        <v>176.5694793008</v>
      </c>
      <c r="N954">
        <v>171.35169299735199</v>
      </c>
      <c r="O954">
        <v>177.07138636482401</v>
      </c>
      <c r="P954">
        <v>180.90042163380599</v>
      </c>
      <c r="Q954">
        <v>55.7525314793699</v>
      </c>
      <c r="R954">
        <v>50.731850120365102</v>
      </c>
      <c r="S954">
        <v>43.701703193106702</v>
      </c>
      <c r="T954">
        <v>75.0374028152048</v>
      </c>
    </row>
    <row r="955" spans="1:20" x14ac:dyDescent="0.35">
      <c r="A955" s="24">
        <v>42293</v>
      </c>
      <c r="B955">
        <v>109.490939941957</v>
      </c>
      <c r="C955">
        <v>119.14375064821699</v>
      </c>
      <c r="D955">
        <v>114.176170980907</v>
      </c>
      <c r="E955">
        <v>104.779982970802</v>
      </c>
      <c r="F955">
        <v>117.85436462318999</v>
      </c>
      <c r="G955">
        <v>57.553777442098898</v>
      </c>
      <c r="H955">
        <v>38.014089999651802</v>
      </c>
      <c r="I955">
        <v>118.887038719956</v>
      </c>
      <c r="J955">
        <v>117.546808949066</v>
      </c>
      <c r="K955">
        <v>118.008601488493</v>
      </c>
      <c r="L955">
        <v>171.97628788586201</v>
      </c>
      <c r="M955">
        <v>177.10792379987899</v>
      </c>
      <c r="N955">
        <v>171.35169299735199</v>
      </c>
      <c r="O955">
        <v>176.913737865775</v>
      </c>
      <c r="P955">
        <v>181.85110595035599</v>
      </c>
      <c r="Q955">
        <v>55.788716085177803</v>
      </c>
      <c r="R955">
        <v>50.761124795208403</v>
      </c>
      <c r="S955">
        <v>43.083462056032097</v>
      </c>
      <c r="T955">
        <v>75.324128960915701</v>
      </c>
    </row>
    <row r="956" spans="1:20" x14ac:dyDescent="0.35">
      <c r="A956" s="24">
        <v>42296</v>
      </c>
      <c r="B956">
        <v>109.600650396234</v>
      </c>
      <c r="C956">
        <v>119.199277133059</v>
      </c>
      <c r="D956">
        <v>114.142670302215</v>
      </c>
      <c r="E956">
        <v>104.832049333657</v>
      </c>
      <c r="F956">
        <v>118.275520885329</v>
      </c>
      <c r="G956">
        <v>57.862925697208802</v>
      </c>
      <c r="H956">
        <v>38.323951601006598</v>
      </c>
      <c r="I956">
        <v>118.818513192681</v>
      </c>
      <c r="J956">
        <v>117.536795965197</v>
      </c>
      <c r="K956">
        <v>117.08653438259</v>
      </c>
      <c r="L956">
        <v>172.06090671943701</v>
      </c>
      <c r="M956">
        <v>178.05914734928001</v>
      </c>
      <c r="N956">
        <v>172.072457676064</v>
      </c>
      <c r="O956">
        <v>176.913737865775</v>
      </c>
      <c r="P956">
        <v>183.03935372270399</v>
      </c>
      <c r="Q956">
        <v>54.775689552124398</v>
      </c>
      <c r="R956">
        <v>49.853632209356199</v>
      </c>
      <c r="S956">
        <v>43.315302943058299</v>
      </c>
      <c r="T956">
        <v>72.513842220454904</v>
      </c>
    </row>
    <row r="957" spans="1:20" x14ac:dyDescent="0.35">
      <c r="A957" s="24">
        <v>42297</v>
      </c>
      <c r="B957">
        <v>109.38115474667499</v>
      </c>
      <c r="C957">
        <v>119.06025362944899</v>
      </c>
      <c r="D957">
        <v>114.041959338903</v>
      </c>
      <c r="E957">
        <v>104.63675719011501</v>
      </c>
      <c r="F957">
        <v>118.275520885329</v>
      </c>
      <c r="G957">
        <v>58.602160454802899</v>
      </c>
      <c r="H957">
        <v>39.042269998955703</v>
      </c>
      <c r="I957">
        <v>118.53030396169601</v>
      </c>
      <c r="J957">
        <v>117.315770099489</v>
      </c>
      <c r="K957">
        <v>114.80335593652001</v>
      </c>
      <c r="L957">
        <v>171.840918686295</v>
      </c>
      <c r="M957">
        <v>177.502750643236</v>
      </c>
      <c r="N957">
        <v>171.83815683122299</v>
      </c>
      <c r="O957">
        <v>178.85794343347101</v>
      </c>
      <c r="P957">
        <v>183.59389804935699</v>
      </c>
      <c r="Q957">
        <v>54.884224628815304</v>
      </c>
      <c r="R957">
        <v>49.912175975469502</v>
      </c>
      <c r="S957">
        <v>43.701703193106702</v>
      </c>
      <c r="T957">
        <v>73.106502216381003</v>
      </c>
    </row>
    <row r="958" spans="1:20" x14ac:dyDescent="0.35">
      <c r="A958" s="24">
        <v>42298</v>
      </c>
      <c r="B958">
        <v>109.64052472297</v>
      </c>
      <c r="C958">
        <v>119.463283595579</v>
      </c>
      <c r="D958">
        <v>114.343931515581</v>
      </c>
      <c r="E958">
        <v>104.71492021588701</v>
      </c>
      <c r="F958">
        <v>118.113455590689</v>
      </c>
      <c r="G958">
        <v>57.473129585141997</v>
      </c>
      <c r="H958">
        <v>37.816915380618902</v>
      </c>
      <c r="I958">
        <v>119.47715497799</v>
      </c>
      <c r="J958">
        <v>117.89847374517601</v>
      </c>
      <c r="K958">
        <v>118.33057092517301</v>
      </c>
      <c r="L958">
        <v>170.774981564862</v>
      </c>
      <c r="M958">
        <v>176.58744672149999</v>
      </c>
      <c r="N958">
        <v>171.47781443404901</v>
      </c>
      <c r="O958">
        <v>175.91548422168401</v>
      </c>
      <c r="P958">
        <v>181.25692179511199</v>
      </c>
      <c r="Q958">
        <v>54.413892219949801</v>
      </c>
      <c r="R958">
        <v>49.473067019965399</v>
      </c>
      <c r="S958">
        <v>42.310665240921097</v>
      </c>
      <c r="T958">
        <v>70.621180195130606</v>
      </c>
    </row>
    <row r="959" spans="1:20" x14ac:dyDescent="0.35">
      <c r="A959" s="24">
        <v>42299</v>
      </c>
      <c r="B959">
        <v>109.66049925684</v>
      </c>
      <c r="C959">
        <v>119.741040394688</v>
      </c>
      <c r="D959">
        <v>114.44457015792599</v>
      </c>
      <c r="E959">
        <v>104.79297936286</v>
      </c>
      <c r="F959">
        <v>118.08111369973599</v>
      </c>
      <c r="G959">
        <v>57.244629186989201</v>
      </c>
      <c r="H959">
        <v>37.647890164284597</v>
      </c>
      <c r="I959">
        <v>119.86129994716001</v>
      </c>
      <c r="J959">
        <v>118.14968860720499</v>
      </c>
      <c r="K959">
        <v>118.959905226036</v>
      </c>
      <c r="L959">
        <v>173.65991707234599</v>
      </c>
      <c r="M959">
        <v>179.261610513786</v>
      </c>
      <c r="N959">
        <v>173.513859218504</v>
      </c>
      <c r="O959">
        <v>179.068064255076</v>
      </c>
      <c r="P959">
        <v>180.70237746845899</v>
      </c>
      <c r="Q959">
        <v>54.594796508256898</v>
      </c>
      <c r="R959">
        <v>49.6487094854525</v>
      </c>
      <c r="S959">
        <v>41.962905752874804</v>
      </c>
      <c r="T959">
        <v>71.022647323556996</v>
      </c>
    </row>
    <row r="960" spans="1:20" x14ac:dyDescent="0.35">
      <c r="A960" s="24">
        <v>42300</v>
      </c>
      <c r="B960">
        <v>109.470965408087</v>
      </c>
      <c r="C960">
        <v>119.40764655526699</v>
      </c>
      <c r="D960">
        <v>114.411005193931</v>
      </c>
      <c r="E960">
        <v>104.688846637148</v>
      </c>
      <c r="F960">
        <v>118.567072357073</v>
      </c>
      <c r="G960">
        <v>58.1048524990495</v>
      </c>
      <c r="H960">
        <v>38.563385809841002</v>
      </c>
      <c r="I960">
        <v>119.62805732578801</v>
      </c>
      <c r="J960">
        <v>117.717619850715</v>
      </c>
      <c r="K960">
        <v>116.06201537603</v>
      </c>
      <c r="L960">
        <v>175.56353429197301</v>
      </c>
      <c r="M960">
        <v>182.25894445891399</v>
      </c>
      <c r="N960">
        <v>175.69406332944899</v>
      </c>
      <c r="O960">
        <v>182.588413609122</v>
      </c>
      <c r="P960">
        <v>178.20696243799</v>
      </c>
      <c r="Q960">
        <v>54.269176285597403</v>
      </c>
      <c r="R960">
        <v>49.1803258551044</v>
      </c>
      <c r="S960">
        <v>40.649153009679203</v>
      </c>
      <c r="T960">
        <v>70.793224303295702</v>
      </c>
    </row>
    <row r="961" spans="1:20" x14ac:dyDescent="0.35">
      <c r="A961" s="24">
        <v>42303</v>
      </c>
      <c r="B961">
        <v>109.520836344383</v>
      </c>
      <c r="C961">
        <v>119.57440566243</v>
      </c>
      <c r="D961">
        <v>114.44457015792599</v>
      </c>
      <c r="E961">
        <v>104.67581561882299</v>
      </c>
      <c r="F961">
        <v>118.437454387423</v>
      </c>
      <c r="G961">
        <v>57.459692002100297</v>
      </c>
      <c r="H961">
        <v>37.802823593536402</v>
      </c>
      <c r="I961">
        <v>119.95733801679999</v>
      </c>
      <c r="J961">
        <v>117.92863273255399</v>
      </c>
      <c r="K961">
        <v>118.05250682814101</v>
      </c>
      <c r="L961">
        <v>175.132021604344</v>
      </c>
      <c r="M961">
        <v>182.25894445891399</v>
      </c>
      <c r="N961">
        <v>175.135463913275</v>
      </c>
      <c r="O961">
        <v>181.69522646876399</v>
      </c>
      <c r="P961">
        <v>179.15761231507099</v>
      </c>
      <c r="Q961">
        <v>54.124456603098302</v>
      </c>
      <c r="R961">
        <v>48.741216899600303</v>
      </c>
      <c r="S961">
        <v>38.601236843402901</v>
      </c>
      <c r="T961">
        <v>68.919706826937201</v>
      </c>
    </row>
    <row r="962" spans="1:20" x14ac:dyDescent="0.35">
      <c r="A962" s="24">
        <v>42304</v>
      </c>
      <c r="B962">
        <v>109.680464448085</v>
      </c>
      <c r="C962">
        <v>119.713235693966</v>
      </c>
      <c r="D962">
        <v>114.6123306926</v>
      </c>
      <c r="E962">
        <v>104.727939692123</v>
      </c>
      <c r="F962">
        <v>118.113455590689</v>
      </c>
      <c r="G962">
        <v>57.150554926344299</v>
      </c>
      <c r="H962">
        <v>37.521132423474903</v>
      </c>
      <c r="I962">
        <v>120.355319660438</v>
      </c>
      <c r="J962">
        <v>117.95879171993199</v>
      </c>
      <c r="K962">
        <v>118.974555609612</v>
      </c>
      <c r="L962">
        <v>174.793650940807</v>
      </c>
      <c r="M962">
        <v>181.953787367975</v>
      </c>
      <c r="N962">
        <v>174.50487270665801</v>
      </c>
      <c r="O962">
        <v>179.75110620210299</v>
      </c>
      <c r="P962">
        <v>177.05823395609301</v>
      </c>
      <c r="Q962">
        <v>53.871201843908203</v>
      </c>
      <c r="R962">
        <v>48.360657293782701</v>
      </c>
      <c r="S962">
        <v>38.601236843402901</v>
      </c>
      <c r="T962">
        <v>66.893209794363599</v>
      </c>
    </row>
    <row r="963" spans="1:20" x14ac:dyDescent="0.35">
      <c r="A963" s="24">
        <v>42305</v>
      </c>
      <c r="B963">
        <v>109.351267686875</v>
      </c>
      <c r="C963">
        <v>119.14375064821699</v>
      </c>
      <c r="D963">
        <v>114.24325269492</v>
      </c>
      <c r="E963">
        <v>104.571648266845</v>
      </c>
      <c r="F963">
        <v>118.372638812971</v>
      </c>
      <c r="G963">
        <v>57.553777442098898</v>
      </c>
      <c r="H963">
        <v>37.971843552722</v>
      </c>
      <c r="I963">
        <v>119.998511808282</v>
      </c>
      <c r="J963">
        <v>117.496593985007</v>
      </c>
      <c r="K963">
        <v>117.598784723653</v>
      </c>
      <c r="L963">
        <v>176.78190194697299</v>
      </c>
      <c r="M963">
        <v>183.94602592907199</v>
      </c>
      <c r="N963">
        <v>175.69406332944899</v>
      </c>
      <c r="O963">
        <v>186.31903001511901</v>
      </c>
      <c r="P963">
        <v>181.57379934756099</v>
      </c>
      <c r="Q963">
        <v>54.775689552124298</v>
      </c>
      <c r="R963">
        <v>49.736533509982699</v>
      </c>
      <c r="S963">
        <v>37.364761939225403</v>
      </c>
      <c r="T963">
        <v>69.359420949602097</v>
      </c>
    </row>
    <row r="964" spans="1:20" x14ac:dyDescent="0.35">
      <c r="A964" s="24">
        <v>42306</v>
      </c>
      <c r="B964">
        <v>108.88243604108401</v>
      </c>
      <c r="C964">
        <v>118.44914444922</v>
      </c>
      <c r="D964">
        <v>113.90773162557301</v>
      </c>
      <c r="E964">
        <v>104.428387859892</v>
      </c>
      <c r="F964">
        <v>118.113455590689</v>
      </c>
      <c r="G964">
        <v>59.341417571104202</v>
      </c>
      <c r="H964">
        <v>39.746486095524901</v>
      </c>
      <c r="I964">
        <v>118.365638033327</v>
      </c>
      <c r="J964">
        <v>116.672718470104</v>
      </c>
      <c r="K964">
        <v>112.15426606525899</v>
      </c>
      <c r="L964">
        <v>176.68032645015899</v>
      </c>
      <c r="M964">
        <v>184.21517210993699</v>
      </c>
      <c r="N964">
        <v>176.63102705571501</v>
      </c>
      <c r="O964">
        <v>184.58515242868401</v>
      </c>
      <c r="P964">
        <v>180.78157102697</v>
      </c>
      <c r="Q964">
        <v>54.4500730776113</v>
      </c>
      <c r="R964">
        <v>49.473067019965399</v>
      </c>
      <c r="S964">
        <v>36.7078837251346</v>
      </c>
      <c r="T964">
        <v>69.990273204965902</v>
      </c>
    </row>
    <row r="965" spans="1:20" x14ac:dyDescent="0.35">
      <c r="A965" s="24">
        <v>42307</v>
      </c>
      <c r="B965">
        <v>109.171721105057</v>
      </c>
      <c r="C965">
        <v>118.685235655548</v>
      </c>
      <c r="D965">
        <v>113.90773162557301</v>
      </c>
      <c r="E965">
        <v>104.48046576483701</v>
      </c>
      <c r="F965">
        <v>118.14591609493399</v>
      </c>
      <c r="G965">
        <v>58.561842116001102</v>
      </c>
      <c r="H965">
        <v>38.915493858125501</v>
      </c>
      <c r="I965">
        <v>118.72236548219701</v>
      </c>
      <c r="J965">
        <v>116.974108284268</v>
      </c>
      <c r="K965">
        <v>114.422821614401</v>
      </c>
      <c r="L965">
        <v>175.91889152468099</v>
      </c>
      <c r="M965">
        <v>183.28191598123601</v>
      </c>
      <c r="N965">
        <v>176.95532562704801</v>
      </c>
      <c r="O965">
        <v>181.22236627265301</v>
      </c>
      <c r="P965">
        <v>181.77186073264201</v>
      </c>
      <c r="Q965">
        <v>54.992763453652898</v>
      </c>
      <c r="R965">
        <v>49.970725325156401</v>
      </c>
      <c r="S965">
        <v>37.905721552296001</v>
      </c>
      <c r="T965">
        <v>70.888816526676607</v>
      </c>
    </row>
    <row r="966" spans="1:20" x14ac:dyDescent="0.35">
      <c r="A966" s="24">
        <v>42310</v>
      </c>
      <c r="B966">
        <v>108.95688742575</v>
      </c>
      <c r="C966">
        <v>118.129445668654</v>
      </c>
      <c r="D966">
        <v>113.95822773133</v>
      </c>
      <c r="E966">
        <v>104.347535527415</v>
      </c>
      <c r="F966">
        <v>118.494217437274</v>
      </c>
      <c r="G966">
        <v>59.032269315994498</v>
      </c>
      <c r="H966">
        <v>39.422543221384899</v>
      </c>
      <c r="I966">
        <v>118.302353338377</v>
      </c>
      <c r="J966">
        <v>116.471298446937</v>
      </c>
      <c r="K966">
        <v>112.92997593085801</v>
      </c>
      <c r="L966">
        <v>178.00014997824701</v>
      </c>
      <c r="M966">
        <v>185.471567964012</v>
      </c>
      <c r="N966">
        <v>178.01837883626601</v>
      </c>
      <c r="O966">
        <v>184.059685865533</v>
      </c>
      <c r="P966">
        <v>183.59389804935699</v>
      </c>
      <c r="Q966">
        <v>54.703331584947797</v>
      </c>
      <c r="R966">
        <v>49.619440394182398</v>
      </c>
      <c r="S966">
        <v>36.669242963132596</v>
      </c>
      <c r="T966">
        <v>72.628541099477602</v>
      </c>
    </row>
    <row r="967" spans="1:20" x14ac:dyDescent="0.35">
      <c r="A967" s="24">
        <v>42311</v>
      </c>
      <c r="B967">
        <v>108.75696457715399</v>
      </c>
      <c r="C967">
        <v>118.226775940614</v>
      </c>
      <c r="D967">
        <v>113.857307840782</v>
      </c>
      <c r="E967">
        <v>104.33451605117899</v>
      </c>
      <c r="F967">
        <v>118.55929659682</v>
      </c>
      <c r="G967">
        <v>59.973134895334901</v>
      </c>
      <c r="H967">
        <v>40.352125396875103</v>
      </c>
      <c r="I967">
        <v>118.040618716437</v>
      </c>
      <c r="J967">
        <v>116.48142146359601</v>
      </c>
      <c r="K967">
        <v>110.295508956524</v>
      </c>
      <c r="L967">
        <v>178.51625159351801</v>
      </c>
      <c r="M967">
        <v>185.579235564599</v>
      </c>
      <c r="N967">
        <v>178.82923710270799</v>
      </c>
      <c r="O967">
        <v>184.32238868245301</v>
      </c>
      <c r="P967">
        <v>185.812092575702</v>
      </c>
      <c r="Q967">
        <v>55.680177260340102</v>
      </c>
      <c r="R967">
        <v>50.702575445521497</v>
      </c>
      <c r="S967">
        <v>36.939724612160802</v>
      </c>
      <c r="T967">
        <v>75.113863120727999</v>
      </c>
    </row>
    <row r="968" spans="1:20" x14ac:dyDescent="0.35">
      <c r="A968" s="24">
        <v>42312</v>
      </c>
      <c r="B968">
        <v>108.75696457715399</v>
      </c>
      <c r="C968">
        <v>118.157319466544</v>
      </c>
      <c r="D968">
        <v>113.62195934533101</v>
      </c>
      <c r="E968">
        <v>104.15201254209499</v>
      </c>
      <c r="F968">
        <v>118.39654598093701</v>
      </c>
      <c r="G968">
        <v>59.892487038377901</v>
      </c>
      <c r="H968">
        <v>40.225359770342301</v>
      </c>
      <c r="I968">
        <v>118.054382297009</v>
      </c>
      <c r="J968">
        <v>116.350412422902</v>
      </c>
      <c r="K968">
        <v>110.661438706148</v>
      </c>
      <c r="L968">
        <v>177.974744889319</v>
      </c>
      <c r="M968">
        <v>185.48953538471201</v>
      </c>
      <c r="N968">
        <v>178.01837883626601</v>
      </c>
      <c r="O968">
        <v>184.480098110813</v>
      </c>
      <c r="P968">
        <v>183.831616482763</v>
      </c>
      <c r="Q968">
        <v>54.739508694462899</v>
      </c>
      <c r="R968">
        <v>49.6487094854525</v>
      </c>
      <c r="S968">
        <v>36.978361689177</v>
      </c>
      <c r="T968">
        <v>74.635910424562994</v>
      </c>
    </row>
    <row r="969" spans="1:20" x14ac:dyDescent="0.35">
      <c r="A969" s="24">
        <v>42313</v>
      </c>
      <c r="B969">
        <v>108.706972186722</v>
      </c>
      <c r="C969">
        <v>117.99062945655101</v>
      </c>
      <c r="D969">
        <v>113.722839057564</v>
      </c>
      <c r="E969">
        <v>104.191128681248</v>
      </c>
      <c r="F969">
        <v>118.103571149689</v>
      </c>
      <c r="G969">
        <v>60.201629703810902</v>
      </c>
      <c r="H969">
        <v>40.535213485973998</v>
      </c>
      <c r="I969">
        <v>117.875411893239</v>
      </c>
      <c r="J969">
        <v>116.380641431146</v>
      </c>
      <c r="K969">
        <v>109.71005250866</v>
      </c>
      <c r="L969">
        <v>177.79707374944701</v>
      </c>
      <c r="M969">
        <v>185.04076063805101</v>
      </c>
      <c r="N969">
        <v>177.54987300782301</v>
      </c>
      <c r="O969">
        <v>187.054690515049</v>
      </c>
      <c r="P969">
        <v>184.821906188436</v>
      </c>
      <c r="Q969">
        <v>54.305357143258497</v>
      </c>
      <c r="R969">
        <v>48.975408714773998</v>
      </c>
      <c r="S969">
        <v>38.678518367406802</v>
      </c>
      <c r="T969">
        <v>74.941785329608507</v>
      </c>
    </row>
    <row r="970" spans="1:20" x14ac:dyDescent="0.35">
      <c r="A970" s="24">
        <v>42314</v>
      </c>
      <c r="B970">
        <v>108.18731665680799</v>
      </c>
      <c r="C970">
        <v>117.448838556054</v>
      </c>
      <c r="D970">
        <v>113.352901243953</v>
      </c>
      <c r="E970">
        <v>103.99555952757299</v>
      </c>
      <c r="F970">
        <v>117.58268746748401</v>
      </c>
      <c r="G970">
        <v>61.935502731619103</v>
      </c>
      <c r="H970">
        <v>42.281703997504103</v>
      </c>
      <c r="I970">
        <v>116.897422877351</v>
      </c>
      <c r="J970">
        <v>115.62490622205399</v>
      </c>
      <c r="K970">
        <v>104.953433036569</v>
      </c>
      <c r="L970">
        <v>177.704066302049</v>
      </c>
      <c r="M970">
        <v>184.86129942333801</v>
      </c>
      <c r="N970">
        <v>177.54987300782301</v>
      </c>
      <c r="O970">
        <v>192.256445132972</v>
      </c>
      <c r="P970">
        <v>183.277020496907</v>
      </c>
      <c r="Q970">
        <v>53.979740668745897</v>
      </c>
      <c r="R970">
        <v>48.624123783800002</v>
      </c>
      <c r="S970">
        <v>38.214840278340297</v>
      </c>
      <c r="T970">
        <v>74.444725977801696</v>
      </c>
    </row>
    <row r="971" spans="1:20" x14ac:dyDescent="0.35">
      <c r="A971" s="24">
        <v>42317</v>
      </c>
      <c r="B971">
        <v>108.117368417758</v>
      </c>
      <c r="C971">
        <v>117.087557099309</v>
      </c>
      <c r="D971">
        <v>113.184754997459</v>
      </c>
      <c r="E971">
        <v>103.982551593425</v>
      </c>
      <c r="F971">
        <v>117.06184332304301</v>
      </c>
      <c r="G971">
        <v>62.594100811609799</v>
      </c>
      <c r="H971">
        <v>42.957760177077397</v>
      </c>
      <c r="I971">
        <v>116.622034315683</v>
      </c>
      <c r="J971">
        <v>115.433409155928</v>
      </c>
      <c r="K971">
        <v>103.24104233035401</v>
      </c>
      <c r="L971">
        <v>176.045797345594</v>
      </c>
      <c r="M971">
        <v>183.06656556632799</v>
      </c>
      <c r="N971">
        <v>175.71203731175001</v>
      </c>
      <c r="O971">
        <v>191.10048206052201</v>
      </c>
      <c r="P971">
        <v>179.43483281919401</v>
      </c>
      <c r="Q971">
        <v>53.509408259880097</v>
      </c>
      <c r="R971">
        <v>48.067916128921802</v>
      </c>
      <c r="S971">
        <v>37.480680540245601</v>
      </c>
      <c r="T971">
        <v>74.712395992301495</v>
      </c>
    </row>
    <row r="972" spans="1:20" x14ac:dyDescent="0.35">
      <c r="A972" s="24">
        <v>42318</v>
      </c>
      <c r="B972">
        <v>108.317272581103</v>
      </c>
      <c r="C972">
        <v>117.448838556054</v>
      </c>
      <c r="D972">
        <v>113.42015974255</v>
      </c>
      <c r="E972">
        <v>104.11297719756401</v>
      </c>
      <c r="F972">
        <v>116.703815690759</v>
      </c>
      <c r="G972">
        <v>62.311850081290601</v>
      </c>
      <c r="H972">
        <v>42.6478959471482</v>
      </c>
      <c r="I972">
        <v>116.649488382931</v>
      </c>
      <c r="J972">
        <v>115.72564624258</v>
      </c>
      <c r="K972">
        <v>103.972865180738</v>
      </c>
      <c r="L972">
        <v>176.45188999132901</v>
      </c>
      <c r="M972">
        <v>182.94088490383601</v>
      </c>
      <c r="N972">
        <v>175.856212615115</v>
      </c>
      <c r="O972">
        <v>191.20558512184201</v>
      </c>
      <c r="P972">
        <v>180.821193635827</v>
      </c>
      <c r="Q972">
        <v>53.400869435042402</v>
      </c>
      <c r="R972">
        <v>47.892273663434899</v>
      </c>
      <c r="S972">
        <v>37.828440028291901</v>
      </c>
      <c r="T972">
        <v>74.999147400227798</v>
      </c>
    </row>
    <row r="973" spans="1:20" x14ac:dyDescent="0.35">
      <c r="A973" s="24">
        <v>42319</v>
      </c>
      <c r="B973">
        <v>108.17732938987299</v>
      </c>
      <c r="C973">
        <v>117.50430976315999</v>
      </c>
      <c r="D973">
        <v>113.45376488486001</v>
      </c>
      <c r="E973">
        <v>104.08685745047001</v>
      </c>
      <c r="F973">
        <v>116.44335408077499</v>
      </c>
      <c r="G973">
        <v>62.526901717048098</v>
      </c>
      <c r="H973">
        <v>42.915505844424501</v>
      </c>
      <c r="I973">
        <v>116.360248528017</v>
      </c>
      <c r="J973">
        <v>115.715553234864</v>
      </c>
      <c r="K973">
        <v>103.358144614586</v>
      </c>
      <c r="L973">
        <v>175.75817704804899</v>
      </c>
      <c r="M973">
        <v>182.653771302271</v>
      </c>
      <c r="N973">
        <v>176.23457692520799</v>
      </c>
      <c r="O973">
        <v>189.839501227786</v>
      </c>
      <c r="P973">
        <v>176.74135640364401</v>
      </c>
      <c r="Q973">
        <v>52.858179059000797</v>
      </c>
      <c r="R973">
        <v>47.394615358243598</v>
      </c>
      <c r="S973">
        <v>36.939724612160802</v>
      </c>
      <c r="T973">
        <v>71.653537472244295</v>
      </c>
    </row>
    <row r="974" spans="1:20" x14ac:dyDescent="0.35">
      <c r="A974" s="24">
        <v>42320</v>
      </c>
      <c r="B974">
        <v>108.27724877235499</v>
      </c>
      <c r="C974">
        <v>117.726678271766</v>
      </c>
      <c r="D974">
        <v>113.31931217296901</v>
      </c>
      <c r="E974">
        <v>104.047741311317</v>
      </c>
      <c r="F974">
        <v>115.564376870012</v>
      </c>
      <c r="G974">
        <v>61.9892586534624</v>
      </c>
      <c r="H974">
        <v>42.3098691716487</v>
      </c>
      <c r="I974">
        <v>116.82855380876499</v>
      </c>
      <c r="J974">
        <v>115.675331248712</v>
      </c>
      <c r="K974">
        <v>104.777830002409</v>
      </c>
      <c r="L974">
        <v>173.30461965150101</v>
      </c>
      <c r="M974">
        <v>180.64359574794301</v>
      </c>
      <c r="N974">
        <v>173.53186515454999</v>
      </c>
      <c r="O974">
        <v>186.00386706150499</v>
      </c>
      <c r="P974">
        <v>174.48357370791001</v>
      </c>
      <c r="Q974">
        <v>52.098411033283803</v>
      </c>
      <c r="R974">
        <v>46.574941213348303</v>
      </c>
      <c r="S974">
        <v>37.171561814201098</v>
      </c>
      <c r="T974">
        <v>69.512303667324602</v>
      </c>
    </row>
    <row r="975" spans="1:20" x14ac:dyDescent="0.35">
      <c r="A975" s="24">
        <v>42321</v>
      </c>
      <c r="B975">
        <v>108.48716823051301</v>
      </c>
      <c r="C975">
        <v>117.893354462326</v>
      </c>
      <c r="D975">
        <v>113.65560466595601</v>
      </c>
      <c r="E975">
        <v>104.17809766292299</v>
      </c>
      <c r="F975">
        <v>115.30398115630101</v>
      </c>
      <c r="G975">
        <v>61.223126371077697</v>
      </c>
      <c r="H975">
        <v>41.591556030848302</v>
      </c>
      <c r="I975">
        <v>117.338186378177</v>
      </c>
      <c r="J975">
        <v>116.01784331730801</v>
      </c>
      <c r="K975">
        <v>106.621936727568</v>
      </c>
      <c r="L975">
        <v>171.358670585639</v>
      </c>
      <c r="M975">
        <v>177.897623127797</v>
      </c>
      <c r="N975">
        <v>171.38775280006601</v>
      </c>
      <c r="O975">
        <v>183.902025180621</v>
      </c>
      <c r="P975">
        <v>167.82900734860701</v>
      </c>
      <c r="Q975">
        <v>51.700432843448198</v>
      </c>
      <c r="R975">
        <v>45.9894616754137</v>
      </c>
      <c r="S975">
        <v>38.408036718378597</v>
      </c>
      <c r="T975">
        <v>70.066767193442999</v>
      </c>
    </row>
    <row r="976" spans="1:20" x14ac:dyDescent="0.35">
      <c r="A976" s="24">
        <v>42324</v>
      </c>
      <c r="B976">
        <v>108.577053632931</v>
      </c>
      <c r="C976">
        <v>117.96285239469699</v>
      </c>
      <c r="D976">
        <v>113.689169629951</v>
      </c>
      <c r="E976">
        <v>104.230279446667</v>
      </c>
      <c r="F976">
        <v>115.727127485895</v>
      </c>
      <c r="G976">
        <v>61.344092566836501</v>
      </c>
      <c r="H976">
        <v>41.647899522009297</v>
      </c>
      <c r="I976">
        <v>116.980011670171</v>
      </c>
      <c r="J976">
        <v>116.038009326779</v>
      </c>
      <c r="K976">
        <v>106.314599350032</v>
      </c>
      <c r="L976">
        <v>173.96450898609601</v>
      </c>
      <c r="M976">
        <v>180.410323553539</v>
      </c>
      <c r="N976">
        <v>173.694078347709</v>
      </c>
      <c r="O976">
        <v>186.161430259518</v>
      </c>
      <c r="P976">
        <v>170.40366759679</v>
      </c>
      <c r="Q976">
        <v>51.953687602638297</v>
      </c>
      <c r="R976">
        <v>46.252928165431001</v>
      </c>
      <c r="S976">
        <v>38.176199516338301</v>
      </c>
      <c r="T976">
        <v>72.934458108215907</v>
      </c>
    </row>
    <row r="977" spans="1:20" x14ac:dyDescent="0.35">
      <c r="A977" s="24">
        <v>42325</v>
      </c>
      <c r="B977">
        <v>108.65701716679401</v>
      </c>
      <c r="C977">
        <v>117.976796203359</v>
      </c>
      <c r="D977">
        <v>113.790121663151</v>
      </c>
      <c r="E977">
        <v>104.230279446667</v>
      </c>
      <c r="F977">
        <v>115.564376870012</v>
      </c>
      <c r="G977">
        <v>61.169364859557703</v>
      </c>
      <c r="H977">
        <v>41.4788900771211</v>
      </c>
      <c r="I977">
        <v>117.46207322210201</v>
      </c>
      <c r="J977">
        <v>116.15892535975701</v>
      </c>
      <c r="K977">
        <v>106.782944351447</v>
      </c>
      <c r="L977">
        <v>173.83758821221801</v>
      </c>
      <c r="M977">
        <v>180.661563168643</v>
      </c>
      <c r="N977">
        <v>173.80214591774001</v>
      </c>
      <c r="O977">
        <v>186.581757203763</v>
      </c>
      <c r="P977">
        <v>169.76992971162599</v>
      </c>
      <c r="Q977">
        <v>51.157738719259797</v>
      </c>
      <c r="R977">
        <v>45.521078045065899</v>
      </c>
      <c r="S977">
        <v>38.176199516338301</v>
      </c>
      <c r="T977">
        <v>71.538838593221598</v>
      </c>
    </row>
    <row r="978" spans="1:20" x14ac:dyDescent="0.35">
      <c r="A978" s="24">
        <v>42326</v>
      </c>
      <c r="B978">
        <v>108.577053632931</v>
      </c>
      <c r="C978">
        <v>118.14340329674999</v>
      </c>
      <c r="D978">
        <v>113.588297953381</v>
      </c>
      <c r="E978">
        <v>104.17809766292299</v>
      </c>
      <c r="F978">
        <v>115.792206645441</v>
      </c>
      <c r="G978">
        <v>60.860227783801598</v>
      </c>
      <c r="H978">
        <v>41.183107119977102</v>
      </c>
      <c r="I978">
        <v>117.544727799428</v>
      </c>
      <c r="J978">
        <v>116.189164370982</v>
      </c>
      <c r="K978">
        <v>107.543976346823</v>
      </c>
      <c r="L978">
        <v>176.595737522516</v>
      </c>
      <c r="M978">
        <v>183.33572696092801</v>
      </c>
      <c r="N978">
        <v>176.64898506114301</v>
      </c>
      <c r="O978">
        <v>189.68181617115101</v>
      </c>
      <c r="P978">
        <v>172.74071272997199</v>
      </c>
      <c r="Q978">
        <v>51.3748163689352</v>
      </c>
      <c r="R978">
        <v>45.6674486274961</v>
      </c>
      <c r="S978">
        <v>37.557962064249502</v>
      </c>
      <c r="T978">
        <v>72.991786495880902</v>
      </c>
    </row>
    <row r="979" spans="1:20" x14ac:dyDescent="0.35">
      <c r="A979" s="24">
        <v>42327</v>
      </c>
      <c r="B979">
        <v>108.62701799548501</v>
      </c>
      <c r="C979">
        <v>118.365633611018</v>
      </c>
      <c r="D979">
        <v>113.689169629951</v>
      </c>
      <c r="E979">
        <v>104.17809766292299</v>
      </c>
      <c r="F979">
        <v>115.10869096064501</v>
      </c>
      <c r="G979">
        <v>60.094101091093599</v>
      </c>
      <c r="H979">
        <v>40.394371843804898</v>
      </c>
      <c r="I979">
        <v>118.39877880566399</v>
      </c>
      <c r="J979">
        <v>116.53172645448301</v>
      </c>
      <c r="K979">
        <v>109.57835481414899</v>
      </c>
      <c r="L979">
        <v>176.44347147157299</v>
      </c>
      <c r="M979">
        <v>183.479375044119</v>
      </c>
      <c r="N979">
        <v>176.342676448985</v>
      </c>
      <c r="O979">
        <v>189.15644709489601</v>
      </c>
      <c r="P979">
        <v>171.433562691585</v>
      </c>
      <c r="Q979">
        <v>51.3748163689352</v>
      </c>
      <c r="R979">
        <v>45.696720510552801</v>
      </c>
      <c r="S979">
        <v>36.166924112064002</v>
      </c>
      <c r="T979">
        <v>71.099090787602805</v>
      </c>
    </row>
    <row r="980" spans="1:20" x14ac:dyDescent="0.35">
      <c r="A980" s="24">
        <v>42328</v>
      </c>
      <c r="B980">
        <v>108.557135154815</v>
      </c>
      <c r="C980">
        <v>118.268441533396</v>
      </c>
      <c r="D980">
        <v>113.689169629951</v>
      </c>
      <c r="E980">
        <v>104.17809766292299</v>
      </c>
      <c r="F980">
        <v>114.815742487907</v>
      </c>
      <c r="G980">
        <v>60.362914238371303</v>
      </c>
      <c r="H980">
        <v>40.690144286651503</v>
      </c>
      <c r="I980">
        <v>118.302353338377</v>
      </c>
      <c r="J980">
        <v>116.51159045395499</v>
      </c>
      <c r="K980">
        <v>108.77340831690999</v>
      </c>
      <c r="L980">
        <v>177.08646395479099</v>
      </c>
      <c r="M980">
        <v>184.520329200877</v>
      </c>
      <c r="N980">
        <v>176.91931375495301</v>
      </c>
      <c r="O980">
        <v>189.839501227786</v>
      </c>
      <c r="P980">
        <v>174.91923298825799</v>
      </c>
      <c r="Q980">
        <v>51.302462149905402</v>
      </c>
      <c r="R980">
        <v>45.608899277809499</v>
      </c>
      <c r="S980">
        <v>34.659971243844197</v>
      </c>
      <c r="T980">
        <v>69.474115618255297</v>
      </c>
    </row>
    <row r="981" spans="1:20" x14ac:dyDescent="0.35">
      <c r="A981" s="24">
        <v>42331</v>
      </c>
      <c r="B981">
        <v>108.587059585118</v>
      </c>
      <c r="C981">
        <v>118.240692110409</v>
      </c>
      <c r="D981">
        <v>113.75645223553801</v>
      </c>
      <c r="E981">
        <v>104.165055102509</v>
      </c>
      <c r="F981">
        <v>114.718005135296</v>
      </c>
      <c r="G981">
        <v>60.040339579573597</v>
      </c>
      <c r="H981">
        <v>40.352125396875103</v>
      </c>
      <c r="I981">
        <v>118.054382297009</v>
      </c>
      <c r="J981">
        <v>116.551862455011</v>
      </c>
      <c r="K981">
        <v>109.695447936165</v>
      </c>
      <c r="L981">
        <v>176.88338772599201</v>
      </c>
      <c r="M981">
        <v>184.34082234495901</v>
      </c>
      <c r="N981">
        <v>176.79314438763501</v>
      </c>
      <c r="O981">
        <v>190.049634235253</v>
      </c>
      <c r="P981">
        <v>176.58284874848201</v>
      </c>
      <c r="Q981">
        <v>51.700432843448198</v>
      </c>
      <c r="R981">
        <v>45.872365767826501</v>
      </c>
      <c r="S981">
        <v>35.200927171928903</v>
      </c>
      <c r="T981">
        <v>70.066767193442999</v>
      </c>
    </row>
    <row r="982" spans="1:20" x14ac:dyDescent="0.35">
      <c r="A982" s="24">
        <v>42332</v>
      </c>
      <c r="B982">
        <v>108.686988310226</v>
      </c>
      <c r="C982">
        <v>118.365633611018</v>
      </c>
      <c r="D982">
        <v>113.890945125744</v>
      </c>
      <c r="E982">
        <v>104.243287380814</v>
      </c>
      <c r="F982">
        <v>114.78312383260599</v>
      </c>
      <c r="G982">
        <v>60.053777162615098</v>
      </c>
      <c r="H982">
        <v>40.3098684356479</v>
      </c>
      <c r="I982">
        <v>118.164600582426</v>
      </c>
      <c r="J982">
        <v>116.592234485877</v>
      </c>
      <c r="K982">
        <v>109.636919699589</v>
      </c>
      <c r="L982">
        <v>177.12028756347601</v>
      </c>
      <c r="M982">
        <v>184.484409573211</v>
      </c>
      <c r="N982">
        <v>177.35169587318899</v>
      </c>
      <c r="O982">
        <v>190.837754871877</v>
      </c>
      <c r="P982">
        <v>178.24656782711199</v>
      </c>
      <c r="Q982">
        <v>52.532566332634097</v>
      </c>
      <c r="R982">
        <v>46.516394655448302</v>
      </c>
      <c r="S982">
        <v>34.9690899698886</v>
      </c>
      <c r="T982">
        <v>72.685886328620001</v>
      </c>
    </row>
    <row r="983" spans="1:20" x14ac:dyDescent="0.35">
      <c r="A983" s="24">
        <v>42333</v>
      </c>
      <c r="B983">
        <v>108.73700872853399</v>
      </c>
      <c r="C983">
        <v>118.37959123911401</v>
      </c>
      <c r="D983">
        <v>113.823662520157</v>
      </c>
      <c r="E983">
        <v>104.21722534416401</v>
      </c>
      <c r="F983">
        <v>114.78312383260599</v>
      </c>
      <c r="G983">
        <v>59.784958425660797</v>
      </c>
      <c r="H983">
        <v>40.056347696879797</v>
      </c>
      <c r="I983">
        <v>118.164600582426</v>
      </c>
      <c r="J983">
        <v>116.703047508157</v>
      </c>
      <c r="K983">
        <v>110.38333796025201</v>
      </c>
      <c r="L983">
        <v>177.09489742751299</v>
      </c>
      <c r="M983">
        <v>184.62799680146401</v>
      </c>
      <c r="N983">
        <v>177.13551280250701</v>
      </c>
      <c r="O983">
        <v>190.94284574733501</v>
      </c>
      <c r="P983">
        <v>180.70237746845899</v>
      </c>
      <c r="Q983">
        <v>52.460200869165199</v>
      </c>
      <c r="R983">
        <v>46.516394655448302</v>
      </c>
      <c r="S983">
        <v>34.698608320860302</v>
      </c>
      <c r="T983">
        <v>72.265304123812797</v>
      </c>
    </row>
    <row r="984" spans="1:20" x14ac:dyDescent="0.35">
      <c r="A984" s="24">
        <v>42335</v>
      </c>
      <c r="B984">
        <v>108.706972186722</v>
      </c>
      <c r="C984">
        <v>118.29626005355099</v>
      </c>
      <c r="D984">
        <v>113.890945125744</v>
      </c>
      <c r="E984">
        <v>104.21722534416401</v>
      </c>
      <c r="F984">
        <v>115.1411778234</v>
      </c>
      <c r="G984">
        <v>59.784958425660797</v>
      </c>
      <c r="H984">
        <v>40.126769832251497</v>
      </c>
      <c r="I984">
        <v>118.233455032233</v>
      </c>
      <c r="J984">
        <v>116.743419539022</v>
      </c>
      <c r="K984">
        <v>110.06135936135701</v>
      </c>
      <c r="L984">
        <v>177.29794375038099</v>
      </c>
      <c r="M984">
        <v>184.645949008429</v>
      </c>
      <c r="N984">
        <v>177.243564395665</v>
      </c>
      <c r="O984">
        <v>191.20558512184201</v>
      </c>
      <c r="P984">
        <v>180.46471069425499</v>
      </c>
      <c r="Q984">
        <v>51.664255733933103</v>
      </c>
      <c r="R984">
        <v>45.755269860239601</v>
      </c>
      <c r="S984">
        <v>33.655333541707101</v>
      </c>
      <c r="T984">
        <v>70.659401927153795</v>
      </c>
    </row>
    <row r="985" spans="1:20" x14ac:dyDescent="0.35">
      <c r="A985" s="24">
        <v>42338</v>
      </c>
      <c r="B985">
        <v>108.74693993971501</v>
      </c>
      <c r="C985">
        <v>118.351772718959</v>
      </c>
      <c r="D985">
        <v>113.924534196728</v>
      </c>
      <c r="E985">
        <v>104.17809766292299</v>
      </c>
      <c r="F985">
        <v>115.10869096064501</v>
      </c>
      <c r="G985">
        <v>59.381735909905998</v>
      </c>
      <c r="H985">
        <v>39.6901531186613</v>
      </c>
      <c r="I985">
        <v>118.412542386236</v>
      </c>
      <c r="J985">
        <v>116.79371452692899</v>
      </c>
      <c r="K985">
        <v>111.320018800867</v>
      </c>
      <c r="L985">
        <v>176.56189896086599</v>
      </c>
      <c r="M985">
        <v>183.551107803306</v>
      </c>
      <c r="N985">
        <v>177.09945299979299</v>
      </c>
      <c r="O985">
        <v>191.15301531238799</v>
      </c>
      <c r="P985">
        <v>176.543277798828</v>
      </c>
      <c r="Q985">
        <v>51.338643007566397</v>
      </c>
      <c r="R985">
        <v>45.4039821374787</v>
      </c>
      <c r="S985">
        <v>33.693974303708998</v>
      </c>
      <c r="T985">
        <v>70.984434012272402</v>
      </c>
    </row>
    <row r="986" spans="1:20" x14ac:dyDescent="0.35">
      <c r="A986" s="24">
        <v>42339</v>
      </c>
      <c r="B986">
        <v>109.128044329638</v>
      </c>
      <c r="C986">
        <v>118.861654546908</v>
      </c>
      <c r="D986">
        <v>114.318836140298</v>
      </c>
      <c r="E986">
        <v>104.33075333021</v>
      </c>
      <c r="F986">
        <v>115.63887919664499</v>
      </c>
      <c r="G986">
        <v>57.876368869927198</v>
      </c>
      <c r="H986">
        <v>38.0986012935318</v>
      </c>
      <c r="I986">
        <v>119.58080212217899</v>
      </c>
      <c r="J986">
        <v>117.67184621017</v>
      </c>
      <c r="K986">
        <v>115.842470353359</v>
      </c>
      <c r="L986">
        <v>178.245558053282</v>
      </c>
      <c r="M986">
        <v>185.471567964012</v>
      </c>
      <c r="N986">
        <v>177.83820763768</v>
      </c>
      <c r="O986">
        <v>192.15137862923899</v>
      </c>
      <c r="P986">
        <v>177.216655512583</v>
      </c>
      <c r="Q986">
        <v>51.917510493123203</v>
      </c>
      <c r="R986">
        <v>45.608899277809499</v>
      </c>
      <c r="S986">
        <v>33.693974303708998</v>
      </c>
      <c r="T986">
        <v>71.557945248863902</v>
      </c>
    </row>
    <row r="987" spans="1:20" x14ac:dyDescent="0.35">
      <c r="A987" s="24">
        <v>42340</v>
      </c>
      <c r="B987">
        <v>108.997667987184</v>
      </c>
      <c r="C987">
        <v>118.555208603316</v>
      </c>
      <c r="D987">
        <v>114.18407807321501</v>
      </c>
      <c r="E987">
        <v>104.23937461269</v>
      </c>
      <c r="F987">
        <v>115.278874676161</v>
      </c>
      <c r="G987">
        <v>57.715061976659499</v>
      </c>
      <c r="H987">
        <v>38.028181786734301</v>
      </c>
      <c r="I987">
        <v>119.31819037349</v>
      </c>
      <c r="J987">
        <v>117.388891889783</v>
      </c>
      <c r="K987">
        <v>115.901044401015</v>
      </c>
      <c r="L987">
        <v>176.42654471426499</v>
      </c>
      <c r="M987">
        <v>183.94602592907199</v>
      </c>
      <c r="N987">
        <v>176.703034823032</v>
      </c>
      <c r="O987">
        <v>188.99879859584701</v>
      </c>
      <c r="P987">
        <v>177.01859412750201</v>
      </c>
      <c r="Q987">
        <v>50.832125992893197</v>
      </c>
      <c r="R987">
        <v>44.525761434683503</v>
      </c>
      <c r="S987">
        <v>32.766614440590097</v>
      </c>
      <c r="T987">
        <v>68.460864996783997</v>
      </c>
    </row>
    <row r="988" spans="1:20" x14ac:dyDescent="0.35">
      <c r="A988" s="24">
        <v>42341</v>
      </c>
      <c r="B988">
        <v>108.195463426469</v>
      </c>
      <c r="C988">
        <v>117.64974548403301</v>
      </c>
      <c r="D988">
        <v>113.40888570748</v>
      </c>
      <c r="E988">
        <v>104.13504567146801</v>
      </c>
      <c r="F988">
        <v>115.049766513029</v>
      </c>
      <c r="G988">
        <v>60.846790200759898</v>
      </c>
      <c r="H988">
        <v>41.084511924737598</v>
      </c>
      <c r="I988">
        <v>117.064478976112</v>
      </c>
      <c r="J988">
        <v>115.83273815597001</v>
      </c>
      <c r="K988">
        <v>106.490184059759</v>
      </c>
      <c r="L988">
        <v>173.956045607443</v>
      </c>
      <c r="M988">
        <v>181.09230963966499</v>
      </c>
      <c r="N988">
        <v>176.703034823032</v>
      </c>
      <c r="O988">
        <v>186.21392695379799</v>
      </c>
      <c r="P988">
        <v>173.92899494178801</v>
      </c>
      <c r="Q988">
        <v>51.410997226596301</v>
      </c>
      <c r="R988">
        <v>45.169790322304998</v>
      </c>
      <c r="S988">
        <v>33.037096089618402</v>
      </c>
      <c r="T988">
        <v>67.543210809062003</v>
      </c>
    </row>
    <row r="989" spans="1:20" x14ac:dyDescent="0.35">
      <c r="A989" s="24">
        <v>42342</v>
      </c>
      <c r="B989">
        <v>108.546437848322</v>
      </c>
      <c r="C989">
        <v>118.053701352224</v>
      </c>
      <c r="D989">
        <v>113.74592551711901</v>
      </c>
      <c r="E989">
        <v>104.13504567146801</v>
      </c>
      <c r="F989">
        <v>114.820592453624</v>
      </c>
      <c r="G989">
        <v>59.731208093494203</v>
      </c>
      <c r="H989">
        <v>40.070428969664903</v>
      </c>
      <c r="I989">
        <v>117.797281828061</v>
      </c>
      <c r="J989">
        <v>116.459274863909</v>
      </c>
      <c r="K989">
        <v>109.31494110069301</v>
      </c>
      <c r="L989">
        <v>177.34872402230499</v>
      </c>
      <c r="M989">
        <v>184.933123464934</v>
      </c>
      <c r="N989">
        <v>176.703034823032</v>
      </c>
      <c r="O989">
        <v>190.36488248990199</v>
      </c>
      <c r="P989">
        <v>176.939417788725</v>
      </c>
      <c r="Q989">
        <v>51.338643007566397</v>
      </c>
      <c r="R989">
        <v>44.935598507130997</v>
      </c>
      <c r="S989">
        <v>32.959814565614302</v>
      </c>
      <c r="T989">
        <v>65.746136796749795</v>
      </c>
    </row>
    <row r="990" spans="1:20" x14ac:dyDescent="0.35">
      <c r="A990" s="24">
        <v>42345</v>
      </c>
      <c r="B990">
        <v>108.706925473594</v>
      </c>
      <c r="C990">
        <v>118.095449861608</v>
      </c>
      <c r="D990">
        <v>113.981924901266</v>
      </c>
      <c r="E990">
        <v>104.21331257604</v>
      </c>
      <c r="F990">
        <v>114.03504297919601</v>
      </c>
      <c r="G990">
        <v>58.602160454802899</v>
      </c>
      <c r="H990">
        <v>38.915493858125501</v>
      </c>
      <c r="I990">
        <v>118.47475991030799</v>
      </c>
      <c r="J990">
        <v>116.661345080834</v>
      </c>
      <c r="K990">
        <v>112.359188191003</v>
      </c>
      <c r="L990">
        <v>176.274263710355</v>
      </c>
      <c r="M990">
        <v>183.820360480315</v>
      </c>
      <c r="N990">
        <v>176.703034823032</v>
      </c>
      <c r="O990">
        <v>186.73940570281201</v>
      </c>
      <c r="P990">
        <v>175.35497836727799</v>
      </c>
      <c r="Q990">
        <v>49.855280317500799</v>
      </c>
      <c r="R990">
        <v>43.237706451227098</v>
      </c>
      <c r="S990">
        <v>31.221020810368199</v>
      </c>
      <c r="T990">
        <v>61.2343261636642</v>
      </c>
    </row>
    <row r="991" spans="1:20" x14ac:dyDescent="0.35">
      <c r="A991" s="24">
        <v>42346</v>
      </c>
      <c r="B991">
        <v>108.74693993971501</v>
      </c>
      <c r="C991">
        <v>118.095449861608</v>
      </c>
      <c r="D991">
        <v>113.74592551711901</v>
      </c>
      <c r="E991">
        <v>104.16118850274</v>
      </c>
      <c r="F991">
        <v>112.725855358339</v>
      </c>
      <c r="G991">
        <v>58.508075014804298</v>
      </c>
      <c r="H991">
        <v>38.802827904398299</v>
      </c>
      <c r="I991">
        <v>118.419435140606</v>
      </c>
      <c r="J991">
        <v>116.509779914414</v>
      </c>
      <c r="K991">
        <v>112.59332862395399</v>
      </c>
      <c r="L991">
        <v>175.08976452293601</v>
      </c>
      <c r="M991">
        <v>183.60499485167099</v>
      </c>
      <c r="N991">
        <v>174.66706992294499</v>
      </c>
      <c r="O991">
        <v>183.271565228909</v>
      </c>
      <c r="P991">
        <v>175.156968641399</v>
      </c>
      <c r="Q991">
        <v>49.602029306457197</v>
      </c>
      <c r="R991">
        <v>42.857144053622903</v>
      </c>
      <c r="S991">
        <v>31.3369394113884</v>
      </c>
      <c r="T991">
        <v>61.616703477925199</v>
      </c>
    </row>
    <row r="992" spans="1:20" x14ac:dyDescent="0.35">
      <c r="A992" s="24">
        <v>42347</v>
      </c>
      <c r="B992">
        <v>108.74693993971501</v>
      </c>
      <c r="C992">
        <v>118.053701352224</v>
      </c>
      <c r="D992">
        <v>113.84704629924001</v>
      </c>
      <c r="E992">
        <v>104.174184894799</v>
      </c>
      <c r="F992">
        <v>112.987700790063</v>
      </c>
      <c r="G992">
        <v>58.655933145676698</v>
      </c>
      <c r="H992">
        <v>38.915493858125501</v>
      </c>
      <c r="I992">
        <v>118.059915504918</v>
      </c>
      <c r="J992">
        <v>116.47944087338</v>
      </c>
      <c r="K992">
        <v>112.227426360978</v>
      </c>
      <c r="L992">
        <v>173.727639054544</v>
      </c>
      <c r="M992">
        <v>181.541008317653</v>
      </c>
      <c r="N992">
        <v>172.70309681329999</v>
      </c>
      <c r="O992">
        <v>180.53928776803801</v>
      </c>
      <c r="P992">
        <v>174.36479198001101</v>
      </c>
      <c r="Q992">
        <v>49.638202667825503</v>
      </c>
      <c r="R992">
        <v>42.798594703935997</v>
      </c>
      <c r="S992">
        <v>31.1437429713501</v>
      </c>
      <c r="T992">
        <v>62.171108058874403</v>
      </c>
    </row>
    <row r="993" spans="1:20" x14ac:dyDescent="0.35">
      <c r="A993" s="24">
        <v>42348</v>
      </c>
      <c r="B993">
        <v>108.72695606321901</v>
      </c>
      <c r="C993">
        <v>117.900416192976</v>
      </c>
      <c r="D993">
        <v>113.577449808446</v>
      </c>
      <c r="E993">
        <v>104.122003111054</v>
      </c>
      <c r="F993">
        <v>112.529431746781</v>
      </c>
      <c r="G993">
        <v>58.508075014804298</v>
      </c>
      <c r="H993">
        <v>38.816914434332197</v>
      </c>
      <c r="I993">
        <v>118.115240274619</v>
      </c>
      <c r="J993">
        <v>116.20658956369</v>
      </c>
      <c r="K993">
        <v>112.651884347178</v>
      </c>
      <c r="L993">
        <v>174.17604859354901</v>
      </c>
      <c r="M993">
        <v>181.846074126183</v>
      </c>
      <c r="N993">
        <v>173.87426552316899</v>
      </c>
      <c r="O993">
        <v>181.53763889902601</v>
      </c>
      <c r="P993">
        <v>175.35497836727799</v>
      </c>
      <c r="Q993">
        <v>49.457309623957997</v>
      </c>
      <c r="R993">
        <v>42.535128213918703</v>
      </c>
      <c r="S993">
        <v>30.255023870233099</v>
      </c>
      <c r="T993">
        <v>63.260827406607298</v>
      </c>
    </row>
    <row r="994" spans="1:20" x14ac:dyDescent="0.35">
      <c r="A994" s="24">
        <v>42349</v>
      </c>
      <c r="B994">
        <v>108.997667987184</v>
      </c>
      <c r="C994">
        <v>118.109421309138</v>
      </c>
      <c r="D994">
        <v>113.64481277066101</v>
      </c>
      <c r="E994">
        <v>104.343772806446</v>
      </c>
      <c r="F994">
        <v>110.270968770767</v>
      </c>
      <c r="G994">
        <v>56.666673374278801</v>
      </c>
      <c r="H994">
        <v>36.957752711926197</v>
      </c>
      <c r="I994">
        <v>118.792718356867</v>
      </c>
      <c r="J994">
        <v>116.40874980744201</v>
      </c>
      <c r="K994">
        <v>118.023215223205</v>
      </c>
      <c r="L994">
        <v>170.800296935994</v>
      </c>
      <c r="M994">
        <v>178.41810020617601</v>
      </c>
      <c r="N994">
        <v>170.252579985419</v>
      </c>
      <c r="O994">
        <v>177.386707734646</v>
      </c>
      <c r="P994">
        <v>171.98812423797199</v>
      </c>
      <c r="Q994">
        <v>48.950796357431102</v>
      </c>
      <c r="R994">
        <v>41.891102118083801</v>
      </c>
      <c r="S994">
        <v>29.829984700675599</v>
      </c>
      <c r="T994">
        <v>60.163742944158003</v>
      </c>
    </row>
    <row r="995" spans="1:20" x14ac:dyDescent="0.35">
      <c r="A995" s="24">
        <v>42352</v>
      </c>
      <c r="B995">
        <v>108.48627133844001</v>
      </c>
      <c r="C995">
        <v>117.496446505352</v>
      </c>
      <c r="D995">
        <v>113.071886076157</v>
      </c>
      <c r="E995">
        <v>104.16118850274</v>
      </c>
      <c r="F995">
        <v>109.387266797207</v>
      </c>
      <c r="G995">
        <v>58.0510909875293</v>
      </c>
      <c r="H995">
        <v>38.3661980479364</v>
      </c>
      <c r="I995">
        <v>117.479286834554</v>
      </c>
      <c r="J995">
        <v>115.549823847506</v>
      </c>
      <c r="K995">
        <v>113.427585050562</v>
      </c>
      <c r="L995">
        <v>171.66326249938899</v>
      </c>
      <c r="M995">
        <v>179.53083276332501</v>
      </c>
      <c r="N995">
        <v>170.18050831061001</v>
      </c>
      <c r="O995">
        <v>176.75613811017499</v>
      </c>
      <c r="P995">
        <v>171.98812423797199</v>
      </c>
      <c r="Q995">
        <v>48.6251836310648</v>
      </c>
      <c r="R995">
        <v>41.4519903707927</v>
      </c>
      <c r="S995">
        <v>28.632148716007201</v>
      </c>
      <c r="T995">
        <v>58.691658913272001</v>
      </c>
    </row>
    <row r="996" spans="1:20" x14ac:dyDescent="0.35">
      <c r="A996" s="24">
        <v>42353</v>
      </c>
      <c r="B996">
        <v>108.496305318504</v>
      </c>
      <c r="C996">
        <v>117.10639298752101</v>
      </c>
      <c r="D996">
        <v>112.83596704863901</v>
      </c>
      <c r="E996">
        <v>104.004562356885</v>
      </c>
      <c r="F996">
        <v>110.663815993882</v>
      </c>
      <c r="G996">
        <v>58.723126650561703</v>
      </c>
      <c r="H996">
        <v>39.014091681939398</v>
      </c>
      <c r="I996">
        <v>117.28574150796899</v>
      </c>
      <c r="J996">
        <v>115.559956867146</v>
      </c>
      <c r="K996">
        <v>111.43711192288301</v>
      </c>
      <c r="L996">
        <v>173.465364034065</v>
      </c>
      <c r="M996">
        <v>180.715389362069</v>
      </c>
      <c r="N996">
        <v>172.793142470411</v>
      </c>
      <c r="O996">
        <v>181.48508127543499</v>
      </c>
      <c r="P996">
        <v>172.89916872593099</v>
      </c>
      <c r="Q996">
        <v>48.516644806227198</v>
      </c>
      <c r="R996">
        <v>41.715456860810001</v>
      </c>
      <c r="S996">
        <v>27.2024736868056</v>
      </c>
      <c r="T996">
        <v>59.857842776897101</v>
      </c>
    </row>
    <row r="997" spans="1:20" x14ac:dyDescent="0.35">
      <c r="A997" s="24">
        <v>42354</v>
      </c>
      <c r="B997">
        <v>108.305762466169</v>
      </c>
      <c r="C997">
        <v>117.078519189631</v>
      </c>
      <c r="D997">
        <v>112.869668618904</v>
      </c>
      <c r="E997">
        <v>103.86101339771</v>
      </c>
      <c r="F997">
        <v>111.61295955649101</v>
      </c>
      <c r="G997">
        <v>59.045718078389797</v>
      </c>
      <c r="H997">
        <v>39.2676071635589</v>
      </c>
      <c r="I997">
        <v>117.41011808099501</v>
      </c>
      <c r="J997">
        <v>115.539700830847</v>
      </c>
      <c r="K997">
        <v>110.705344045796</v>
      </c>
      <c r="L997">
        <v>176.00351035825599</v>
      </c>
      <c r="M997">
        <v>183.587057858441</v>
      </c>
      <c r="N997">
        <v>173.65800256812199</v>
      </c>
      <c r="O997">
        <v>183.218958861869</v>
      </c>
      <c r="P997">
        <v>175.83032913541999</v>
      </c>
      <c r="Q997">
        <v>48.2995709046982</v>
      </c>
      <c r="R997">
        <v>41.188523880775399</v>
      </c>
      <c r="S997">
        <v>27.627512856363001</v>
      </c>
      <c r="T997">
        <v>58.519610594737401</v>
      </c>
    </row>
    <row r="998" spans="1:20" x14ac:dyDescent="0.35">
      <c r="A998" s="24">
        <v>42355</v>
      </c>
      <c r="B998">
        <v>108.45616005562199</v>
      </c>
      <c r="C998">
        <v>117.21780526248099</v>
      </c>
      <c r="D998">
        <v>112.768571943772</v>
      </c>
      <c r="E998">
        <v>103.887121602715</v>
      </c>
      <c r="F998">
        <v>110.369160807664</v>
      </c>
      <c r="G998">
        <v>57.688186810576298</v>
      </c>
      <c r="H998">
        <v>37.943667864280002</v>
      </c>
      <c r="I998">
        <v>117.852577360203</v>
      </c>
      <c r="J998">
        <v>115.67105997587301</v>
      </c>
      <c r="K998">
        <v>114.422821614401</v>
      </c>
      <c r="L998">
        <v>173.321501549912</v>
      </c>
      <c r="M998">
        <v>180.93078541818301</v>
      </c>
      <c r="N998">
        <v>173.87426552316899</v>
      </c>
      <c r="O998">
        <v>180.22403951338899</v>
      </c>
      <c r="P998">
        <v>172.146563014197</v>
      </c>
      <c r="Q998">
        <v>47.7930538900249</v>
      </c>
      <c r="R998">
        <v>40.749414925270898</v>
      </c>
      <c r="S998">
        <v>26.738795597738999</v>
      </c>
      <c r="T998">
        <v>56.512241269652002</v>
      </c>
    </row>
    <row r="999" spans="1:20" x14ac:dyDescent="0.35">
      <c r="A999" s="24">
        <v>42356</v>
      </c>
      <c r="B999">
        <v>108.686866856091</v>
      </c>
      <c r="C999">
        <v>117.34318898497099</v>
      </c>
      <c r="D999">
        <v>113.071886076157</v>
      </c>
      <c r="E999">
        <v>104.017628001476</v>
      </c>
      <c r="F999">
        <v>109.943688339621</v>
      </c>
      <c r="G999">
        <v>57.056463896668802</v>
      </c>
      <c r="H999">
        <v>37.2817061003636</v>
      </c>
      <c r="I999">
        <v>117.824940558216</v>
      </c>
      <c r="J999">
        <v>115.67105997587301</v>
      </c>
      <c r="K999">
        <v>116.384012299359</v>
      </c>
      <c r="L999">
        <v>170.233773919979</v>
      </c>
      <c r="M999">
        <v>177.38910404490599</v>
      </c>
      <c r="N999">
        <v>170.68810954766701</v>
      </c>
      <c r="O999">
        <v>176.553499407949</v>
      </c>
      <c r="P999">
        <v>169.87703645960099</v>
      </c>
      <c r="Q999">
        <v>48.010131539700303</v>
      </c>
      <c r="R999">
        <v>40.925057390757999</v>
      </c>
      <c r="S999">
        <v>26.893354960761201</v>
      </c>
      <c r="T999">
        <v>55.595888086027799</v>
      </c>
    </row>
    <row r="1000" spans="1:20" x14ac:dyDescent="0.35">
      <c r="A1000" s="24">
        <v>42359</v>
      </c>
      <c r="B1000">
        <v>108.58652705545001</v>
      </c>
      <c r="C1000">
        <v>117.412811292246</v>
      </c>
      <c r="D1000">
        <v>113.173047036592</v>
      </c>
      <c r="E1000">
        <v>104.056721056451</v>
      </c>
      <c r="F1000">
        <v>109.845549019743</v>
      </c>
      <c r="G1000">
        <v>57.083350242105602</v>
      </c>
      <c r="H1000">
        <v>37.352122978586699</v>
      </c>
      <c r="I1000">
        <v>117.42397668363201</v>
      </c>
      <c r="J1000">
        <v>115.751914070393</v>
      </c>
      <c r="K1000">
        <v>116.266937501775</v>
      </c>
      <c r="L1000">
        <v>171.63809665791399</v>
      </c>
      <c r="M1000">
        <v>179.04816181571601</v>
      </c>
      <c r="N1000">
        <v>170.47056844276699</v>
      </c>
      <c r="O1000">
        <v>177.55695641519199</v>
      </c>
      <c r="P1000">
        <v>169.757755359405</v>
      </c>
      <c r="Q1000">
        <v>47.7930538900249</v>
      </c>
      <c r="R1000">
        <v>40.778689600114497</v>
      </c>
      <c r="S1000">
        <v>28.709428397518298</v>
      </c>
      <c r="T1000">
        <v>55.019568533148799</v>
      </c>
    </row>
    <row r="1001" spans="1:20" x14ac:dyDescent="0.35">
      <c r="A1001" s="24">
        <v>42360</v>
      </c>
      <c r="B1001">
        <v>108.50626455756201</v>
      </c>
      <c r="C1001">
        <v>117.426782739776</v>
      </c>
      <c r="D1001">
        <v>113.105595682085</v>
      </c>
      <c r="E1001">
        <v>104.04365541186</v>
      </c>
      <c r="F1001">
        <v>110.79468599272499</v>
      </c>
      <c r="G1001">
        <v>57.903238446333702</v>
      </c>
      <c r="H1001">
        <v>38.084512135023601</v>
      </c>
      <c r="I1001">
        <v>117.244216865788</v>
      </c>
      <c r="J1001">
        <v>115.600338900992</v>
      </c>
      <c r="K1001">
        <v>113.837374328753</v>
      </c>
      <c r="L1001">
        <v>173.19559757770901</v>
      </c>
      <c r="M1001">
        <v>180.274404047583</v>
      </c>
      <c r="N1001">
        <v>172.82670988091201</v>
      </c>
      <c r="O1001">
        <v>178.40196065648101</v>
      </c>
      <c r="P1001">
        <v>173.05672929570099</v>
      </c>
      <c r="Q1001">
        <v>47.575976240349597</v>
      </c>
      <c r="R1001">
        <v>40.690865575584297</v>
      </c>
      <c r="S1001">
        <v>28.2071113889427</v>
      </c>
      <c r="T1001">
        <v>55.691935029287102</v>
      </c>
    </row>
    <row r="1002" spans="1:20" x14ac:dyDescent="0.35">
      <c r="A1002" s="24">
        <v>42361</v>
      </c>
      <c r="B1002">
        <v>108.48627133844001</v>
      </c>
      <c r="C1002">
        <v>117.608494474265</v>
      </c>
      <c r="D1002">
        <v>113.004499006953</v>
      </c>
      <c r="E1002">
        <v>103.98348650262299</v>
      </c>
      <c r="F1002">
        <v>111.35118002103999</v>
      </c>
      <c r="G1002">
        <v>58.763450579040203</v>
      </c>
      <c r="H1002">
        <v>38.985918622071701</v>
      </c>
      <c r="I1002">
        <v>117.24280615359901</v>
      </c>
      <c r="J1002">
        <v>115.701419022869</v>
      </c>
      <c r="K1002">
        <v>111.202925678851</v>
      </c>
      <c r="L1002">
        <v>175.34025660635001</v>
      </c>
      <c r="M1002">
        <v>181.843244371526</v>
      </c>
      <c r="N1002">
        <v>174.56659136766299</v>
      </c>
      <c r="O1002">
        <v>181.14827623058599</v>
      </c>
      <c r="P1002">
        <v>174.964606988405</v>
      </c>
      <c r="Q1002">
        <v>48.444283090904598</v>
      </c>
      <c r="R1002">
        <v>41.744731535653301</v>
      </c>
      <c r="S1002">
        <v>29.3276676921</v>
      </c>
      <c r="T1002">
        <v>60.091194071665399</v>
      </c>
    </row>
    <row r="1003" spans="1:20" x14ac:dyDescent="0.35">
      <c r="A1003" s="24">
        <v>42362</v>
      </c>
      <c r="B1003">
        <v>108.538524644305</v>
      </c>
      <c r="C1003">
        <v>117.734265140899</v>
      </c>
      <c r="D1003">
        <v>113.105595682085</v>
      </c>
      <c r="E1003">
        <v>104.061938080617</v>
      </c>
      <c r="F1003">
        <v>111.48203684062899</v>
      </c>
      <c r="G1003">
        <v>58.1586251899232</v>
      </c>
      <c r="H1003">
        <v>38.352116775151202</v>
      </c>
      <c r="I1003">
        <v>117.520548338711</v>
      </c>
      <c r="J1003">
        <v>116.07838135764401</v>
      </c>
      <c r="K1003">
        <v>113.017786610154</v>
      </c>
      <c r="L1003">
        <v>175.05091671773701</v>
      </c>
      <c r="M1003">
        <v>181.95142923909401</v>
      </c>
      <c r="N1003">
        <v>174.56659136766299</v>
      </c>
      <c r="O1003">
        <v>181.46513301904301</v>
      </c>
      <c r="P1003">
        <v>173.49399001134799</v>
      </c>
      <c r="Q1003">
        <v>48.444283090904598</v>
      </c>
      <c r="R1003">
        <v>41.832552768396901</v>
      </c>
      <c r="S1003">
        <v>29.714066099655401</v>
      </c>
      <c r="T1003">
        <v>59.6493537125315</v>
      </c>
    </row>
    <row r="1004" spans="1:20" x14ac:dyDescent="0.35">
      <c r="A1004" s="24">
        <v>42366</v>
      </c>
      <c r="B1004">
        <v>108.538524644305</v>
      </c>
      <c r="C1004">
        <v>117.706336065274</v>
      </c>
      <c r="D1004">
        <v>113.105595682085</v>
      </c>
      <c r="E1004">
        <v>104.04893014647</v>
      </c>
      <c r="F1004">
        <v>110.827423261318</v>
      </c>
      <c r="G1004">
        <v>57.768840257210101</v>
      </c>
      <c r="H1004">
        <v>37.957757022788201</v>
      </c>
      <c r="I1004">
        <v>117.687253586772</v>
      </c>
      <c r="J1004">
        <v>115.936489073744</v>
      </c>
      <c r="K1004">
        <v>114.07155141056801</v>
      </c>
      <c r="L1004">
        <v>174.65095478798801</v>
      </c>
      <c r="M1004">
        <v>181.59074201644</v>
      </c>
      <c r="N1004">
        <v>174.56659136766299</v>
      </c>
      <c r="O1004">
        <v>180.831407256266</v>
      </c>
      <c r="P1004">
        <v>173.05672929570099</v>
      </c>
      <c r="Q1004">
        <v>47.756876780510197</v>
      </c>
      <c r="R1004">
        <v>41.1885238807753</v>
      </c>
      <c r="S1004">
        <v>32.5347772385498</v>
      </c>
      <c r="T1004">
        <v>57.440114023535898</v>
      </c>
    </row>
    <row r="1005" spans="1:20" x14ac:dyDescent="0.35">
      <c r="A1005" s="24">
        <v>42367</v>
      </c>
      <c r="B1005">
        <v>108.267168079162</v>
      </c>
      <c r="C1005">
        <v>117.21712811022699</v>
      </c>
      <c r="D1005">
        <v>112.933286962201</v>
      </c>
      <c r="E1005">
        <v>103.93130471887901</v>
      </c>
      <c r="F1005">
        <v>111.58118437348899</v>
      </c>
      <c r="G1005">
        <v>59.623662711746697</v>
      </c>
      <c r="H1005">
        <v>39.802826958111602</v>
      </c>
      <c r="I1005">
        <v>116.548560331665</v>
      </c>
      <c r="J1005">
        <v>115.33860090306899</v>
      </c>
      <c r="K1005">
        <v>108.495307571014</v>
      </c>
      <c r="L1005">
        <v>176.514752259636</v>
      </c>
      <c r="M1005">
        <v>183.844854593208</v>
      </c>
      <c r="N1005">
        <v>174.56659136766299</v>
      </c>
      <c r="O1005">
        <v>182.52135480953399</v>
      </c>
      <c r="P1005">
        <v>174.88506903520599</v>
      </c>
      <c r="Q1005">
        <v>48.552821915741902</v>
      </c>
      <c r="R1005">
        <v>41.978923350827301</v>
      </c>
      <c r="S1005">
        <v>33.384855577664702</v>
      </c>
      <c r="T1005">
        <v>58.3814389071633</v>
      </c>
    </row>
    <row r="1006" spans="1:20" x14ac:dyDescent="0.35">
      <c r="A1006" s="24">
        <v>42368</v>
      </c>
      <c r="B1006">
        <v>108.24710946166</v>
      </c>
      <c r="C1006">
        <v>117.077385996063</v>
      </c>
      <c r="D1006">
        <v>112.933286962201</v>
      </c>
      <c r="E1006">
        <v>103.957436008062</v>
      </c>
      <c r="F1006">
        <v>111.614053434629</v>
      </c>
      <c r="G1006">
        <v>59.798407188056103</v>
      </c>
      <c r="H1006">
        <v>39.957755130214601</v>
      </c>
      <c r="I1006">
        <v>116.256901068801</v>
      </c>
      <c r="J1006">
        <v>115.33860090306899</v>
      </c>
      <c r="K1006">
        <v>108.070886233678</v>
      </c>
      <c r="L1006">
        <v>175.26363760948999</v>
      </c>
      <c r="M1006">
        <v>182.67275804319701</v>
      </c>
      <c r="N1006">
        <v>174.89280716377399</v>
      </c>
      <c r="O1006">
        <v>180.46165164007601</v>
      </c>
      <c r="P1006">
        <v>173.65292815986999</v>
      </c>
      <c r="Q1006">
        <v>48.082493255022797</v>
      </c>
      <c r="R1006">
        <v>41.3056197883622</v>
      </c>
      <c r="S1006">
        <v>32.418858637529603</v>
      </c>
      <c r="T1006">
        <v>56.710128624254402</v>
      </c>
    </row>
    <row r="1007" spans="1:20" x14ac:dyDescent="0.35">
      <c r="A1007" s="24">
        <v>42369</v>
      </c>
      <c r="B1007">
        <v>108.538524644305</v>
      </c>
      <c r="C1007">
        <v>117.524624330785</v>
      </c>
      <c r="D1007">
        <v>112.933286962201</v>
      </c>
      <c r="E1007">
        <v>104.022775773109</v>
      </c>
      <c r="F1007">
        <v>111.614053434629</v>
      </c>
      <c r="G1007">
        <v>59.233894548064001</v>
      </c>
      <c r="H1007">
        <v>39.4084540628768</v>
      </c>
      <c r="I1007">
        <v>116.89565400507399</v>
      </c>
      <c r="J1007">
        <v>115.531108270264</v>
      </c>
      <c r="K1007">
        <v>108.64168313575</v>
      </c>
      <c r="L1007">
        <v>173.51046217897701</v>
      </c>
      <c r="M1007">
        <v>180.63498477409399</v>
      </c>
      <c r="N1007">
        <v>174.077203766004</v>
      </c>
      <c r="O1007">
        <v>178.61325132085599</v>
      </c>
      <c r="P1007">
        <v>171.864366006832</v>
      </c>
      <c r="Q1007">
        <v>48.335744266066897</v>
      </c>
      <c r="R1007">
        <v>41.656907511123102</v>
      </c>
      <c r="S1007">
        <v>33.5007741786849</v>
      </c>
      <c r="T1007">
        <v>58.0548447750542</v>
      </c>
    </row>
    <row r="1008" spans="1:20" x14ac:dyDescent="0.35">
      <c r="A1008" s="24">
        <v>42373</v>
      </c>
      <c r="B1008">
        <v>108.498267269913</v>
      </c>
      <c r="C1008">
        <v>117.69237843717799</v>
      </c>
      <c r="D1008">
        <v>113.237380553888</v>
      </c>
      <c r="E1008">
        <v>104.061938080617</v>
      </c>
      <c r="F1008">
        <v>111.05452817774</v>
      </c>
      <c r="G1008">
        <v>58.373671236003801</v>
      </c>
      <c r="H1008">
        <v>38.535220635696298</v>
      </c>
      <c r="I1008">
        <v>116.673433943182</v>
      </c>
      <c r="J1008">
        <v>115.47037017031001</v>
      </c>
      <c r="K1008">
        <v>111.86153326021901</v>
      </c>
      <c r="L1008">
        <v>171.084881781478</v>
      </c>
      <c r="M1008">
        <v>177.02846246345601</v>
      </c>
      <c r="N1008">
        <v>169.401316206763</v>
      </c>
      <c r="O1008">
        <v>174.546597579327</v>
      </c>
      <c r="P1008">
        <v>170.791163280018</v>
      </c>
      <c r="Q1008">
        <v>47.973954430185202</v>
      </c>
      <c r="R1008">
        <v>41.334894463205799</v>
      </c>
      <c r="S1008">
        <v>32.959814565614302</v>
      </c>
      <c r="T1008">
        <v>58.343010867047603</v>
      </c>
    </row>
    <row r="1009" spans="1:20" x14ac:dyDescent="0.35">
      <c r="A1009" s="24">
        <v>42374</v>
      </c>
      <c r="B1009">
        <v>108.548521253866</v>
      </c>
      <c r="C1009">
        <v>117.72027987393599</v>
      </c>
      <c r="D1009">
        <v>113.40626608137001</v>
      </c>
      <c r="E1009">
        <v>104.04893014647</v>
      </c>
      <c r="F1009">
        <v>111.284927907829</v>
      </c>
      <c r="G1009">
        <v>58.857547198392403</v>
      </c>
      <c r="H1009">
        <v>39.014091681939398</v>
      </c>
      <c r="I1009">
        <v>116.89565400507399</v>
      </c>
      <c r="J1009">
        <v>115.531108270264</v>
      </c>
      <c r="K1009">
        <v>110.485799023124</v>
      </c>
      <c r="L1009">
        <v>171.37420671712599</v>
      </c>
      <c r="M1009">
        <v>177.659619461896</v>
      </c>
      <c r="N1009">
        <v>170.79684814637</v>
      </c>
      <c r="O1009">
        <v>174.22974079086899</v>
      </c>
      <c r="P1009">
        <v>172.18238006175099</v>
      </c>
      <c r="Q1009">
        <v>47.503618273173402</v>
      </c>
      <c r="R1009">
        <v>40.925057390757999</v>
      </c>
      <c r="S1009">
        <v>33.384855577664702</v>
      </c>
      <c r="T1009">
        <v>58.150904349420898</v>
      </c>
    </row>
    <row r="1010" spans="1:20" x14ac:dyDescent="0.35">
      <c r="A1010" s="24">
        <v>42375</v>
      </c>
      <c r="B1010">
        <v>108.96058710555</v>
      </c>
      <c r="C1010">
        <v>118.09766097101</v>
      </c>
      <c r="D1010">
        <v>113.608933535746</v>
      </c>
      <c r="E1010">
        <v>104.16656711615001</v>
      </c>
      <c r="F1010">
        <v>111.186162573354</v>
      </c>
      <c r="G1010">
        <v>57.271521122102897</v>
      </c>
      <c r="H1010">
        <v>37.4788833479708</v>
      </c>
      <c r="I1010">
        <v>117.687253586772</v>
      </c>
      <c r="J1010">
        <v>115.987114160019</v>
      </c>
      <c r="K1010">
        <v>114.90578951274399</v>
      </c>
      <c r="L1010">
        <v>169.212471401518</v>
      </c>
      <c r="M1010">
        <v>175.946476864169</v>
      </c>
      <c r="N1010">
        <v>168.25954494350299</v>
      </c>
      <c r="O1010">
        <v>171.69472806700099</v>
      </c>
      <c r="P1010">
        <v>168.56540929027</v>
      </c>
      <c r="Q1010">
        <v>46.7438502474564</v>
      </c>
      <c r="R1010">
        <v>39.724823640045202</v>
      </c>
      <c r="S1010">
        <v>32.727977363573899</v>
      </c>
      <c r="T1010">
        <v>54.155074467538</v>
      </c>
    </row>
    <row r="1011" spans="1:20" x14ac:dyDescent="0.35">
      <c r="A1011" s="24">
        <v>42376</v>
      </c>
      <c r="B1011">
        <v>108.95049706973199</v>
      </c>
      <c r="C1011">
        <v>118.167518208658</v>
      </c>
      <c r="D1011">
        <v>113.676489353872</v>
      </c>
      <c r="E1011">
        <v>104.323401019605</v>
      </c>
      <c r="F1011">
        <v>110.59374189681699</v>
      </c>
      <c r="G1011">
        <v>57.096793414824099</v>
      </c>
      <c r="H1011">
        <v>37.211278707843199</v>
      </c>
      <c r="I1011">
        <v>117.576107008878</v>
      </c>
      <c r="J1011">
        <v>116.07838135764401</v>
      </c>
      <c r="K1011">
        <v>115.505878019752</v>
      </c>
      <c r="L1011">
        <v>165.152815946261</v>
      </c>
      <c r="M1011">
        <v>171.40221037308899</v>
      </c>
      <c r="N1011">
        <v>165.124131517146</v>
      </c>
      <c r="O1011">
        <v>166.41342414075299</v>
      </c>
      <c r="P1011">
        <v>167.969175986632</v>
      </c>
      <c r="Q1011">
        <v>46.526772597780997</v>
      </c>
      <c r="R1011">
        <v>39.344261242441</v>
      </c>
      <c r="S1011">
        <v>34.273570993795801</v>
      </c>
      <c r="T1011">
        <v>52.810337264892098</v>
      </c>
    </row>
    <row r="1012" spans="1:20" x14ac:dyDescent="0.35">
      <c r="A1012" s="24">
        <v>42377</v>
      </c>
      <c r="B1012">
        <v>109.191695638927</v>
      </c>
      <c r="C1012">
        <v>118.209474009549</v>
      </c>
      <c r="D1012">
        <v>113.777827098891</v>
      </c>
      <c r="E1012">
        <v>104.44111878390601</v>
      </c>
      <c r="F1012">
        <v>110.19876622407401</v>
      </c>
      <c r="G1012">
        <v>56.5725991136337</v>
      </c>
      <c r="H1012">
        <v>36.760575464319103</v>
      </c>
      <c r="I1012">
        <v>117.784446539965</v>
      </c>
      <c r="J1012">
        <v>116.169568531422</v>
      </c>
      <c r="K1012">
        <v>116.98409164415</v>
      </c>
      <c r="L1012">
        <v>163.34000808805899</v>
      </c>
      <c r="M1012">
        <v>169.85138311105001</v>
      </c>
      <c r="N1012">
        <v>163.60174320467499</v>
      </c>
      <c r="O1012">
        <v>163.03341936145799</v>
      </c>
      <c r="P1012">
        <v>162.881588238094</v>
      </c>
      <c r="Q1012">
        <v>46.309698696252099</v>
      </c>
      <c r="R1012">
        <v>39.2857146845407</v>
      </c>
      <c r="S1012">
        <v>35.587327421977299</v>
      </c>
      <c r="T1012">
        <v>53.060062685661698</v>
      </c>
    </row>
    <row r="1013" spans="1:20" x14ac:dyDescent="0.35">
      <c r="A1013" s="24">
        <v>42380</v>
      </c>
      <c r="B1013">
        <v>108.88017512565099</v>
      </c>
      <c r="C1013">
        <v>117.999750282831</v>
      </c>
      <c r="D1013">
        <v>113.710287352092</v>
      </c>
      <c r="E1013">
        <v>104.427983886782</v>
      </c>
      <c r="F1013">
        <v>110.03416392291</v>
      </c>
      <c r="G1013">
        <v>57.795709833616499</v>
      </c>
      <c r="H1013">
        <v>37.943667864280002</v>
      </c>
      <c r="I1013">
        <v>117.103935061044</v>
      </c>
      <c r="J1013">
        <v>115.794636801767</v>
      </c>
      <c r="K1013">
        <v>113.208058352322</v>
      </c>
      <c r="L1013">
        <v>163.50172441340001</v>
      </c>
      <c r="M1013">
        <v>170.338298690644</v>
      </c>
      <c r="N1013">
        <v>162.876824538942</v>
      </c>
      <c r="O1013">
        <v>162.927804493926</v>
      </c>
      <c r="P1013">
        <v>163.398318028002</v>
      </c>
      <c r="Q1013">
        <v>45.043413655861798</v>
      </c>
      <c r="R1013">
        <v>37.939110351397701</v>
      </c>
      <c r="S1013">
        <v>34.157652392775702</v>
      </c>
      <c r="T1013">
        <v>50.985319031888103</v>
      </c>
    </row>
    <row r="1014" spans="1:20" x14ac:dyDescent="0.35">
      <c r="A1014" s="24">
        <v>42381</v>
      </c>
      <c r="B1014">
        <v>109.12134566696901</v>
      </c>
      <c r="C1014">
        <v>118.069648978781</v>
      </c>
      <c r="D1014">
        <v>113.47380582817</v>
      </c>
      <c r="E1014">
        <v>104.44111878390601</v>
      </c>
      <c r="F1014">
        <v>110.297505200039</v>
      </c>
      <c r="G1014">
        <v>56.129030310693302</v>
      </c>
      <c r="H1014">
        <v>36.323950865005799</v>
      </c>
      <c r="I1014">
        <v>117.812149126458</v>
      </c>
      <c r="J1014">
        <v>116.058145327307</v>
      </c>
      <c r="K1014">
        <v>118.125685448293</v>
      </c>
      <c r="L1014">
        <v>164.820860105061</v>
      </c>
      <c r="M1014">
        <v>172.01533909589</v>
      </c>
      <c r="N1014">
        <v>162.586860268024</v>
      </c>
      <c r="O1014">
        <v>163.45593976089501</v>
      </c>
      <c r="P1014">
        <v>164.74974000353399</v>
      </c>
      <c r="Q1014">
        <v>44.753978039010299</v>
      </c>
      <c r="R1014">
        <v>37.851289118654101</v>
      </c>
      <c r="S1014">
        <v>32.418858637529603</v>
      </c>
      <c r="T1014">
        <v>50.178460710897497</v>
      </c>
    </row>
    <row r="1015" spans="1:20" x14ac:dyDescent="0.35">
      <c r="A1015" s="24">
        <v>42382</v>
      </c>
      <c r="B1015">
        <v>109.372568873603</v>
      </c>
      <c r="C1015">
        <v>118.335217037316</v>
      </c>
      <c r="D1015">
        <v>113.811592954459</v>
      </c>
      <c r="E1015">
        <v>104.558767295675</v>
      </c>
      <c r="F1015">
        <v>108.81632171614901</v>
      </c>
      <c r="G1015">
        <v>55.067226483978203</v>
      </c>
      <c r="H1015">
        <v>35.225364501776099</v>
      </c>
      <c r="I1015">
        <v>117.909415173547</v>
      </c>
      <c r="J1015">
        <v>116.412791011721</v>
      </c>
      <c r="K1015">
        <v>121.60899509729801</v>
      </c>
      <c r="L1015">
        <v>160.71017017746101</v>
      </c>
      <c r="M1015">
        <v>167.182513698446</v>
      </c>
      <c r="N1015">
        <v>160.64765131177299</v>
      </c>
      <c r="O1015">
        <v>157.85776686032801</v>
      </c>
      <c r="P1015">
        <v>159.30442949254899</v>
      </c>
      <c r="Q1015">
        <v>44.500723279819802</v>
      </c>
      <c r="R1015">
        <v>37.5585479537935</v>
      </c>
      <c r="S1015">
        <v>32.650695839569998</v>
      </c>
      <c r="T1015">
        <v>48.4687013360262</v>
      </c>
    </row>
    <row r="1016" spans="1:20" x14ac:dyDescent="0.35">
      <c r="A1016" s="24">
        <v>42383</v>
      </c>
      <c r="B1016">
        <v>109.33239558284301</v>
      </c>
      <c r="C1016">
        <v>117.971862665507</v>
      </c>
      <c r="D1016">
        <v>113.541385753284</v>
      </c>
      <c r="E1016">
        <v>104.519512651456</v>
      </c>
      <c r="F1016">
        <v>109.07970912067</v>
      </c>
      <c r="G1016">
        <v>56.034956050048201</v>
      </c>
      <c r="H1016">
        <v>36.154938791543302</v>
      </c>
      <c r="I1016">
        <v>117.11789599513401</v>
      </c>
      <c r="J1016">
        <v>115.83513887138299</v>
      </c>
      <c r="K1016">
        <v>118.257401467237</v>
      </c>
      <c r="L1016">
        <v>163.34853127857599</v>
      </c>
      <c r="M1016">
        <v>169.77923958102599</v>
      </c>
      <c r="N1016">
        <v>162.206259195689</v>
      </c>
      <c r="O1016">
        <v>159.653402396301</v>
      </c>
      <c r="P1016">
        <v>159.66211781552801</v>
      </c>
      <c r="Q1016">
        <v>44.609262104657503</v>
      </c>
      <c r="R1016">
        <v>37.7341932110672</v>
      </c>
      <c r="S1016">
        <v>30.757342721301701</v>
      </c>
      <c r="T1016">
        <v>50.159244585654797</v>
      </c>
    </row>
    <row r="1017" spans="1:20" x14ac:dyDescent="0.35">
      <c r="A1017" s="24">
        <v>42384</v>
      </c>
      <c r="B1017">
        <v>109.463005490941</v>
      </c>
      <c r="C1017">
        <v>118.01379082753</v>
      </c>
      <c r="D1017">
        <v>113.710287352092</v>
      </c>
      <c r="E1017">
        <v>104.637184247403</v>
      </c>
      <c r="F1017">
        <v>107.730100725748</v>
      </c>
      <c r="G1017">
        <v>54.2876566185518</v>
      </c>
      <c r="H1017">
        <v>34.521132633760899</v>
      </c>
      <c r="I1017">
        <v>117.09012762413499</v>
      </c>
      <c r="J1017">
        <v>115.66289754346801</v>
      </c>
      <c r="K1017">
        <v>123.819004085432</v>
      </c>
      <c r="L1017">
        <v>159.84204584085799</v>
      </c>
      <c r="M1017">
        <v>166.244784731739</v>
      </c>
      <c r="N1017">
        <v>158.92587162230899</v>
      </c>
      <c r="O1017">
        <v>156.00932998352101</v>
      </c>
      <c r="P1017">
        <v>156.64139756741901</v>
      </c>
      <c r="Q1017">
        <v>43.6685935387803</v>
      </c>
      <c r="R1017">
        <v>36.738876600684797</v>
      </c>
      <c r="S1017">
        <v>30.177744188722102</v>
      </c>
      <c r="T1017">
        <v>48.33423056302</v>
      </c>
    </row>
    <row r="1018" spans="1:20" x14ac:dyDescent="0.35">
      <c r="A1018" s="24">
        <v>42388</v>
      </c>
      <c r="B1018">
        <v>109.352482228223</v>
      </c>
      <c r="C1018">
        <v>117.58049630147001</v>
      </c>
      <c r="D1018">
        <v>113.372452011825</v>
      </c>
      <c r="E1018">
        <v>104.558767295675</v>
      </c>
      <c r="F1018">
        <v>107.203490657391</v>
      </c>
      <c r="G1018">
        <v>54.690873544629703</v>
      </c>
      <c r="H1018">
        <v>34.774658629677702</v>
      </c>
      <c r="I1018">
        <v>116.506874882913</v>
      </c>
      <c r="J1018">
        <v>115.14614355077801</v>
      </c>
      <c r="K1018">
        <v>122.64816448743299</v>
      </c>
      <c r="L1018">
        <v>160.05485645040599</v>
      </c>
      <c r="M1018">
        <v>166.587428465019</v>
      </c>
      <c r="N1018">
        <v>158.88960412024301</v>
      </c>
      <c r="O1018">
        <v>154.42489981088701</v>
      </c>
      <c r="P1018">
        <v>155.36951354508599</v>
      </c>
      <c r="Q1018">
        <v>43.306803702898897</v>
      </c>
      <c r="R1018">
        <v>36.358314203080397</v>
      </c>
      <c r="S1018">
        <v>29.829984700675599</v>
      </c>
      <c r="T1018">
        <v>45.856036696904901</v>
      </c>
    </row>
    <row r="1019" spans="1:20" x14ac:dyDescent="0.35">
      <c r="A1019" s="24">
        <v>42389</v>
      </c>
      <c r="B1019">
        <v>109.442928188187</v>
      </c>
      <c r="C1019">
        <v>117.678365531347</v>
      </c>
      <c r="D1019">
        <v>113.372452011825</v>
      </c>
      <c r="E1019">
        <v>104.6764619758</v>
      </c>
      <c r="F1019">
        <v>106.281918095544</v>
      </c>
      <c r="G1019">
        <v>53.508075573771897</v>
      </c>
      <c r="H1019">
        <v>33.704234812018399</v>
      </c>
      <c r="I1019">
        <v>115.729206997746</v>
      </c>
      <c r="J1019">
        <v>115.318384878694</v>
      </c>
      <c r="K1019">
        <v>126.51203594520599</v>
      </c>
      <c r="L1019">
        <v>158.003698317036</v>
      </c>
      <c r="M1019">
        <v>165.05459905114901</v>
      </c>
      <c r="N1019">
        <v>158.14653572660399</v>
      </c>
      <c r="O1019">
        <v>152.57645074821801</v>
      </c>
      <c r="P1019">
        <v>156.164428144243</v>
      </c>
      <c r="Q1019">
        <v>42.981187228385899</v>
      </c>
      <c r="R1019">
        <v>35.948477130632902</v>
      </c>
      <c r="S1019">
        <v>30.3323035517442</v>
      </c>
      <c r="T1019">
        <v>45.625506349531697</v>
      </c>
    </row>
    <row r="1020" spans="1:20" x14ac:dyDescent="0.35">
      <c r="A1020" s="24">
        <v>42390</v>
      </c>
      <c r="B1020">
        <v>109.292166236329</v>
      </c>
      <c r="C1020">
        <v>117.51065288325501</v>
      </c>
      <c r="D1020">
        <v>113.06842270544</v>
      </c>
      <c r="E1020">
        <v>104.702570180805</v>
      </c>
      <c r="F1020">
        <v>106.775606385744</v>
      </c>
      <c r="G1020">
        <v>54.2473326900733</v>
      </c>
      <c r="H1020">
        <v>34.380293620166</v>
      </c>
      <c r="I1020">
        <v>115.75695344057701</v>
      </c>
      <c r="J1020">
        <v>114.983975224617</v>
      </c>
      <c r="K1020">
        <v>123.804381188504</v>
      </c>
      <c r="L1020">
        <v>158.888854081707</v>
      </c>
      <c r="M1020">
        <v>165.63171686387599</v>
      </c>
      <c r="N1020">
        <v>158.14653572660399</v>
      </c>
      <c r="O1020">
        <v>149.83018391756201</v>
      </c>
      <c r="P1020">
        <v>157.67480548803201</v>
      </c>
      <c r="Q1020">
        <v>43.560058462089003</v>
      </c>
      <c r="R1020">
        <v>36.680327250997998</v>
      </c>
      <c r="S1020">
        <v>30.602783358279499</v>
      </c>
      <c r="T1020">
        <v>48.833702456405398</v>
      </c>
    </row>
    <row r="1021" spans="1:20" x14ac:dyDescent="0.35">
      <c r="A1021" s="24">
        <v>42391</v>
      </c>
      <c r="B1021">
        <v>109.372568873603</v>
      </c>
      <c r="C1021">
        <v>117.46872472123199</v>
      </c>
      <c r="D1021">
        <v>113.20355844868</v>
      </c>
      <c r="E1021">
        <v>104.532578296048</v>
      </c>
      <c r="F1021">
        <v>108.487209368604</v>
      </c>
      <c r="G1021">
        <v>54.650555205828098</v>
      </c>
      <c r="H1021">
        <v>34.746482941235797</v>
      </c>
      <c r="I1021">
        <v>116.173595955802</v>
      </c>
      <c r="J1021">
        <v>115.05489635911501</v>
      </c>
      <c r="K1021">
        <v>122.53108052763299</v>
      </c>
      <c r="L1021">
        <v>162.148481006705</v>
      </c>
      <c r="M1021">
        <v>169.41864364078</v>
      </c>
      <c r="N1021">
        <v>160.756357956729</v>
      </c>
      <c r="O1021">
        <v>151.94267624199099</v>
      </c>
      <c r="P1021">
        <v>160.45706685415399</v>
      </c>
      <c r="Q1021">
        <v>44.862516863847901</v>
      </c>
      <c r="R1021">
        <v>38.114755608671402</v>
      </c>
      <c r="S1021">
        <v>30.6414222777886</v>
      </c>
      <c r="T1021">
        <v>50.850831417404997</v>
      </c>
    </row>
    <row r="1022" spans="1:20" x14ac:dyDescent="0.35">
      <c r="A1022" s="24">
        <v>42394</v>
      </c>
      <c r="B1022">
        <v>109.31229025221199</v>
      </c>
      <c r="C1022">
        <v>117.44072654843799</v>
      </c>
      <c r="D1022">
        <v>113.000866887315</v>
      </c>
      <c r="E1022">
        <v>104.519512651456</v>
      </c>
      <c r="F1022">
        <v>107.565564320858</v>
      </c>
      <c r="G1022">
        <v>54.086031386482297</v>
      </c>
      <c r="H1022">
        <v>34.225360190914202</v>
      </c>
      <c r="I1022">
        <v>115.937502672495</v>
      </c>
      <c r="J1022">
        <v>114.93328011747499</v>
      </c>
      <c r="K1022">
        <v>124.419083430223</v>
      </c>
      <c r="L1022">
        <v>159.69739084951701</v>
      </c>
      <c r="M1022">
        <v>167.32680075849501</v>
      </c>
      <c r="N1022">
        <v>160.19453121217899</v>
      </c>
      <c r="O1022">
        <v>145.92203168543401</v>
      </c>
      <c r="P1022">
        <v>157.31709994531801</v>
      </c>
      <c r="Q1022">
        <v>43.885674936602001</v>
      </c>
      <c r="R1022">
        <v>36.855972508271698</v>
      </c>
      <c r="S1022">
        <v>30.3709443137462</v>
      </c>
      <c r="T1022">
        <v>47.162371121650096</v>
      </c>
    </row>
    <row r="1023" spans="1:20" x14ac:dyDescent="0.35">
      <c r="A1023" s="24">
        <v>42395</v>
      </c>
      <c r="B1023">
        <v>109.452980853502</v>
      </c>
      <c r="C1023">
        <v>117.245057185853</v>
      </c>
      <c r="D1023">
        <v>113.304944407677</v>
      </c>
      <c r="E1023">
        <v>104.637184247403</v>
      </c>
      <c r="F1023">
        <v>108.487209368604</v>
      </c>
      <c r="G1023">
        <v>54.005389119202199</v>
      </c>
      <c r="H1023">
        <v>34.112686351463999</v>
      </c>
      <c r="I1023">
        <v>116.00691263591</v>
      </c>
      <c r="J1023">
        <v>115.25752674296901</v>
      </c>
      <c r="K1023">
        <v>124.697147527255</v>
      </c>
      <c r="L1023">
        <v>161.87615759319499</v>
      </c>
      <c r="M1023">
        <v>169.05797163186099</v>
      </c>
      <c r="N1023">
        <v>160.41200840958601</v>
      </c>
      <c r="O1023">
        <v>149.93579878509399</v>
      </c>
      <c r="P1023">
        <v>161.01350535159099</v>
      </c>
      <c r="Q1023">
        <v>44.753978039010299</v>
      </c>
      <c r="R1023">
        <v>37.675643861380401</v>
      </c>
      <c r="S1023">
        <v>30.525503676768398</v>
      </c>
      <c r="T1023">
        <v>50.216884540644301</v>
      </c>
    </row>
    <row r="1024" spans="1:20" x14ac:dyDescent="0.35">
      <c r="A1024" s="24">
        <v>42396</v>
      </c>
      <c r="B1024">
        <v>109.47303012837899</v>
      </c>
      <c r="C1024">
        <v>117.328968787634</v>
      </c>
      <c r="D1024">
        <v>113.304944407677</v>
      </c>
      <c r="E1024">
        <v>104.65022680781701</v>
      </c>
      <c r="F1024">
        <v>108.223887860357</v>
      </c>
      <c r="G1024">
        <v>54.005389119202199</v>
      </c>
      <c r="H1024">
        <v>34.183105858261399</v>
      </c>
      <c r="I1024">
        <v>115.78477297730301</v>
      </c>
      <c r="J1024">
        <v>114.94341313711401</v>
      </c>
      <c r="K1024">
        <v>124.448356710727</v>
      </c>
      <c r="L1024">
        <v>160.11442906623299</v>
      </c>
      <c r="M1024">
        <v>166.280932565424</v>
      </c>
      <c r="N1024">
        <v>159.034578267266</v>
      </c>
      <c r="O1024">
        <v>151.361764005911</v>
      </c>
      <c r="P1024">
        <v>158.74799099511199</v>
      </c>
      <c r="Q1024">
        <v>45.296672163198203</v>
      </c>
      <c r="R1024">
        <v>38.261123399314997</v>
      </c>
      <c r="S1024">
        <v>30.448223995257301</v>
      </c>
      <c r="T1024">
        <v>50.447402256909697</v>
      </c>
    </row>
    <row r="1025" spans="1:20" x14ac:dyDescent="0.35">
      <c r="A1025" s="24">
        <v>42397</v>
      </c>
      <c r="B1025">
        <v>109.563485430969</v>
      </c>
      <c r="C1025">
        <v>117.482696168762</v>
      </c>
      <c r="D1025">
        <v>113.44006407959</v>
      </c>
      <c r="E1025">
        <v>104.728701469988</v>
      </c>
      <c r="F1025">
        <v>108.71759591943901</v>
      </c>
      <c r="G1025">
        <v>53.870985340401802</v>
      </c>
      <c r="H1025">
        <v>34.014091156224502</v>
      </c>
      <c r="I1025">
        <v>115.895831842522</v>
      </c>
      <c r="J1025">
        <v>115.07513238945199</v>
      </c>
      <c r="K1025">
        <v>125.03377650972701</v>
      </c>
      <c r="L1025">
        <v>160.94847559373099</v>
      </c>
      <c r="M1025">
        <v>167.561213983004</v>
      </c>
      <c r="N1025">
        <v>160.321419538789</v>
      </c>
      <c r="O1025">
        <v>152.99897114765599</v>
      </c>
      <c r="P1025">
        <v>158.708230628379</v>
      </c>
      <c r="Q1025">
        <v>45.803185429725197</v>
      </c>
      <c r="R1025">
        <v>39.168618776953799</v>
      </c>
      <c r="S1025">
        <v>31.568780298414602</v>
      </c>
      <c r="T1025">
        <v>52.272424700282997</v>
      </c>
    </row>
    <row r="1026" spans="1:20" x14ac:dyDescent="0.35">
      <c r="A1026" s="24">
        <v>42398</v>
      </c>
      <c r="B1026">
        <v>109.88507729481201</v>
      </c>
      <c r="C1026">
        <v>118.083620426311</v>
      </c>
      <c r="D1026">
        <v>113.676489353872</v>
      </c>
      <c r="E1026">
        <v>104.846384608024</v>
      </c>
      <c r="F1026">
        <v>109.310075902622</v>
      </c>
      <c r="G1026">
        <v>52.983886862258302</v>
      </c>
      <c r="H1026">
        <v>33.197190705907701</v>
      </c>
      <c r="I1026">
        <v>116.423482057239</v>
      </c>
      <c r="J1026">
        <v>115.673000554165</v>
      </c>
      <c r="K1026">
        <v>127.917034300588</v>
      </c>
      <c r="L1026">
        <v>164.87195438926699</v>
      </c>
      <c r="M1026">
        <v>171.31203856742599</v>
      </c>
      <c r="N1026">
        <v>162.822423285844</v>
      </c>
      <c r="O1026">
        <v>156.11492047932799</v>
      </c>
      <c r="P1026">
        <v>163.120064339815</v>
      </c>
      <c r="Q1026">
        <v>46.237336980929499</v>
      </c>
      <c r="R1026">
        <v>39.461357150027801</v>
      </c>
      <c r="S1026">
        <v>32.8052552025921</v>
      </c>
      <c r="T1026">
        <v>54.731398230786198</v>
      </c>
    </row>
    <row r="1027" spans="1:20" x14ac:dyDescent="0.35">
      <c r="A1027" s="24">
        <v>42401</v>
      </c>
      <c r="B1027">
        <v>109.752113045024</v>
      </c>
      <c r="C1027">
        <v>117.717972028498</v>
      </c>
      <c r="D1027">
        <v>113.32774961902901</v>
      </c>
      <c r="E1027">
        <v>104.759992072893</v>
      </c>
      <c r="F1027">
        <v>108.598613608305</v>
      </c>
      <c r="G1027">
        <v>53.306472700409699</v>
      </c>
      <c r="H1027">
        <v>33.450714073250197</v>
      </c>
      <c r="I1027">
        <v>116.07803299648501</v>
      </c>
      <c r="J1027">
        <v>115.304080616023</v>
      </c>
      <c r="K1027">
        <v>126.99498551911699</v>
      </c>
      <c r="L1027">
        <v>164.81238177343999</v>
      </c>
      <c r="M1027">
        <v>171.708751913887</v>
      </c>
      <c r="N1027">
        <v>164.652941574012</v>
      </c>
      <c r="O1027">
        <v>155.11147565794801</v>
      </c>
      <c r="P1027">
        <v>163.95485984384601</v>
      </c>
      <c r="Q1027">
        <v>45.369030130374803</v>
      </c>
      <c r="R1027">
        <v>38.290398074158603</v>
      </c>
      <c r="S1027">
        <v>30.409583233255301</v>
      </c>
      <c r="T1027">
        <v>52.867964588773901</v>
      </c>
    </row>
    <row r="1028" spans="1:20" x14ac:dyDescent="0.35">
      <c r="A1028" s="24">
        <v>42402</v>
      </c>
      <c r="B1028">
        <v>110.084411557986</v>
      </c>
      <c r="C1028">
        <v>118.13829010625901</v>
      </c>
      <c r="D1028">
        <v>113.63247802808699</v>
      </c>
      <c r="E1028">
        <v>104.99554302238499</v>
      </c>
      <c r="F1028">
        <v>107.705257830701</v>
      </c>
      <c r="G1028">
        <v>51.317212929011802</v>
      </c>
      <c r="H1028">
        <v>31.6197227821376</v>
      </c>
      <c r="I1028">
        <v>116.718942202683</v>
      </c>
      <c r="J1028">
        <v>115.517504216256</v>
      </c>
      <c r="K1028">
        <v>133.947009406847</v>
      </c>
      <c r="L1028">
        <v>161.84206483112499</v>
      </c>
      <c r="M1028">
        <v>168.75141487732799</v>
      </c>
      <c r="N1028">
        <v>160.810743232954</v>
      </c>
      <c r="O1028">
        <v>150.46390968033899</v>
      </c>
      <c r="P1028">
        <v>160.69559461507799</v>
      </c>
      <c r="Q1028">
        <v>44.5730849951428</v>
      </c>
      <c r="R1028">
        <v>37.412177371363001</v>
      </c>
      <c r="S1028">
        <v>28.902628522542599</v>
      </c>
      <c r="T1028">
        <v>50.639508774535997</v>
      </c>
    </row>
    <row r="1029" spans="1:20" x14ac:dyDescent="0.35">
      <c r="A1029" s="24">
        <v>42403</v>
      </c>
      <c r="B1029">
        <v>110.074424291051</v>
      </c>
      <c r="C1029">
        <v>118.15234447039199</v>
      </c>
      <c r="D1029">
        <v>113.666356382936</v>
      </c>
      <c r="E1029">
        <v>105.061032834588</v>
      </c>
      <c r="F1029">
        <v>108.1022960568</v>
      </c>
      <c r="G1029">
        <v>52.163987478676802</v>
      </c>
      <c r="H1029">
        <v>32.408460686884197</v>
      </c>
      <c r="I1029">
        <v>116.008264872981</v>
      </c>
      <c r="J1029">
        <v>115.232959421907</v>
      </c>
      <c r="K1029">
        <v>130.74175469265799</v>
      </c>
      <c r="L1029">
        <v>162.81236278317499</v>
      </c>
      <c r="M1029">
        <v>168.71534311231599</v>
      </c>
      <c r="N1029">
        <v>159.324590468803</v>
      </c>
      <c r="O1029">
        <v>151.30896266507699</v>
      </c>
      <c r="P1029">
        <v>159.66211781552801</v>
      </c>
      <c r="Q1029">
        <v>45.694646604887502</v>
      </c>
      <c r="R1029">
        <v>38.817331054192898</v>
      </c>
      <c r="S1029">
        <v>29.173108329077898</v>
      </c>
      <c r="T1029">
        <v>52.867964588773901</v>
      </c>
    </row>
    <row r="1030" spans="1:20" x14ac:dyDescent="0.35">
      <c r="A1030" s="24">
        <v>42404</v>
      </c>
      <c r="B1030">
        <v>110.18511572103201</v>
      </c>
      <c r="C1030">
        <v>118.25037953347299</v>
      </c>
      <c r="D1030">
        <v>113.666356382936</v>
      </c>
      <c r="E1030">
        <v>105.12638414172299</v>
      </c>
      <c r="F1030">
        <v>107.83759731644</v>
      </c>
      <c r="G1030">
        <v>51.680117105965003</v>
      </c>
      <c r="H1030">
        <v>31.9436709134262</v>
      </c>
      <c r="I1030">
        <v>115.966440545827</v>
      </c>
      <c r="J1030">
        <v>115.28374455587701</v>
      </c>
      <c r="K1030">
        <v>132.644398816608</v>
      </c>
      <c r="L1030">
        <v>163.06768467454799</v>
      </c>
      <c r="M1030">
        <v>168.57107126600101</v>
      </c>
      <c r="N1030">
        <v>162.151921850083</v>
      </c>
      <c r="O1030">
        <v>153.15737517016001</v>
      </c>
      <c r="P1030">
        <v>159.66211781552801</v>
      </c>
      <c r="Q1030">
        <v>45.622284889564902</v>
      </c>
      <c r="R1030">
        <v>38.466043331432303</v>
      </c>
      <c r="S1030">
        <v>28.129831707431599</v>
      </c>
      <c r="T1030">
        <v>52.522171172898702</v>
      </c>
    </row>
    <row r="1031" spans="1:20" x14ac:dyDescent="0.35">
      <c r="A1031" s="24">
        <v>42405</v>
      </c>
      <c r="B1031">
        <v>110.084411557986</v>
      </c>
      <c r="C1031">
        <v>118.15234447039199</v>
      </c>
      <c r="D1031">
        <v>113.395498293065</v>
      </c>
      <c r="E1031">
        <v>105.074063852913</v>
      </c>
      <c r="F1031">
        <v>106.878048732271</v>
      </c>
      <c r="G1031">
        <v>51.505383809009203</v>
      </c>
      <c r="H1031">
        <v>31.816905286893501</v>
      </c>
      <c r="I1031">
        <v>115.99435510461799</v>
      </c>
      <c r="J1031">
        <v>115.26339849275099</v>
      </c>
      <c r="K1031">
        <v>133.21518655646301</v>
      </c>
      <c r="L1031">
        <v>159.961176119545</v>
      </c>
      <c r="M1031">
        <v>163.88253292860699</v>
      </c>
      <c r="N1031">
        <v>158.69026067386901</v>
      </c>
      <c r="O1031">
        <v>150.992081504895</v>
      </c>
      <c r="P1031">
        <v>155.448982619346</v>
      </c>
      <c r="Q1031">
        <v>45.332853020859702</v>
      </c>
      <c r="R1031">
        <v>38.026931584141302</v>
      </c>
      <c r="S1031">
        <v>29.134467567075799</v>
      </c>
      <c r="T1031">
        <v>50.485834507394998</v>
      </c>
    </row>
    <row r="1032" spans="1:20" x14ac:dyDescent="0.35">
      <c r="A1032" s="24">
        <v>42408</v>
      </c>
      <c r="B1032">
        <v>110.507398939182</v>
      </c>
      <c r="C1032">
        <v>118.502625657865</v>
      </c>
      <c r="D1032">
        <v>113.93720643714499</v>
      </c>
      <c r="E1032">
        <v>105.231186308589</v>
      </c>
      <c r="F1032">
        <v>105.587509756766</v>
      </c>
      <c r="G1032">
        <v>49.3548562720813</v>
      </c>
      <c r="H1032">
        <v>29.8028259066819</v>
      </c>
      <c r="I1032">
        <v>116.39844008855199</v>
      </c>
      <c r="J1032">
        <v>115.863117208928</v>
      </c>
      <c r="K1032">
        <v>141.48444393136</v>
      </c>
      <c r="L1032">
        <v>157.80797894742099</v>
      </c>
      <c r="M1032">
        <v>161.448091954246</v>
      </c>
      <c r="N1032">
        <v>154.50369680879399</v>
      </c>
      <c r="O1032">
        <v>146.29175074403699</v>
      </c>
      <c r="P1032">
        <v>153.62066009957601</v>
      </c>
      <c r="Q1032">
        <v>45.115779119330803</v>
      </c>
      <c r="R1032">
        <v>37.4707267210499</v>
      </c>
      <c r="S1032">
        <v>30.216384950723999</v>
      </c>
      <c r="T1032">
        <v>49.1794916619113</v>
      </c>
    </row>
    <row r="1033" spans="1:20" x14ac:dyDescent="0.35">
      <c r="A1033" s="24">
        <v>42409</v>
      </c>
      <c r="B1033">
        <v>110.49729956073701</v>
      </c>
      <c r="C1033">
        <v>118.320388784893</v>
      </c>
      <c r="D1033">
        <v>113.801805517029</v>
      </c>
      <c r="E1033">
        <v>105.231186308589</v>
      </c>
      <c r="F1033">
        <v>105.09116584675201</v>
      </c>
      <c r="G1033">
        <v>49.193560558167199</v>
      </c>
      <c r="H1033">
        <v>29.605640773351698</v>
      </c>
      <c r="I1033">
        <v>116.231193945662</v>
      </c>
      <c r="J1033">
        <v>115.466739088248</v>
      </c>
      <c r="K1033">
        <v>142.21623929509499</v>
      </c>
      <c r="L1033">
        <v>157.81645727904001</v>
      </c>
      <c r="M1033">
        <v>161.73663564687499</v>
      </c>
      <c r="N1033">
        <v>156.76918546864999</v>
      </c>
      <c r="O1033">
        <v>146.55579400579799</v>
      </c>
      <c r="P1033">
        <v>153.14367345666599</v>
      </c>
      <c r="Q1033">
        <v>43.958029155631799</v>
      </c>
      <c r="R1033">
        <v>36.387588877923903</v>
      </c>
      <c r="S1033">
        <v>29.6754253376535</v>
      </c>
      <c r="T1033">
        <v>47.258422275278697</v>
      </c>
    </row>
    <row r="1034" spans="1:20" x14ac:dyDescent="0.35">
      <c r="A1034" s="24">
        <v>42410</v>
      </c>
      <c r="B1034">
        <v>110.769235368677</v>
      </c>
      <c r="C1034">
        <v>118.334443149026</v>
      </c>
      <c r="D1034">
        <v>113.93720643714499</v>
      </c>
      <c r="E1034">
        <v>105.296606868258</v>
      </c>
      <c r="F1034">
        <v>104.925759611053</v>
      </c>
      <c r="G1034">
        <v>48.319916432095901</v>
      </c>
      <c r="H1034">
        <v>28.859162458406601</v>
      </c>
      <c r="I1034">
        <v>116.844364018419</v>
      </c>
      <c r="J1034">
        <v>115.608961470518</v>
      </c>
      <c r="K1034">
        <v>145.86054740576401</v>
      </c>
      <c r="L1034">
        <v>157.68028061931901</v>
      </c>
      <c r="M1034">
        <v>162.20549252336201</v>
      </c>
      <c r="N1034">
        <v>156.46107146982499</v>
      </c>
      <c r="O1034">
        <v>145.393884232603</v>
      </c>
      <c r="P1034">
        <v>153.06418716267001</v>
      </c>
      <c r="Q1034">
        <v>44.030390870954399</v>
      </c>
      <c r="R1034">
        <v>36.094847713063302</v>
      </c>
      <c r="S1034">
        <v>28.979908204053601</v>
      </c>
      <c r="T1034">
        <v>46.874209240025998</v>
      </c>
    </row>
    <row r="1035" spans="1:20" x14ac:dyDescent="0.35">
      <c r="A1035" s="24">
        <v>42411</v>
      </c>
      <c r="B1035">
        <v>110.83968810951799</v>
      </c>
      <c r="C1035">
        <v>118.30640351792999</v>
      </c>
      <c r="D1035">
        <v>114.241934846202</v>
      </c>
      <c r="E1035">
        <v>105.322784325797</v>
      </c>
      <c r="F1035">
        <v>104.19779030026601</v>
      </c>
      <c r="G1035">
        <v>47.661307172751599</v>
      </c>
      <c r="H1035">
        <v>28.323947921002599</v>
      </c>
      <c r="I1035">
        <v>117.123041805396</v>
      </c>
      <c r="J1035">
        <v>115.995156556654</v>
      </c>
      <c r="K1035">
        <v>148.72920062412999</v>
      </c>
      <c r="L1035">
        <v>155.62912248594799</v>
      </c>
      <c r="M1035">
        <v>160.83497844518001</v>
      </c>
      <c r="N1035">
        <v>155.04740577918599</v>
      </c>
      <c r="O1035">
        <v>140.05981552310601</v>
      </c>
      <c r="P1035">
        <v>152.587269398697</v>
      </c>
      <c r="Q1035">
        <v>44.5730849951428</v>
      </c>
      <c r="R1035">
        <v>36.387588877923903</v>
      </c>
      <c r="S1035">
        <v>28.2071113889427</v>
      </c>
      <c r="T1035">
        <v>45.913672441525101</v>
      </c>
    </row>
    <row r="1036" spans="1:20" x14ac:dyDescent="0.35">
      <c r="A1036" s="24">
        <v>42412</v>
      </c>
      <c r="B1036">
        <v>110.53763167613501</v>
      </c>
      <c r="C1036">
        <v>117.900084526566</v>
      </c>
      <c r="D1036">
        <v>113.32774961902901</v>
      </c>
      <c r="E1036">
        <v>105.139576749292</v>
      </c>
      <c r="F1036">
        <v>105.88528183671301</v>
      </c>
      <c r="G1036">
        <v>49.207003730885603</v>
      </c>
      <c r="H1036">
        <v>29.6197220461368</v>
      </c>
      <c r="I1036">
        <v>116.760773839227</v>
      </c>
      <c r="J1036">
        <v>115.344762739296</v>
      </c>
      <c r="K1036">
        <v>141.57223628622299</v>
      </c>
      <c r="L1036">
        <v>158.83780465639799</v>
      </c>
      <c r="M1036">
        <v>163.32347381898799</v>
      </c>
      <c r="N1036">
        <v>157.276610960102</v>
      </c>
      <c r="O1036">
        <v>146.81981289583399</v>
      </c>
      <c r="P1036">
        <v>156.283657585236</v>
      </c>
      <c r="Q1036">
        <v>45.2243141960221</v>
      </c>
      <c r="R1036">
        <v>37.236534905875899</v>
      </c>
      <c r="S1036">
        <v>27.897990820405401</v>
      </c>
      <c r="T1036">
        <v>47.085523462156502</v>
      </c>
    </row>
    <row r="1037" spans="1:20" x14ac:dyDescent="0.35">
      <c r="A1037" s="24">
        <v>42416</v>
      </c>
      <c r="B1037">
        <v>110.265677182944</v>
      </c>
      <c r="C1037">
        <v>117.745956381859</v>
      </c>
      <c r="D1037">
        <v>113.564809710681</v>
      </c>
      <c r="E1037">
        <v>105.10027593671801</v>
      </c>
      <c r="F1037">
        <v>106.050780327194</v>
      </c>
      <c r="G1037">
        <v>50.2150684047878</v>
      </c>
      <c r="H1037">
        <v>30.507047260399801</v>
      </c>
      <c r="I1037">
        <v>116.45415956529</v>
      </c>
      <c r="J1037">
        <v>114.79589917795499</v>
      </c>
      <c r="K1037">
        <v>137.166877855748</v>
      </c>
      <c r="L1037">
        <v>161.51866208637301</v>
      </c>
      <c r="M1037">
        <v>166.551387127476</v>
      </c>
      <c r="N1037">
        <v>159.63265653700901</v>
      </c>
      <c r="O1037">
        <v>150.83361655307999</v>
      </c>
      <c r="P1037">
        <v>162.563677501581</v>
      </c>
      <c r="Q1037">
        <v>44.7177971813488</v>
      </c>
      <c r="R1037">
        <v>36.973068415858599</v>
      </c>
      <c r="S1037">
        <v>27.1638347672965</v>
      </c>
      <c r="T1037">
        <v>46.470796921007697</v>
      </c>
    </row>
    <row r="1038" spans="1:20" x14ac:dyDescent="0.35">
      <c r="A1038" s="24">
        <v>42417</v>
      </c>
      <c r="B1038">
        <v>110.20529579266901</v>
      </c>
      <c r="C1038">
        <v>117.57787060905601</v>
      </c>
      <c r="D1038">
        <v>113.49706907230799</v>
      </c>
      <c r="E1038">
        <v>105.047944105818</v>
      </c>
      <c r="F1038">
        <v>106.84494903417399</v>
      </c>
      <c r="G1038">
        <v>50.846780139341703</v>
      </c>
      <c r="H1038">
        <v>31.1408517358946</v>
      </c>
      <c r="I1038">
        <v>116.342654827307</v>
      </c>
      <c r="J1038">
        <v>114.76544010115001</v>
      </c>
      <c r="K1038">
        <v>134.590984929071</v>
      </c>
      <c r="L1038">
        <v>164.157068046386</v>
      </c>
      <c r="M1038">
        <v>169.490756743335</v>
      </c>
      <c r="N1038">
        <v>162.71373261776</v>
      </c>
      <c r="O1038">
        <v>151.62585601112099</v>
      </c>
      <c r="P1038">
        <v>165.94212051213799</v>
      </c>
      <c r="Q1038">
        <v>45.658465747226401</v>
      </c>
      <c r="R1038">
        <v>38.026931584141302</v>
      </c>
      <c r="S1038">
        <v>27.704792537874098</v>
      </c>
      <c r="T1038">
        <v>48.6608078536525</v>
      </c>
    </row>
    <row r="1039" spans="1:20" x14ac:dyDescent="0.35">
      <c r="A1039" s="24">
        <v>42418</v>
      </c>
      <c r="B1039">
        <v>110.53763167613501</v>
      </c>
      <c r="C1039">
        <v>118.23640808594401</v>
      </c>
      <c r="D1039">
        <v>113.869505977087</v>
      </c>
      <c r="E1039">
        <v>105.1788429356</v>
      </c>
      <c r="F1039">
        <v>106.944162463308</v>
      </c>
      <c r="G1039">
        <v>49.650550175119001</v>
      </c>
      <c r="H1039">
        <v>30.000008411437801</v>
      </c>
      <c r="I1039">
        <v>117.123041805396</v>
      </c>
      <c r="J1039">
        <v>115.700448733722</v>
      </c>
      <c r="K1039">
        <v>139.34759523894601</v>
      </c>
      <c r="L1039">
        <v>163.48466307940001</v>
      </c>
      <c r="M1039">
        <v>168.31861455211899</v>
      </c>
      <c r="N1039">
        <v>162.206259195689</v>
      </c>
      <c r="O1039">
        <v>149.037981017107</v>
      </c>
      <c r="P1039">
        <v>165.624140896688</v>
      </c>
      <c r="Q1039">
        <v>45.405207239889599</v>
      </c>
      <c r="R1039">
        <v>37.851289118654101</v>
      </c>
      <c r="S1039">
        <v>26.3910361096926</v>
      </c>
      <c r="T1039">
        <v>46.662886597156998</v>
      </c>
    </row>
    <row r="1040" spans="1:20" x14ac:dyDescent="0.35">
      <c r="A1040" s="24">
        <v>42419</v>
      </c>
      <c r="B1040">
        <v>110.557699636263</v>
      </c>
      <c r="C1040">
        <v>118.320388784893</v>
      </c>
      <c r="D1040">
        <v>113.97109282765599</v>
      </c>
      <c r="E1040">
        <v>105.087210292126</v>
      </c>
      <c r="F1040">
        <v>107.14272770374799</v>
      </c>
      <c r="G1040">
        <v>49.583345490880298</v>
      </c>
      <c r="H1040">
        <v>29.915499746132099</v>
      </c>
      <c r="I1040">
        <v>117.24847093052099</v>
      </c>
      <c r="J1040">
        <v>115.61909449015801</v>
      </c>
      <c r="K1040">
        <v>139.684224221417</v>
      </c>
      <c r="L1040">
        <v>163.4081487533</v>
      </c>
      <c r="M1040">
        <v>168.62517130665199</v>
      </c>
      <c r="N1040">
        <v>162.278730292326</v>
      </c>
      <c r="O1040">
        <v>149.83018391756201</v>
      </c>
      <c r="P1040">
        <v>164.35227409408901</v>
      </c>
      <c r="Q1040">
        <v>45.007236546346697</v>
      </c>
      <c r="R1040">
        <v>37.5000013958932</v>
      </c>
      <c r="S1040">
        <v>25.579598532579698</v>
      </c>
      <c r="T1040">
        <v>45.817617077527302</v>
      </c>
    </row>
    <row r="1041" spans="1:20" x14ac:dyDescent="0.35">
      <c r="A1041" s="24">
        <v>42422</v>
      </c>
      <c r="B1041">
        <v>110.58795105846799</v>
      </c>
      <c r="C1041">
        <v>118.432478212107</v>
      </c>
      <c r="D1041">
        <v>114.140364066958</v>
      </c>
      <c r="E1041">
        <v>105.10027593671801</v>
      </c>
      <c r="F1041">
        <v>108.201575382206</v>
      </c>
      <c r="G1041">
        <v>49.610220656963698</v>
      </c>
      <c r="H1041">
        <v>30.000008411437801</v>
      </c>
      <c r="I1041">
        <v>117.59689491283299</v>
      </c>
      <c r="J1041">
        <v>115.852884159479</v>
      </c>
      <c r="K1041">
        <v>139.42079218353001</v>
      </c>
      <c r="L1041">
        <v>165.77411167607499</v>
      </c>
      <c r="M1041">
        <v>171.00551224036201</v>
      </c>
      <c r="N1041">
        <v>164.58045450050099</v>
      </c>
      <c r="O1041">
        <v>152.57645074821801</v>
      </c>
      <c r="P1041">
        <v>167.17424416774</v>
      </c>
      <c r="Q1041">
        <v>45.694646604887502</v>
      </c>
      <c r="R1041">
        <v>38.231851516258303</v>
      </c>
      <c r="S1041">
        <v>25.540959613070601</v>
      </c>
      <c r="T1041">
        <v>48.026848345784003</v>
      </c>
    </row>
    <row r="1042" spans="1:20" x14ac:dyDescent="0.35">
      <c r="A1042" s="24">
        <v>42423</v>
      </c>
      <c r="B1042">
        <v>110.60807507435</v>
      </c>
      <c r="C1042">
        <v>118.572621089851</v>
      </c>
      <c r="D1042">
        <v>114.106533926087</v>
      </c>
      <c r="E1042">
        <v>105.165754206831</v>
      </c>
      <c r="F1042">
        <v>108.069209537958</v>
      </c>
      <c r="G1042">
        <v>49.193560558167199</v>
      </c>
      <c r="H1042">
        <v>29.605640773351698</v>
      </c>
      <c r="I1042">
        <v>117.59689491283299</v>
      </c>
      <c r="J1042">
        <v>116.086653822839</v>
      </c>
      <c r="K1042">
        <v>141.13320121417601</v>
      </c>
      <c r="L1042">
        <v>163.680472166811</v>
      </c>
      <c r="M1042">
        <v>169.05797163186099</v>
      </c>
      <c r="N1042">
        <v>162.38748486790399</v>
      </c>
      <c r="O1042">
        <v>148.66833507367701</v>
      </c>
      <c r="P1042">
        <v>167.53196693018799</v>
      </c>
      <c r="Q1042">
        <v>45.079594513523297</v>
      </c>
      <c r="R1042">
        <v>37.4707267210499</v>
      </c>
      <c r="S1042">
        <v>25.0772796815112</v>
      </c>
      <c r="T1042">
        <v>45.337352888646102</v>
      </c>
    </row>
    <row r="1043" spans="1:20" x14ac:dyDescent="0.35">
      <c r="A1043" s="24">
        <v>42424</v>
      </c>
      <c r="B1043">
        <v>110.648416532374</v>
      </c>
      <c r="C1043">
        <v>118.79678612484599</v>
      </c>
      <c r="D1043">
        <v>114.20807256267901</v>
      </c>
      <c r="E1043">
        <v>105.165754206831</v>
      </c>
      <c r="F1043">
        <v>108.234675080302</v>
      </c>
      <c r="G1043">
        <v>49.395174610882897</v>
      </c>
      <c r="H1043">
        <v>29.774655475388599</v>
      </c>
      <c r="I1043">
        <v>117.722265562842</v>
      </c>
      <c r="J1043">
        <v>116.198457140228</v>
      </c>
      <c r="K1043">
        <v>140.34285928943299</v>
      </c>
      <c r="L1043">
        <v>164.429391459898</v>
      </c>
      <c r="M1043">
        <v>169.97761146799101</v>
      </c>
      <c r="N1043">
        <v>162.314981817519</v>
      </c>
      <c r="O1043">
        <v>147.928921328195</v>
      </c>
      <c r="P1043">
        <v>169.559022404682</v>
      </c>
      <c r="Q1043">
        <v>45.658465747226401</v>
      </c>
      <c r="R1043">
        <v>37.997656909297703</v>
      </c>
      <c r="S1043">
        <v>25.193200125024301</v>
      </c>
      <c r="T1043">
        <v>46.317093181281898</v>
      </c>
    </row>
    <row r="1044" spans="1:20" x14ac:dyDescent="0.35">
      <c r="A1044" s="24">
        <v>42425</v>
      </c>
      <c r="B1044">
        <v>110.93031157937099</v>
      </c>
      <c r="C1044">
        <v>119.245185292004</v>
      </c>
      <c r="D1044">
        <v>114.275797129726</v>
      </c>
      <c r="E1044">
        <v>105.283471971133</v>
      </c>
      <c r="F1044">
        <v>108.69794565073001</v>
      </c>
      <c r="G1044">
        <v>49.032264844253099</v>
      </c>
      <c r="H1044">
        <v>29.478877775393201</v>
      </c>
      <c r="I1044">
        <v>118.126387093723</v>
      </c>
      <c r="J1044">
        <v>116.84894098441301</v>
      </c>
      <c r="K1044">
        <v>141.77717673640001</v>
      </c>
      <c r="L1044">
        <v>166.42094707151</v>
      </c>
      <c r="M1044">
        <v>172.03338258526301</v>
      </c>
      <c r="N1044">
        <v>164.997291121156</v>
      </c>
      <c r="O1044">
        <v>149.98863668351501</v>
      </c>
      <c r="P1044">
        <v>171.90405749462599</v>
      </c>
      <c r="Q1044">
        <v>45.622284889564902</v>
      </c>
      <c r="R1044">
        <v>38.202576841415002</v>
      </c>
      <c r="S1044">
        <v>24.420403309913301</v>
      </c>
      <c r="T1044">
        <v>46.413144334910399</v>
      </c>
    </row>
    <row r="1045" spans="1:20" x14ac:dyDescent="0.35">
      <c r="A1045" s="24">
        <v>42426</v>
      </c>
      <c r="B1045">
        <v>110.728949966408</v>
      </c>
      <c r="C1045">
        <v>119.371163250145</v>
      </c>
      <c r="D1045">
        <v>114.546743611889</v>
      </c>
      <c r="E1045">
        <v>105.113353123398</v>
      </c>
      <c r="F1045">
        <v>109.425882013381</v>
      </c>
      <c r="G1045">
        <v>49.946244078156603</v>
      </c>
      <c r="H1045">
        <v>30.253529150205999</v>
      </c>
      <c r="I1045">
        <v>117.973109194313</v>
      </c>
      <c r="J1045">
        <v>116.808218849217</v>
      </c>
      <c r="K1045">
        <v>137.82549459933199</v>
      </c>
      <c r="L1045">
        <v>166.037971710932</v>
      </c>
      <c r="M1045">
        <v>171.708751913887</v>
      </c>
      <c r="N1045">
        <v>165.34165664517201</v>
      </c>
      <c r="O1045">
        <v>152.99897114765599</v>
      </c>
      <c r="P1045">
        <v>172.30155784354099</v>
      </c>
      <c r="Q1045">
        <v>45.549930670535097</v>
      </c>
      <c r="R1045">
        <v>38.144027491728103</v>
      </c>
      <c r="S1045">
        <v>24.574962672935499</v>
      </c>
      <c r="T1045">
        <v>47.469740707778399</v>
      </c>
    </row>
    <row r="1046" spans="1:20" x14ac:dyDescent="0.35">
      <c r="A1046" s="24">
        <v>42429</v>
      </c>
      <c r="B1046">
        <v>110.85983081065299</v>
      </c>
      <c r="C1046">
        <v>119.35720562204899</v>
      </c>
      <c r="D1046">
        <v>114.580581788423</v>
      </c>
      <c r="E1046">
        <v>105.1788429356</v>
      </c>
      <c r="F1046">
        <v>110.617042819068</v>
      </c>
      <c r="G1046">
        <v>49.677430930878998</v>
      </c>
      <c r="H1046">
        <v>29.9718379801445</v>
      </c>
      <c r="I1046">
        <v>117.63867538365</v>
      </c>
      <c r="J1046">
        <v>116.88958309576201</v>
      </c>
      <c r="K1046">
        <v>139.05489908276999</v>
      </c>
      <c r="L1046">
        <v>164.73577772954599</v>
      </c>
      <c r="M1046">
        <v>170.01365280553401</v>
      </c>
      <c r="N1046">
        <v>165.45039524387599</v>
      </c>
      <c r="O1046">
        <v>149.566128469939</v>
      </c>
      <c r="P1046">
        <v>172.18238006175099</v>
      </c>
      <c r="Q1046">
        <v>46.128801904238202</v>
      </c>
      <c r="R1046">
        <v>38.641685796919198</v>
      </c>
      <c r="S1046">
        <v>23.261206244754</v>
      </c>
      <c r="T1046">
        <v>47.258422275278697</v>
      </c>
    </row>
    <row r="1047" spans="1:20" x14ac:dyDescent="0.35">
      <c r="A1047" s="24">
        <v>42430</v>
      </c>
      <c r="B1047">
        <v>110.52784060434</v>
      </c>
      <c r="C1047">
        <v>119.205482058816</v>
      </c>
      <c r="D1047">
        <v>113.96290448714601</v>
      </c>
      <c r="E1047">
        <v>104.9940771771</v>
      </c>
      <c r="F1047">
        <v>112.64368270548999</v>
      </c>
      <c r="G1047">
        <v>51.263451417491602</v>
      </c>
      <c r="H1047">
        <v>31.422542905956099</v>
      </c>
      <c r="I1047">
        <v>117.47076408630799</v>
      </c>
      <c r="J1047">
        <v>116.25253325491001</v>
      </c>
      <c r="K1047">
        <v>132.27853320249599</v>
      </c>
      <c r="L1047">
        <v>168.608222052738</v>
      </c>
      <c r="M1047">
        <v>174.413677877769</v>
      </c>
      <c r="N1047">
        <v>167.20836255103899</v>
      </c>
      <c r="O1047">
        <v>156.00932998352101</v>
      </c>
      <c r="P1047">
        <v>174.92486384140699</v>
      </c>
      <c r="Q1047">
        <v>46.1649752656065</v>
      </c>
      <c r="R1047">
        <v>38.758781704506298</v>
      </c>
      <c r="S1047">
        <v>23.879443696842699</v>
      </c>
      <c r="T1047">
        <v>48.411078222513702</v>
      </c>
    </row>
    <row r="1048" spans="1:20" x14ac:dyDescent="0.35">
      <c r="A1048" s="24">
        <v>42431</v>
      </c>
      <c r="B1048">
        <v>110.406732146639</v>
      </c>
      <c r="C1048">
        <v>118.910395689773</v>
      </c>
      <c r="D1048">
        <v>114.09861879811599</v>
      </c>
      <c r="E1048">
        <v>104.96788817747201</v>
      </c>
      <c r="F1048">
        <v>111.845033051923</v>
      </c>
      <c r="G1048">
        <v>50.900552830215503</v>
      </c>
      <c r="H1048">
        <v>31.070432229097101</v>
      </c>
      <c r="I1048">
        <v>117.414832637272</v>
      </c>
      <c r="J1048">
        <v>116.486943109046</v>
      </c>
      <c r="K1048">
        <v>133.74209644331901</v>
      </c>
      <c r="L1048">
        <v>169.36564958337601</v>
      </c>
      <c r="M1048">
        <v>174.50388011090101</v>
      </c>
      <c r="N1048">
        <v>167.84274027659399</v>
      </c>
      <c r="O1048">
        <v>158.91404958012899</v>
      </c>
      <c r="P1048">
        <v>175.71974400109599</v>
      </c>
      <c r="Q1048">
        <v>46.418233772943402</v>
      </c>
      <c r="R1048">
        <v>39.051522869366998</v>
      </c>
      <c r="S1048">
        <v>22.836167075196499</v>
      </c>
      <c r="T1048">
        <v>51.0045141052845</v>
      </c>
    </row>
    <row r="1049" spans="1:20" x14ac:dyDescent="0.35">
      <c r="A1049" s="24">
        <v>42432</v>
      </c>
      <c r="B1049">
        <v>110.537977353288</v>
      </c>
      <c r="C1049">
        <v>119.261658057044</v>
      </c>
      <c r="D1049">
        <v>114.200398504595</v>
      </c>
      <c r="E1049">
        <v>105.033331821319</v>
      </c>
      <c r="F1049">
        <v>112.144478897212</v>
      </c>
      <c r="G1049">
        <v>50.524199890867102</v>
      </c>
      <c r="H1049">
        <v>30.746491983531499</v>
      </c>
      <c r="I1049">
        <v>118.450141886216</v>
      </c>
      <c r="J1049">
        <v>117.037387141368</v>
      </c>
      <c r="K1049">
        <v>135.24958334822099</v>
      </c>
      <c r="L1049">
        <v>170.029486500948</v>
      </c>
      <c r="M1049">
        <v>174.55798015155199</v>
      </c>
      <c r="N1049">
        <v>168.78516809348099</v>
      </c>
      <c r="O1049">
        <v>161.449025746411</v>
      </c>
      <c r="P1049">
        <v>177.269950590555</v>
      </c>
      <c r="Q1049">
        <v>46.671488532133402</v>
      </c>
      <c r="R1049">
        <v>39.080797544210299</v>
      </c>
      <c r="S1049">
        <v>22.372488986129898</v>
      </c>
      <c r="T1049">
        <v>53.540326874542899</v>
      </c>
    </row>
    <row r="1050" spans="1:20" x14ac:dyDescent="0.35">
      <c r="A1050" s="24">
        <v>42433</v>
      </c>
      <c r="B1050">
        <v>110.366390688615</v>
      </c>
      <c r="C1050">
        <v>119.402201698366</v>
      </c>
      <c r="D1050">
        <v>114.302258567704</v>
      </c>
      <c r="E1050">
        <v>104.954776364525</v>
      </c>
      <c r="F1050">
        <v>112.510611771117</v>
      </c>
      <c r="G1050">
        <v>51.155933984128303</v>
      </c>
      <c r="H1050">
        <v>31.295785165146299</v>
      </c>
      <c r="I1050">
        <v>118.450141886216</v>
      </c>
      <c r="J1050">
        <v>117.017001066318</v>
      </c>
      <c r="K1050">
        <v>132.62976675746401</v>
      </c>
      <c r="L1050">
        <v>170.58268642441899</v>
      </c>
      <c r="M1050">
        <v>174.97272177365301</v>
      </c>
      <c r="N1050">
        <v>169.691312431429</v>
      </c>
      <c r="O1050">
        <v>163.455939760896</v>
      </c>
      <c r="P1050">
        <v>178.14428260477001</v>
      </c>
      <c r="Q1050">
        <v>47.575976240349597</v>
      </c>
      <c r="R1050">
        <v>40.105386037649403</v>
      </c>
      <c r="S1050">
        <v>22.9134467567076</v>
      </c>
      <c r="T1050">
        <v>55.615087369793699</v>
      </c>
    </row>
    <row r="1051" spans="1:20" x14ac:dyDescent="0.35">
      <c r="A1051" s="24">
        <v>42436</v>
      </c>
      <c r="B1051">
        <v>110.336176636914</v>
      </c>
      <c r="C1051">
        <v>119.23361842594799</v>
      </c>
      <c r="D1051">
        <v>114.268251642248</v>
      </c>
      <c r="E1051">
        <v>104.87614011311</v>
      </c>
      <c r="F1051">
        <v>112.61041826671</v>
      </c>
      <c r="G1051">
        <v>51.223127489013201</v>
      </c>
      <c r="H1051">
        <v>31.338034240650401</v>
      </c>
      <c r="I1051">
        <v>118.99589014952301</v>
      </c>
      <c r="J1051">
        <v>117.149520557126</v>
      </c>
      <c r="K1051">
        <v>132.51271944652899</v>
      </c>
      <c r="L1051">
        <v>170.718892990071</v>
      </c>
      <c r="M1051">
        <v>174.323506072105</v>
      </c>
      <c r="N1051">
        <v>170.47056844276699</v>
      </c>
      <c r="O1051">
        <v>163.24472221169501</v>
      </c>
      <c r="P1051">
        <v>179.058529963327</v>
      </c>
      <c r="Q1051">
        <v>48.444283090904598</v>
      </c>
      <c r="R1051">
        <v>41.129977322875398</v>
      </c>
      <c r="S1051">
        <v>23.570324970798399</v>
      </c>
      <c r="T1051">
        <v>57.766691314168597</v>
      </c>
    </row>
    <row r="1052" spans="1:20" x14ac:dyDescent="0.35">
      <c r="A1052" s="24">
        <v>42437</v>
      </c>
      <c r="B1052">
        <v>110.60856089089</v>
      </c>
      <c r="C1052">
        <v>119.612975702049</v>
      </c>
      <c r="D1052">
        <v>114.607678043772</v>
      </c>
      <c r="E1052">
        <v>104.980930737886</v>
      </c>
      <c r="F1052">
        <v>111.845033051923</v>
      </c>
      <c r="G1052">
        <v>49.999999999999901</v>
      </c>
      <c r="H1052">
        <v>30.267615680139698</v>
      </c>
      <c r="I1052">
        <v>120.10113563793</v>
      </c>
      <c r="J1052">
        <v>117.771295846162</v>
      </c>
      <c r="K1052">
        <v>136.91810536365301</v>
      </c>
      <c r="L1052">
        <v>168.85503570656101</v>
      </c>
      <c r="M1052">
        <v>173.169453011467</v>
      </c>
      <c r="N1052">
        <v>168.18705786999101</v>
      </c>
      <c r="O1052">
        <v>159.125254943469</v>
      </c>
      <c r="P1052">
        <v>177.78657706205601</v>
      </c>
      <c r="Q1052">
        <v>47.7930538900249</v>
      </c>
      <c r="R1052">
        <v>40.339577852823403</v>
      </c>
      <c r="S1052">
        <v>23.493045289287199</v>
      </c>
      <c r="T1052">
        <v>53.098486515408503</v>
      </c>
    </row>
    <row r="1053" spans="1:20" x14ac:dyDescent="0.35">
      <c r="A1053" s="24">
        <v>42438</v>
      </c>
      <c r="B1053">
        <v>110.55813873967401</v>
      </c>
      <c r="C1053">
        <v>119.458391516028</v>
      </c>
      <c r="D1053">
        <v>114.607678043772</v>
      </c>
      <c r="E1053">
        <v>104.928506570276</v>
      </c>
      <c r="F1053">
        <v>112.111188099923</v>
      </c>
      <c r="G1053">
        <v>50.712381950218102</v>
      </c>
      <c r="H1053">
        <v>30.915498799845398</v>
      </c>
      <c r="I1053">
        <v>120.115118500189</v>
      </c>
      <c r="J1053">
        <v>117.638786358335</v>
      </c>
      <c r="K1053">
        <v>134.239714725238</v>
      </c>
      <c r="L1053">
        <v>169.68905232812801</v>
      </c>
      <c r="M1053">
        <v>173.92685358058199</v>
      </c>
      <c r="N1053">
        <v>168.658247813125</v>
      </c>
      <c r="O1053">
        <v>157.80491677604499</v>
      </c>
      <c r="P1053">
        <v>178.18406019123699</v>
      </c>
      <c r="Q1053">
        <v>48.516644806227198</v>
      </c>
      <c r="R1053">
        <v>41.4227156959494</v>
      </c>
      <c r="S1053">
        <v>24.111282741376002</v>
      </c>
      <c r="T1053">
        <v>54.981144703402002</v>
      </c>
    </row>
    <row r="1054" spans="1:20" x14ac:dyDescent="0.35">
      <c r="A1054" s="24">
        <v>42439</v>
      </c>
      <c r="B1054">
        <v>110.60856089089</v>
      </c>
      <c r="C1054">
        <v>119.62697478844601</v>
      </c>
      <c r="D1054">
        <v>114.37015991933499</v>
      </c>
      <c r="E1054">
        <v>104.823669777144</v>
      </c>
      <c r="F1054">
        <v>112.909903649763</v>
      </c>
      <c r="G1054">
        <v>51.102166882931201</v>
      </c>
      <c r="H1054">
        <v>31.197187341332501</v>
      </c>
      <c r="I1054">
        <v>120.74476393705</v>
      </c>
      <c r="J1054">
        <v>118.128072165505</v>
      </c>
      <c r="K1054">
        <v>132.76150110084001</v>
      </c>
      <c r="L1054">
        <v>169.82525889378101</v>
      </c>
      <c r="M1054">
        <v>173.83666656118399</v>
      </c>
      <c r="N1054">
        <v>167.679568471046</v>
      </c>
      <c r="O1054">
        <v>159.07244141677199</v>
      </c>
      <c r="P1054">
        <v>178.54174851421601</v>
      </c>
      <c r="Q1054">
        <v>48.444283090904598</v>
      </c>
      <c r="R1054">
        <v>41.100702648031799</v>
      </c>
      <c r="S1054">
        <v>24.806801717468801</v>
      </c>
      <c r="T1054">
        <v>54.769822060533002</v>
      </c>
    </row>
    <row r="1055" spans="1:20" x14ac:dyDescent="0.35">
      <c r="A1055" s="24">
        <v>42440</v>
      </c>
      <c r="B1055">
        <v>110.406732146639</v>
      </c>
      <c r="C1055">
        <v>119.753408787902</v>
      </c>
      <c r="D1055">
        <v>114.438005021325</v>
      </c>
      <c r="E1055">
        <v>104.797550030049</v>
      </c>
      <c r="F1055">
        <v>114.240968833369</v>
      </c>
      <c r="G1055">
        <v>52.123657960521399</v>
      </c>
      <c r="H1055">
        <v>32.140850789607804</v>
      </c>
      <c r="I1055">
        <v>122.017913413409</v>
      </c>
      <c r="J1055">
        <v>118.464432400855</v>
      </c>
      <c r="K1055">
        <v>128.78054568326701</v>
      </c>
      <c r="L1055">
        <v>172.56571884551499</v>
      </c>
      <c r="M1055">
        <v>176.631733903259</v>
      </c>
      <c r="N1055">
        <v>171.8660844055</v>
      </c>
      <c r="O1055">
        <v>163.667169495959</v>
      </c>
      <c r="P1055">
        <v>181.28430117280999</v>
      </c>
      <c r="Q1055">
        <v>48.6251836310649</v>
      </c>
      <c r="R1055">
        <v>41.4519903707927</v>
      </c>
      <c r="S1055">
        <v>24.845440636977798</v>
      </c>
      <c r="T1055">
        <v>57.190392813135503</v>
      </c>
    </row>
    <row r="1056" spans="1:20" x14ac:dyDescent="0.35">
      <c r="A1056" s="24">
        <v>42443</v>
      </c>
      <c r="B1056">
        <v>110.467281704177</v>
      </c>
      <c r="C1056">
        <v>119.83776261156299</v>
      </c>
      <c r="D1056">
        <v>114.67559546672901</v>
      </c>
      <c r="E1056">
        <v>104.836850842624</v>
      </c>
      <c r="F1056">
        <v>113.974747889095</v>
      </c>
      <c r="G1056">
        <v>51.801100070754202</v>
      </c>
      <c r="H1056">
        <v>31.873248778054499</v>
      </c>
      <c r="I1056">
        <v>122.577593373249</v>
      </c>
      <c r="J1056">
        <v>118.810955664788</v>
      </c>
      <c r="K1056">
        <v>129.81968758675399</v>
      </c>
      <c r="L1056">
        <v>172.34445981027801</v>
      </c>
      <c r="M1056">
        <v>177.010418974083</v>
      </c>
      <c r="N1056">
        <v>171.576184042075</v>
      </c>
      <c r="O1056">
        <v>163.03341936145799</v>
      </c>
      <c r="P1056">
        <v>181.12529414535001</v>
      </c>
      <c r="Q1056">
        <v>48.191028331714101</v>
      </c>
      <c r="R1056">
        <v>40.983606740444898</v>
      </c>
      <c r="S1056">
        <v>24.884081398979799</v>
      </c>
      <c r="T1056">
        <v>56.306682622282302</v>
      </c>
    </row>
    <row r="1057" spans="1:20" x14ac:dyDescent="0.35">
      <c r="A1057" s="24">
        <v>42444</v>
      </c>
      <c r="B1057">
        <v>110.366390688615</v>
      </c>
      <c r="C1057">
        <v>120.006401161716</v>
      </c>
      <c r="D1057">
        <v>114.709578285196</v>
      </c>
      <c r="E1057">
        <v>104.889251926057</v>
      </c>
      <c r="F1057">
        <v>113.242653471596</v>
      </c>
      <c r="G1057">
        <v>51.706992272048197</v>
      </c>
      <c r="H1057">
        <v>31.788740112748901</v>
      </c>
      <c r="I1057">
        <v>122.325719117847</v>
      </c>
      <c r="J1057">
        <v>118.77022352661101</v>
      </c>
      <c r="K1057">
        <v>130.05386466856999</v>
      </c>
      <c r="L1057">
        <v>172.06361320625001</v>
      </c>
      <c r="M1057">
        <v>176.86613191403401</v>
      </c>
      <c r="N1057">
        <v>170.887468970914</v>
      </c>
      <c r="O1057">
        <v>161.87149740240099</v>
      </c>
      <c r="P1057">
        <v>181.56252042152801</v>
      </c>
      <c r="Q1057">
        <v>47.7930538900249</v>
      </c>
      <c r="R1057">
        <v>40.603044342840697</v>
      </c>
      <c r="S1057">
        <v>25.3477594880464</v>
      </c>
      <c r="T1057">
        <v>56.325890326786201</v>
      </c>
    </row>
    <row r="1058" spans="1:20" x14ac:dyDescent="0.35">
      <c r="A1058" s="24">
        <v>42445</v>
      </c>
      <c r="B1058">
        <v>110.840669085223</v>
      </c>
      <c r="C1058">
        <v>120.413756610612</v>
      </c>
      <c r="D1058">
        <v>115.252523921365</v>
      </c>
      <c r="E1058">
        <v>105.16440378243399</v>
      </c>
      <c r="F1058">
        <v>114.041316304418</v>
      </c>
      <c r="G1058">
        <v>51.370980030208898</v>
      </c>
      <c r="H1058">
        <v>31.507046314113001</v>
      </c>
      <c r="I1058">
        <v>122.381774826506</v>
      </c>
      <c r="J1058">
        <v>119.34104363100199</v>
      </c>
      <c r="K1058">
        <v>131.29791953558501</v>
      </c>
      <c r="L1058">
        <v>173.05937605909</v>
      </c>
      <c r="M1058">
        <v>178.05630238088801</v>
      </c>
      <c r="N1058">
        <v>172.22859965742401</v>
      </c>
      <c r="O1058">
        <v>160.70967293024</v>
      </c>
      <c r="P1058">
        <v>180.131612152</v>
      </c>
      <c r="Q1058">
        <v>48.6251836310649</v>
      </c>
      <c r="R1058">
        <v>41.539811603536201</v>
      </c>
      <c r="S1058">
        <v>25.502318851068601</v>
      </c>
      <c r="T1058">
        <v>58.477498481530603</v>
      </c>
    </row>
    <row r="1059" spans="1:20" x14ac:dyDescent="0.35">
      <c r="A1059" s="24">
        <v>42446</v>
      </c>
      <c r="B1059">
        <v>111.072739909053</v>
      </c>
      <c r="C1059">
        <v>120.877509168675</v>
      </c>
      <c r="D1059">
        <v>115.524008792944</v>
      </c>
      <c r="E1059">
        <v>105.295452659372</v>
      </c>
      <c r="F1059">
        <v>114.806648802187</v>
      </c>
      <c r="G1059">
        <v>51.0080814429326</v>
      </c>
      <c r="H1059">
        <v>31.112681304601299</v>
      </c>
      <c r="I1059">
        <v>123.179265776203</v>
      </c>
      <c r="J1059">
        <v>119.70801298787001</v>
      </c>
      <c r="K1059">
        <v>132.74687820391199</v>
      </c>
      <c r="L1059">
        <v>174.157282621446</v>
      </c>
      <c r="M1059">
        <v>178.597287573665</v>
      </c>
      <c r="N1059">
        <v>173.551580616026</v>
      </c>
      <c r="O1059">
        <v>162.29402998769999</v>
      </c>
      <c r="P1059">
        <v>181.920277623445</v>
      </c>
      <c r="Q1059">
        <v>49.167874007106498</v>
      </c>
      <c r="R1059">
        <v>42.096019258414202</v>
      </c>
      <c r="S1059">
        <v>26.3910361096926</v>
      </c>
      <c r="T1059">
        <v>59.476459109778098</v>
      </c>
    </row>
    <row r="1060" spans="1:20" x14ac:dyDescent="0.35">
      <c r="A1060" s="24">
        <v>42447</v>
      </c>
      <c r="B1060">
        <v>111.163531546169</v>
      </c>
      <c r="C1060">
        <v>121.42544971719499</v>
      </c>
      <c r="D1060">
        <v>115.59187800192301</v>
      </c>
      <c r="E1060">
        <v>105.32168782735501</v>
      </c>
      <c r="F1060">
        <v>114.939825170597</v>
      </c>
      <c r="G1060">
        <v>50.712381950218102</v>
      </c>
      <c r="H1060">
        <v>30.9014201556346</v>
      </c>
      <c r="I1060">
        <v>123.82284290959601</v>
      </c>
      <c r="J1060">
        <v>119.98322500105</v>
      </c>
      <c r="K1060">
        <v>133.888444521407</v>
      </c>
      <c r="L1060">
        <v>174.841649961088</v>
      </c>
      <c r="M1060">
        <v>178.966555342698</v>
      </c>
      <c r="N1060">
        <v>174.34762832105201</v>
      </c>
      <c r="O1060">
        <v>164.61153725748099</v>
      </c>
      <c r="P1060">
        <v>183.36384239775799</v>
      </c>
      <c r="Q1060">
        <v>49.131693149445397</v>
      </c>
      <c r="R1060">
        <v>41.891102118083701</v>
      </c>
      <c r="S1060">
        <v>25.811437577113001</v>
      </c>
      <c r="T1060">
        <v>59.526524610492402</v>
      </c>
    </row>
    <row r="1061" spans="1:20" x14ac:dyDescent="0.35">
      <c r="A1061" s="24">
        <v>42450</v>
      </c>
      <c r="B1061">
        <v>110.92138937177199</v>
      </c>
      <c r="C1061">
        <v>121.20070426598301</v>
      </c>
      <c r="D1061">
        <v>115.72764052687</v>
      </c>
      <c r="E1061">
        <v>105.20366996874201</v>
      </c>
      <c r="F1061">
        <v>114.906521194053</v>
      </c>
      <c r="G1061">
        <v>51.532264564769299</v>
      </c>
      <c r="H1061">
        <v>31.6197227821376</v>
      </c>
      <c r="I1061">
        <v>124.116651132995</v>
      </c>
      <c r="J1061">
        <v>119.84049246675499</v>
      </c>
      <c r="K1061">
        <v>130.65394401336201</v>
      </c>
      <c r="L1061">
        <v>175.08970471107301</v>
      </c>
      <c r="M1061">
        <v>179.43711615747301</v>
      </c>
      <c r="N1061">
        <v>174.23831455491501</v>
      </c>
      <c r="O1061">
        <v>164.61153725748099</v>
      </c>
      <c r="P1061">
        <v>182.40676955974499</v>
      </c>
      <c r="Q1061">
        <v>49.2764128319441</v>
      </c>
      <c r="R1061">
        <v>42.066744583570902</v>
      </c>
      <c r="S1061">
        <v>24.806801717468801</v>
      </c>
      <c r="T1061">
        <v>59.353166867122702</v>
      </c>
    </row>
    <row r="1062" spans="1:20" x14ac:dyDescent="0.35">
      <c r="A1062" s="24">
        <v>42451</v>
      </c>
      <c r="B1062">
        <v>110.85076846366699</v>
      </c>
      <c r="C1062">
        <v>121.04616153826299</v>
      </c>
      <c r="D1062">
        <v>115.35433577049599</v>
      </c>
      <c r="E1062">
        <v>105.09883317561</v>
      </c>
      <c r="F1062">
        <v>114.740172641646</v>
      </c>
      <c r="G1062">
        <v>51.518832571404403</v>
      </c>
      <c r="H1062">
        <v>31.6197227821376</v>
      </c>
      <c r="I1062">
        <v>123.500981249003</v>
      </c>
      <c r="J1062">
        <v>119.61623563822</v>
      </c>
      <c r="K1062">
        <v>130.595379127922</v>
      </c>
      <c r="L1062">
        <v>174.99563560310099</v>
      </c>
      <c r="M1062">
        <v>179.60000961508001</v>
      </c>
      <c r="N1062">
        <v>174.51148713214599</v>
      </c>
      <c r="O1062">
        <v>164.24029496610501</v>
      </c>
      <c r="P1062">
        <v>181.529441311743</v>
      </c>
      <c r="Q1062">
        <v>49.638202667825503</v>
      </c>
      <c r="R1062">
        <v>42.154565816314502</v>
      </c>
      <c r="S1062">
        <v>25.3864002500484</v>
      </c>
      <c r="T1062">
        <v>59.545808101643502</v>
      </c>
    </row>
    <row r="1063" spans="1:20" x14ac:dyDescent="0.35">
      <c r="A1063" s="24">
        <v>42452</v>
      </c>
      <c r="B1063">
        <v>111.092910638064</v>
      </c>
      <c r="C1063">
        <v>121.509831179724</v>
      </c>
      <c r="D1063">
        <v>115.659779353554</v>
      </c>
      <c r="E1063">
        <v>105.11201424108999</v>
      </c>
      <c r="F1063">
        <v>114.141135979266</v>
      </c>
      <c r="G1063">
        <v>50.322585838151298</v>
      </c>
      <c r="H1063">
        <v>30.549304221626901</v>
      </c>
      <c r="I1063">
        <v>123.71086306129</v>
      </c>
      <c r="J1063">
        <v>120.21766486412901</v>
      </c>
      <c r="K1063">
        <v>135.14714060978201</v>
      </c>
      <c r="L1063">
        <v>173.840743288006</v>
      </c>
      <c r="M1063">
        <v>178.695066246686</v>
      </c>
      <c r="N1063">
        <v>173.41870096198301</v>
      </c>
      <c r="O1063">
        <v>162.11900444918001</v>
      </c>
      <c r="P1063">
        <v>179.29621395726599</v>
      </c>
      <c r="Q1063">
        <v>48.589006521549798</v>
      </c>
      <c r="R1063">
        <v>41.100702648031799</v>
      </c>
      <c r="S1063">
        <v>24.3431236284022</v>
      </c>
      <c r="T1063">
        <v>56.656164321617403</v>
      </c>
    </row>
    <row r="1064" spans="1:20" x14ac:dyDescent="0.35">
      <c r="A1064" s="24">
        <v>42453</v>
      </c>
      <c r="B1064">
        <v>111.102991331257</v>
      </c>
      <c r="C1064">
        <v>121.27085171173999</v>
      </c>
      <c r="D1064">
        <v>115.72764052687</v>
      </c>
      <c r="E1064">
        <v>105.11201424108999</v>
      </c>
      <c r="F1064">
        <v>113.64199806726199</v>
      </c>
      <c r="G1064">
        <v>50.362909766629798</v>
      </c>
      <c r="H1064">
        <v>30.535217691693099</v>
      </c>
      <c r="I1064">
        <v>123.557000410714</v>
      </c>
      <c r="J1064">
        <v>120.16665966458</v>
      </c>
      <c r="K1064">
        <v>135.059339092702</v>
      </c>
      <c r="L1064">
        <v>173.763780372931</v>
      </c>
      <c r="M1064">
        <v>178.83988578744999</v>
      </c>
      <c r="N1064">
        <v>172.50798723831201</v>
      </c>
      <c r="O1064">
        <v>161.37658079573899</v>
      </c>
      <c r="P1064">
        <v>180.21338867067101</v>
      </c>
      <c r="Q1064">
        <v>48.2995709046982</v>
      </c>
      <c r="R1064">
        <v>40.954332065601598</v>
      </c>
      <c r="S1064">
        <v>24.729522035957601</v>
      </c>
      <c r="T1064">
        <v>57.368946152156603</v>
      </c>
    </row>
    <row r="1065" spans="1:20" x14ac:dyDescent="0.35">
      <c r="A1065" s="24">
        <v>42457</v>
      </c>
      <c r="B1065">
        <v>111.183730303058</v>
      </c>
      <c r="C1065">
        <v>121.27085171173999</v>
      </c>
      <c r="D1065">
        <v>115.931248153807</v>
      </c>
      <c r="E1065">
        <v>105.177515595381</v>
      </c>
      <c r="F1065">
        <v>113.076265381425</v>
      </c>
      <c r="G1065">
        <v>50.228511577506197</v>
      </c>
      <c r="H1065">
        <v>30.380292148164401</v>
      </c>
      <c r="I1065">
        <v>123.85082325289299</v>
      </c>
      <c r="J1065">
        <v>120.23805093918</v>
      </c>
      <c r="K1065">
        <v>135.61546728676501</v>
      </c>
      <c r="L1065">
        <v>173.86644743625001</v>
      </c>
      <c r="M1065">
        <v>178.82178144313801</v>
      </c>
      <c r="N1065">
        <v>173.09075966357099</v>
      </c>
      <c r="O1065">
        <v>161.00535069022499</v>
      </c>
      <c r="P1065">
        <v>181.56928777714799</v>
      </c>
      <c r="Q1065">
        <v>48.444283090904598</v>
      </c>
      <c r="R1065">
        <v>40.925057390757999</v>
      </c>
      <c r="S1065">
        <v>25.3477594880464</v>
      </c>
      <c r="T1065">
        <v>56.868080626550302</v>
      </c>
    </row>
    <row r="1066" spans="1:20" x14ac:dyDescent="0.35">
      <c r="A1066" s="24">
        <v>42458</v>
      </c>
      <c r="B1066">
        <v>111.516710827701</v>
      </c>
      <c r="C1066">
        <v>121.93131008992</v>
      </c>
      <c r="D1066">
        <v>116.033108216915</v>
      </c>
      <c r="E1066">
        <v>105.478798740942</v>
      </c>
      <c r="F1066">
        <v>113.409054741022</v>
      </c>
      <c r="G1066">
        <v>49.207003730885603</v>
      </c>
      <c r="H1066">
        <v>29.436628699889098</v>
      </c>
      <c r="I1066">
        <v>125.37581043770599</v>
      </c>
      <c r="J1066">
        <v>120.778281928014</v>
      </c>
      <c r="K1066">
        <v>139.64034636841799</v>
      </c>
      <c r="L1066">
        <v>175.47471367500199</v>
      </c>
      <c r="M1066">
        <v>180.93942681950099</v>
      </c>
      <c r="N1066">
        <v>174.912266995278</v>
      </c>
      <c r="O1066">
        <v>160.79320701549801</v>
      </c>
      <c r="P1066">
        <v>184.00190243625599</v>
      </c>
      <c r="Q1066">
        <v>48.335744266066897</v>
      </c>
      <c r="R1066">
        <v>40.632319017683997</v>
      </c>
      <c r="S1066">
        <v>25.965996940135099</v>
      </c>
      <c r="T1066">
        <v>57.657912214306499</v>
      </c>
    </row>
    <row r="1067" spans="1:20" x14ac:dyDescent="0.35">
      <c r="A1067" s="24">
        <v>42459</v>
      </c>
      <c r="B1067">
        <v>111.476322656549</v>
      </c>
      <c r="C1067">
        <v>121.706509360973</v>
      </c>
      <c r="D1067">
        <v>116.236739950841</v>
      </c>
      <c r="E1067">
        <v>105.518145721872</v>
      </c>
      <c r="F1067">
        <v>113.808346619669</v>
      </c>
      <c r="G1067">
        <v>50.2150684047878</v>
      </c>
      <c r="H1067">
        <v>30.3521190882967</v>
      </c>
      <c r="I1067">
        <v>124.746252713519</v>
      </c>
      <c r="J1067">
        <v>120.6355593967</v>
      </c>
      <c r="K1067">
        <v>135.542306991045</v>
      </c>
      <c r="L1067">
        <v>176.244626932101</v>
      </c>
      <c r="M1067">
        <v>181.79005715495799</v>
      </c>
      <c r="N1067">
        <v>175.22188282017899</v>
      </c>
      <c r="O1067">
        <v>162.278139623415</v>
      </c>
      <c r="P1067">
        <v>184.40074592445399</v>
      </c>
      <c r="Q1067">
        <v>48.154847474052701</v>
      </c>
      <c r="R1067">
        <v>40.310305969766702</v>
      </c>
      <c r="S1067">
        <v>26.1205581456502</v>
      </c>
      <c r="T1067">
        <v>57.580845615611999</v>
      </c>
    </row>
    <row r="1068" spans="1:20" x14ac:dyDescent="0.35">
      <c r="A1068" s="24">
        <v>42460</v>
      </c>
      <c r="B1068">
        <v>111.829511280706</v>
      </c>
      <c r="C1068">
        <v>122.14205645473599</v>
      </c>
      <c r="D1068">
        <v>116.30454487451701</v>
      </c>
      <c r="E1068">
        <v>105.64919459881</v>
      </c>
      <c r="F1068">
        <v>113.974747889095</v>
      </c>
      <c r="G1068">
        <v>49.5430383314322</v>
      </c>
      <c r="H1068">
        <v>29.788739376748001</v>
      </c>
      <c r="I1068">
        <v>125.15201154766601</v>
      </c>
      <c r="J1068">
        <v>121.114662169326</v>
      </c>
      <c r="K1068">
        <v>138.16209609515499</v>
      </c>
      <c r="L1068">
        <v>175.81691229779</v>
      </c>
      <c r="M1068">
        <v>181.95292018509599</v>
      </c>
      <c r="N1068">
        <v>175.45862812661301</v>
      </c>
      <c r="O1068">
        <v>161.05840793416601</v>
      </c>
      <c r="P1068">
        <v>184.16144327548199</v>
      </c>
      <c r="Q1068">
        <v>48.082493255022897</v>
      </c>
      <c r="R1068">
        <v>40.368852527666697</v>
      </c>
      <c r="S1068">
        <v>25.7341578956018</v>
      </c>
      <c r="T1068">
        <v>58.4670062413674</v>
      </c>
    </row>
    <row r="1069" spans="1:20" x14ac:dyDescent="0.35">
      <c r="A1069" s="24">
        <v>42461</v>
      </c>
      <c r="B1069">
        <v>111.73044207716799</v>
      </c>
      <c r="C1069">
        <v>122.315393612367</v>
      </c>
      <c r="D1069">
        <v>116.457616217382</v>
      </c>
      <c r="E1069">
        <v>105.604607509536</v>
      </c>
      <c r="F1069">
        <v>114.22228065025099</v>
      </c>
      <c r="G1069">
        <v>49.207003730885603</v>
      </c>
      <c r="H1069">
        <v>29.478877775393201</v>
      </c>
      <c r="I1069">
        <v>125.85391760987601</v>
      </c>
      <c r="J1069">
        <v>121.505098519358</v>
      </c>
      <c r="K1069">
        <v>139.47934790675399</v>
      </c>
      <c r="L1069">
        <v>177.014555142164</v>
      </c>
      <c r="M1069">
        <v>183.364678698093</v>
      </c>
      <c r="N1069">
        <v>175.91403291906801</v>
      </c>
      <c r="O1069">
        <v>161.641708599233</v>
      </c>
      <c r="P1069">
        <v>183.922157846245</v>
      </c>
      <c r="Q1069">
        <v>47.250363513983302</v>
      </c>
      <c r="R1069">
        <v>39.549181174558001</v>
      </c>
      <c r="S1069">
        <v>25.540959613070601</v>
      </c>
      <c r="T1069">
        <v>57.503787437656001</v>
      </c>
    </row>
    <row r="1070" spans="1:20" x14ac:dyDescent="0.35">
      <c r="A1070" s="24">
        <v>42464</v>
      </c>
      <c r="B1070">
        <v>111.841619323689</v>
      </c>
      <c r="C1070">
        <v>122.44215927823301</v>
      </c>
      <c r="D1070">
        <v>116.389634509122</v>
      </c>
      <c r="E1070">
        <v>105.617730864572</v>
      </c>
      <c r="F1070">
        <v>113.787378425494</v>
      </c>
      <c r="G1070">
        <v>49.166679802407103</v>
      </c>
      <c r="H1070">
        <v>29.4225421699552</v>
      </c>
      <c r="I1070">
        <v>125.71357733001599</v>
      </c>
      <c r="J1070">
        <v>121.515351574769</v>
      </c>
      <c r="K1070">
        <v>139.66959216227301</v>
      </c>
      <c r="L1070">
        <v>176.44136310339201</v>
      </c>
      <c r="M1070">
        <v>182.695046164556</v>
      </c>
      <c r="N1070">
        <v>175.659010069744</v>
      </c>
      <c r="O1070">
        <v>161.21745780736501</v>
      </c>
      <c r="P1070">
        <v>181.529441311743</v>
      </c>
      <c r="Q1070">
        <v>46.5991305649572</v>
      </c>
      <c r="R1070">
        <v>38.905152286936499</v>
      </c>
      <c r="S1070">
        <v>26.352397190183499</v>
      </c>
      <c r="T1070">
        <v>56.791009817486902</v>
      </c>
    </row>
    <row r="1071" spans="1:20" x14ac:dyDescent="0.35">
      <c r="A1071" s="24">
        <v>42465</v>
      </c>
      <c r="B1071">
        <v>111.993278167619</v>
      </c>
      <c r="C1071">
        <v>122.62523913666401</v>
      </c>
      <c r="D1071">
        <v>116.559645029412</v>
      </c>
      <c r="E1071">
        <v>105.814546563845</v>
      </c>
      <c r="F1071">
        <v>113.31898771462799</v>
      </c>
      <c r="G1071">
        <v>48.064524098829501</v>
      </c>
      <c r="H1071">
        <v>28.4929652516138</v>
      </c>
      <c r="I1071">
        <v>126.42957589532899</v>
      </c>
      <c r="J1071">
        <v>121.903807334585</v>
      </c>
      <c r="K1071">
        <v>144.19205287698099</v>
      </c>
      <c r="L1071">
        <v>174.67918598745501</v>
      </c>
      <c r="M1071">
        <v>180.99366378376499</v>
      </c>
      <c r="N1071">
        <v>173.91045314086901</v>
      </c>
      <c r="O1071">
        <v>157.92949284513099</v>
      </c>
      <c r="P1071">
        <v>179.535464947034</v>
      </c>
      <c r="Q1071">
        <v>46.490591740119598</v>
      </c>
      <c r="R1071">
        <v>38.875877612093198</v>
      </c>
      <c r="S1071">
        <v>25.540959613070601</v>
      </c>
      <c r="T1071">
        <v>56.309415151923602</v>
      </c>
    </row>
    <row r="1072" spans="1:20" x14ac:dyDescent="0.35">
      <c r="A1072" s="24">
        <v>42466</v>
      </c>
      <c r="B1072">
        <v>111.97307006810399</v>
      </c>
      <c r="C1072">
        <v>122.68151187092801</v>
      </c>
      <c r="D1072">
        <v>116.627739236953</v>
      </c>
      <c r="E1072">
        <v>105.735760265274</v>
      </c>
      <c r="F1072">
        <v>114.15540911207</v>
      </c>
      <c r="G1072">
        <v>48.709695775132303</v>
      </c>
      <c r="H1072">
        <v>29.028179789017798</v>
      </c>
      <c r="I1072">
        <v>126.42957589532899</v>
      </c>
      <c r="J1072">
        <v>121.801566866926</v>
      </c>
      <c r="K1072">
        <v>141.11855083059999</v>
      </c>
      <c r="L1072">
        <v>176.58682555488801</v>
      </c>
      <c r="M1072">
        <v>183.31038087889101</v>
      </c>
      <c r="N1072">
        <v>175.20366918478101</v>
      </c>
      <c r="O1072">
        <v>159.361356023246</v>
      </c>
      <c r="P1072">
        <v>180.89139849297999</v>
      </c>
      <c r="Q1072">
        <v>46.997108754792798</v>
      </c>
      <c r="R1072">
        <v>39.6662770821452</v>
      </c>
      <c r="S1072">
        <v>24.922720318488899</v>
      </c>
      <c r="T1072">
        <v>58.216569268195201</v>
      </c>
    </row>
    <row r="1073" spans="1:20" x14ac:dyDescent="0.35">
      <c r="A1073" s="24">
        <v>42467</v>
      </c>
      <c r="B1073">
        <v>112.215698059041</v>
      </c>
      <c r="C1073">
        <v>123.03372777912701</v>
      </c>
      <c r="D1073">
        <v>116.831740611372</v>
      </c>
      <c r="E1073">
        <v>105.880082544402</v>
      </c>
      <c r="F1073">
        <v>113.48631153188001</v>
      </c>
      <c r="G1073">
        <v>47.513449041878999</v>
      </c>
      <c r="H1073">
        <v>27.985921145503099</v>
      </c>
      <c r="I1073">
        <v>127.061370292726</v>
      </c>
      <c r="J1073">
        <v>122.128634333031</v>
      </c>
      <c r="K1073">
        <v>146.21179928516401</v>
      </c>
      <c r="L1073">
        <v>174.47380700191999</v>
      </c>
      <c r="M1073">
        <v>180.93942681950099</v>
      </c>
      <c r="N1073">
        <v>173.764728080808</v>
      </c>
      <c r="O1073">
        <v>155.17184441919801</v>
      </c>
      <c r="P1073">
        <v>175.86657667633401</v>
      </c>
      <c r="Q1073">
        <v>46.852389072294102</v>
      </c>
      <c r="R1073">
        <v>39.549181174558001</v>
      </c>
      <c r="S1073">
        <v>26.4683157912037</v>
      </c>
      <c r="T1073">
        <v>58.332152324760003</v>
      </c>
    </row>
    <row r="1074" spans="1:20" x14ac:dyDescent="0.35">
      <c r="A1074" s="24">
        <v>42468</v>
      </c>
      <c r="B1074">
        <v>112.10445541414001</v>
      </c>
      <c r="C1074">
        <v>122.79422317266101</v>
      </c>
      <c r="D1074">
        <v>116.79778189989401</v>
      </c>
      <c r="E1074">
        <v>105.866970731455</v>
      </c>
      <c r="F1074">
        <v>114.22228065025099</v>
      </c>
      <c r="G1074">
        <v>48.158615128504898</v>
      </c>
      <c r="H1074">
        <v>28.4929652516138</v>
      </c>
      <c r="I1074">
        <v>126.86486466336299</v>
      </c>
      <c r="J1074">
        <v>121.85260207541801</v>
      </c>
      <c r="K1074">
        <v>143.50416285289401</v>
      </c>
      <c r="L1074">
        <v>174.944302071441</v>
      </c>
      <c r="M1074">
        <v>181.210900701779</v>
      </c>
      <c r="N1074">
        <v>174.274741825712</v>
      </c>
      <c r="O1074">
        <v>156.23245312007401</v>
      </c>
      <c r="P1074">
        <v>174.90952105805599</v>
      </c>
      <c r="Q1074">
        <v>47.973954430185202</v>
      </c>
      <c r="R1074">
        <v>40.837236158014399</v>
      </c>
      <c r="S1074">
        <v>26.043276621646299</v>
      </c>
      <c r="T1074">
        <v>60.489743414203801</v>
      </c>
    </row>
    <row r="1075" spans="1:20" x14ac:dyDescent="0.35">
      <c r="A1075" s="24">
        <v>42471</v>
      </c>
      <c r="B1075">
        <v>112.18537189583</v>
      </c>
      <c r="C1075">
        <v>122.864660826527</v>
      </c>
      <c r="D1075">
        <v>116.865763608154</v>
      </c>
      <c r="E1075">
        <v>105.814546563845</v>
      </c>
      <c r="F1075">
        <v>114.42313249137599</v>
      </c>
      <c r="G1075">
        <v>48.252711747857298</v>
      </c>
      <c r="H1075">
        <v>28.619728249572301</v>
      </c>
      <c r="I1075">
        <v>126.72445128960599</v>
      </c>
      <c r="J1075">
        <v>121.84242904385501</v>
      </c>
      <c r="K1075">
        <v>142.889488097823</v>
      </c>
      <c r="L1075">
        <v>174.53366372409701</v>
      </c>
      <c r="M1075">
        <v>180.34215080827499</v>
      </c>
      <c r="N1075">
        <v>174.25652819031299</v>
      </c>
      <c r="O1075">
        <v>157.08099126139601</v>
      </c>
      <c r="P1075">
        <v>173.434013676429</v>
      </c>
      <c r="Q1075">
        <v>48.335744266066897</v>
      </c>
      <c r="R1075">
        <v>41.159251997718599</v>
      </c>
      <c r="S1075">
        <v>25.193200125024301</v>
      </c>
      <c r="T1075">
        <v>60.412702077724703</v>
      </c>
    </row>
    <row r="1076" spans="1:20" x14ac:dyDescent="0.35">
      <c r="A1076" s="24">
        <v>42472</v>
      </c>
      <c r="B1076">
        <v>112.003414916566</v>
      </c>
      <c r="C1076">
        <v>122.540664202062</v>
      </c>
      <c r="D1076">
        <v>116.59362784787901</v>
      </c>
      <c r="E1076">
        <v>105.69639020016599</v>
      </c>
      <c r="F1076">
        <v>115.15911478900099</v>
      </c>
      <c r="G1076">
        <v>48.924736231536002</v>
      </c>
      <c r="H1076">
        <v>29.225357036624999</v>
      </c>
      <c r="I1076">
        <v>125.362565823794</v>
      </c>
      <c r="J1076">
        <v>121.361985871789</v>
      </c>
      <c r="K1076">
        <v>140.050144808825</v>
      </c>
      <c r="L1076">
        <v>176.15911092057701</v>
      </c>
      <c r="M1076">
        <v>181.735728908287</v>
      </c>
      <c r="N1076">
        <v>175.039778419941</v>
      </c>
      <c r="O1076">
        <v>160.315923351414</v>
      </c>
      <c r="P1076">
        <v>175.82671299119599</v>
      </c>
      <c r="Q1076">
        <v>49.384947908635397</v>
      </c>
      <c r="R1076">
        <v>42.242389840844602</v>
      </c>
      <c r="S1076">
        <v>26.4683157912037</v>
      </c>
      <c r="T1076">
        <v>64.496713933114194</v>
      </c>
    </row>
    <row r="1077" spans="1:20" x14ac:dyDescent="0.35">
      <c r="A1077" s="24">
        <v>42473</v>
      </c>
      <c r="B1077">
        <v>112.053939836666</v>
      </c>
      <c r="C1077">
        <v>122.780182627963</v>
      </c>
      <c r="D1077">
        <v>116.763718724798</v>
      </c>
      <c r="E1077">
        <v>105.643942948378</v>
      </c>
      <c r="F1077">
        <v>115.962139955117</v>
      </c>
      <c r="G1077">
        <v>48.615599155779897</v>
      </c>
      <c r="H1077">
        <v>28.915503320993199</v>
      </c>
      <c r="I1077">
        <v>125.85391760987601</v>
      </c>
      <c r="J1077">
        <v>121.78107075908601</v>
      </c>
      <c r="K1077">
        <v>141.440547753928</v>
      </c>
      <c r="L1077">
        <v>177.93849890017199</v>
      </c>
      <c r="M1077">
        <v>183.14753306248801</v>
      </c>
      <c r="N1077">
        <v>176.952226113655</v>
      </c>
      <c r="O1077">
        <v>166.308589168401</v>
      </c>
      <c r="P1077">
        <v>180.61216327993199</v>
      </c>
      <c r="Q1077">
        <v>49.638202667825503</v>
      </c>
      <c r="R1077">
        <v>42.125293933257801</v>
      </c>
      <c r="S1077">
        <v>26.7001548357369</v>
      </c>
      <c r="T1077">
        <v>63.783948944052398</v>
      </c>
    </row>
    <row r="1078" spans="1:20" x14ac:dyDescent="0.35">
      <c r="A1078" s="24">
        <v>42474</v>
      </c>
      <c r="B1078">
        <v>111.86188347895801</v>
      </c>
      <c r="C1078">
        <v>122.780182627963</v>
      </c>
      <c r="D1078">
        <v>116.59362784787901</v>
      </c>
      <c r="E1078">
        <v>105.617730864572</v>
      </c>
      <c r="F1078">
        <v>115.8617008553</v>
      </c>
      <c r="G1078">
        <v>49.072594362408402</v>
      </c>
      <c r="H1078">
        <v>29.323946974715799</v>
      </c>
      <c r="I1078">
        <v>125.924219318819</v>
      </c>
      <c r="J1078">
        <v>121.69932639926699</v>
      </c>
      <c r="K1078">
        <v>139.49398912811401</v>
      </c>
      <c r="L1078">
        <v>177.94702209068899</v>
      </c>
      <c r="M1078">
        <v>183.34663520871999</v>
      </c>
      <c r="N1078">
        <v>177.55329205867801</v>
      </c>
      <c r="O1078">
        <v>167.79344866114499</v>
      </c>
      <c r="P1078">
        <v>179.415856671885</v>
      </c>
      <c r="Q1078">
        <v>49.2402319742827</v>
      </c>
      <c r="R1078">
        <v>41.949648675984001</v>
      </c>
      <c r="S1078">
        <v>25.811437577113001</v>
      </c>
      <c r="T1078">
        <v>63.841748893073301</v>
      </c>
    </row>
    <row r="1079" spans="1:20" x14ac:dyDescent="0.35">
      <c r="A1079" s="24">
        <v>42475</v>
      </c>
      <c r="B1079">
        <v>112.175309887889</v>
      </c>
      <c r="C1079">
        <v>123.202794731727</v>
      </c>
      <c r="D1079">
        <v>116.525638103956</v>
      </c>
      <c r="E1079">
        <v>105.748906704487</v>
      </c>
      <c r="F1079">
        <v>115.62749232061201</v>
      </c>
      <c r="G1079">
        <v>48.319916432095901</v>
      </c>
      <c r="H1079">
        <v>28.605641719638399</v>
      </c>
      <c r="I1079">
        <v>126.44360992331499</v>
      </c>
      <c r="J1079">
        <v>122.210398698812</v>
      </c>
      <c r="K1079">
        <v>142.728471311726</v>
      </c>
      <c r="L1079">
        <v>177.750270966432</v>
      </c>
      <c r="M1079">
        <v>183.16560697933099</v>
      </c>
      <c r="N1079">
        <v>177.389433247585</v>
      </c>
      <c r="O1079">
        <v>167.47526361370899</v>
      </c>
      <c r="P1079">
        <v>180.81163668323401</v>
      </c>
      <c r="Q1079">
        <v>49.059338930415599</v>
      </c>
      <c r="R1079">
        <v>41.5983609532231</v>
      </c>
      <c r="S1079">
        <v>25.077279681511101</v>
      </c>
      <c r="T1079">
        <v>62.724396891973001</v>
      </c>
    </row>
    <row r="1080" spans="1:20" x14ac:dyDescent="0.35">
      <c r="A1080" s="24">
        <v>42478</v>
      </c>
      <c r="B1080">
        <v>112.16513576843801</v>
      </c>
      <c r="C1080">
        <v>123.18871272872801</v>
      </c>
      <c r="D1080">
        <v>116.66173812674501</v>
      </c>
      <c r="E1080">
        <v>105.72264845232699</v>
      </c>
      <c r="F1080">
        <v>116.430517486729</v>
      </c>
      <c r="G1080">
        <v>48.629042328498301</v>
      </c>
      <c r="H1080">
        <v>28.929584593778401</v>
      </c>
      <c r="I1080">
        <v>127.019268208767</v>
      </c>
      <c r="J1080">
        <v>122.343318308856</v>
      </c>
      <c r="K1080">
        <v>141.13320121417601</v>
      </c>
      <c r="L1080">
        <v>178.99923238949901</v>
      </c>
      <c r="M1080">
        <v>184.32393509942401</v>
      </c>
      <c r="N1080">
        <v>178.37300151284899</v>
      </c>
      <c r="O1080">
        <v>168.64196243074301</v>
      </c>
      <c r="P1080">
        <v>181.60915146228601</v>
      </c>
      <c r="Q1080">
        <v>49.2764128319441</v>
      </c>
      <c r="R1080">
        <v>41.569086278379501</v>
      </c>
      <c r="S1080">
        <v>25.463679931559501</v>
      </c>
      <c r="T1080">
        <v>63.995839986769397</v>
      </c>
    </row>
    <row r="1081" spans="1:20" x14ac:dyDescent="0.35">
      <c r="A1081" s="24">
        <v>42479</v>
      </c>
      <c r="B1081">
        <v>112.155036389994</v>
      </c>
      <c r="C1081">
        <v>123.24504074072701</v>
      </c>
      <c r="D1081">
        <v>116.933801566054</v>
      </c>
      <c r="E1081">
        <v>105.683289929308</v>
      </c>
      <c r="F1081">
        <v>117.06621883559301</v>
      </c>
      <c r="G1081">
        <v>48.938179404254399</v>
      </c>
      <c r="H1081">
        <v>29.169018802612701</v>
      </c>
      <c r="I1081">
        <v>127.35623106822401</v>
      </c>
      <c r="J1081">
        <v>122.568215328167</v>
      </c>
      <c r="K1081">
        <v>139.859882228873</v>
      </c>
      <c r="L1081">
        <v>179.56390123775401</v>
      </c>
      <c r="M1081">
        <v>184.08865469203701</v>
      </c>
      <c r="N1081">
        <v>178.86475369173601</v>
      </c>
      <c r="O1081">
        <v>170.81631019160901</v>
      </c>
      <c r="P1081">
        <v>180.93127939785299</v>
      </c>
      <c r="Q1081">
        <v>50.325616474513097</v>
      </c>
      <c r="R1081">
        <v>42.476581656018404</v>
      </c>
      <c r="S1081">
        <v>27.318394130318602</v>
      </c>
      <c r="T1081">
        <v>65.614044882368006</v>
      </c>
    </row>
    <row r="1082" spans="1:20" x14ac:dyDescent="0.35">
      <c r="A1082" s="24">
        <v>42480</v>
      </c>
      <c r="B1082">
        <v>111.88208223584699</v>
      </c>
      <c r="C1082">
        <v>123.357738223026</v>
      </c>
      <c r="D1082">
        <v>116.83174061137299</v>
      </c>
      <c r="E1082">
        <v>105.525902005587</v>
      </c>
      <c r="F1082">
        <v>117.30032193624299</v>
      </c>
      <c r="G1082">
        <v>49.959692840551902</v>
      </c>
      <c r="H1082">
        <v>30.140850053607</v>
      </c>
      <c r="I1082">
        <v>127.033302236753</v>
      </c>
      <c r="J1082">
        <v>122.230904809633</v>
      </c>
      <c r="K1082">
        <v>135.14714060978201</v>
      </c>
      <c r="L1082">
        <v>179.73497811969801</v>
      </c>
      <c r="M1082">
        <v>183.980104694837</v>
      </c>
      <c r="N1082">
        <v>179.265469647375</v>
      </c>
      <c r="O1082">
        <v>173.308794256461</v>
      </c>
      <c r="P1082">
        <v>181.64904958689399</v>
      </c>
      <c r="Q1082">
        <v>51.302462149905402</v>
      </c>
      <c r="R1082">
        <v>43.413348916714199</v>
      </c>
      <c r="S1082">
        <v>27.357033049827699</v>
      </c>
      <c r="T1082">
        <v>66.519467947427501</v>
      </c>
    </row>
    <row r="1083" spans="1:20" x14ac:dyDescent="0.35">
      <c r="A1083" s="24">
        <v>42481</v>
      </c>
      <c r="B1083">
        <v>111.73044207716799</v>
      </c>
      <c r="C1083">
        <v>123.259164202028</v>
      </c>
      <c r="D1083">
        <v>116.763718724798</v>
      </c>
      <c r="E1083">
        <v>105.538990734357</v>
      </c>
      <c r="F1083">
        <v>116.898868659831</v>
      </c>
      <c r="G1083">
        <v>50.631734093261002</v>
      </c>
      <c r="H1083">
        <v>30.690148492370501</v>
      </c>
      <c r="I1083">
        <v>126.780587401551</v>
      </c>
      <c r="J1083">
        <v>122.179759568351</v>
      </c>
      <c r="K1083">
        <v>132.86395300149599</v>
      </c>
      <c r="L1083">
        <v>178.768238973515</v>
      </c>
      <c r="M1083">
        <v>183.292291748313</v>
      </c>
      <c r="N1083">
        <v>178.11794670977801</v>
      </c>
      <c r="O1083">
        <v>172.46029267272601</v>
      </c>
      <c r="P1083">
        <v>179.495532382959</v>
      </c>
      <c r="Q1083">
        <v>51.085384500229999</v>
      </c>
      <c r="R1083">
        <v>43.208431776383499</v>
      </c>
      <c r="S1083">
        <v>27.5115924128499</v>
      </c>
      <c r="T1083">
        <v>65.825956976931394</v>
      </c>
    </row>
    <row r="1084" spans="1:20" x14ac:dyDescent="0.35">
      <c r="A1084" s="24">
        <v>42482</v>
      </c>
      <c r="B1084">
        <v>111.740522770361</v>
      </c>
      <c r="C1084">
        <v>123.24504074072701</v>
      </c>
      <c r="D1084">
        <v>116.729727870668</v>
      </c>
      <c r="E1084">
        <v>105.552102547304</v>
      </c>
      <c r="F1084">
        <v>117.233489935826</v>
      </c>
      <c r="G1084">
        <v>50.860228901737003</v>
      </c>
      <c r="H1084">
        <v>30.915498799845299</v>
      </c>
      <c r="I1084">
        <v>127.005219562002</v>
      </c>
      <c r="J1084">
        <v>122.31262916349</v>
      </c>
      <c r="K1084">
        <v>131.795546979721</v>
      </c>
      <c r="L1084">
        <v>178.768238973515</v>
      </c>
      <c r="M1084">
        <v>182.27875274151401</v>
      </c>
      <c r="N1084">
        <v>178.53690825456201</v>
      </c>
      <c r="O1084">
        <v>174.05121790990199</v>
      </c>
      <c r="P1084">
        <v>180.3729811691</v>
      </c>
      <c r="Q1084">
        <v>50.868310598701001</v>
      </c>
      <c r="R1084">
        <v>42.974239961209697</v>
      </c>
      <c r="S1084">
        <v>28.129831707431599</v>
      </c>
      <c r="T1084">
        <v>68.137651791179707</v>
      </c>
    </row>
    <row r="1085" spans="1:20" x14ac:dyDescent="0.35">
      <c r="A1085" s="24">
        <v>42485</v>
      </c>
      <c r="B1085">
        <v>111.619227460144</v>
      </c>
      <c r="C1085">
        <v>123.019645776128</v>
      </c>
      <c r="D1085">
        <v>116.729727870668</v>
      </c>
      <c r="E1085">
        <v>105.538990734357</v>
      </c>
      <c r="F1085">
        <v>116.831970763141</v>
      </c>
      <c r="G1085">
        <v>51.303780935646998</v>
      </c>
      <c r="H1085">
        <v>31.295785165146299</v>
      </c>
      <c r="I1085">
        <v>126.584111009746</v>
      </c>
      <c r="J1085">
        <v>122.02642387431401</v>
      </c>
      <c r="K1085">
        <v>130.22950435159399</v>
      </c>
      <c r="L1085">
        <v>178.46031254838701</v>
      </c>
      <c r="M1085">
        <v>182.260617969733</v>
      </c>
      <c r="N1085">
        <v>177.55329205867801</v>
      </c>
      <c r="O1085">
        <v>173.04366645296699</v>
      </c>
      <c r="P1085">
        <v>178.77777941365201</v>
      </c>
      <c r="Q1085">
        <v>50.832125992893197</v>
      </c>
      <c r="R1085">
        <v>42.740048146035697</v>
      </c>
      <c r="S1085">
        <v>27.395673811829798</v>
      </c>
      <c r="T1085">
        <v>67.174432987468407</v>
      </c>
    </row>
    <row r="1086" spans="1:20" x14ac:dyDescent="0.35">
      <c r="A1086" s="24">
        <v>42486</v>
      </c>
      <c r="B1086">
        <v>111.56868385479299</v>
      </c>
      <c r="C1086">
        <v>122.808277536793</v>
      </c>
      <c r="D1086">
        <v>116.66173812674501</v>
      </c>
      <c r="E1086">
        <v>105.39471462358399</v>
      </c>
      <c r="F1086">
        <v>117.30032193624299</v>
      </c>
      <c r="G1086">
        <v>51.733878617484997</v>
      </c>
      <c r="H1086">
        <v>31.7324018787365</v>
      </c>
      <c r="I1086">
        <v>126.45773166397601</v>
      </c>
      <c r="J1086">
        <v>121.975268630051</v>
      </c>
      <c r="K1086">
        <v>128.42930296608401</v>
      </c>
      <c r="L1086">
        <v>178.72548844423599</v>
      </c>
      <c r="M1086">
        <v>181.86242889100299</v>
      </c>
      <c r="N1086">
        <v>178.26367176983899</v>
      </c>
      <c r="O1086">
        <v>174.95281329516499</v>
      </c>
      <c r="P1086">
        <v>181.60915146228601</v>
      </c>
      <c r="Q1086">
        <v>51.483355193772901</v>
      </c>
      <c r="R1086">
        <v>43.442623591557499</v>
      </c>
      <c r="S1086">
        <v>27.009273561781399</v>
      </c>
      <c r="T1086">
        <v>69.100879015629602</v>
      </c>
    </row>
    <row r="1087" spans="1:20" x14ac:dyDescent="0.35">
      <c r="A1087" s="24">
        <v>42487</v>
      </c>
      <c r="B1087">
        <v>111.902280992736</v>
      </c>
      <c r="C1087">
        <v>123.371847864893</v>
      </c>
      <c r="D1087">
        <v>116.967816527173</v>
      </c>
      <c r="E1087">
        <v>105.57836079946399</v>
      </c>
      <c r="F1087">
        <v>117.93607600212501</v>
      </c>
      <c r="G1087">
        <v>50.739262705978199</v>
      </c>
      <c r="H1087">
        <v>30.8309901345397</v>
      </c>
      <c r="I1087">
        <v>127.468591004787</v>
      </c>
      <c r="J1087">
        <v>122.752160143723</v>
      </c>
      <c r="K1087">
        <v>131.94192254445699</v>
      </c>
      <c r="L1087">
        <v>179.09339121526699</v>
      </c>
      <c r="M1087">
        <v>181.645268041664</v>
      </c>
      <c r="N1087">
        <v>178.84655603320999</v>
      </c>
      <c r="O1087">
        <v>175.11187535422701</v>
      </c>
      <c r="P1087">
        <v>182.606208523578</v>
      </c>
      <c r="Q1087">
        <v>51.953687602638297</v>
      </c>
      <c r="R1087">
        <v>44.057377804335701</v>
      </c>
      <c r="S1087">
        <v>26.8160752792501</v>
      </c>
      <c r="T1087">
        <v>71.200678576790907</v>
      </c>
    </row>
    <row r="1088" spans="1:20" x14ac:dyDescent="0.35">
      <c r="A1088" s="24">
        <v>42488</v>
      </c>
      <c r="B1088">
        <v>112.124728912035</v>
      </c>
      <c r="C1088">
        <v>123.48450388889199</v>
      </c>
      <c r="D1088">
        <v>117.137899368429</v>
      </c>
      <c r="E1088">
        <v>105.643942948378</v>
      </c>
      <c r="F1088">
        <v>117.902613874526</v>
      </c>
      <c r="G1088">
        <v>50.322585838151298</v>
      </c>
      <c r="H1088">
        <v>30.4225438522428</v>
      </c>
      <c r="I1088">
        <v>127.889743413381</v>
      </c>
      <c r="J1088">
        <v>122.864573642945</v>
      </c>
      <c r="K1088">
        <v>133.727473546391</v>
      </c>
      <c r="L1088">
        <v>177.46795897175301</v>
      </c>
      <c r="M1088">
        <v>179.79911176131199</v>
      </c>
      <c r="N1088">
        <v>178.46400578234901</v>
      </c>
      <c r="O1088">
        <v>173.14969563981299</v>
      </c>
      <c r="P1088">
        <v>178.53851120414899</v>
      </c>
      <c r="Q1088">
        <v>52.243123219489803</v>
      </c>
      <c r="R1088">
        <v>44.203748386765902</v>
      </c>
      <c r="S1088">
        <v>25.850078339114901</v>
      </c>
      <c r="T1088">
        <v>69.100879015629602</v>
      </c>
    </row>
    <row r="1089" spans="1:20" x14ac:dyDescent="0.35">
      <c r="A1089" s="24">
        <v>42489</v>
      </c>
      <c r="B1089">
        <v>112.11462953359</v>
      </c>
      <c r="C1089">
        <v>123.343628581159</v>
      </c>
      <c r="D1089">
        <v>117.23996835877399</v>
      </c>
      <c r="E1089">
        <v>105.748906704487</v>
      </c>
      <c r="F1089">
        <v>118.103333923104</v>
      </c>
      <c r="G1089">
        <v>50.013454352072102</v>
      </c>
      <c r="H1089">
        <v>30.1126848794623</v>
      </c>
      <c r="I1089">
        <v>128.05828331822599</v>
      </c>
      <c r="J1089">
        <v>122.997463244046</v>
      </c>
      <c r="K1089">
        <v>134.85439864252501</v>
      </c>
      <c r="L1089">
        <v>176.50983273388101</v>
      </c>
      <c r="M1089">
        <v>179.11134445599299</v>
      </c>
      <c r="N1089">
        <v>175.039778419941</v>
      </c>
      <c r="O1089">
        <v>172.08907475307399</v>
      </c>
      <c r="P1089">
        <v>176.26540294479801</v>
      </c>
      <c r="Q1089">
        <v>52.749640234163103</v>
      </c>
      <c r="R1089">
        <v>44.555036109526803</v>
      </c>
      <c r="S1089">
        <v>26.7774345172481</v>
      </c>
      <c r="T1089">
        <v>68.850442042456905</v>
      </c>
    </row>
    <row r="1090" spans="1:20" x14ac:dyDescent="0.35">
      <c r="A1090" s="24">
        <v>42492</v>
      </c>
      <c r="B1090">
        <v>112.038608587797</v>
      </c>
      <c r="C1090">
        <v>123.57529756868399</v>
      </c>
      <c r="D1090">
        <v>117.09330947491399</v>
      </c>
      <c r="E1090">
        <v>105.688506953473</v>
      </c>
      <c r="F1090">
        <v>118.207568648266</v>
      </c>
      <c r="G1090">
        <v>51.021513436297397</v>
      </c>
      <c r="H1090">
        <v>31.014096623659199</v>
      </c>
      <c r="I1090">
        <v>127.55244432200401</v>
      </c>
      <c r="J1090">
        <v>122.838625910521</v>
      </c>
      <c r="K1090">
        <v>130.785669194522</v>
      </c>
      <c r="L1090">
        <v>177.91280970489299</v>
      </c>
      <c r="M1090">
        <v>180.81268119558001</v>
      </c>
      <c r="N1090">
        <v>177.389433247585</v>
      </c>
      <c r="O1090">
        <v>173.202704140305</v>
      </c>
      <c r="P1090">
        <v>177.86058748051201</v>
      </c>
      <c r="Q1090">
        <v>52.026049317960897</v>
      </c>
      <c r="R1090">
        <v>43.823185989161701</v>
      </c>
      <c r="S1090">
        <v>25.540959613070601</v>
      </c>
      <c r="T1090">
        <v>68.330301446438995</v>
      </c>
    </row>
    <row r="1091" spans="1:20" x14ac:dyDescent="0.35">
      <c r="A1091" s="24">
        <v>42493</v>
      </c>
      <c r="B1091">
        <v>112.241250140489</v>
      </c>
      <c r="C1091">
        <v>124.126126378859</v>
      </c>
      <c r="D1091">
        <v>117.629770331111</v>
      </c>
      <c r="E1091">
        <v>105.832979279757</v>
      </c>
      <c r="F1091">
        <v>117.90672580198201</v>
      </c>
      <c r="G1091">
        <v>49.677430930878998</v>
      </c>
      <c r="H1091">
        <v>29.859161512119801</v>
      </c>
      <c r="I1091">
        <v>128.32737118607901</v>
      </c>
      <c r="J1091">
        <v>123.053820038371</v>
      </c>
      <c r="K1091">
        <v>135.761842851501</v>
      </c>
      <c r="L1091">
        <v>176.36441514128299</v>
      </c>
      <c r="M1091">
        <v>179.50951832098701</v>
      </c>
      <c r="N1091">
        <v>175.85940798974599</v>
      </c>
      <c r="O1091">
        <v>169.2783690832</v>
      </c>
      <c r="P1091">
        <v>175.308261227847</v>
      </c>
      <c r="Q1091">
        <v>51.230104182728802</v>
      </c>
      <c r="R1091">
        <v>43.032786519109699</v>
      </c>
      <c r="S1091">
        <v>26.0819173836482</v>
      </c>
      <c r="T1091">
        <v>65.132446006435302</v>
      </c>
    </row>
    <row r="1092" spans="1:20" x14ac:dyDescent="0.35">
      <c r="A1092" s="24">
        <v>42494</v>
      </c>
      <c r="B1092">
        <v>112.291933885227</v>
      </c>
      <c r="C1092">
        <v>124.055481433487</v>
      </c>
      <c r="D1092">
        <v>117.834727949418</v>
      </c>
      <c r="E1092">
        <v>105.91171940997199</v>
      </c>
      <c r="F1092">
        <v>117.29827915176899</v>
      </c>
      <c r="G1092">
        <v>49.193560558167199</v>
      </c>
      <c r="H1092">
        <v>29.366209193091599</v>
      </c>
      <c r="I1092">
        <v>128.55276352304699</v>
      </c>
      <c r="J1092">
        <v>122.84889897189299</v>
      </c>
      <c r="K1092">
        <v>137.84012665847601</v>
      </c>
      <c r="L1092">
        <v>175.38058475516701</v>
      </c>
      <c r="M1092">
        <v>178.82178144313701</v>
      </c>
      <c r="N1092">
        <v>175.039778419941</v>
      </c>
      <c r="O1092">
        <v>165.831244575006</v>
      </c>
      <c r="P1092">
        <v>174.71009931395699</v>
      </c>
      <c r="Q1092">
        <v>51.266277544097498</v>
      </c>
      <c r="R1092">
        <v>43.032786519109699</v>
      </c>
      <c r="S1092">
        <v>26.7774345172481</v>
      </c>
      <c r="T1092">
        <v>63.610553307358899</v>
      </c>
    </row>
    <row r="1093" spans="1:20" x14ac:dyDescent="0.35">
      <c r="A1093" s="24">
        <v>42495</v>
      </c>
      <c r="B1093">
        <v>112.575463891732</v>
      </c>
      <c r="C1093">
        <v>124.182620224064</v>
      </c>
      <c r="D1093">
        <v>117.868831302828</v>
      </c>
      <c r="E1093">
        <v>105.938046914666</v>
      </c>
      <c r="F1093">
        <v>117.33216301551801</v>
      </c>
      <c r="G1093">
        <v>48.534956888499799</v>
      </c>
      <c r="H1093">
        <v>28.774656421675299</v>
      </c>
      <c r="I1093">
        <v>129.03186477219899</v>
      </c>
      <c r="J1093">
        <v>123.09480225107001</v>
      </c>
      <c r="K1093">
        <v>140.65017834253601</v>
      </c>
      <c r="L1093">
        <v>175.34638732233699</v>
      </c>
      <c r="M1093">
        <v>178.80361624388701</v>
      </c>
      <c r="N1093">
        <v>175.44046242183401</v>
      </c>
      <c r="O1093">
        <v>164.98273080540801</v>
      </c>
      <c r="P1093">
        <v>171.12100729247101</v>
      </c>
      <c r="Q1093">
        <v>50.759768025717001</v>
      </c>
      <c r="R1093">
        <v>42.944965286366099</v>
      </c>
      <c r="S1093">
        <v>26.043276621646299</v>
      </c>
      <c r="T1093">
        <v>65.016854529132104</v>
      </c>
    </row>
    <row r="1094" spans="1:20" x14ac:dyDescent="0.35">
      <c r="A1094" s="24">
        <v>42496</v>
      </c>
      <c r="B1094">
        <v>112.403316669514</v>
      </c>
      <c r="C1094">
        <v>123.970823582283</v>
      </c>
      <c r="D1094">
        <v>117.834727949418</v>
      </c>
      <c r="E1094">
        <v>105.898596054937</v>
      </c>
      <c r="F1094">
        <v>117.29827915176899</v>
      </c>
      <c r="G1094">
        <v>48.965071339368201</v>
      </c>
      <c r="H1094">
        <v>29.154934901253199</v>
      </c>
      <c r="I1094">
        <v>128.80634086622001</v>
      </c>
      <c r="J1094">
        <v>122.82836285213</v>
      </c>
      <c r="K1094">
        <v>138.90853268025</v>
      </c>
      <c r="L1094">
        <v>175.98797422676901</v>
      </c>
      <c r="M1094">
        <v>179.72672481153199</v>
      </c>
      <c r="N1094">
        <v>175.367639833987</v>
      </c>
      <c r="O1094">
        <v>165.61913745786501</v>
      </c>
      <c r="P1094">
        <v>171.59956093121201</v>
      </c>
      <c r="Q1094">
        <v>51.085384500229999</v>
      </c>
      <c r="R1094">
        <v>43.237706451226998</v>
      </c>
      <c r="S1094">
        <v>26.197837827161401</v>
      </c>
      <c r="T1094">
        <v>64.227010310268497</v>
      </c>
    </row>
    <row r="1095" spans="1:20" x14ac:dyDescent="0.35">
      <c r="A1095" s="24">
        <v>42499</v>
      </c>
      <c r="B1095">
        <v>112.474143115386</v>
      </c>
      <c r="C1095">
        <v>123.999029046584</v>
      </c>
      <c r="D1095">
        <v>118.03969360338699</v>
      </c>
      <c r="E1095">
        <v>106.00372140029</v>
      </c>
      <c r="F1095">
        <v>117.230695933837</v>
      </c>
      <c r="G1095">
        <v>48.6693662569769</v>
      </c>
      <c r="H1095">
        <v>28.9014115339107</v>
      </c>
      <c r="I1095">
        <v>128.52459313562099</v>
      </c>
      <c r="J1095">
        <v>122.705356196146</v>
      </c>
      <c r="K1095">
        <v>139.976966188674</v>
      </c>
      <c r="L1095">
        <v>176.13337686640099</v>
      </c>
      <c r="M1095">
        <v>180.197331267511</v>
      </c>
      <c r="N1095">
        <v>175.58618748189599</v>
      </c>
      <c r="O1095">
        <v>165.19488666599699</v>
      </c>
      <c r="P1095">
        <v>174.391103734176</v>
      </c>
      <c r="Q1095">
        <v>49.963819142338501</v>
      </c>
      <c r="R1095">
        <v>42.213115166001003</v>
      </c>
      <c r="S1095">
        <v>26.236476746670402</v>
      </c>
      <c r="T1095">
        <v>62.839992579645198</v>
      </c>
    </row>
    <row r="1096" spans="1:20" x14ac:dyDescent="0.35">
      <c r="A1096" s="24">
        <v>42500</v>
      </c>
      <c r="B1096">
        <v>112.524845545375</v>
      </c>
      <c r="C1096">
        <v>124.08379745325701</v>
      </c>
      <c r="D1096">
        <v>118.073869277764</v>
      </c>
      <c r="E1096">
        <v>105.97739389559599</v>
      </c>
      <c r="F1096">
        <v>118.143398857292</v>
      </c>
      <c r="G1096">
        <v>48.6693662569769</v>
      </c>
      <c r="H1096">
        <v>28.9014115339107</v>
      </c>
      <c r="I1096">
        <v>128.285093676771</v>
      </c>
      <c r="J1096">
        <v>122.91034728349</v>
      </c>
      <c r="K1096">
        <v>140.050144808825</v>
      </c>
      <c r="L1096">
        <v>178.32346300520399</v>
      </c>
      <c r="M1096">
        <v>182.586435312416</v>
      </c>
      <c r="N1096">
        <v>177.80833088487699</v>
      </c>
      <c r="O1096">
        <v>168.270707953505</v>
      </c>
      <c r="P1096">
        <v>174.111920180331</v>
      </c>
      <c r="Q1096">
        <v>51.193919576921303</v>
      </c>
      <c r="R1096">
        <v>43.325527683970599</v>
      </c>
      <c r="S1096">
        <v>27.047914323783399</v>
      </c>
      <c r="T1096">
        <v>65.2672957126737</v>
      </c>
    </row>
    <row r="1097" spans="1:20" x14ac:dyDescent="0.35">
      <c r="A1097" s="24">
        <v>42501</v>
      </c>
      <c r="B1097">
        <v>112.524845545375</v>
      </c>
      <c r="C1097">
        <v>124.154400940329</v>
      </c>
      <c r="D1097">
        <v>117.868831302828</v>
      </c>
      <c r="E1097">
        <v>106.00372140029</v>
      </c>
      <c r="F1097">
        <v>118.109554531307</v>
      </c>
      <c r="G1097">
        <v>48.077967271547898</v>
      </c>
      <c r="H1097">
        <v>28.394375313523</v>
      </c>
      <c r="I1097">
        <v>129.01768455642201</v>
      </c>
      <c r="J1097">
        <v>123.043566982961</v>
      </c>
      <c r="K1097">
        <v>142.40648355061501</v>
      </c>
      <c r="L1097">
        <v>176.65526527944499</v>
      </c>
      <c r="M1097">
        <v>180.83077032615799</v>
      </c>
      <c r="N1097">
        <v>176.26007601476601</v>
      </c>
      <c r="O1097">
        <v>167.68740728843699</v>
      </c>
      <c r="P1097">
        <v>166.375403469139</v>
      </c>
      <c r="Q1097">
        <v>52.387839153842201</v>
      </c>
      <c r="R1097">
        <v>44.291569619509403</v>
      </c>
      <c r="S1097">
        <v>27.086555085785299</v>
      </c>
      <c r="T1097">
        <v>65.941544243865707</v>
      </c>
    </row>
    <row r="1098" spans="1:20" x14ac:dyDescent="0.35">
      <c r="A1098" s="24">
        <v>42502</v>
      </c>
      <c r="B1098">
        <v>112.42355279690599</v>
      </c>
      <c r="C1098">
        <v>124.027289788619</v>
      </c>
      <c r="D1098">
        <v>117.73220092628701</v>
      </c>
      <c r="E1098">
        <v>105.872383971131</v>
      </c>
      <c r="F1098">
        <v>118.109554531307</v>
      </c>
      <c r="G1098">
        <v>48.494638549698003</v>
      </c>
      <c r="H1098">
        <v>28.774656421675299</v>
      </c>
      <c r="I1098">
        <v>128.55276352304699</v>
      </c>
      <c r="J1098">
        <v>122.787370636449</v>
      </c>
      <c r="K1098">
        <v>140.53313103160099</v>
      </c>
      <c r="L1098">
        <v>176.70656890517199</v>
      </c>
      <c r="M1098">
        <v>180.41452254431999</v>
      </c>
      <c r="N1098">
        <v>176.55154211176199</v>
      </c>
      <c r="O1098">
        <v>166.467663413325</v>
      </c>
      <c r="P1098">
        <v>165.936730735271</v>
      </c>
      <c r="Q1098">
        <v>52.460200869165199</v>
      </c>
      <c r="R1098">
        <v>44.437940201939902</v>
      </c>
      <c r="S1098">
        <v>26.8160752792501</v>
      </c>
      <c r="T1098">
        <v>65.806690327257797</v>
      </c>
    </row>
    <row r="1099" spans="1:20" x14ac:dyDescent="0.35">
      <c r="A1099" s="24">
        <v>42503</v>
      </c>
      <c r="B1099">
        <v>112.636275042791</v>
      </c>
      <c r="C1099">
        <v>124.281567369773</v>
      </c>
      <c r="D1099">
        <v>117.800536203715</v>
      </c>
      <c r="E1099">
        <v>105.91171940997199</v>
      </c>
      <c r="F1099">
        <v>117.636340213233</v>
      </c>
      <c r="G1099">
        <v>47.6075344818777</v>
      </c>
      <c r="H1099">
        <v>27.9718372441436</v>
      </c>
      <c r="I1099">
        <v>128.792306838234</v>
      </c>
      <c r="J1099">
        <v>123.01279781374799</v>
      </c>
      <c r="K1099">
        <v>144.645765819253</v>
      </c>
      <c r="L1099">
        <v>175.16674239097699</v>
      </c>
      <c r="M1099">
        <v>179.60000961508001</v>
      </c>
      <c r="N1099">
        <v>175.31295099717201</v>
      </c>
      <c r="O1099">
        <v>163.81603198837499</v>
      </c>
      <c r="P1099">
        <v>163.66358803645099</v>
      </c>
      <c r="Q1099">
        <v>52.387839153842201</v>
      </c>
      <c r="R1099">
        <v>44.350116177409703</v>
      </c>
      <c r="S1099">
        <v>26.197837827161401</v>
      </c>
      <c r="T1099">
        <v>64.727896887720703</v>
      </c>
    </row>
    <row r="1100" spans="1:20" x14ac:dyDescent="0.35">
      <c r="A1100" s="24">
        <v>42506</v>
      </c>
      <c r="B1100">
        <v>112.443816952175</v>
      </c>
      <c r="C1100">
        <v>123.900192456344</v>
      </c>
      <c r="D1100">
        <v>117.629770331111</v>
      </c>
      <c r="E1100">
        <v>105.832979279757</v>
      </c>
      <c r="F1100">
        <v>118.346240765872</v>
      </c>
      <c r="G1100">
        <v>48.346786008502399</v>
      </c>
      <c r="H1100">
        <v>28.619728249572201</v>
      </c>
      <c r="I1100">
        <v>128.01740921171699</v>
      </c>
      <c r="J1100">
        <v>122.602875656945</v>
      </c>
      <c r="K1100">
        <v>140.84045924692001</v>
      </c>
      <c r="L1100">
        <v>176.89479683891301</v>
      </c>
      <c r="M1100">
        <v>181.301391995871</v>
      </c>
      <c r="N1100">
        <v>176.42399873335299</v>
      </c>
      <c r="O1100">
        <v>165.72519101643601</v>
      </c>
      <c r="P1100">
        <v>165.019521582397</v>
      </c>
      <c r="Q1100">
        <v>52.966717883838498</v>
      </c>
      <c r="R1100">
        <v>45.169790322304998</v>
      </c>
      <c r="S1100">
        <v>25.3864002500484</v>
      </c>
      <c r="T1100">
        <v>66.114914618343406</v>
      </c>
    </row>
    <row r="1101" spans="1:20" x14ac:dyDescent="0.35">
      <c r="A1101" s="24">
        <v>42507</v>
      </c>
      <c r="B1101">
        <v>112.291933885227</v>
      </c>
      <c r="C1101">
        <v>123.67413415892401</v>
      </c>
      <c r="D1101">
        <v>117.561362732717</v>
      </c>
      <c r="E1101">
        <v>105.701630308509</v>
      </c>
      <c r="F1101">
        <v>118.24482640121001</v>
      </c>
      <c r="G1101">
        <v>48.293030086658902</v>
      </c>
      <c r="H1101">
        <v>28.577473916919399</v>
      </c>
      <c r="I1101">
        <v>128.059686721025</v>
      </c>
      <c r="J1101">
        <v>122.561883441265</v>
      </c>
      <c r="K1101">
        <v>141.323454631912</v>
      </c>
      <c r="L1101">
        <v>175.24376511791499</v>
      </c>
      <c r="M1101">
        <v>179.16567270266401</v>
      </c>
      <c r="N1101">
        <v>174.36581000270399</v>
      </c>
      <c r="O1101">
        <v>164.98273080540801</v>
      </c>
      <c r="P1101">
        <v>162.387502398924</v>
      </c>
      <c r="Q1101">
        <v>53.364688577381301</v>
      </c>
      <c r="R1101">
        <v>45.608899277809499</v>
      </c>
      <c r="S1101">
        <v>25.656878214090799</v>
      </c>
      <c r="T1101">
        <v>67.058879403488504</v>
      </c>
    </row>
    <row r="1102" spans="1:20" x14ac:dyDescent="0.35">
      <c r="A1102" s="24">
        <v>42508</v>
      </c>
      <c r="B1102">
        <v>111.825951740292</v>
      </c>
      <c r="C1102">
        <v>122.812533922391</v>
      </c>
      <c r="D1102">
        <v>117.04888833032101</v>
      </c>
      <c r="E1102">
        <v>105.504537599104</v>
      </c>
      <c r="F1102">
        <v>118.143398857292</v>
      </c>
      <c r="G1102">
        <v>49.583345490880298</v>
      </c>
      <c r="H1102">
        <v>29.718319869950498</v>
      </c>
      <c r="I1102">
        <v>126.45352145558</v>
      </c>
      <c r="J1102">
        <v>121.516421893724</v>
      </c>
      <c r="K1102">
        <v>135.425223031245</v>
      </c>
      <c r="L1102">
        <v>175.29502388474501</v>
      </c>
      <c r="M1102">
        <v>179.09320968421099</v>
      </c>
      <c r="N1102">
        <v>174.001489364115</v>
      </c>
      <c r="O1102">
        <v>171.82389820613099</v>
      </c>
      <c r="P1102">
        <v>160.154275044446</v>
      </c>
      <c r="Q1102">
        <v>52.966717883838498</v>
      </c>
      <c r="R1102">
        <v>45.052694414718097</v>
      </c>
      <c r="S1102">
        <v>24.961361080490999</v>
      </c>
      <c r="T1102">
        <v>66.114914618343406</v>
      </c>
    </row>
    <row r="1103" spans="1:20" x14ac:dyDescent="0.35">
      <c r="A1103" s="24">
        <v>42509</v>
      </c>
      <c r="B1103">
        <v>111.896796871416</v>
      </c>
      <c r="C1103">
        <v>122.74198571305401</v>
      </c>
      <c r="D1103">
        <v>117.083080076024</v>
      </c>
      <c r="E1103">
        <v>105.544046169278</v>
      </c>
      <c r="F1103">
        <v>117.87297373078</v>
      </c>
      <c r="G1103">
        <v>49.220430134573697</v>
      </c>
      <c r="H1103">
        <v>29.323946974715799</v>
      </c>
      <c r="I1103">
        <v>126.298416208776</v>
      </c>
      <c r="J1103">
        <v>121.80341741839</v>
      </c>
      <c r="K1103">
        <v>137.21080151982801</v>
      </c>
      <c r="L1103">
        <v>174.68764936611001</v>
      </c>
      <c r="M1103">
        <v>178.31496629853501</v>
      </c>
      <c r="N1103">
        <v>174.311153119636</v>
      </c>
      <c r="O1103">
        <v>170.02081710836501</v>
      </c>
      <c r="P1103">
        <v>162.22794433996299</v>
      </c>
      <c r="Q1103">
        <v>52.821998201339298</v>
      </c>
      <c r="R1103">
        <v>44.994145065031198</v>
      </c>
      <c r="S1103">
        <v>25.540959613070601</v>
      </c>
      <c r="T1103">
        <v>65.806690327257797</v>
      </c>
    </row>
    <row r="1104" spans="1:20" x14ac:dyDescent="0.35">
      <c r="A1104" s="24">
        <v>42510</v>
      </c>
      <c r="B1104">
        <v>111.967726086171</v>
      </c>
      <c r="C1104">
        <v>122.925576890534</v>
      </c>
      <c r="D1104">
        <v>117.219758666543</v>
      </c>
      <c r="E1104">
        <v>105.504537599104</v>
      </c>
      <c r="F1104">
        <v>118.278618010176</v>
      </c>
      <c r="G1104">
        <v>49.045713606648299</v>
      </c>
      <c r="H1104">
        <v>29.309865701930701</v>
      </c>
      <c r="I1104">
        <v>126.89021362641201</v>
      </c>
      <c r="J1104">
        <v>121.88540184975101</v>
      </c>
      <c r="K1104">
        <v>137.444951114996</v>
      </c>
      <c r="L1104">
        <v>175.791223102511</v>
      </c>
      <c r="M1104">
        <v>179.32855094653701</v>
      </c>
      <c r="N1104">
        <v>175.05788021722699</v>
      </c>
      <c r="O1104">
        <v>171.50568878697101</v>
      </c>
      <c r="P1104">
        <v>164.54095072392099</v>
      </c>
      <c r="Q1104">
        <v>53.039075851014601</v>
      </c>
      <c r="R1104">
        <v>45.052694414718097</v>
      </c>
      <c r="S1104">
        <v>25.695518976092799</v>
      </c>
      <c r="T1104">
        <v>66.346093362580305</v>
      </c>
    </row>
    <row r="1105" spans="1:20" x14ac:dyDescent="0.35">
      <c r="A1105" s="24">
        <v>42513</v>
      </c>
      <c r="B1105">
        <v>111.947480616153</v>
      </c>
      <c r="C1105">
        <v>123.024454939075</v>
      </c>
      <c r="D1105">
        <v>117.219758666543</v>
      </c>
      <c r="E1105">
        <v>105.53085356170899</v>
      </c>
      <c r="F1105">
        <v>118.346240765872</v>
      </c>
      <c r="G1105">
        <v>48.951628166649698</v>
      </c>
      <c r="H1105">
        <v>29.098601924389602</v>
      </c>
      <c r="I1105">
        <v>127.115679057276</v>
      </c>
      <c r="J1105">
        <v>121.88540184975101</v>
      </c>
      <c r="K1105">
        <v>138.29383043853099</v>
      </c>
      <c r="L1105">
        <v>175.55170649600899</v>
      </c>
      <c r="M1105">
        <v>179.11134445599299</v>
      </c>
      <c r="N1105">
        <v>175.240128409324</v>
      </c>
      <c r="O1105">
        <v>171.08141362337901</v>
      </c>
      <c r="P1105">
        <v>162.985664312815</v>
      </c>
      <c r="Q1105">
        <v>52.749640234163103</v>
      </c>
      <c r="R1105">
        <v>44.642857342270297</v>
      </c>
      <c r="S1105">
        <v>25.695518976092799</v>
      </c>
      <c r="T1105">
        <v>66.211235235603496</v>
      </c>
    </row>
    <row r="1106" spans="1:20" x14ac:dyDescent="0.35">
      <c r="A1106" s="24">
        <v>42514</v>
      </c>
      <c r="B1106">
        <v>111.886716178223</v>
      </c>
      <c r="C1106">
        <v>122.74198571305401</v>
      </c>
      <c r="D1106">
        <v>117.15139124646301</v>
      </c>
      <c r="E1106">
        <v>105.46523678653</v>
      </c>
      <c r="F1106">
        <v>119.056062242983</v>
      </c>
      <c r="G1106">
        <v>49.260770832082599</v>
      </c>
      <c r="H1106">
        <v>29.408460897170102</v>
      </c>
      <c r="I1106">
        <v>126.707025704857</v>
      </c>
      <c r="J1106">
        <v>121.68041076240701</v>
      </c>
      <c r="K1106">
        <v>136.757097739773</v>
      </c>
      <c r="L1106">
        <v>177.82727874040401</v>
      </c>
      <c r="M1106">
        <v>182.00724843176801</v>
      </c>
      <c r="N1106">
        <v>177.49868310623</v>
      </c>
      <c r="O1106">
        <v>174.210340898276</v>
      </c>
      <c r="P1106">
        <v>164.301665294684</v>
      </c>
      <c r="Q1106">
        <v>52.749640234163103</v>
      </c>
      <c r="R1106">
        <v>44.847774482600798</v>
      </c>
      <c r="S1106">
        <v>25.115920443513101</v>
      </c>
      <c r="T1106">
        <v>66.596513494275499</v>
      </c>
    </row>
    <row r="1107" spans="1:20" x14ac:dyDescent="0.35">
      <c r="A1107" s="24">
        <v>42515</v>
      </c>
      <c r="B1107">
        <v>111.90696164824</v>
      </c>
      <c r="C1107">
        <v>122.78432845809</v>
      </c>
      <c r="D1107">
        <v>116.946457735145</v>
      </c>
      <c r="E1107">
        <v>105.51773020667299</v>
      </c>
      <c r="F1107">
        <v>119.326500548751</v>
      </c>
      <c r="G1107">
        <v>49.677430930878998</v>
      </c>
      <c r="H1107">
        <v>29.788739376748001</v>
      </c>
      <c r="I1107">
        <v>126.481574892773</v>
      </c>
      <c r="J1107">
        <v>121.895654905161</v>
      </c>
      <c r="K1107">
        <v>135.48377875446999</v>
      </c>
      <c r="L1107">
        <v>179.03348963419199</v>
      </c>
      <c r="M1107">
        <v>183.002652666785</v>
      </c>
      <c r="N1107">
        <v>178.71904460854799</v>
      </c>
      <c r="O1107">
        <v>177.07409162622801</v>
      </c>
      <c r="P1107">
        <v>166.29560721992399</v>
      </c>
      <c r="Q1107">
        <v>53.364688577381301</v>
      </c>
      <c r="R1107">
        <v>45.4039821374787</v>
      </c>
      <c r="S1107">
        <v>25.309120568537399</v>
      </c>
      <c r="T1107">
        <v>68.754125635566297</v>
      </c>
    </row>
    <row r="1108" spans="1:20" x14ac:dyDescent="0.35">
      <c r="A1108" s="24">
        <v>42516</v>
      </c>
      <c r="B1108">
        <v>112.079118213084</v>
      </c>
      <c r="C1108">
        <v>123.250430319892</v>
      </c>
      <c r="D1108">
        <v>117.117231643412</v>
      </c>
      <c r="E1108">
        <v>105.570350589794</v>
      </c>
      <c r="F1108">
        <v>119.089919748223</v>
      </c>
      <c r="G1108">
        <v>49.207003730885603</v>
      </c>
      <c r="H1108">
        <v>29.338036133224001</v>
      </c>
      <c r="I1108">
        <v>127.298852360052</v>
      </c>
      <c r="J1108">
        <v>122.244118747386</v>
      </c>
      <c r="K1108">
        <v>137.02052061544401</v>
      </c>
      <c r="L1108">
        <v>179.084808212886</v>
      </c>
      <c r="M1108">
        <v>183.25609827342299</v>
      </c>
      <c r="N1108">
        <v>178.53690825456201</v>
      </c>
      <c r="O1108">
        <v>175.801302693038</v>
      </c>
      <c r="P1108">
        <v>166.734314393261</v>
      </c>
      <c r="Q1108">
        <v>53.3285114678662</v>
      </c>
      <c r="R1108">
        <v>45.433256812322298</v>
      </c>
      <c r="S1108">
        <v>25.038640762002</v>
      </c>
      <c r="T1108">
        <v>68.311013744918995</v>
      </c>
    </row>
    <row r="1109" spans="1:20" x14ac:dyDescent="0.35">
      <c r="A1109" s="24">
        <v>42517</v>
      </c>
      <c r="B1109">
        <v>112.058910113569</v>
      </c>
      <c r="C1109">
        <v>123.123263890448</v>
      </c>
      <c r="D1109">
        <v>116.91229009643099</v>
      </c>
      <c r="E1109">
        <v>105.504537599104</v>
      </c>
      <c r="F1109">
        <v>119.225086184088</v>
      </c>
      <c r="G1109">
        <v>49.2338733072921</v>
      </c>
      <c r="H1109">
        <v>29.464793874033699</v>
      </c>
      <c r="I1109">
        <v>127.369300256786</v>
      </c>
      <c r="J1109">
        <v>122.151921272539</v>
      </c>
      <c r="K1109">
        <v>136.464355772517</v>
      </c>
      <c r="L1109">
        <v>179.85473642295</v>
      </c>
      <c r="M1109">
        <v>183.99819382541401</v>
      </c>
      <c r="N1109">
        <v>179.22907433032501</v>
      </c>
      <c r="O1109">
        <v>177.55135091858801</v>
      </c>
      <c r="P1109">
        <v>168.688409853097</v>
      </c>
      <c r="Q1109">
        <v>53.545589117541503</v>
      </c>
      <c r="R1109">
        <v>45.608899277809499</v>
      </c>
      <c r="S1109">
        <v>25.231840887026198</v>
      </c>
      <c r="T1109">
        <v>67.925769169200706</v>
      </c>
    </row>
    <row r="1110" spans="1:20" x14ac:dyDescent="0.35">
      <c r="A1110" s="24">
        <v>42521</v>
      </c>
      <c r="B1110">
        <v>112.129792615196</v>
      </c>
      <c r="C1110">
        <v>123.40577457477001</v>
      </c>
      <c r="D1110">
        <v>117.253958447909</v>
      </c>
      <c r="E1110">
        <v>105.53085356170899</v>
      </c>
      <c r="F1110">
        <v>119.089919748223</v>
      </c>
      <c r="G1110">
        <v>49.045713606648299</v>
      </c>
      <c r="H1110">
        <v>29.239446195133201</v>
      </c>
      <c r="I1110">
        <v>127.636970103061</v>
      </c>
      <c r="J1110">
        <v>122.367155412312</v>
      </c>
      <c r="K1110">
        <v>137.35715876013199</v>
      </c>
      <c r="L1110">
        <v>179.512522847197</v>
      </c>
      <c r="M1110">
        <v>183.92577644816501</v>
      </c>
      <c r="N1110">
        <v>178.773701491617</v>
      </c>
      <c r="O1110">
        <v>177.33920724386101</v>
      </c>
      <c r="P1110">
        <v>168.72830797770399</v>
      </c>
      <c r="Q1110">
        <v>53.219968894882101</v>
      </c>
      <c r="R1110">
        <v>45.140515647461399</v>
      </c>
      <c r="S1110">
        <v>26.622875154225898</v>
      </c>
      <c r="T1110">
        <v>68.426630484437595</v>
      </c>
    </row>
    <row r="1111" spans="1:20" x14ac:dyDescent="0.35">
      <c r="A1111" s="24">
        <v>42522</v>
      </c>
      <c r="B1111">
        <v>112.066916743844</v>
      </c>
      <c r="C1111">
        <v>123.543222662931</v>
      </c>
      <c r="D1111">
        <v>117.171769687615</v>
      </c>
      <c r="E1111">
        <v>105.56768436726701</v>
      </c>
      <c r="F1111">
        <v>119.14765806291901</v>
      </c>
      <c r="G1111">
        <v>48.709695775132303</v>
      </c>
      <c r="H1111">
        <v>28.915503320993199</v>
      </c>
      <c r="I1111">
        <v>127.687814216953</v>
      </c>
      <c r="J1111">
        <v>122.453481137379</v>
      </c>
      <c r="K1111">
        <v>139.12809602735399</v>
      </c>
      <c r="L1111">
        <v>179.880425618228</v>
      </c>
      <c r="M1111">
        <v>184.03441772777401</v>
      </c>
      <c r="N1111">
        <v>179.629774309091</v>
      </c>
      <c r="O1111">
        <v>177.76349459331601</v>
      </c>
      <c r="P1111">
        <v>169.32640101265699</v>
      </c>
      <c r="Q1111">
        <v>53.762663019070501</v>
      </c>
      <c r="R1111">
        <v>45.5796246029659</v>
      </c>
      <c r="S1111">
        <v>27.8207111388943</v>
      </c>
      <c r="T1111">
        <v>69.177928772847096</v>
      </c>
    </row>
    <row r="1112" spans="1:20" x14ac:dyDescent="0.35">
      <c r="A1112" s="24">
        <v>42523</v>
      </c>
      <c r="B1112">
        <v>112.351007307895</v>
      </c>
      <c r="C1112">
        <v>123.670637842183</v>
      </c>
      <c r="D1112">
        <v>117.20602571862101</v>
      </c>
      <c r="E1112">
        <v>105.594011871961</v>
      </c>
      <c r="F1112">
        <v>119.181621002196</v>
      </c>
      <c r="G1112">
        <v>48.010762587309301</v>
      </c>
      <c r="H1112">
        <v>28.267614944138899</v>
      </c>
      <c r="I1112">
        <v>128.324169673445</v>
      </c>
      <c r="J1112">
        <v>122.700144643103</v>
      </c>
      <c r="K1112">
        <v>142.15768357187099</v>
      </c>
      <c r="L1112">
        <v>180.42789855578999</v>
      </c>
      <c r="M1112">
        <v>184.577365492328</v>
      </c>
      <c r="N1112">
        <v>180.01222869871401</v>
      </c>
      <c r="O1112">
        <v>178.399876874048</v>
      </c>
      <c r="P1112">
        <v>171.280513692228</v>
      </c>
      <c r="Q1112">
        <v>53.871201843908203</v>
      </c>
      <c r="R1112">
        <v>45.7259951853963</v>
      </c>
      <c r="S1112">
        <v>28.013911263918502</v>
      </c>
      <c r="T1112">
        <v>69.389840867410499</v>
      </c>
    </row>
    <row r="1113" spans="1:20" x14ac:dyDescent="0.35">
      <c r="A1113" s="24">
        <v>42524</v>
      </c>
      <c r="B1113">
        <v>112.96002505318501</v>
      </c>
      <c r="C1113">
        <v>124.64790673927401</v>
      </c>
      <c r="D1113">
        <v>117.890840983552</v>
      </c>
      <c r="E1113">
        <v>105.935934712405</v>
      </c>
      <c r="F1113">
        <v>119.385530430404</v>
      </c>
      <c r="G1113">
        <v>46.626356153412402</v>
      </c>
      <c r="H1113">
        <v>27.098595931240101</v>
      </c>
      <c r="I1113">
        <v>129.75238054027099</v>
      </c>
      <c r="J1113">
        <v>123.686878689849</v>
      </c>
      <c r="K1113">
        <v>147.807115193794</v>
      </c>
      <c r="L1113">
        <v>179.88897871467699</v>
      </c>
      <c r="M1113">
        <v>184.07055034772401</v>
      </c>
      <c r="N1113">
        <v>179.192631082654</v>
      </c>
      <c r="O1113">
        <v>174.68763674822199</v>
      </c>
      <c r="P1113">
        <v>170.08413820524299</v>
      </c>
      <c r="Q1113">
        <v>54.232995427935897</v>
      </c>
      <c r="R1113">
        <v>45.872365767826501</v>
      </c>
      <c r="S1113">
        <v>27.975270501916501</v>
      </c>
      <c r="T1113">
        <v>68.561480190675994</v>
      </c>
    </row>
    <row r="1114" spans="1:20" x14ac:dyDescent="0.35">
      <c r="A1114" s="24">
        <v>42527</v>
      </c>
      <c r="B1114">
        <v>112.80776828120599</v>
      </c>
      <c r="C1114">
        <v>124.40713074490201</v>
      </c>
      <c r="D1114">
        <v>117.890840983552</v>
      </c>
      <c r="E1114">
        <v>105.935934712405</v>
      </c>
      <c r="F1114">
        <v>119.96325623798801</v>
      </c>
      <c r="G1114">
        <v>47.338721334600201</v>
      </c>
      <c r="H1114">
        <v>27.6619808999375</v>
      </c>
      <c r="I1114">
        <v>129.37056726637499</v>
      </c>
      <c r="J1114">
        <v>123.38875985043499</v>
      </c>
      <c r="K1114">
        <v>144.83603756142099</v>
      </c>
      <c r="L1114">
        <v>180.804279658441</v>
      </c>
      <c r="M1114">
        <v>184.66788721389</v>
      </c>
      <c r="N1114">
        <v>180.66795152680501</v>
      </c>
      <c r="O1114">
        <v>177.02099782470199</v>
      </c>
      <c r="P1114">
        <v>170.08413820524299</v>
      </c>
      <c r="Q1114">
        <v>54.884224628815197</v>
      </c>
      <c r="R1114">
        <v>46.370024073017802</v>
      </c>
      <c r="S1114">
        <v>28.748069159520298</v>
      </c>
      <c r="T1114">
        <v>70.410846989034695</v>
      </c>
    </row>
    <row r="1115" spans="1:20" x14ac:dyDescent="0.35">
      <c r="A1115" s="24">
        <v>42528</v>
      </c>
      <c r="B1115">
        <v>112.90926656744099</v>
      </c>
      <c r="C1115">
        <v>124.64790673927401</v>
      </c>
      <c r="D1115">
        <v>118.130416237696</v>
      </c>
      <c r="E1115">
        <v>106.014767179331</v>
      </c>
      <c r="F1115">
        <v>120.541008404081</v>
      </c>
      <c r="G1115">
        <v>47.0161410861257</v>
      </c>
      <c r="H1115">
        <v>27.436625335313899</v>
      </c>
      <c r="I1115">
        <v>129.65338216785199</v>
      </c>
      <c r="J1115">
        <v>123.573794990907</v>
      </c>
      <c r="K1115">
        <v>145.93374435034801</v>
      </c>
      <c r="L1115">
        <v>181.08660660608501</v>
      </c>
      <c r="M1115">
        <v>184.68596113073301</v>
      </c>
      <c r="N1115">
        <v>180.850119834536</v>
      </c>
      <c r="O1115">
        <v>175.85434775111699</v>
      </c>
      <c r="P1115">
        <v>171.280513692228</v>
      </c>
      <c r="Q1115">
        <v>55.4269150048572</v>
      </c>
      <c r="R1115">
        <v>46.750586470621997</v>
      </c>
      <c r="S1115">
        <v>28.941267442051601</v>
      </c>
      <c r="T1115">
        <v>72.240934506611893</v>
      </c>
    </row>
    <row r="1116" spans="1:20" x14ac:dyDescent="0.35">
      <c r="A1116" s="24">
        <v>42529</v>
      </c>
      <c r="B1116">
        <v>112.949850933734</v>
      </c>
      <c r="C1116">
        <v>124.789500657563</v>
      </c>
      <c r="D1116">
        <v>118.198968478023</v>
      </c>
      <c r="E1116">
        <v>106.027936702723</v>
      </c>
      <c r="F1116">
        <v>121.08478445164199</v>
      </c>
      <c r="G1116">
        <v>46.559151469173798</v>
      </c>
      <c r="H1116">
        <v>27.042262954376501</v>
      </c>
      <c r="I1116">
        <v>130.28972300556501</v>
      </c>
      <c r="J1116">
        <v>123.98490750243499</v>
      </c>
      <c r="K1116">
        <v>148.20230906170599</v>
      </c>
      <c r="L1116">
        <v>181.67688988478901</v>
      </c>
      <c r="M1116">
        <v>185.13841760119499</v>
      </c>
      <c r="N1116">
        <v>181.30544474262501</v>
      </c>
      <c r="O1116">
        <v>176.22555348490599</v>
      </c>
      <c r="P1116">
        <v>171.360241062505</v>
      </c>
      <c r="Q1116">
        <v>56.367583570734404</v>
      </c>
      <c r="R1116">
        <v>47.570257823730699</v>
      </c>
      <c r="S1116">
        <v>28.748069159520298</v>
      </c>
      <c r="T1116">
        <v>71.682285873462106</v>
      </c>
    </row>
    <row r="1117" spans="1:20" x14ac:dyDescent="0.35">
      <c r="A1117" s="24">
        <v>42530</v>
      </c>
      <c r="B1117">
        <v>113.03108506469999</v>
      </c>
      <c r="C1117">
        <v>124.90277855607999</v>
      </c>
      <c r="D1117">
        <v>118.267432326057</v>
      </c>
      <c r="E1117">
        <v>106.08048783331</v>
      </c>
      <c r="F1117">
        <v>120.541008404081</v>
      </c>
      <c r="G1117">
        <v>45.927428555266303</v>
      </c>
      <c r="H1117">
        <v>26.492964515613</v>
      </c>
      <c r="I1117">
        <v>130.71388688266401</v>
      </c>
      <c r="J1117">
        <v>124.159629569611</v>
      </c>
      <c r="K1117">
        <v>151.202605001287</v>
      </c>
      <c r="L1117">
        <v>181.42882018183801</v>
      </c>
      <c r="M1117">
        <v>185.21083497844501</v>
      </c>
      <c r="N1117">
        <v>181.30544474262501</v>
      </c>
      <c r="O1117">
        <v>173.786041362959</v>
      </c>
      <c r="P1117">
        <v>168.768085564171</v>
      </c>
      <c r="Q1117">
        <v>56.259048494043597</v>
      </c>
      <c r="R1117">
        <v>47.277516658870098</v>
      </c>
      <c r="S1117">
        <v>30.3709443137462</v>
      </c>
      <c r="T1117">
        <v>71.219945226464503</v>
      </c>
    </row>
    <row r="1118" spans="1:20" x14ac:dyDescent="0.35">
      <c r="A1118" s="24">
        <v>42531</v>
      </c>
      <c r="B1118">
        <v>113.183313808802</v>
      </c>
      <c r="C1118">
        <v>125.101087430513</v>
      </c>
      <c r="D1118">
        <v>118.43863212445901</v>
      </c>
      <c r="E1118">
        <v>106.198898122944</v>
      </c>
      <c r="F1118">
        <v>119.89529082167</v>
      </c>
      <c r="G1118">
        <v>45.510760071954799</v>
      </c>
      <c r="H1118">
        <v>26.1831029142582</v>
      </c>
      <c r="I1118">
        <v>130.88361090862099</v>
      </c>
      <c r="J1118">
        <v>124.303562461613</v>
      </c>
      <c r="K1118">
        <v>152.75404305691799</v>
      </c>
      <c r="L1118">
        <v>179.70930387738599</v>
      </c>
      <c r="M1118">
        <v>183.364678698093</v>
      </c>
      <c r="N1118">
        <v>179.065087704246</v>
      </c>
      <c r="O1118">
        <v>170.975372250671</v>
      </c>
      <c r="P1118">
        <v>166.33550534453099</v>
      </c>
      <c r="Q1118">
        <v>55.571638435502798</v>
      </c>
      <c r="R1118">
        <v>46.370024073017802</v>
      </c>
      <c r="S1118">
        <v>29.9845459061907</v>
      </c>
      <c r="T1118">
        <v>67.848702570506305</v>
      </c>
    </row>
    <row r="1119" spans="1:20" x14ac:dyDescent="0.35">
      <c r="A1119" s="24">
        <v>42534</v>
      </c>
      <c r="B1119">
        <v>113.274628632961</v>
      </c>
      <c r="C1119">
        <v>125.143568369886</v>
      </c>
      <c r="D1119">
        <v>118.472896191128</v>
      </c>
      <c r="E1119">
        <v>106.264607234835</v>
      </c>
      <c r="F1119">
        <v>119.215583941473</v>
      </c>
      <c r="G1119">
        <v>45.134421106798399</v>
      </c>
      <c r="H1119">
        <v>25.760567473453101</v>
      </c>
      <c r="I1119">
        <v>131.152289450658</v>
      </c>
      <c r="J1119">
        <v>124.11851731816</v>
      </c>
      <c r="K1119">
        <v>155.3592092641</v>
      </c>
      <c r="L1119">
        <v>178.32346300520399</v>
      </c>
      <c r="M1119">
        <v>182.17011146190501</v>
      </c>
      <c r="N1119">
        <v>177.97228555720901</v>
      </c>
      <c r="O1119">
        <v>168.748064732762</v>
      </c>
      <c r="P1119">
        <v>164.301665294684</v>
      </c>
      <c r="Q1119">
        <v>55.571638435502798</v>
      </c>
      <c r="R1119">
        <v>46.165106932687401</v>
      </c>
      <c r="S1119">
        <v>30.255023870233099</v>
      </c>
      <c r="T1119">
        <v>67.309295324814798</v>
      </c>
    </row>
    <row r="1120" spans="1:20" x14ac:dyDescent="0.35">
      <c r="A1120" s="24">
        <v>42535</v>
      </c>
      <c r="B1120">
        <v>113.223916860347</v>
      </c>
      <c r="C1120">
        <v>124.91701257285099</v>
      </c>
      <c r="D1120">
        <v>118.335920281081</v>
      </c>
      <c r="E1120">
        <v>106.185740141642</v>
      </c>
      <c r="F1120">
        <v>118.80783098133</v>
      </c>
      <c r="G1120">
        <v>45.134421106798399</v>
      </c>
      <c r="H1120">
        <v>25.760567473453101</v>
      </c>
      <c r="I1120">
        <v>130.82705085208099</v>
      </c>
      <c r="J1120">
        <v>123.84099461639499</v>
      </c>
      <c r="K1120">
        <v>154.949383337044</v>
      </c>
      <c r="L1120">
        <v>177.97269633300101</v>
      </c>
      <c r="M1120">
        <v>182.04347233412699</v>
      </c>
      <c r="N1120">
        <v>177.680819460214</v>
      </c>
      <c r="O1120">
        <v>164.98273080540801</v>
      </c>
      <c r="P1120">
        <v>163.82312887567701</v>
      </c>
      <c r="Q1120">
        <v>55.209841103328202</v>
      </c>
      <c r="R1120">
        <v>45.960187000570002</v>
      </c>
      <c r="S1120">
        <v>30.3709443137462</v>
      </c>
      <c r="T1120">
        <v>67.405628573182796</v>
      </c>
    </row>
    <row r="1121" spans="1:20" x14ac:dyDescent="0.35">
      <c r="A1121" s="24">
        <v>42536</v>
      </c>
      <c r="B1121">
        <v>113.467479113859</v>
      </c>
      <c r="C1121">
        <v>125.101087430513</v>
      </c>
      <c r="D1121">
        <v>118.472896191128</v>
      </c>
      <c r="E1121">
        <v>106.356713103952</v>
      </c>
      <c r="F1121">
        <v>118.67188696944</v>
      </c>
      <c r="G1121">
        <v>44.784962897402302</v>
      </c>
      <c r="H1121">
        <v>25.535214537403899</v>
      </c>
      <c r="I1121">
        <v>130.926063843278</v>
      </c>
      <c r="J1121">
        <v>124.303562461613</v>
      </c>
      <c r="K1121">
        <v>156.58861374753801</v>
      </c>
      <c r="L1121">
        <v>177.724581771153</v>
      </c>
      <c r="M1121">
        <v>181.57283545067901</v>
      </c>
      <c r="N1121">
        <v>178.15443788806701</v>
      </c>
      <c r="O1121">
        <v>165.88428963308499</v>
      </c>
      <c r="P1121">
        <v>165.85695170579001</v>
      </c>
      <c r="Q1121">
        <v>54.920409234623101</v>
      </c>
      <c r="R1121">
        <v>45.433256812322298</v>
      </c>
      <c r="S1121">
        <v>30.216384950723999</v>
      </c>
      <c r="T1121">
        <v>67.521211629747597</v>
      </c>
    </row>
    <row r="1122" spans="1:20" x14ac:dyDescent="0.35">
      <c r="A1122" s="24">
        <v>42537</v>
      </c>
      <c r="B1122">
        <v>113.53852978274899</v>
      </c>
      <c r="C1122">
        <v>125.214406787331</v>
      </c>
      <c r="D1122">
        <v>118.575608034506</v>
      </c>
      <c r="E1122">
        <v>106.396140879504</v>
      </c>
      <c r="F1122">
        <v>118.637871313144</v>
      </c>
      <c r="G1122">
        <v>44.341413658330502</v>
      </c>
      <c r="H1122">
        <v>25.140852156466401</v>
      </c>
      <c r="I1122">
        <v>131.43517744603</v>
      </c>
      <c r="J1122">
        <v>124.48855759016099</v>
      </c>
      <c r="K1122">
        <v>159.10593262655999</v>
      </c>
      <c r="L1122">
        <v>178.25497842174801</v>
      </c>
      <c r="M1122">
        <v>182.333020133248</v>
      </c>
      <c r="N1122">
        <v>177.33477636451599</v>
      </c>
      <c r="O1122">
        <v>163.656994301037</v>
      </c>
      <c r="P1122">
        <v>164.939759772651</v>
      </c>
      <c r="Q1122">
        <v>53.979740668745897</v>
      </c>
      <c r="R1122">
        <v>44.496486759839897</v>
      </c>
      <c r="S1122">
        <v>30.061825587701801</v>
      </c>
      <c r="T1122">
        <v>65.787444729430604</v>
      </c>
    </row>
    <row r="1123" spans="1:20" x14ac:dyDescent="0.35">
      <c r="A1123" s="24">
        <v>42538</v>
      </c>
      <c r="B1123">
        <v>113.457295651783</v>
      </c>
      <c r="C1123">
        <v>124.94534241205599</v>
      </c>
      <c r="D1123">
        <v>118.472896191128</v>
      </c>
      <c r="E1123">
        <v>106.264607234835</v>
      </c>
      <c r="F1123">
        <v>118.77384168354401</v>
      </c>
      <c r="G1123">
        <v>44.959693399519601</v>
      </c>
      <c r="H1123">
        <v>25.605641929924399</v>
      </c>
      <c r="I1123">
        <v>130.94021482149799</v>
      </c>
      <c r="J1123">
        <v>124.11851731816</v>
      </c>
      <c r="K1123">
        <v>156.105581713682</v>
      </c>
      <c r="L1123">
        <v>177.59111159824599</v>
      </c>
      <c r="M1123">
        <v>181.13204791474499</v>
      </c>
      <c r="N1123">
        <v>177.63862453820801</v>
      </c>
      <c r="O1123">
        <v>164.80792461240699</v>
      </c>
      <c r="P1123">
        <v>165.868437268636</v>
      </c>
      <c r="Q1123">
        <v>55.246025709136099</v>
      </c>
      <c r="R1123">
        <v>45.843091092983201</v>
      </c>
      <c r="S1123">
        <v>30.7187019592997</v>
      </c>
      <c r="T1123">
        <v>67.607928394755504</v>
      </c>
    </row>
    <row r="1124" spans="1:20" x14ac:dyDescent="0.35">
      <c r="A1124" s="24">
        <v>42541</v>
      </c>
      <c r="B1124">
        <v>113.142710757258</v>
      </c>
      <c r="C1124">
        <v>124.874490175177</v>
      </c>
      <c r="D1124">
        <v>118.267432326057</v>
      </c>
      <c r="E1124">
        <v>106.172593702428</v>
      </c>
      <c r="F1124">
        <v>119.623442335653</v>
      </c>
      <c r="G1124">
        <v>45.900553389183102</v>
      </c>
      <c r="H1124">
        <v>26.450710182960201</v>
      </c>
      <c r="I1124">
        <v>130.58667426648299</v>
      </c>
      <c r="J1124">
        <v>123.96435137671</v>
      </c>
      <c r="K1124">
        <v>151.01234242133501</v>
      </c>
      <c r="L1124">
        <v>178.73487890677001</v>
      </c>
      <c r="M1124">
        <v>182.076820840625</v>
      </c>
      <c r="N1124">
        <v>178.60894797562599</v>
      </c>
      <c r="O1124">
        <v>166.08669680392799</v>
      </c>
      <c r="P1124">
        <v>167.94971768675899</v>
      </c>
      <c r="Q1124">
        <v>55.7525314793699</v>
      </c>
      <c r="R1124">
        <v>46.311474723330903</v>
      </c>
      <c r="S1124">
        <v>31.607421060416598</v>
      </c>
      <c r="T1124">
        <v>68.843461250245994</v>
      </c>
    </row>
    <row r="1125" spans="1:20" x14ac:dyDescent="0.35">
      <c r="A1125" s="24">
        <v>42542</v>
      </c>
      <c r="B1125">
        <v>113.061495311543</v>
      </c>
      <c r="C1125">
        <v>124.775308099093</v>
      </c>
      <c r="D1125">
        <v>118.233240580355</v>
      </c>
      <c r="E1125">
        <v>106.14627773982301</v>
      </c>
      <c r="F1125">
        <v>120.30309649883201</v>
      </c>
      <c r="G1125">
        <v>46.236571220699297</v>
      </c>
      <c r="H1125">
        <v>26.7324013530217</v>
      </c>
      <c r="I1125">
        <v>130.00695196042599</v>
      </c>
      <c r="J1125">
        <v>123.85124767180599</v>
      </c>
      <c r="K1125">
        <v>149.109716621817</v>
      </c>
      <c r="L1125">
        <v>179.24223303703801</v>
      </c>
      <c r="M1125">
        <v>182.53105731804899</v>
      </c>
      <c r="N1125">
        <v>178.75543992559801</v>
      </c>
      <c r="O1125">
        <v>166.72614992193101</v>
      </c>
      <c r="P1125">
        <v>166.54878897482399</v>
      </c>
      <c r="Q1125">
        <v>55.318379928165903</v>
      </c>
      <c r="R1125">
        <v>46.106557583000502</v>
      </c>
      <c r="S1125">
        <v>31.916539786461001</v>
      </c>
      <c r="T1125">
        <v>69.963208951447598</v>
      </c>
    </row>
    <row r="1126" spans="1:20" x14ac:dyDescent="0.35">
      <c r="A1126" s="24">
        <v>42543</v>
      </c>
      <c r="B1126">
        <v>113.13253663780699</v>
      </c>
      <c r="C1126">
        <v>125.001960632164</v>
      </c>
      <c r="D1126">
        <v>118.335920281081</v>
      </c>
      <c r="E1126">
        <v>106.13313130060899</v>
      </c>
      <c r="F1126">
        <v>120.201128605473</v>
      </c>
      <c r="G1126">
        <v>46.155931748257501</v>
      </c>
      <c r="H1126">
        <v>26.6619739605012</v>
      </c>
      <c r="I1126">
        <v>130.28972300556501</v>
      </c>
      <c r="J1126">
        <v>124.07740506670901</v>
      </c>
      <c r="K1126">
        <v>149.60734406595299</v>
      </c>
      <c r="L1126">
        <v>178.94979788449899</v>
      </c>
      <c r="M1126">
        <v>182.25854890181199</v>
      </c>
      <c r="N1126">
        <v>178.53566205845701</v>
      </c>
      <c r="O1126">
        <v>166.6195358137</v>
      </c>
      <c r="P1126">
        <v>165.78824496553</v>
      </c>
      <c r="Q1126">
        <v>54.992763453652898</v>
      </c>
      <c r="R1126">
        <v>45.696720510552701</v>
      </c>
      <c r="S1126">
        <v>30.911902084323899</v>
      </c>
      <c r="T1126">
        <v>69.364751277068294</v>
      </c>
    </row>
    <row r="1127" spans="1:20" x14ac:dyDescent="0.35">
      <c r="A1127" s="24">
        <v>42544</v>
      </c>
      <c r="B1127">
        <v>112.939676814284</v>
      </c>
      <c r="C1127">
        <v>124.94534241205599</v>
      </c>
      <c r="D1127">
        <v>118.541360039163</v>
      </c>
      <c r="E1127">
        <v>106.014767179331</v>
      </c>
      <c r="F1127">
        <v>121.08478445164199</v>
      </c>
      <c r="G1127">
        <v>47.056459424927297</v>
      </c>
      <c r="H1127">
        <v>27.464798395181599</v>
      </c>
      <c r="I1127">
        <v>130.190724633147</v>
      </c>
      <c r="J1127">
        <v>123.95410832428</v>
      </c>
      <c r="K1127">
        <v>144.98241312615701</v>
      </c>
      <c r="L1127">
        <v>181.28017274862299</v>
      </c>
      <c r="M1127">
        <v>184.16632080776401</v>
      </c>
      <c r="N1127">
        <v>180.43972189376299</v>
      </c>
      <c r="O1127">
        <v>171.57498978520101</v>
      </c>
      <c r="P1127">
        <v>168.10982677722001</v>
      </c>
      <c r="Q1127">
        <v>55.4269150048572</v>
      </c>
      <c r="R1127">
        <v>46.223653490587402</v>
      </c>
      <c r="S1127">
        <v>31.259661572370302</v>
      </c>
      <c r="T1127">
        <v>70.658197761549104</v>
      </c>
    </row>
    <row r="1128" spans="1:20" x14ac:dyDescent="0.35">
      <c r="A1128" s="24">
        <v>42545</v>
      </c>
      <c r="B1128">
        <v>113.548666531696</v>
      </c>
      <c r="C1128">
        <v>125.526007379715</v>
      </c>
      <c r="D1128">
        <v>118.712519659249</v>
      </c>
      <c r="E1128">
        <v>106.369859543166</v>
      </c>
      <c r="F1128">
        <v>119.283562537046</v>
      </c>
      <c r="G1128">
        <v>44.717758213163599</v>
      </c>
      <c r="H1128">
        <v>25.352118562581801</v>
      </c>
      <c r="I1128">
        <v>131.02504759691701</v>
      </c>
      <c r="J1128">
        <v>124.53996290894599</v>
      </c>
      <c r="K1128">
        <v>155.783639763651</v>
      </c>
      <c r="L1128">
        <v>174.77059346751199</v>
      </c>
      <c r="M1128">
        <v>178.134044565289</v>
      </c>
      <c r="N1128">
        <v>174.83760706701801</v>
      </c>
      <c r="O1128">
        <v>159.15978967689199</v>
      </c>
      <c r="P1128">
        <v>164.50749277998</v>
      </c>
      <c r="Q1128">
        <v>54.305357143258497</v>
      </c>
      <c r="R1128">
        <v>44.789227924700803</v>
      </c>
      <c r="S1128">
        <v>30.757342721301701</v>
      </c>
      <c r="T1128">
        <v>66.835712991928304</v>
      </c>
    </row>
    <row r="1129" spans="1:20" x14ac:dyDescent="0.35">
      <c r="A1129" s="24">
        <v>42548</v>
      </c>
      <c r="B1129">
        <v>114.005371449253</v>
      </c>
      <c r="C1129">
        <v>125.936734770448</v>
      </c>
      <c r="D1129">
        <v>119.020719474686</v>
      </c>
      <c r="E1129">
        <v>106.54079787921</v>
      </c>
      <c r="F1129">
        <v>117.210544853451</v>
      </c>
      <c r="G1129">
        <v>42.432810128405002</v>
      </c>
      <c r="H1129">
        <v>23.380290886448702</v>
      </c>
      <c r="I1129">
        <v>132.80666744974599</v>
      </c>
      <c r="J1129">
        <v>125.064169122398</v>
      </c>
      <c r="K1129">
        <v>167.97528767067999</v>
      </c>
      <c r="L1129">
        <v>171.64047417948001</v>
      </c>
      <c r="M1129">
        <v>175.19058245478999</v>
      </c>
      <c r="N1129">
        <v>171.17607520761399</v>
      </c>
      <c r="O1129">
        <v>150.20803094624</v>
      </c>
      <c r="P1129">
        <v>160.664977927314</v>
      </c>
      <c r="Q1129">
        <v>54.196814570274498</v>
      </c>
      <c r="R1129">
        <v>44.467212084996603</v>
      </c>
      <c r="S1129">
        <v>31.568780298414602</v>
      </c>
      <c r="T1129">
        <v>63.360718416989002</v>
      </c>
    </row>
    <row r="1130" spans="1:20" x14ac:dyDescent="0.35">
      <c r="A1130" s="24">
        <v>42549</v>
      </c>
      <c r="B1130">
        <v>114.14743541653</v>
      </c>
      <c r="C1130">
        <v>126.31910468310799</v>
      </c>
      <c r="D1130">
        <v>119.328935361449</v>
      </c>
      <c r="E1130">
        <v>106.59342980442</v>
      </c>
      <c r="F1130">
        <v>118.80783098133</v>
      </c>
      <c r="G1130">
        <v>42.325273131172601</v>
      </c>
      <c r="H1130">
        <v>23.3239500238621</v>
      </c>
      <c r="I1130">
        <v>133.93797091199201</v>
      </c>
      <c r="J1130">
        <v>125.75277432674901</v>
      </c>
      <c r="K1130">
        <v>168.721733417992</v>
      </c>
      <c r="L1130">
        <v>174.736171740196</v>
      </c>
      <c r="M1130">
        <v>178.170435818729</v>
      </c>
      <c r="N1130">
        <v>174.068672115738</v>
      </c>
      <c r="O1130">
        <v>155.16348491774099</v>
      </c>
      <c r="P1130">
        <v>162.826312890667</v>
      </c>
      <c r="Q1130">
        <v>55.065125168975896</v>
      </c>
      <c r="R1130">
        <v>45.257611555048499</v>
      </c>
      <c r="S1130">
        <v>32.998455327616298</v>
      </c>
      <c r="T1130">
        <v>66.295160525801407</v>
      </c>
    </row>
    <row r="1131" spans="1:20" x14ac:dyDescent="0.35">
      <c r="A1131" s="24">
        <v>42550</v>
      </c>
      <c r="B1131">
        <v>114.066304054447</v>
      </c>
      <c r="C1131">
        <v>126.21993642645801</v>
      </c>
      <c r="D1131">
        <v>119.123455425053</v>
      </c>
      <c r="E1131">
        <v>106.48821212235499</v>
      </c>
      <c r="F1131">
        <v>120.2691203803</v>
      </c>
      <c r="G1131">
        <v>42.8763537777998</v>
      </c>
      <c r="H1131">
        <v>23.830994129972702</v>
      </c>
      <c r="I1131">
        <v>133.69759432639299</v>
      </c>
      <c r="J1131">
        <v>125.711612060394</v>
      </c>
      <c r="K1131">
        <v>165.06272911266601</v>
      </c>
      <c r="L1131">
        <v>177.71157269088999</v>
      </c>
      <c r="M1131">
        <v>181.222828269796</v>
      </c>
      <c r="N1131">
        <v>176.72327752132199</v>
      </c>
      <c r="O1131">
        <v>159.26635504167501</v>
      </c>
      <c r="P1131">
        <v>166.54878897482399</v>
      </c>
      <c r="Q1131">
        <v>55.861066556061203</v>
      </c>
      <c r="R1131">
        <v>45.930912325726801</v>
      </c>
      <c r="S1131">
        <v>32.612055077567902</v>
      </c>
      <c r="T1131">
        <v>67.839587121086893</v>
      </c>
    </row>
    <row r="1132" spans="1:20" x14ac:dyDescent="0.35">
      <c r="A1132" s="24">
        <v>42551</v>
      </c>
      <c r="B1132">
        <v>114.29971087376001</v>
      </c>
      <c r="C1132">
        <v>126.63070527549201</v>
      </c>
      <c r="D1132">
        <v>119.46587912884399</v>
      </c>
      <c r="E1132">
        <v>106.59342980442</v>
      </c>
      <c r="F1132">
        <v>121.28865434208601</v>
      </c>
      <c r="G1132">
        <v>42.594100252642299</v>
      </c>
      <c r="H1132">
        <v>23.605641193923599</v>
      </c>
      <c r="I1132">
        <v>133.68338487305701</v>
      </c>
      <c r="J1132">
        <v>126.153573764981</v>
      </c>
      <c r="K1132">
        <v>166.51169694321001</v>
      </c>
      <c r="L1132">
        <v>180.13651011085901</v>
      </c>
      <c r="M1132">
        <v>183.348704276641</v>
      </c>
      <c r="N1132">
        <v>179.359541476521</v>
      </c>
      <c r="O1132">
        <v>162.410088139122</v>
      </c>
      <c r="P1132">
        <v>167.94971768675899</v>
      </c>
      <c r="Q1132">
        <v>55.535457577841299</v>
      </c>
      <c r="R1132">
        <v>45.433256812322298</v>
      </c>
      <c r="S1132">
        <v>33.384855577664702</v>
      </c>
      <c r="T1132">
        <v>67.202532991822196</v>
      </c>
    </row>
    <row r="1133" spans="1:20" x14ac:dyDescent="0.35">
      <c r="A1133" s="24">
        <v>42552</v>
      </c>
      <c r="B1133">
        <v>114.545748923098</v>
      </c>
      <c r="C1133">
        <v>126.884858481743</v>
      </c>
      <c r="D1133">
        <v>119.66492249924499</v>
      </c>
      <c r="E1133">
        <v>106.698751365284</v>
      </c>
      <c r="F1133">
        <v>121.380895945501</v>
      </c>
      <c r="G1133">
        <v>41.370981148144203</v>
      </c>
      <c r="H1133">
        <v>22.5633851789832</v>
      </c>
      <c r="I1133">
        <v>135.09234280774001</v>
      </c>
      <c r="J1133">
        <v>126.814260649673</v>
      </c>
      <c r="K1133">
        <v>173.75640782489899</v>
      </c>
      <c r="L1133">
        <v>180.51487995796401</v>
      </c>
      <c r="M1133">
        <v>184.03914919927001</v>
      </c>
      <c r="N1133">
        <v>180.03691296773999</v>
      </c>
      <c r="O1133">
        <v>160.81157110980601</v>
      </c>
      <c r="P1133">
        <v>169.470702386939</v>
      </c>
      <c r="Q1133">
        <v>56.222867636382098</v>
      </c>
      <c r="R1133">
        <v>45.989461675413601</v>
      </c>
      <c r="S1133">
        <v>34.196293154777599</v>
      </c>
      <c r="T1133">
        <v>68.341572604912699</v>
      </c>
    </row>
    <row r="1134" spans="1:20" x14ac:dyDescent="0.35">
      <c r="A1134" s="24">
        <v>42556</v>
      </c>
      <c r="B1134">
        <v>114.850757626221</v>
      </c>
      <c r="C1134">
        <v>127.495497801224</v>
      </c>
      <c r="D1134">
        <v>120.04236562202</v>
      </c>
      <c r="E1134">
        <v>106.764598982241</v>
      </c>
      <c r="F1134">
        <v>120.800112550834</v>
      </c>
      <c r="G1134">
        <v>40.362913679403697</v>
      </c>
      <c r="H1134">
        <v>21.732400827306801</v>
      </c>
      <c r="I1134">
        <v>136.51121227468701</v>
      </c>
      <c r="J1134">
        <v>127.247049620787</v>
      </c>
      <c r="K1134">
        <v>180.07908824954899</v>
      </c>
      <c r="L1134">
        <v>179.21642421803199</v>
      </c>
      <c r="M1134">
        <v>183.294223892622</v>
      </c>
      <c r="N1134">
        <v>178.31601200630001</v>
      </c>
      <c r="O1134">
        <v>155.96273124653601</v>
      </c>
      <c r="P1134">
        <v>166.74891672803301</v>
      </c>
      <c r="Q1134">
        <v>54.630969869625197</v>
      </c>
      <c r="R1134">
        <v>44.379390852253003</v>
      </c>
      <c r="S1134">
        <v>31.491498774410601</v>
      </c>
      <c r="T1134">
        <v>65.7932087249294</v>
      </c>
    </row>
    <row r="1135" spans="1:20" x14ac:dyDescent="0.35">
      <c r="A1135" s="24">
        <v>42557</v>
      </c>
      <c r="B1135">
        <v>115.064302023173</v>
      </c>
      <c r="C1135">
        <v>127.296677607742</v>
      </c>
      <c r="D1135">
        <v>119.905108463771</v>
      </c>
      <c r="E1135">
        <v>106.725090412067</v>
      </c>
      <c r="F1135">
        <v>121.380895945501</v>
      </c>
      <c r="G1135">
        <v>40.268825444566502</v>
      </c>
      <c r="H1135">
        <v>21.6338082606417</v>
      </c>
      <c r="I1135">
        <v>136.73827115247801</v>
      </c>
      <c r="J1135">
        <v>127.47380719454399</v>
      </c>
      <c r="K1135">
        <v>180.89872177922899</v>
      </c>
      <c r="L1135">
        <v>180.291303213026</v>
      </c>
      <c r="M1135">
        <v>184.40249882549901</v>
      </c>
      <c r="N1135">
        <v>179.50601744962</v>
      </c>
      <c r="O1135">
        <v>157.18822684859799</v>
      </c>
      <c r="P1135">
        <v>169.270591853463</v>
      </c>
      <c r="Q1135">
        <v>54.848047519300501</v>
      </c>
      <c r="R1135">
        <v>44.584307992583497</v>
      </c>
      <c r="S1135">
        <v>31.955180548463002</v>
      </c>
      <c r="T1135">
        <v>66.2565388087001</v>
      </c>
    </row>
    <row r="1136" spans="1:20" x14ac:dyDescent="0.35">
      <c r="A1136" s="24">
        <v>42558</v>
      </c>
      <c r="B1136">
        <v>114.98301183645199</v>
      </c>
      <c r="C1136">
        <v>127.339324380321</v>
      </c>
      <c r="D1136">
        <v>119.699234779892</v>
      </c>
      <c r="E1136">
        <v>106.738236851281</v>
      </c>
      <c r="F1136">
        <v>121.58582017631799</v>
      </c>
      <c r="G1136">
        <v>40.228507105764898</v>
      </c>
      <c r="H1136">
        <v>21.521133106904301</v>
      </c>
      <c r="I1136">
        <v>136.89435585748501</v>
      </c>
      <c r="J1136">
        <v>127.49437332325</v>
      </c>
      <c r="K1136">
        <v>181.045042370668</v>
      </c>
      <c r="L1136">
        <v>180.17951484055601</v>
      </c>
      <c r="M1136">
        <v>184.14814039477801</v>
      </c>
      <c r="N1136">
        <v>179.10328840796299</v>
      </c>
      <c r="O1136">
        <v>158.73351603190301</v>
      </c>
      <c r="P1136">
        <v>169.270591853463</v>
      </c>
      <c r="Q1136">
        <v>53.292330610204701</v>
      </c>
      <c r="R1136">
        <v>43.091335868796598</v>
      </c>
      <c r="S1136">
        <v>31.607421060416598</v>
      </c>
      <c r="T1136">
        <v>65.117511826716907</v>
      </c>
    </row>
    <row r="1137" spans="1:20" x14ac:dyDescent="0.35">
      <c r="A1137" s="24">
        <v>42559</v>
      </c>
      <c r="B1137">
        <v>115.155869098228</v>
      </c>
      <c r="C1137">
        <v>127.779570081561</v>
      </c>
      <c r="D1137">
        <v>120.008085484025</v>
      </c>
      <c r="E1137">
        <v>106.764598982241</v>
      </c>
      <c r="F1137">
        <v>123.22568847602599</v>
      </c>
      <c r="G1137">
        <v>39.623662152779097</v>
      </c>
      <c r="H1137">
        <v>21.183105017117601</v>
      </c>
      <c r="I1137">
        <v>138.02947482108999</v>
      </c>
      <c r="J1137">
        <v>128.20546522863799</v>
      </c>
      <c r="K1137">
        <v>184.82110314914499</v>
      </c>
      <c r="L1137">
        <v>182.86249559167899</v>
      </c>
      <c r="M1137">
        <v>187.018911280802</v>
      </c>
      <c r="N1137">
        <v>182.63666976777699</v>
      </c>
      <c r="O1137">
        <v>161.61080525273999</v>
      </c>
      <c r="P1137">
        <v>173.67343686354201</v>
      </c>
      <c r="Q1137">
        <v>53.835024734393102</v>
      </c>
      <c r="R1137">
        <v>43.4718982664008</v>
      </c>
      <c r="S1137">
        <v>32.148376988501397</v>
      </c>
      <c r="T1137">
        <v>66.217938143444599</v>
      </c>
    </row>
    <row r="1138" spans="1:20" x14ac:dyDescent="0.35">
      <c r="A1138" s="24">
        <v>42562</v>
      </c>
      <c r="B1138">
        <v>114.850757626221</v>
      </c>
      <c r="C1138">
        <v>127.438672289609</v>
      </c>
      <c r="D1138">
        <v>119.836443724163</v>
      </c>
      <c r="E1138">
        <v>106.71189780449799</v>
      </c>
      <c r="F1138">
        <v>123.46482605195899</v>
      </c>
      <c r="G1138">
        <v>40.268825444566502</v>
      </c>
      <c r="H1138">
        <v>21.690147808941202</v>
      </c>
      <c r="I1138">
        <v>138.19978359821201</v>
      </c>
      <c r="J1138">
        <v>127.87571696365499</v>
      </c>
      <c r="K1138">
        <v>180.13765313498899</v>
      </c>
      <c r="L1138">
        <v>183.50737214859001</v>
      </c>
      <c r="M1138">
        <v>187.69122143164901</v>
      </c>
      <c r="N1138">
        <v>183.51539779138801</v>
      </c>
      <c r="O1138">
        <v>163.635644670494</v>
      </c>
      <c r="P1138">
        <v>175.59469428987501</v>
      </c>
      <c r="Q1138">
        <v>53.6179433365714</v>
      </c>
      <c r="R1138">
        <v>43.032786519109699</v>
      </c>
      <c r="S1138">
        <v>30.950542846325799</v>
      </c>
      <c r="T1138">
        <v>66.0248716616302</v>
      </c>
    </row>
    <row r="1139" spans="1:20" x14ac:dyDescent="0.35">
      <c r="A1139" s="24">
        <v>42563</v>
      </c>
      <c r="B1139">
        <v>114.505080473173</v>
      </c>
      <c r="C1139">
        <v>126.771318013984</v>
      </c>
      <c r="D1139">
        <v>119.733547060538</v>
      </c>
      <c r="E1139">
        <v>106.461734570506</v>
      </c>
      <c r="F1139">
        <v>123.77227170483199</v>
      </c>
      <c r="G1139">
        <v>41.5860327839017</v>
      </c>
      <c r="H1139">
        <v>22.718313351086199</v>
      </c>
      <c r="I1139">
        <v>136.298465181686</v>
      </c>
      <c r="J1139">
        <v>127.154291979009</v>
      </c>
      <c r="K1139">
        <v>171.76589804835601</v>
      </c>
      <c r="L1139">
        <v>184.840309427703</v>
      </c>
      <c r="M1139">
        <v>188.56337920172899</v>
      </c>
      <c r="N1139">
        <v>184.52232424520801</v>
      </c>
      <c r="O1139">
        <v>167.15239919519701</v>
      </c>
      <c r="P1139">
        <v>176.95555267985901</v>
      </c>
      <c r="Q1139">
        <v>54.630969869625197</v>
      </c>
      <c r="R1139">
        <v>44.233020269822497</v>
      </c>
      <c r="S1139">
        <v>31.3369394113884</v>
      </c>
      <c r="T1139">
        <v>69.229602634613698</v>
      </c>
    </row>
    <row r="1140" spans="1:20" x14ac:dyDescent="0.35">
      <c r="A1140" s="24">
        <v>42564</v>
      </c>
      <c r="B1140">
        <v>114.667800986001</v>
      </c>
      <c r="C1140">
        <v>127.083720133526</v>
      </c>
      <c r="D1140">
        <v>119.870820290113</v>
      </c>
      <c r="E1140">
        <v>106.54076325294299</v>
      </c>
      <c r="F1140">
        <v>123.46482605195899</v>
      </c>
      <c r="G1140">
        <v>40.725812266679803</v>
      </c>
      <c r="H1140">
        <v>21.971838979002701</v>
      </c>
      <c r="I1140">
        <v>137.03626034671501</v>
      </c>
      <c r="J1140">
        <v>127.648919377974</v>
      </c>
      <c r="K1140">
        <v>177.15192511903999</v>
      </c>
      <c r="L1140">
        <v>184.814485655732</v>
      </c>
      <c r="M1140">
        <v>188.52704880322699</v>
      </c>
      <c r="N1140">
        <v>184.74200625111101</v>
      </c>
      <c r="O1140">
        <v>167.099122605736</v>
      </c>
      <c r="P1140">
        <v>175.55472728633001</v>
      </c>
      <c r="Q1140">
        <v>53.943559811084398</v>
      </c>
      <c r="R1140">
        <v>43.4718982664008</v>
      </c>
      <c r="S1140">
        <v>31.3755801733904</v>
      </c>
      <c r="T1140">
        <v>67.781660860988595</v>
      </c>
    </row>
    <row r="1141" spans="1:20" x14ac:dyDescent="0.35">
      <c r="A1141" s="24">
        <v>42565</v>
      </c>
      <c r="B1141">
        <v>114.566115847251</v>
      </c>
      <c r="C1141">
        <v>127.055265919417</v>
      </c>
      <c r="D1141">
        <v>119.80218769315699</v>
      </c>
      <c r="E1141">
        <v>106.514366495716</v>
      </c>
      <c r="F1141">
        <v>123.567347474014</v>
      </c>
      <c r="G1141">
        <v>41.8548487260177</v>
      </c>
      <c r="H1141">
        <v>22.901417211631301</v>
      </c>
      <c r="I1141">
        <v>136.49706129646799</v>
      </c>
      <c r="J1141">
        <v>127.33981726554499</v>
      </c>
      <c r="K1141">
        <v>169.54129364994299</v>
      </c>
      <c r="L1141">
        <v>185.84638982695901</v>
      </c>
      <c r="M1141">
        <v>189.43550654434</v>
      </c>
      <c r="N1141">
        <v>185.60242477808401</v>
      </c>
      <c r="O1141">
        <v>169.76332984045899</v>
      </c>
      <c r="P1141">
        <v>175.83484070583299</v>
      </c>
      <c r="Q1141">
        <v>54.160637460759702</v>
      </c>
      <c r="R1141">
        <v>43.676815406731201</v>
      </c>
      <c r="S1141">
        <v>31.298302334372298</v>
      </c>
      <c r="T1141">
        <v>67.685163408220305</v>
      </c>
    </row>
    <row r="1142" spans="1:20" x14ac:dyDescent="0.35">
      <c r="A1142" s="24">
        <v>42566</v>
      </c>
      <c r="B1142">
        <v>114.14922920067499</v>
      </c>
      <c r="C1142">
        <v>126.501438292117</v>
      </c>
      <c r="D1142">
        <v>119.287407055505</v>
      </c>
      <c r="E1142">
        <v>106.435383981635</v>
      </c>
      <c r="F1142">
        <v>123.36234416766899</v>
      </c>
      <c r="G1142">
        <v>42.500012017805098</v>
      </c>
      <c r="H1142">
        <v>23.478875567390698</v>
      </c>
      <c r="I1142">
        <v>135.09234280774001</v>
      </c>
      <c r="J1142">
        <v>126.855392907086</v>
      </c>
      <c r="K1142">
        <v>165.414008478715</v>
      </c>
      <c r="L1142">
        <v>185.59701921598099</v>
      </c>
      <c r="M1142">
        <v>189.29015452286001</v>
      </c>
      <c r="N1142">
        <v>185.36446522929</v>
      </c>
      <c r="O1142">
        <v>169.92318398056301</v>
      </c>
      <c r="P1142">
        <v>175.07440001494601</v>
      </c>
      <c r="Q1142">
        <v>54.015921526406999</v>
      </c>
      <c r="R1142">
        <v>43.735361964631501</v>
      </c>
      <c r="S1142">
        <v>31.4528616973944</v>
      </c>
      <c r="T1142">
        <v>67.260438200074006</v>
      </c>
    </row>
    <row r="1143" spans="1:20" x14ac:dyDescent="0.35">
      <c r="A1143" s="24">
        <v>42569</v>
      </c>
      <c r="B1143">
        <v>114.169558754325</v>
      </c>
      <c r="C1143">
        <v>126.82808824786299</v>
      </c>
      <c r="D1143">
        <v>119.527609091356</v>
      </c>
      <c r="E1143">
        <v>106.422283710776</v>
      </c>
      <c r="F1143">
        <v>123.874819485396</v>
      </c>
      <c r="G1143">
        <v>42.634415796605502</v>
      </c>
      <c r="H1143">
        <v>23.605641193923599</v>
      </c>
      <c r="I1143">
        <v>135.00717380039899</v>
      </c>
      <c r="J1143">
        <v>126.855392907086</v>
      </c>
      <c r="K1143">
        <v>164.667581055835</v>
      </c>
      <c r="L1143">
        <v>186.09574548497</v>
      </c>
      <c r="M1143">
        <v>189.798856170569</v>
      </c>
      <c r="N1143">
        <v>185.58416321206599</v>
      </c>
      <c r="O1143">
        <v>169.33706838133099</v>
      </c>
      <c r="P1143">
        <v>177.876205779614</v>
      </c>
      <c r="Q1143">
        <v>53.762663019070501</v>
      </c>
      <c r="R1143">
        <v>43.413348916714199</v>
      </c>
      <c r="S1143">
        <v>31.1051022093481</v>
      </c>
      <c r="T1143">
        <v>67.607928394755504</v>
      </c>
    </row>
    <row r="1144" spans="1:20" x14ac:dyDescent="0.35">
      <c r="A1144" s="24">
        <v>42570</v>
      </c>
      <c r="B1144">
        <v>114.40338599179699</v>
      </c>
      <c r="C1144">
        <v>127.06943083901901</v>
      </c>
      <c r="D1144">
        <v>119.733547060538</v>
      </c>
      <c r="E1144">
        <v>106.527559103285</v>
      </c>
      <c r="F1144">
        <v>123.49897350080199</v>
      </c>
      <c r="G1144">
        <v>42.096786707211898</v>
      </c>
      <c r="H1144">
        <v>23.1549300646764</v>
      </c>
      <c r="I1144">
        <v>135.81601623210801</v>
      </c>
      <c r="J1144">
        <v>127.082150480843</v>
      </c>
      <c r="K1144">
        <v>167.37521748810499</v>
      </c>
      <c r="L1144">
        <v>185.906605420315</v>
      </c>
      <c r="M1144">
        <v>189.544497739847</v>
      </c>
      <c r="N1144">
        <v>185.16306076627899</v>
      </c>
      <c r="O1144">
        <v>169.976460570022</v>
      </c>
      <c r="P1144">
        <v>176.35525551890299</v>
      </c>
      <c r="Q1144">
        <v>53.437050292703901</v>
      </c>
      <c r="R1144">
        <v>42.944965286366099</v>
      </c>
      <c r="S1144">
        <v>31.1051022093481</v>
      </c>
      <c r="T1144">
        <v>66.932231496543096</v>
      </c>
    </row>
    <row r="1145" spans="1:20" x14ac:dyDescent="0.35">
      <c r="A1145" s="24">
        <v>42571</v>
      </c>
      <c r="B1145">
        <v>114.301719538298</v>
      </c>
      <c r="C1145">
        <v>126.998481866104</v>
      </c>
      <c r="D1145">
        <v>119.66492249924499</v>
      </c>
      <c r="E1145">
        <v>106.461734570506</v>
      </c>
      <c r="F1145">
        <v>123.80640597441899</v>
      </c>
      <c r="G1145">
        <v>42.620978213563802</v>
      </c>
      <c r="H1145">
        <v>23.549300331336902</v>
      </c>
      <c r="I1145">
        <v>135.773417109658</v>
      </c>
      <c r="J1145">
        <v>127.040948202564</v>
      </c>
      <c r="K1145">
        <v>164.72609096797899</v>
      </c>
      <c r="L1145">
        <v>186.68052607225201</v>
      </c>
      <c r="M1145">
        <v>190.907237599589</v>
      </c>
      <c r="N1145">
        <v>186.499542182699</v>
      </c>
      <c r="O1145">
        <v>169.23046645896201</v>
      </c>
      <c r="P1145">
        <v>177.95624310510999</v>
      </c>
      <c r="Q1145">
        <v>53.0752567086761</v>
      </c>
      <c r="R1145">
        <v>42.769320029092398</v>
      </c>
      <c r="S1145">
        <v>30.255023870233099</v>
      </c>
      <c r="T1145">
        <v>66.970853213644403</v>
      </c>
    </row>
    <row r="1146" spans="1:20" x14ac:dyDescent="0.35">
      <c r="A1146" s="24">
        <v>42572</v>
      </c>
      <c r="B1146">
        <v>114.40338599179699</v>
      </c>
      <c r="C1146">
        <v>127.21157753465801</v>
      </c>
      <c r="D1146">
        <v>119.767811127207</v>
      </c>
      <c r="E1146">
        <v>106.567056131371</v>
      </c>
      <c r="F1146">
        <v>123.77227170483199</v>
      </c>
      <c r="G1146">
        <v>42.4731284672066</v>
      </c>
      <c r="H1146">
        <v>23.422539961952801</v>
      </c>
      <c r="I1146">
        <v>135.773417109658</v>
      </c>
      <c r="J1146">
        <v>127.185211192935</v>
      </c>
      <c r="K1146">
        <v>165.67744051660199</v>
      </c>
      <c r="L1146">
        <v>185.97534420418901</v>
      </c>
      <c r="M1146">
        <v>190.14411666621999</v>
      </c>
      <c r="N1146">
        <v>185.34618768639899</v>
      </c>
      <c r="O1146">
        <v>168.16476406769399</v>
      </c>
      <c r="P1146">
        <v>177.27578808051601</v>
      </c>
      <c r="Q1146">
        <v>52.785817343678197</v>
      </c>
      <c r="R1146">
        <v>42.388757631488197</v>
      </c>
      <c r="S1146">
        <v>30.6414222777886</v>
      </c>
      <c r="T1146">
        <v>65.851134985027699</v>
      </c>
    </row>
    <row r="1147" spans="1:20" x14ac:dyDescent="0.35">
      <c r="A1147" s="24">
        <v>42573</v>
      </c>
      <c r="B1147">
        <v>114.423762258575</v>
      </c>
      <c r="C1147">
        <v>127.21157753465801</v>
      </c>
      <c r="D1147">
        <v>119.80218769315699</v>
      </c>
      <c r="E1147">
        <v>106.514366495716</v>
      </c>
      <c r="F1147">
        <v>124.216399407856</v>
      </c>
      <c r="G1147">
        <v>42.2446364535691</v>
      </c>
      <c r="H1147">
        <v>23.281698319783601</v>
      </c>
      <c r="I1147">
        <v>136.01471467834301</v>
      </c>
      <c r="J1147">
        <v>127.113059691788</v>
      </c>
      <c r="K1147">
        <v>166.52631984013701</v>
      </c>
      <c r="L1147">
        <v>186.80955521431201</v>
      </c>
      <c r="M1147">
        <v>190.979913610328</v>
      </c>
      <c r="N1147">
        <v>186.04188465112901</v>
      </c>
      <c r="O1147">
        <v>169.76332984045899</v>
      </c>
      <c r="P1147">
        <v>178.076316313089</v>
      </c>
      <c r="Q1147">
        <v>52.677278518840502</v>
      </c>
      <c r="R1147">
        <v>42.242389840844602</v>
      </c>
      <c r="S1147">
        <v>31.607421060416598</v>
      </c>
      <c r="T1147">
        <v>65.986262575636303</v>
      </c>
    </row>
    <row r="1148" spans="1:20" x14ac:dyDescent="0.35">
      <c r="A1148" s="24">
        <v>42576</v>
      </c>
      <c r="B1148">
        <v>114.291582789351</v>
      </c>
      <c r="C1148">
        <v>127.126270170068</v>
      </c>
      <c r="D1148">
        <v>119.66492249924499</v>
      </c>
      <c r="E1148">
        <v>106.422283710776</v>
      </c>
      <c r="F1148">
        <v>123.533147308153</v>
      </c>
      <c r="G1148">
        <v>42.338716303891097</v>
      </c>
      <c r="H1148">
        <v>23.3239500238621</v>
      </c>
      <c r="I1148">
        <v>135.716710865327</v>
      </c>
      <c r="J1148">
        <v>127.040948202564</v>
      </c>
      <c r="K1148">
        <v>166.175040474089</v>
      </c>
      <c r="L1148">
        <v>186.30217117811301</v>
      </c>
      <c r="M1148">
        <v>190.59833792990901</v>
      </c>
      <c r="N1148">
        <v>185.71228175790901</v>
      </c>
      <c r="O1148">
        <v>169.177189869502</v>
      </c>
      <c r="P1148">
        <v>179.87750053144299</v>
      </c>
      <c r="Q1148">
        <v>52.098411033283803</v>
      </c>
      <c r="R1148">
        <v>41.715456860810001</v>
      </c>
      <c r="S1148">
        <v>31.221020810368199</v>
      </c>
      <c r="T1148">
        <v>64.306683127526298</v>
      </c>
    </row>
    <row r="1149" spans="1:20" x14ac:dyDescent="0.35">
      <c r="A1149" s="24">
        <v>42577</v>
      </c>
      <c r="B1149">
        <v>114.291582789351</v>
      </c>
      <c r="C1149">
        <v>127.112091431031</v>
      </c>
      <c r="D1149">
        <v>119.66492249924499</v>
      </c>
      <c r="E1149">
        <v>106.448657383826</v>
      </c>
      <c r="F1149">
        <v>123.191514668675</v>
      </c>
      <c r="G1149">
        <v>42.231190486012402</v>
      </c>
      <c r="H1149">
        <v>23.2253600857713</v>
      </c>
      <c r="I1149">
        <v>135.716710865327</v>
      </c>
      <c r="J1149">
        <v>126.917291352823</v>
      </c>
      <c r="K1149">
        <v>166.86299463368999</v>
      </c>
      <c r="L1149">
        <v>186.38815073157701</v>
      </c>
      <c r="M1149">
        <v>190.43480549544401</v>
      </c>
      <c r="N1149">
        <v>185.85878968475501</v>
      </c>
      <c r="O1149">
        <v>170.402734215013</v>
      </c>
      <c r="P1149">
        <v>181.078301490169</v>
      </c>
      <c r="Q1149">
        <v>51.881333383608499</v>
      </c>
      <c r="R1149">
        <v>41.5983609532231</v>
      </c>
      <c r="S1149">
        <v>30.757342721301701</v>
      </c>
      <c r="T1149">
        <v>65.484327616241799</v>
      </c>
    </row>
    <row r="1150" spans="1:20" x14ac:dyDescent="0.35">
      <c r="A1150" s="24">
        <v>42578</v>
      </c>
      <c r="B1150">
        <v>114.627095165574</v>
      </c>
      <c r="C1150">
        <v>127.566502051874</v>
      </c>
      <c r="D1150">
        <v>119.870820290113</v>
      </c>
      <c r="E1150">
        <v>106.606576243633</v>
      </c>
      <c r="F1150">
        <v>123.533147308153</v>
      </c>
      <c r="G1150">
        <v>41.196245056350101</v>
      </c>
      <c r="H1150">
        <v>22.3662026742272</v>
      </c>
      <c r="I1150">
        <v>136.79503587192599</v>
      </c>
      <c r="J1150">
        <v>127.442877977637</v>
      </c>
      <c r="K1150">
        <v>172.966093386804</v>
      </c>
      <c r="L1150">
        <v>186.190352899712</v>
      </c>
      <c r="M1150">
        <v>190.59833792990901</v>
      </c>
      <c r="N1150">
        <v>185.98692420747</v>
      </c>
      <c r="O1150">
        <v>170.13632689598899</v>
      </c>
      <c r="P1150">
        <v>179.55728235052101</v>
      </c>
      <c r="Q1150">
        <v>51.3748163689352</v>
      </c>
      <c r="R1150">
        <v>41.012881415288199</v>
      </c>
      <c r="S1150">
        <v>30.7187019592997</v>
      </c>
      <c r="T1150">
        <v>64.132925399077806</v>
      </c>
    </row>
    <row r="1151" spans="1:20" x14ac:dyDescent="0.35">
      <c r="A1151" s="24">
        <v>42579</v>
      </c>
      <c r="B1151">
        <v>114.616930388749</v>
      </c>
      <c r="C1151">
        <v>127.538130754368</v>
      </c>
      <c r="D1151">
        <v>119.870820290113</v>
      </c>
      <c r="E1151">
        <v>106.619722682847</v>
      </c>
      <c r="F1151">
        <v>122.952377092741</v>
      </c>
      <c r="G1151">
        <v>41.370981148144203</v>
      </c>
      <c r="H1151">
        <v>22.464792612318</v>
      </c>
      <c r="I1151">
        <v>136.62484404503701</v>
      </c>
      <c r="J1151">
        <v>127.319191118953</v>
      </c>
      <c r="K1151">
        <v>172.30749496765301</v>
      </c>
      <c r="L1151">
        <v>186.40531673633799</v>
      </c>
      <c r="M1151">
        <v>191.36148929074699</v>
      </c>
      <c r="N1151">
        <v>185.82217069148001</v>
      </c>
      <c r="O1151">
        <v>170.24289226077099</v>
      </c>
      <c r="P1151">
        <v>179.59733545273801</v>
      </c>
      <c r="Q1151">
        <v>51.230104182728802</v>
      </c>
      <c r="R1151">
        <v>40.661593692527603</v>
      </c>
      <c r="S1151">
        <v>32.959814565614302</v>
      </c>
      <c r="T1151">
        <v>64.441831769981306</v>
      </c>
    </row>
    <row r="1152" spans="1:20" x14ac:dyDescent="0.35">
      <c r="A1152" s="24">
        <v>42580</v>
      </c>
      <c r="B1152">
        <v>114.921976462375</v>
      </c>
      <c r="C1152">
        <v>127.893179646489</v>
      </c>
      <c r="D1152">
        <v>120.17965492291999</v>
      </c>
      <c r="E1152">
        <v>106.77774542145499</v>
      </c>
      <c r="F1152">
        <v>123.191514668675</v>
      </c>
      <c r="G1152">
        <v>40.658610377279601</v>
      </c>
      <c r="H1152">
        <v>21.9155020592775</v>
      </c>
      <c r="I1152">
        <v>137.09292273470899</v>
      </c>
      <c r="J1152">
        <v>127.782979327839</v>
      </c>
      <c r="K1152">
        <v>176.62506104326499</v>
      </c>
      <c r="L1152">
        <v>186.706304985326</v>
      </c>
      <c r="M1152">
        <v>191.76118452921301</v>
      </c>
      <c r="N1152">
        <v>186.444565762167</v>
      </c>
      <c r="O1152">
        <v>169.60346351449201</v>
      </c>
      <c r="P1152">
        <v>180.477883791072</v>
      </c>
      <c r="Q1152">
        <v>51.664255733933103</v>
      </c>
      <c r="R1152">
        <v>40.866510832857998</v>
      </c>
      <c r="S1152">
        <v>33.037096089618402</v>
      </c>
      <c r="T1152">
        <v>66.121402797352999</v>
      </c>
    </row>
    <row r="1153" spans="1:20" x14ac:dyDescent="0.35">
      <c r="A1153" s="24">
        <v>42583</v>
      </c>
      <c r="B1153">
        <v>114.65410469664</v>
      </c>
      <c r="C1153">
        <v>127.517304867695</v>
      </c>
      <c r="D1153">
        <v>119.890764805468</v>
      </c>
      <c r="E1153">
        <v>106.69997482670399</v>
      </c>
      <c r="F1153">
        <v>122.42912114469701</v>
      </c>
      <c r="G1153">
        <v>41.451629005101204</v>
      </c>
      <c r="H1153">
        <v>22.6056421402103</v>
      </c>
      <c r="I1153">
        <v>136.10076081243301</v>
      </c>
      <c r="J1153">
        <v>127.062784709843</v>
      </c>
      <c r="K1153">
        <v>170.71215157237299</v>
      </c>
      <c r="L1153">
        <v>186.55154178909001</v>
      </c>
      <c r="M1153">
        <v>191.979242988902</v>
      </c>
      <c r="N1153">
        <v>186.07847169065701</v>
      </c>
      <c r="O1153">
        <v>168.00493429931399</v>
      </c>
      <c r="P1153">
        <v>179.837464648961</v>
      </c>
      <c r="Q1153">
        <v>50.759768025717001</v>
      </c>
      <c r="R1153">
        <v>40.017564804905803</v>
      </c>
      <c r="S1153">
        <v>31.993817625479199</v>
      </c>
      <c r="T1153">
        <v>63.244865896792497</v>
      </c>
    </row>
    <row r="1154" spans="1:20" x14ac:dyDescent="0.35">
      <c r="A1154" s="24">
        <v>42584</v>
      </c>
      <c r="B1154">
        <v>114.317919651363</v>
      </c>
      <c r="C1154">
        <v>127.07591215345199</v>
      </c>
      <c r="D1154">
        <v>119.753226399017</v>
      </c>
      <c r="E1154">
        <v>106.634011788858</v>
      </c>
      <c r="F1154">
        <v>122.291793311066</v>
      </c>
      <c r="G1154">
        <v>42.365597059651002</v>
      </c>
      <c r="H1154">
        <v>23.338033925221499</v>
      </c>
      <c r="I1154">
        <v>134.60588831267299</v>
      </c>
      <c r="J1154">
        <v>126.349802241067</v>
      </c>
      <c r="K1154">
        <v>165.414008478715</v>
      </c>
      <c r="L1154">
        <v>185.35623160738399</v>
      </c>
      <c r="M1154">
        <v>190.943567998091</v>
      </c>
      <c r="N1154">
        <v>185.21800523306399</v>
      </c>
      <c r="O1154">
        <v>166.353104122952</v>
      </c>
      <c r="P1154">
        <v>175.31449477170099</v>
      </c>
      <c r="Q1154">
        <v>50.687413806687097</v>
      </c>
      <c r="R1154">
        <v>39.959015455219202</v>
      </c>
      <c r="S1154">
        <v>31.530139536412602</v>
      </c>
      <c r="T1154">
        <v>63.669599525676702</v>
      </c>
    </row>
    <row r="1155" spans="1:20" x14ac:dyDescent="0.35">
      <c r="A1155" s="24">
        <v>42585</v>
      </c>
      <c r="B1155">
        <v>114.44013988152901</v>
      </c>
      <c r="C1155">
        <v>127.21823850173</v>
      </c>
      <c r="D1155">
        <v>119.821979530916</v>
      </c>
      <c r="E1155">
        <v>106.554948480154</v>
      </c>
      <c r="F1155">
        <v>122.703855887486</v>
      </c>
      <c r="G1155">
        <v>42.298395170250998</v>
      </c>
      <c r="H1155">
        <v>23.281698319783601</v>
      </c>
      <c r="I1155">
        <v>134.577381693327</v>
      </c>
      <c r="J1155">
        <v>126.51514151217</v>
      </c>
      <c r="K1155">
        <v>165.838457302698</v>
      </c>
      <c r="L1155">
        <v>185.89799251200299</v>
      </c>
      <c r="M1155">
        <v>191.28878285253799</v>
      </c>
      <c r="N1155">
        <v>185.456028689351</v>
      </c>
      <c r="O1155">
        <v>169.12388890831801</v>
      </c>
      <c r="P1155">
        <v>177.07571198650999</v>
      </c>
      <c r="Q1155">
        <v>51.519536051433903</v>
      </c>
      <c r="R1155">
        <v>40.866510832857998</v>
      </c>
      <c r="S1155">
        <v>32.8052552025921</v>
      </c>
      <c r="T1155">
        <v>66.217938143444599</v>
      </c>
    </row>
    <row r="1156" spans="1:20" x14ac:dyDescent="0.35">
      <c r="A1156" s="24">
        <v>42586</v>
      </c>
      <c r="B1156">
        <v>114.65410469664</v>
      </c>
      <c r="C1156">
        <v>127.41757001425999</v>
      </c>
      <c r="D1156">
        <v>120.09708848647</v>
      </c>
      <c r="E1156">
        <v>106.71313280800599</v>
      </c>
      <c r="F1156">
        <v>123.528126012125</v>
      </c>
      <c r="G1156">
        <v>41.706996184821897</v>
      </c>
      <c r="H1156">
        <v>22.760567683739001</v>
      </c>
      <c r="I1156">
        <v>135.673570848049</v>
      </c>
      <c r="J1156">
        <v>127.05241161866201</v>
      </c>
      <c r="K1156">
        <v>169.32176695170301</v>
      </c>
      <c r="L1156">
        <v>186.09574548497</v>
      </c>
      <c r="M1156">
        <v>191.50685652596101</v>
      </c>
      <c r="N1156">
        <v>185.98692420747</v>
      </c>
      <c r="O1156">
        <v>169.283755234284</v>
      </c>
      <c r="P1156">
        <v>176.43524118519599</v>
      </c>
      <c r="Q1156">
        <v>51.736613701109299</v>
      </c>
      <c r="R1156">
        <v>41.071427973188499</v>
      </c>
      <c r="S1156">
        <v>32.612055077567902</v>
      </c>
      <c r="T1156">
        <v>66.661967894587306</v>
      </c>
    </row>
    <row r="1157" spans="1:20" x14ac:dyDescent="0.35">
      <c r="A1157" s="24">
        <v>42587</v>
      </c>
      <c r="B1157">
        <v>114.26693694260101</v>
      </c>
      <c r="C1157">
        <v>126.947778363645</v>
      </c>
      <c r="D1157">
        <v>119.684376839162</v>
      </c>
      <c r="E1157">
        <v>106.541778956763</v>
      </c>
      <c r="F1157">
        <v>123.76848925874199</v>
      </c>
      <c r="G1157">
        <v>42.540330356606802</v>
      </c>
      <c r="H1157">
        <v>23.478875567390698</v>
      </c>
      <c r="I1157">
        <v>134.83363427308399</v>
      </c>
      <c r="J1157">
        <v>126.535797667704</v>
      </c>
      <c r="K1157">
        <v>164.14066200676299</v>
      </c>
      <c r="L1157">
        <v>187.617837781703</v>
      </c>
      <c r="M1157">
        <v>192.77869432077301</v>
      </c>
      <c r="N1157">
        <v>187.085382167604</v>
      </c>
      <c r="O1157">
        <v>174.718759440235</v>
      </c>
      <c r="P1157">
        <v>179.43724358201101</v>
      </c>
      <c r="Q1157">
        <v>51.953687602638297</v>
      </c>
      <c r="R1157">
        <v>41.334894463205799</v>
      </c>
      <c r="S1157">
        <v>31.839258262457001</v>
      </c>
      <c r="T1157">
        <v>67.665854654853902</v>
      </c>
    </row>
    <row r="1158" spans="1:20" x14ac:dyDescent="0.35">
      <c r="A1158" s="24">
        <v>42590</v>
      </c>
      <c r="B1158">
        <v>114.33826789026401</v>
      </c>
      <c r="C1158">
        <v>126.9192274135</v>
      </c>
      <c r="D1158">
        <v>119.787570822315</v>
      </c>
      <c r="E1158">
        <v>106.528563265016</v>
      </c>
      <c r="F1158">
        <v>124.45528657795001</v>
      </c>
      <c r="G1158">
        <v>42.432810128405002</v>
      </c>
      <c r="H1158">
        <v>23.352120455155401</v>
      </c>
      <c r="I1158">
        <v>135.161168019988</v>
      </c>
      <c r="J1158">
        <v>126.61847230474601</v>
      </c>
      <c r="K1158">
        <v>164.59441159789901</v>
      </c>
      <c r="L1158">
        <v>187.50604940923401</v>
      </c>
      <c r="M1158">
        <v>192.36081866932099</v>
      </c>
      <c r="N1158">
        <v>187.250183614214</v>
      </c>
      <c r="O1158">
        <v>174.34575019884201</v>
      </c>
      <c r="P1158">
        <v>179.277117271815</v>
      </c>
      <c r="Q1158">
        <v>52.243123219489803</v>
      </c>
      <c r="R1158">
        <v>41.744731535653301</v>
      </c>
      <c r="S1158">
        <v>31.6846988994348</v>
      </c>
      <c r="T1158">
        <v>69.055828064687901</v>
      </c>
    </row>
    <row r="1159" spans="1:20" x14ac:dyDescent="0.35">
      <c r="A1159" s="24">
        <v>42591</v>
      </c>
      <c r="B1159">
        <v>114.63368171673299</v>
      </c>
      <c r="C1159">
        <v>127.446093325538</v>
      </c>
      <c r="D1159">
        <v>120.028319283245</v>
      </c>
      <c r="E1159">
        <v>106.620853807556</v>
      </c>
      <c r="F1159">
        <v>124.86738869213301</v>
      </c>
      <c r="G1159">
        <v>41.639797090260203</v>
      </c>
      <c r="H1159">
        <v>22.676061647007799</v>
      </c>
      <c r="I1159">
        <v>136.30004400983501</v>
      </c>
      <c r="J1159">
        <v>127.362464014276</v>
      </c>
      <c r="K1159">
        <v>169.61446310787801</v>
      </c>
      <c r="L1159">
        <v>187.617837781703</v>
      </c>
      <c r="M1159">
        <v>192.66970312526601</v>
      </c>
      <c r="N1159">
        <v>187.37833411380299</v>
      </c>
      <c r="O1159">
        <v>174.55889311426799</v>
      </c>
      <c r="P1159">
        <v>176.79546080913201</v>
      </c>
      <c r="Q1159">
        <v>52.098411033283803</v>
      </c>
      <c r="R1159">
        <v>41.4519903707927</v>
      </c>
      <c r="S1159">
        <v>30.255023870233099</v>
      </c>
      <c r="T1159">
        <v>68.167802245356398</v>
      </c>
    </row>
    <row r="1160" spans="1:20" x14ac:dyDescent="0.35">
      <c r="A1160" s="24">
        <v>42592</v>
      </c>
      <c r="B1160">
        <v>114.766150807356</v>
      </c>
      <c r="C1160">
        <v>127.830536153262</v>
      </c>
      <c r="D1160">
        <v>120.028319283245</v>
      </c>
      <c r="E1160">
        <v>106.686782219135</v>
      </c>
      <c r="F1160">
        <v>124.83306991297999</v>
      </c>
      <c r="G1160">
        <v>41.303776463905599</v>
      </c>
      <c r="H1160">
        <v>22.3943731055206</v>
      </c>
      <c r="I1160">
        <v>136.94071200617699</v>
      </c>
      <c r="J1160">
        <v>127.724011755503</v>
      </c>
      <c r="K1160">
        <v>171.59033166306099</v>
      </c>
      <c r="L1160">
        <v>187.15347342816801</v>
      </c>
      <c r="M1160">
        <v>192.30629264409799</v>
      </c>
      <c r="N1160">
        <v>187.04877915120201</v>
      </c>
      <c r="O1160">
        <v>172.374211742272</v>
      </c>
      <c r="P1160">
        <v>176.87556701356601</v>
      </c>
      <c r="Q1160">
        <v>51.483355193772802</v>
      </c>
      <c r="R1160">
        <v>40.866510832857998</v>
      </c>
      <c r="S1160">
        <v>29.6754253376535</v>
      </c>
      <c r="T1160">
        <v>67.279742743070997</v>
      </c>
    </row>
    <row r="1161" spans="1:20" x14ac:dyDescent="0.35">
      <c r="A1161" s="24">
        <v>42593</v>
      </c>
      <c r="B1161">
        <v>114.460497463056</v>
      </c>
      <c r="C1161">
        <v>127.346427569272</v>
      </c>
      <c r="D1161">
        <v>119.925189585395</v>
      </c>
      <c r="E1161">
        <v>106.528563265016</v>
      </c>
      <c r="F1161">
        <v>125.039193455972</v>
      </c>
      <c r="G1161">
        <v>41.962374543896402</v>
      </c>
      <c r="H1161">
        <v>22.985923248362599</v>
      </c>
      <c r="I1161">
        <v>136.22879208024699</v>
      </c>
      <c r="J1161">
        <v>127.300425526807</v>
      </c>
      <c r="K1161">
        <v>167.243464820296</v>
      </c>
      <c r="L1161">
        <v>188.021986541882</v>
      </c>
      <c r="M1161">
        <v>193.41464364564899</v>
      </c>
      <c r="N1161">
        <v>187.96417409870801</v>
      </c>
      <c r="O1161">
        <v>172.96033952736599</v>
      </c>
      <c r="P1161">
        <v>181.15837325513399</v>
      </c>
      <c r="Q1161">
        <v>52.279304077151302</v>
      </c>
      <c r="R1161">
        <v>41.8618274432405</v>
      </c>
      <c r="S1161">
        <v>29.366306611609101</v>
      </c>
      <c r="T1161">
        <v>69.075153659531296</v>
      </c>
    </row>
    <row r="1162" spans="1:20" x14ac:dyDescent="0.35">
      <c r="A1162" s="24">
        <v>42594</v>
      </c>
      <c r="B1162">
        <v>114.735535022747</v>
      </c>
      <c r="C1162">
        <v>127.75935224997301</v>
      </c>
      <c r="D1162">
        <v>120.200282469623</v>
      </c>
      <c r="E1162">
        <v>106.66040854608499</v>
      </c>
      <c r="F1162">
        <v>125.176508110348</v>
      </c>
      <c r="G1162">
        <v>41.263452535427</v>
      </c>
      <c r="H1162">
        <v>22.3943731055206</v>
      </c>
      <c r="I1162">
        <v>137.13998058479899</v>
      </c>
      <c r="J1162">
        <v>127.87905795927099</v>
      </c>
      <c r="K1162">
        <v>171.37076831595701</v>
      </c>
      <c r="L1162">
        <v>187.85861043733399</v>
      </c>
      <c r="M1162">
        <v>192.92404634225301</v>
      </c>
      <c r="N1162">
        <v>187.43321467309499</v>
      </c>
      <c r="O1162">
        <v>172.26767074921401</v>
      </c>
      <c r="P1162">
        <v>182.158977581713</v>
      </c>
      <c r="Q1162">
        <v>52.677278518840502</v>
      </c>
      <c r="R1162">
        <v>42.447306981175103</v>
      </c>
      <c r="S1162">
        <v>29.868625462677599</v>
      </c>
      <c r="T1162">
        <v>69.654332053128996</v>
      </c>
    </row>
    <row r="1163" spans="1:20" x14ac:dyDescent="0.35">
      <c r="A1163" s="24">
        <v>42597</v>
      </c>
      <c r="B1163">
        <v>114.531819068093</v>
      </c>
      <c r="C1163">
        <v>127.446093325538</v>
      </c>
      <c r="D1163">
        <v>120.09708848647</v>
      </c>
      <c r="E1163">
        <v>106.554948480154</v>
      </c>
      <c r="F1163">
        <v>125.519893590697</v>
      </c>
      <c r="G1163">
        <v>42.096786707211898</v>
      </c>
      <c r="H1163">
        <v>23.0140910510815</v>
      </c>
      <c r="I1163">
        <v>136.49934182601501</v>
      </c>
      <c r="J1163">
        <v>127.48638094152</v>
      </c>
      <c r="K1163">
        <v>166.48245114935401</v>
      </c>
      <c r="L1163">
        <v>188.40037134195299</v>
      </c>
      <c r="M1163">
        <v>193.54183046787699</v>
      </c>
      <c r="N1163">
        <v>188.110570187441</v>
      </c>
      <c r="O1163">
        <v>174.77203602969399</v>
      </c>
      <c r="P1163">
        <v>183.96016180006799</v>
      </c>
      <c r="Q1163">
        <v>53.545589117541503</v>
      </c>
      <c r="R1163">
        <v>43.179157101540198</v>
      </c>
      <c r="S1163">
        <v>29.868625462677599</v>
      </c>
      <c r="T1163">
        <v>71.063631057805907</v>
      </c>
    </row>
    <row r="1164" spans="1:20" x14ac:dyDescent="0.35">
      <c r="A1164" s="24">
        <v>42598</v>
      </c>
      <c r="B1164">
        <v>114.460497463056</v>
      </c>
      <c r="C1164">
        <v>127.360633947176</v>
      </c>
      <c r="D1164">
        <v>120.028319283245</v>
      </c>
      <c r="E1164">
        <v>106.502189591967</v>
      </c>
      <c r="F1164">
        <v>125.14211025566701</v>
      </c>
      <c r="G1164">
        <v>42.271511619652401</v>
      </c>
      <c r="H1164">
        <v>23.211276184411702</v>
      </c>
      <c r="I1164">
        <v>136.11492640943101</v>
      </c>
      <c r="J1164">
        <v>127.259113215738</v>
      </c>
      <c r="K1164">
        <v>165.35549856657099</v>
      </c>
      <c r="L1164">
        <v>187.42866781111599</v>
      </c>
      <c r="M1164">
        <v>192.197255807386</v>
      </c>
      <c r="N1164">
        <v>187.12198518400501</v>
      </c>
      <c r="O1164">
        <v>174.61214533200399</v>
      </c>
      <c r="P1164">
        <v>183.39979720318701</v>
      </c>
      <c r="Q1164">
        <v>53.979740668745897</v>
      </c>
      <c r="R1164">
        <v>43.5304448243011</v>
      </c>
      <c r="S1164">
        <v>30.255023870233099</v>
      </c>
      <c r="T1164">
        <v>71.024996709596607</v>
      </c>
    </row>
    <row r="1165" spans="1:20" x14ac:dyDescent="0.35">
      <c r="A1165" s="24">
        <v>42599</v>
      </c>
      <c r="B1165">
        <v>114.674443592915</v>
      </c>
      <c r="C1165">
        <v>127.773544808442</v>
      </c>
      <c r="D1165">
        <v>120.028319283245</v>
      </c>
      <c r="E1165">
        <v>106.568060293101</v>
      </c>
      <c r="F1165">
        <v>125.348233798659</v>
      </c>
      <c r="G1165">
        <v>41.760766080857401</v>
      </c>
      <c r="H1165">
        <v>22.788740743606699</v>
      </c>
      <c r="I1165">
        <v>136.855250623253</v>
      </c>
      <c r="J1165">
        <v>127.610387895592</v>
      </c>
      <c r="K1165">
        <v>168.238701384135</v>
      </c>
      <c r="L1165">
        <v>187.78122883921699</v>
      </c>
      <c r="M1165">
        <v>192.72418350928501</v>
      </c>
      <c r="N1165">
        <v>186.920580720994</v>
      </c>
      <c r="O1165">
        <v>175.1450087135</v>
      </c>
      <c r="P1165">
        <v>181.47853977685401</v>
      </c>
      <c r="Q1165">
        <v>54.196814570274398</v>
      </c>
      <c r="R1165">
        <v>43.823185989161701</v>
      </c>
      <c r="S1165">
        <v>30.216384950723999</v>
      </c>
      <c r="T1165">
        <v>71.140840809054694</v>
      </c>
    </row>
    <row r="1166" spans="1:20" x14ac:dyDescent="0.35">
      <c r="A1166" s="24">
        <v>42600</v>
      </c>
      <c r="B1166">
        <v>114.83743504189</v>
      </c>
      <c r="C1166">
        <v>127.844756350599</v>
      </c>
      <c r="D1166">
        <v>120.337909268366</v>
      </c>
      <c r="E1166">
        <v>106.620853807556</v>
      </c>
      <c r="F1166">
        <v>125.82893393338399</v>
      </c>
      <c r="G1166">
        <v>41.626356712380201</v>
      </c>
      <c r="H1166">
        <v>22.690148176941602</v>
      </c>
      <c r="I1166">
        <v>137.13998058479899</v>
      </c>
      <c r="J1166">
        <v>127.920410282264</v>
      </c>
      <c r="K1166">
        <v>168.99975170394299</v>
      </c>
      <c r="L1166">
        <v>188.20255855712199</v>
      </c>
      <c r="M1166">
        <v>192.45164466557699</v>
      </c>
      <c r="N1166">
        <v>187.63460315923399</v>
      </c>
      <c r="O1166">
        <v>175.67784772327201</v>
      </c>
      <c r="P1166">
        <v>183.11959768501299</v>
      </c>
      <c r="Q1166">
        <v>54.884224628815197</v>
      </c>
      <c r="R1166">
        <v>44.379390852253003</v>
      </c>
      <c r="S1166">
        <v>30.834622402812698</v>
      </c>
      <c r="T1166">
        <v>73.167914662215196</v>
      </c>
    </row>
    <row r="1167" spans="1:20" x14ac:dyDescent="0.35">
      <c r="A1167" s="24">
        <v>42601</v>
      </c>
      <c r="B1167">
        <v>114.582820462106</v>
      </c>
      <c r="C1167">
        <v>127.560006918008</v>
      </c>
      <c r="D1167">
        <v>120.028319283245</v>
      </c>
      <c r="E1167">
        <v>106.528563265016</v>
      </c>
      <c r="F1167">
        <v>125.485587990799</v>
      </c>
      <c r="G1167">
        <v>42.096786707211898</v>
      </c>
      <c r="H1167">
        <v>23.028177581015399</v>
      </c>
      <c r="I1167">
        <v>136.62743156894601</v>
      </c>
      <c r="J1167">
        <v>127.538046337808</v>
      </c>
      <c r="K1167">
        <v>166.21896413817001</v>
      </c>
      <c r="L1167">
        <v>187.92736417417399</v>
      </c>
      <c r="M1167">
        <v>192.68785311078199</v>
      </c>
      <c r="N1167">
        <v>187.57970662306801</v>
      </c>
      <c r="O1167">
        <v>175.837714049239</v>
      </c>
      <c r="P1167">
        <v>183.880124474572</v>
      </c>
      <c r="Q1167">
        <v>54.703331584947698</v>
      </c>
      <c r="R1167">
        <v>44.350116177409703</v>
      </c>
      <c r="S1167">
        <v>29.675425337653401</v>
      </c>
      <c r="T1167">
        <v>72.6659628613438</v>
      </c>
    </row>
    <row r="1168" spans="1:20" x14ac:dyDescent="0.35">
      <c r="A1168" s="24">
        <v>42604</v>
      </c>
      <c r="B1168">
        <v>114.755929974777</v>
      </c>
      <c r="C1168">
        <v>127.90167859825</v>
      </c>
      <c r="D1168">
        <v>120.062736027509</v>
      </c>
      <c r="E1168">
        <v>106.554948480154</v>
      </c>
      <c r="F1168">
        <v>125.210787351737</v>
      </c>
      <c r="G1168">
        <v>41.397859109065799</v>
      </c>
      <c r="H1168">
        <v>22.436624809599099</v>
      </c>
      <c r="I1168">
        <v>137.35345861675799</v>
      </c>
      <c r="J1168">
        <v>127.972065675571</v>
      </c>
      <c r="K1168">
        <v>170.59507677478899</v>
      </c>
      <c r="L1168">
        <v>187.91882603069101</v>
      </c>
      <c r="M1168">
        <v>192.57884670153999</v>
      </c>
      <c r="N1168">
        <v>187.52474617940999</v>
      </c>
      <c r="O1168">
        <v>175.99755600348001</v>
      </c>
      <c r="P1168">
        <v>182.919521591006</v>
      </c>
      <c r="Q1168">
        <v>54.196814570274398</v>
      </c>
      <c r="R1168">
        <v>43.588994173987999</v>
      </c>
      <c r="S1168">
        <v>30.6414222777886</v>
      </c>
      <c r="T1168">
        <v>71.198750227676101</v>
      </c>
    </row>
    <row r="1169" spans="1:20" x14ac:dyDescent="0.35">
      <c r="A1169" s="24">
        <v>42605</v>
      </c>
      <c r="B1169">
        <v>114.78651773150899</v>
      </c>
      <c r="C1169">
        <v>128.02977092975601</v>
      </c>
      <c r="D1169">
        <v>120.269075779837</v>
      </c>
      <c r="E1169">
        <v>106.528563265016</v>
      </c>
      <c r="F1169">
        <v>125.76030955433301</v>
      </c>
      <c r="G1169">
        <v>41.290333291187103</v>
      </c>
      <c r="H1169">
        <v>22.3943731055206</v>
      </c>
      <c r="I1169">
        <v>137.63827629097901</v>
      </c>
      <c r="J1169">
        <v>128.11669877623501</v>
      </c>
      <c r="K1169">
        <v>171.07805383534901</v>
      </c>
      <c r="L1169">
        <v>188.29719587779601</v>
      </c>
      <c r="M1169">
        <v>193.41464364564899</v>
      </c>
      <c r="N1169">
        <v>188.09226069080401</v>
      </c>
      <c r="O1169">
        <v>176.37055305901001</v>
      </c>
      <c r="P1169">
        <v>184.76072447210899</v>
      </c>
      <c r="Q1169">
        <v>54.413892219949801</v>
      </c>
      <c r="R1169">
        <v>43.881732547062001</v>
      </c>
      <c r="S1169">
        <v>31.646058137432799</v>
      </c>
      <c r="T1169">
        <v>72.376398926760601</v>
      </c>
    </row>
    <row r="1170" spans="1:20" x14ac:dyDescent="0.35">
      <c r="A1170" s="24">
        <v>42606</v>
      </c>
      <c r="B1170">
        <v>114.745765197952</v>
      </c>
      <c r="C1170">
        <v>127.915898795587</v>
      </c>
      <c r="D1170">
        <v>120.269075779837</v>
      </c>
      <c r="E1170">
        <v>106.51538219953601</v>
      </c>
      <c r="F1170">
        <v>125.382592115576</v>
      </c>
      <c r="G1170">
        <v>41.491950138741402</v>
      </c>
      <c r="H1170">
        <v>22.5352173762642</v>
      </c>
      <c r="I1170">
        <v>137.43899309357701</v>
      </c>
      <c r="J1170">
        <v>128.03401413621199</v>
      </c>
      <c r="K1170">
        <v>169.936460031206</v>
      </c>
      <c r="L1170">
        <v>187.33406039637401</v>
      </c>
      <c r="M1170">
        <v>191.852025739205</v>
      </c>
      <c r="N1170">
        <v>186.737517708366</v>
      </c>
      <c r="O1170">
        <v>176.31728865541299</v>
      </c>
      <c r="P1170">
        <v>182.59925175088</v>
      </c>
      <c r="Q1170">
        <v>53.762663019070501</v>
      </c>
      <c r="R1170">
        <v>43.325527683970599</v>
      </c>
      <c r="S1170">
        <v>32.071099149483203</v>
      </c>
      <c r="T1170">
        <v>71.623475435821803</v>
      </c>
    </row>
    <row r="1171" spans="1:20" x14ac:dyDescent="0.35">
      <c r="A1171" s="24">
        <v>42607</v>
      </c>
      <c r="B1171">
        <v>114.623507597282</v>
      </c>
      <c r="C1171">
        <v>127.75935224997301</v>
      </c>
      <c r="D1171">
        <v>120.165849654033</v>
      </c>
      <c r="E1171">
        <v>106.51538219953601</v>
      </c>
      <c r="F1171">
        <v>125.45120331537299</v>
      </c>
      <c r="G1171">
        <v>41.801078829982302</v>
      </c>
      <c r="H1171">
        <v>22.8028220163919</v>
      </c>
      <c r="I1171">
        <v>136.98338422252201</v>
      </c>
      <c r="J1171">
        <v>127.910087205987</v>
      </c>
      <c r="K1171">
        <v>167.609422056569</v>
      </c>
      <c r="L1171">
        <v>187.20507611321301</v>
      </c>
      <c r="M1171">
        <v>191.57953253670101</v>
      </c>
      <c r="N1171">
        <v>187.34173109740101</v>
      </c>
      <c r="O1171">
        <v>176.85007892173601</v>
      </c>
      <c r="P1171">
        <v>181.55862876155399</v>
      </c>
      <c r="Q1171">
        <v>53.979740668745897</v>
      </c>
      <c r="R1171">
        <v>43.5304448243011</v>
      </c>
      <c r="S1171">
        <v>32.689336601571902</v>
      </c>
      <c r="T1171">
        <v>71.758628288645795</v>
      </c>
    </row>
    <row r="1172" spans="1:20" x14ac:dyDescent="0.35">
      <c r="A1172" s="24">
        <v>42608</v>
      </c>
      <c r="B1172">
        <v>114.44013988152901</v>
      </c>
      <c r="C1172">
        <v>127.37484032508</v>
      </c>
      <c r="D1172">
        <v>119.753226399017</v>
      </c>
      <c r="E1172">
        <v>106.383594628911</v>
      </c>
      <c r="F1172">
        <v>125.485587990799</v>
      </c>
      <c r="G1172">
        <v>42.271511619652401</v>
      </c>
      <c r="H1172">
        <v>23.169019223184598</v>
      </c>
      <c r="I1172">
        <v>136.64177259129499</v>
      </c>
      <c r="J1172">
        <v>127.507077108978</v>
      </c>
      <c r="K1172">
        <v>164.565147479611</v>
      </c>
      <c r="L1172">
        <v>186.852485179181</v>
      </c>
      <c r="M1172">
        <v>191.65213247876699</v>
      </c>
      <c r="N1172">
        <v>185.76716231720201</v>
      </c>
      <c r="O1172">
        <v>178.12894860015501</v>
      </c>
      <c r="P1172">
        <v>180.197718712366</v>
      </c>
      <c r="Q1172">
        <v>53.798843876731603</v>
      </c>
      <c r="R1172">
        <v>43.354802358813899</v>
      </c>
      <c r="S1172">
        <v>32.843895964594097</v>
      </c>
      <c r="T1172">
        <v>71.913056211882505</v>
      </c>
    </row>
    <row r="1173" spans="1:20" x14ac:dyDescent="0.35">
      <c r="A1173" s="24">
        <v>42611</v>
      </c>
      <c r="B1173">
        <v>114.755929974777</v>
      </c>
      <c r="C1173">
        <v>127.773544808442</v>
      </c>
      <c r="D1173">
        <v>120.200282469623</v>
      </c>
      <c r="E1173">
        <v>106.475850545184</v>
      </c>
      <c r="F1173">
        <v>126.138053351599</v>
      </c>
      <c r="G1173">
        <v>41.1155971993931</v>
      </c>
      <c r="H1173">
        <v>22.239442304843099</v>
      </c>
      <c r="I1173">
        <v>137.82329155992801</v>
      </c>
      <c r="J1173">
        <v>128.23036264806899</v>
      </c>
      <c r="K1173">
        <v>171.531803426485</v>
      </c>
      <c r="L1173">
        <v>187.77264583683601</v>
      </c>
      <c r="M1173">
        <v>192.124610224116</v>
      </c>
      <c r="N1173">
        <v>187.52474617940999</v>
      </c>
      <c r="O1173">
        <v>179.67415248242401</v>
      </c>
      <c r="P1173">
        <v>181.038282827421</v>
      </c>
      <c r="Q1173">
        <v>53.581769975203002</v>
      </c>
      <c r="R1173">
        <v>43.032786519109699</v>
      </c>
      <c r="S1173">
        <v>32.882536726596101</v>
      </c>
      <c r="T1173">
        <v>72.569444356728496</v>
      </c>
    </row>
    <row r="1174" spans="1:20" x14ac:dyDescent="0.35">
      <c r="A1174" s="24">
        <v>42612</v>
      </c>
      <c r="B1174">
        <v>114.69481051706801</v>
      </c>
      <c r="C1174">
        <v>127.816274497623</v>
      </c>
      <c r="D1174">
        <v>120.165849654033</v>
      </c>
      <c r="E1174">
        <v>106.502189591967</v>
      </c>
      <c r="F1174">
        <v>126.103734572446</v>
      </c>
      <c r="G1174">
        <v>41.424739864825902</v>
      </c>
      <c r="H1174">
        <v>22.478879142251898</v>
      </c>
      <c r="I1174">
        <v>137.381935998546</v>
      </c>
      <c r="J1174">
        <v>128.065023376966</v>
      </c>
      <c r="K1174">
        <v>169.77549821840699</v>
      </c>
      <c r="L1174">
        <v>187.46304467953601</v>
      </c>
      <c r="M1174">
        <v>191.43419572895601</v>
      </c>
      <c r="N1174">
        <v>186.93885826388501</v>
      </c>
      <c r="O1174">
        <v>181.698955342592</v>
      </c>
      <c r="P1174">
        <v>178.116317756103</v>
      </c>
      <c r="Q1174">
        <v>53.0752567086761</v>
      </c>
      <c r="R1174">
        <v>42.681498796349103</v>
      </c>
      <c r="S1174">
        <v>32.187017750503301</v>
      </c>
      <c r="T1174">
        <v>72.434333607597296</v>
      </c>
    </row>
    <row r="1175" spans="1:20" x14ac:dyDescent="0.35">
      <c r="A1175" s="24">
        <v>42613</v>
      </c>
      <c r="B1175">
        <v>114.674443592915</v>
      </c>
      <c r="C1175">
        <v>127.645397199201</v>
      </c>
      <c r="D1175">
        <v>120.028319283245</v>
      </c>
      <c r="E1175">
        <v>106.489066236931</v>
      </c>
      <c r="F1175">
        <v>125.485587990799</v>
      </c>
      <c r="G1175">
        <v>41.357540770264201</v>
      </c>
      <c r="H1175">
        <v>22.3943731055206</v>
      </c>
      <c r="I1175">
        <v>137.310844875529</v>
      </c>
      <c r="J1175">
        <v>128.01336798365901</v>
      </c>
      <c r="K1175">
        <v>170.302398943046</v>
      </c>
      <c r="L1175">
        <v>186.92988173026399</v>
      </c>
      <c r="M1175">
        <v>191.25245245403599</v>
      </c>
      <c r="N1175">
        <v>186.57276419237601</v>
      </c>
      <c r="O1175">
        <v>181.96543577678901</v>
      </c>
      <c r="P1175">
        <v>177.99626176785799</v>
      </c>
      <c r="Q1175">
        <v>52.062230175622297</v>
      </c>
      <c r="R1175">
        <v>41.6861821859667</v>
      </c>
      <c r="S1175">
        <v>32.650695839569998</v>
      </c>
      <c r="T1175">
        <v>71.024996709596607</v>
      </c>
    </row>
    <row r="1176" spans="1:20" x14ac:dyDescent="0.35">
      <c r="A1176" s="24">
        <v>42614</v>
      </c>
      <c r="B1176">
        <v>114.774475086907</v>
      </c>
      <c r="C1176">
        <v>127.798198678267</v>
      </c>
      <c r="D1176">
        <v>120.08003680976501</v>
      </c>
      <c r="E1176">
        <v>106.543106296982</v>
      </c>
      <c r="F1176">
        <v>125.78238480589999</v>
      </c>
      <c r="G1176">
        <v>41.236563395151698</v>
      </c>
      <c r="H1176">
        <v>22.338040128656999</v>
      </c>
      <c r="I1176">
        <v>137.039403384233</v>
      </c>
      <c r="J1176">
        <v>128.01336798365901</v>
      </c>
      <c r="K1176">
        <v>170.770734782246</v>
      </c>
      <c r="L1176">
        <v>186.938494638576</v>
      </c>
      <c r="M1176">
        <v>191.43419572895601</v>
      </c>
      <c r="N1176">
        <v>186.35308218647299</v>
      </c>
      <c r="O1176">
        <v>180.952985603256</v>
      </c>
      <c r="P1176">
        <v>176.95555267985901</v>
      </c>
      <c r="Q1176">
        <v>51.483355193772802</v>
      </c>
      <c r="R1176">
        <v>41.129977322875398</v>
      </c>
      <c r="S1176">
        <v>31.839258262457001</v>
      </c>
      <c r="T1176">
        <v>70.774041861007305</v>
      </c>
    </row>
    <row r="1177" spans="1:20" x14ac:dyDescent="0.35">
      <c r="A1177" s="24">
        <v>42615</v>
      </c>
      <c r="B1177">
        <v>114.62133076548101</v>
      </c>
      <c r="C1177">
        <v>127.655374830375</v>
      </c>
      <c r="D1177">
        <v>120.011139035932</v>
      </c>
      <c r="E1177">
        <v>106.543106296982</v>
      </c>
      <c r="F1177">
        <v>126.472727344614</v>
      </c>
      <c r="G1177">
        <v>41.922050615417703</v>
      </c>
      <c r="H1177">
        <v>22.859160250404098</v>
      </c>
      <c r="I1177">
        <v>136.71089017912601</v>
      </c>
      <c r="J1177">
        <v>127.785440061138</v>
      </c>
      <c r="K1177">
        <v>166.672732053738</v>
      </c>
      <c r="L1177">
        <v>187.78122883921699</v>
      </c>
      <c r="M1177">
        <v>192.41529905333999</v>
      </c>
      <c r="N1177">
        <v>187.57970662306801</v>
      </c>
      <c r="O1177">
        <v>182.39169723591701</v>
      </c>
      <c r="P1177">
        <v>178.15638807805399</v>
      </c>
      <c r="Q1177">
        <v>52.062230175622297</v>
      </c>
      <c r="R1177">
        <v>41.481265045636</v>
      </c>
      <c r="S1177">
        <v>31.6846988994348</v>
      </c>
      <c r="T1177">
        <v>72.106118483327904</v>
      </c>
    </row>
    <row r="1178" spans="1:20" x14ac:dyDescent="0.35">
      <c r="A1178" s="24">
        <v>42619</v>
      </c>
      <c r="B1178">
        <v>114.866350468611</v>
      </c>
      <c r="C1178">
        <v>128.09801129365499</v>
      </c>
      <c r="D1178">
        <v>120.390261612256</v>
      </c>
      <c r="E1178">
        <v>106.71473715835801</v>
      </c>
      <c r="F1178">
        <v>126.610832754269</v>
      </c>
      <c r="G1178">
        <v>41.344094802707303</v>
      </c>
      <c r="H1178">
        <v>22.3662026742272</v>
      </c>
      <c r="I1178">
        <v>137.02515007455901</v>
      </c>
      <c r="J1178">
        <v>128.23090280903699</v>
      </c>
      <c r="K1178">
        <v>170.36090885518999</v>
      </c>
      <c r="L1178">
        <v>188.348783609874</v>
      </c>
      <c r="M1178">
        <v>192.72418350928501</v>
      </c>
      <c r="N1178">
        <v>187.90922963192199</v>
      </c>
      <c r="O1178">
        <v>179.46104612458501</v>
      </c>
      <c r="P1178">
        <v>177.876205779614</v>
      </c>
      <c r="Q1178">
        <v>52.424023759649998</v>
      </c>
      <c r="R1178">
        <v>41.7740062104969</v>
      </c>
      <c r="S1178">
        <v>30.911902084323899</v>
      </c>
      <c r="T1178">
        <v>73.052078983496102</v>
      </c>
    </row>
    <row r="1179" spans="1:20" x14ac:dyDescent="0.35">
      <c r="A1179" s="24">
        <v>42620</v>
      </c>
      <c r="B1179">
        <v>114.927544667327</v>
      </c>
      <c r="C1179">
        <v>128.08368054084801</v>
      </c>
      <c r="D1179">
        <v>120.390261612256</v>
      </c>
      <c r="E1179">
        <v>106.688328859042</v>
      </c>
      <c r="F1179">
        <v>126.36919111994899</v>
      </c>
      <c r="G1179">
        <v>41.357540770264201</v>
      </c>
      <c r="H1179">
        <v>22.408454378305699</v>
      </c>
      <c r="I1179">
        <v>137.110801501612</v>
      </c>
      <c r="J1179">
        <v>128.05486034838299</v>
      </c>
      <c r="K1179">
        <v>170.06819437458199</v>
      </c>
      <c r="L1179">
        <v>188.331587699181</v>
      </c>
      <c r="M1179">
        <v>192.88771594375001</v>
      </c>
      <c r="N1179">
        <v>187.96417409870801</v>
      </c>
      <c r="O1179">
        <v>180.526724144128</v>
      </c>
      <c r="P1179">
        <v>179.15702684410201</v>
      </c>
      <c r="Q1179">
        <v>52.894352420369103</v>
      </c>
      <c r="R1179">
        <v>42.183840491157703</v>
      </c>
      <c r="S1179">
        <v>30.486862914766402</v>
      </c>
      <c r="T1179">
        <v>73.534738872478599</v>
      </c>
    </row>
    <row r="1180" spans="1:20" x14ac:dyDescent="0.35">
      <c r="A1180" s="24">
        <v>42621</v>
      </c>
      <c r="B1180">
        <v>114.52952078215699</v>
      </c>
      <c r="C1180">
        <v>127.498413701747</v>
      </c>
      <c r="D1180">
        <v>120.04557988718599</v>
      </c>
      <c r="E1180">
        <v>106.51674416602199</v>
      </c>
      <c r="F1180">
        <v>126.093059376166</v>
      </c>
      <c r="G1180">
        <v>42.405923782968003</v>
      </c>
      <c r="H1180">
        <v>23.267609161275299</v>
      </c>
      <c r="I1180">
        <v>135.61110480473201</v>
      </c>
      <c r="J1180">
        <v>127.153501743519</v>
      </c>
      <c r="K1180">
        <v>163.687004037788</v>
      </c>
      <c r="L1180">
        <v>187.901630119998</v>
      </c>
      <c r="M1180">
        <v>191.942897376665</v>
      </c>
      <c r="N1180">
        <v>187.8359756685</v>
      </c>
      <c r="O1180">
        <v>181.21939292228001</v>
      </c>
      <c r="P1180">
        <v>177.99626176785799</v>
      </c>
      <c r="Q1180">
        <v>53.835024734393102</v>
      </c>
      <c r="R1180">
        <v>43.120607751853299</v>
      </c>
      <c r="S1180">
        <v>31.839258262457001</v>
      </c>
      <c r="T1180">
        <v>75.523178377430398</v>
      </c>
    </row>
    <row r="1181" spans="1:20" x14ac:dyDescent="0.35">
      <c r="A1181" s="24">
        <v>42622</v>
      </c>
      <c r="B1181">
        <v>114.02948476633399</v>
      </c>
      <c r="C1181">
        <v>126.784570850958</v>
      </c>
      <c r="D1181">
        <v>119.528565335243</v>
      </c>
      <c r="E1181">
        <v>106.477097090781</v>
      </c>
      <c r="F1181">
        <v>124.78140723468501</v>
      </c>
      <c r="G1181">
        <v>43.830659735020298</v>
      </c>
      <c r="H1181">
        <v>24.422539015666</v>
      </c>
      <c r="I1181">
        <v>133.696980337669</v>
      </c>
      <c r="J1181">
        <v>126.200457736405</v>
      </c>
      <c r="K1181">
        <v>155.37388713432401</v>
      </c>
      <c r="L1181">
        <v>183.40421163739899</v>
      </c>
      <c r="M1181">
        <v>187.09164814648</v>
      </c>
      <c r="N1181">
        <v>183.36890584141599</v>
      </c>
      <c r="O1181">
        <v>179.727465629471</v>
      </c>
      <c r="P1181">
        <v>174.193834456877</v>
      </c>
      <c r="Q1181">
        <v>53.002891245206797</v>
      </c>
      <c r="R1181">
        <v>42.330211073588202</v>
      </c>
      <c r="S1181">
        <v>31.7233396614368</v>
      </c>
      <c r="T1181">
        <v>72.994186406351702</v>
      </c>
    </row>
    <row r="1182" spans="1:20" x14ac:dyDescent="0.35">
      <c r="A1182" s="24">
        <v>42625</v>
      </c>
      <c r="B1182">
        <v>114.12125737915601</v>
      </c>
      <c r="C1182">
        <v>126.79883250659699</v>
      </c>
      <c r="D1182">
        <v>119.700857983801</v>
      </c>
      <c r="E1182">
        <v>106.51674416602199</v>
      </c>
      <c r="F1182">
        <v>125.19560485036099</v>
      </c>
      <c r="G1182">
        <v>43.790338601380199</v>
      </c>
      <c r="H1182">
        <v>24.380287311587601</v>
      </c>
      <c r="I1182">
        <v>134.09696475404999</v>
      </c>
      <c r="J1182">
        <v>126.21080081864299</v>
      </c>
      <c r="K1182">
        <v>155.549490168484</v>
      </c>
      <c r="L1182">
        <v>186.03551493864799</v>
      </c>
      <c r="M1182">
        <v>189.83524742400999</v>
      </c>
      <c r="N1182">
        <v>185.91368622092099</v>
      </c>
      <c r="O1182">
        <v>180.846444610199</v>
      </c>
      <c r="P1182">
        <v>176.675387601154</v>
      </c>
      <c r="Q1182">
        <v>53.002891245206797</v>
      </c>
      <c r="R1182">
        <v>42.535128213918597</v>
      </c>
      <c r="S1182">
        <v>32.921177488598197</v>
      </c>
      <c r="T1182">
        <v>73.8436115604283</v>
      </c>
    </row>
    <row r="1183" spans="1:20" x14ac:dyDescent="0.35">
      <c r="A1183" s="24">
        <v>42626</v>
      </c>
      <c r="B1183">
        <v>113.804906728362</v>
      </c>
      <c r="C1183">
        <v>126.39913302400301</v>
      </c>
      <c r="D1183">
        <v>119.45963541875901</v>
      </c>
      <c r="E1183">
        <v>106.397941445367</v>
      </c>
      <c r="F1183">
        <v>124.29809760753599</v>
      </c>
      <c r="G1183">
        <v>44.677431489846697</v>
      </c>
      <c r="H1183">
        <v>25.1831038605449</v>
      </c>
      <c r="I1183">
        <v>133.039939308676</v>
      </c>
      <c r="J1183">
        <v>125.796407329384</v>
      </c>
      <c r="K1183">
        <v>150.104953185656</v>
      </c>
      <c r="L1183">
        <v>183.36123681363301</v>
      </c>
      <c r="M1183">
        <v>188.03642107236101</v>
      </c>
      <c r="N1183">
        <v>183.057692329199</v>
      </c>
      <c r="O1183">
        <v>178.18218863202799</v>
      </c>
      <c r="P1183">
        <v>174.193834456877</v>
      </c>
      <c r="Q1183">
        <v>52.315488682959099</v>
      </c>
      <c r="R1183">
        <v>41.744731535653301</v>
      </c>
      <c r="S1183">
        <v>32.959814565614302</v>
      </c>
      <c r="T1183">
        <v>70.658197761549104</v>
      </c>
    </row>
    <row r="1184" spans="1:20" x14ac:dyDescent="0.35">
      <c r="A1184" s="24">
        <v>42627</v>
      </c>
      <c r="B1184">
        <v>113.94779284670599</v>
      </c>
      <c r="C1184">
        <v>126.670325592078</v>
      </c>
      <c r="D1184">
        <v>119.666441239536</v>
      </c>
      <c r="E1184">
        <v>106.556321988729</v>
      </c>
      <c r="F1184">
        <v>124.19458774138199</v>
      </c>
      <c r="G1184">
        <v>44.596783632889696</v>
      </c>
      <c r="H1184">
        <v>25.0845112938798</v>
      </c>
      <c r="I1184">
        <v>133.097040260044</v>
      </c>
      <c r="J1184">
        <v>125.879302032005</v>
      </c>
      <c r="K1184">
        <v>151.041643188488</v>
      </c>
      <c r="L1184">
        <v>183.29242326493099</v>
      </c>
      <c r="M1184">
        <v>187.92744509058801</v>
      </c>
      <c r="N1184">
        <v>182.947803395628</v>
      </c>
      <c r="O1184">
        <v>176.90342862636899</v>
      </c>
      <c r="P1184">
        <v>174.27383734290501</v>
      </c>
      <c r="Q1184">
        <v>51.917510493123103</v>
      </c>
      <c r="R1184">
        <v>41.276347905305499</v>
      </c>
      <c r="S1184">
        <v>32.882536726596101</v>
      </c>
      <c r="T1184">
        <v>68.940013437814699</v>
      </c>
    </row>
    <row r="1185" spans="1:20" x14ac:dyDescent="0.35">
      <c r="A1185" s="24">
        <v>42628</v>
      </c>
      <c r="B1185">
        <v>114.019245248503</v>
      </c>
      <c r="C1185">
        <v>126.784570850958</v>
      </c>
      <c r="D1185">
        <v>119.73543544132301</v>
      </c>
      <c r="E1185">
        <v>106.56951459629801</v>
      </c>
      <c r="F1185">
        <v>124.850479708395</v>
      </c>
      <c r="G1185">
        <v>44.986574155279598</v>
      </c>
      <c r="H1185">
        <v>25.3943728952346</v>
      </c>
      <c r="I1185">
        <v>132.99706242942301</v>
      </c>
      <c r="J1185">
        <v>125.962186731646</v>
      </c>
      <c r="K1185">
        <v>148.99259601315299</v>
      </c>
      <c r="L1185">
        <v>185.1240569071</v>
      </c>
      <c r="M1185">
        <v>190.21679267695899</v>
      </c>
      <c r="N1185">
        <v>185.12644177300399</v>
      </c>
      <c r="O1185">
        <v>178.28875399680999</v>
      </c>
      <c r="P1185">
        <v>176.51526129095799</v>
      </c>
      <c r="Q1185">
        <v>52.170765252313601</v>
      </c>
      <c r="R1185">
        <v>41.481265045636</v>
      </c>
      <c r="S1185">
        <v>33.114373928636503</v>
      </c>
      <c r="T1185">
        <v>70.040431333803895</v>
      </c>
    </row>
    <row r="1186" spans="1:20" x14ac:dyDescent="0.35">
      <c r="A1186" s="24">
        <v>42629</v>
      </c>
      <c r="B1186">
        <v>114.100843741874</v>
      </c>
      <c r="C1186">
        <v>126.813177078838</v>
      </c>
      <c r="D1186">
        <v>119.700857983801</v>
      </c>
      <c r="E1186">
        <v>106.543106296982</v>
      </c>
      <c r="F1186">
        <v>124.746877587458</v>
      </c>
      <c r="G1186">
        <v>44.274197794738399</v>
      </c>
      <c r="H1186">
        <v>24.8028201238183</v>
      </c>
      <c r="I1186">
        <v>133.73981336058401</v>
      </c>
      <c r="J1186">
        <v>126.10720994856401</v>
      </c>
      <c r="K1186">
        <v>152.563789639182</v>
      </c>
      <c r="L1186">
        <v>184.408437868893</v>
      </c>
      <c r="M1186">
        <v>189.80466781723001</v>
      </c>
      <c r="N1186">
        <v>183.963676898415</v>
      </c>
      <c r="O1186">
        <v>176.72596591541199</v>
      </c>
      <c r="P1186">
        <v>175.70011350387901</v>
      </c>
      <c r="Q1186">
        <v>52.243123219489803</v>
      </c>
      <c r="R1186">
        <v>41.569086278379501</v>
      </c>
      <c r="S1186">
        <v>33.5007741786849</v>
      </c>
      <c r="T1186">
        <v>69.906920524986006</v>
      </c>
    </row>
    <row r="1187" spans="1:20" x14ac:dyDescent="0.35">
      <c r="A1187" s="24">
        <v>42632</v>
      </c>
      <c r="B1187">
        <v>114.009015073298</v>
      </c>
      <c r="C1187">
        <v>126.813177078838</v>
      </c>
      <c r="D1187">
        <v>119.700857983801</v>
      </c>
      <c r="E1187">
        <v>106.529971399857</v>
      </c>
      <c r="F1187">
        <v>124.88493028009501</v>
      </c>
      <c r="G1187">
        <v>44.623669978326497</v>
      </c>
      <c r="H1187">
        <v>25.070427392520301</v>
      </c>
      <c r="I1187">
        <v>133.55414024657301</v>
      </c>
      <c r="J1187">
        <v>126.06581761364799</v>
      </c>
      <c r="K1187">
        <v>151.100189749495</v>
      </c>
      <c r="L1187">
        <v>184.44299417290401</v>
      </c>
      <c r="M1187">
        <v>189.76818528138</v>
      </c>
      <c r="N1187">
        <v>184.09245049605701</v>
      </c>
      <c r="O1187">
        <v>177.207660861606</v>
      </c>
      <c r="P1187">
        <v>175.418915241109</v>
      </c>
      <c r="Q1187">
        <v>52.206949858121497</v>
      </c>
      <c r="R1187">
        <v>41.510539720479599</v>
      </c>
      <c r="S1187">
        <v>33.307574053660602</v>
      </c>
      <c r="T1187">
        <v>69.829533938229005</v>
      </c>
    </row>
    <row r="1188" spans="1:20" x14ac:dyDescent="0.35">
      <c r="A1188" s="24">
        <v>42633</v>
      </c>
      <c r="B1188">
        <v>114.049870375738</v>
      </c>
      <c r="C1188">
        <v>126.913008668308</v>
      </c>
      <c r="D1188">
        <v>119.700857983801</v>
      </c>
      <c r="E1188">
        <v>106.556321988729</v>
      </c>
      <c r="F1188">
        <v>124.815910523404</v>
      </c>
      <c r="G1188">
        <v>44.247319833816597</v>
      </c>
      <c r="H1188">
        <v>24.7746496925249</v>
      </c>
      <c r="I1188">
        <v>134.225463822797</v>
      </c>
      <c r="J1188">
        <v>126.23150698908201</v>
      </c>
      <c r="K1188">
        <v>152.73935602447801</v>
      </c>
      <c r="L1188">
        <v>184.45168184604501</v>
      </c>
      <c r="M1188">
        <v>190.16938667958399</v>
      </c>
      <c r="N1188">
        <v>184.51559798160901</v>
      </c>
      <c r="O1188">
        <v>177.04709994149499</v>
      </c>
      <c r="P1188">
        <v>173.37076559197399</v>
      </c>
      <c r="Q1188">
        <v>52.387839153842201</v>
      </c>
      <c r="R1188">
        <v>41.715456860810001</v>
      </c>
      <c r="S1188">
        <v>34.582689719840097</v>
      </c>
      <c r="T1188">
        <v>68.746003833288995</v>
      </c>
    </row>
    <row r="1189" spans="1:20" x14ac:dyDescent="0.35">
      <c r="A1189" s="24">
        <v>42634</v>
      </c>
      <c r="B1189">
        <v>114.335595899297</v>
      </c>
      <c r="C1189">
        <v>127.28424011736</v>
      </c>
      <c r="D1189">
        <v>119.907728089881</v>
      </c>
      <c r="E1189">
        <v>106.58268411968901</v>
      </c>
      <c r="F1189">
        <v>125.816993528656</v>
      </c>
      <c r="G1189">
        <v>43.494636313827201</v>
      </c>
      <c r="H1189">
        <v>24.140850474178901</v>
      </c>
      <c r="I1189">
        <v>135.08248975059101</v>
      </c>
      <c r="J1189">
        <v>126.873808394901</v>
      </c>
      <c r="K1189">
        <v>156.36905040043499</v>
      </c>
      <c r="L1189">
        <v>186.525882499744</v>
      </c>
      <c r="M1189">
        <v>191.84714213036</v>
      </c>
      <c r="N1189">
        <v>185.821915061509</v>
      </c>
      <c r="O1189">
        <v>178.01048983388301</v>
      </c>
      <c r="P1189">
        <v>174.61570072996901</v>
      </c>
      <c r="Q1189">
        <v>53.039075851014601</v>
      </c>
      <c r="R1189">
        <v>42.388757631488197</v>
      </c>
      <c r="S1189">
        <v>34.737249082862398</v>
      </c>
      <c r="T1189">
        <v>71.241982299102901</v>
      </c>
    </row>
    <row r="1190" spans="1:20" x14ac:dyDescent="0.35">
      <c r="A1190" s="24">
        <v>42635</v>
      </c>
      <c r="B1190">
        <v>114.570366741971</v>
      </c>
      <c r="C1190">
        <v>127.68398105825401</v>
      </c>
      <c r="D1190">
        <v>120.18343168449</v>
      </c>
      <c r="E1190">
        <v>106.58268411968901</v>
      </c>
      <c r="F1190">
        <v>126.300158184004</v>
      </c>
      <c r="G1190">
        <v>42.8763537777998</v>
      </c>
      <c r="H1190">
        <v>23.647895526576399</v>
      </c>
      <c r="I1190">
        <v>136.253819430155</v>
      </c>
      <c r="J1190">
        <v>127.391782751259</v>
      </c>
      <c r="K1190">
        <v>159.76456769457499</v>
      </c>
      <c r="L1190">
        <v>187.70129028394399</v>
      </c>
      <c r="M1190">
        <v>193.32425884769901</v>
      </c>
      <c r="N1190">
        <v>187.64335848572401</v>
      </c>
      <c r="O1190">
        <v>179.08090815381601</v>
      </c>
      <c r="P1190">
        <v>175.94101758815</v>
      </c>
      <c r="Q1190">
        <v>53.3285114678662</v>
      </c>
      <c r="R1190">
        <v>42.622952238448804</v>
      </c>
      <c r="S1190">
        <v>33.809892904729203</v>
      </c>
      <c r="T1190">
        <v>71.899860914662796</v>
      </c>
    </row>
    <row r="1191" spans="1:20" x14ac:dyDescent="0.35">
      <c r="A1191" s="24">
        <v>42636</v>
      </c>
      <c r="B1191">
        <v>114.539750957362</v>
      </c>
      <c r="C1191">
        <v>127.526854096422</v>
      </c>
      <c r="D1191">
        <v>120.114525874995</v>
      </c>
      <c r="E1191">
        <v>106.67513625147301</v>
      </c>
      <c r="F1191">
        <v>126.024039619475</v>
      </c>
      <c r="G1191">
        <v>42.956996045079997</v>
      </c>
      <c r="H1191">
        <v>23.676068586444</v>
      </c>
      <c r="I1191">
        <v>135.88238548945799</v>
      </c>
      <c r="J1191">
        <v>127.298534963419</v>
      </c>
      <c r="K1191">
        <v>159.530418099408</v>
      </c>
      <c r="L1191">
        <v>186.672810341889</v>
      </c>
      <c r="M1191">
        <v>192.230087046904</v>
      </c>
      <c r="N1191">
        <v>186.797015584001</v>
      </c>
      <c r="O1191">
        <v>179.08090815381601</v>
      </c>
      <c r="P1191">
        <v>175.820513886811</v>
      </c>
      <c r="Q1191">
        <v>52.713455628355199</v>
      </c>
      <c r="R1191">
        <v>41.920374001140402</v>
      </c>
      <c r="S1191">
        <v>33.578052017703001</v>
      </c>
      <c r="T1191">
        <v>69.945622239103599</v>
      </c>
    </row>
    <row r="1192" spans="1:20" x14ac:dyDescent="0.35">
      <c r="A1192" s="24">
        <v>42639</v>
      </c>
      <c r="B1192">
        <v>114.682618390454</v>
      </c>
      <c r="C1192">
        <v>127.86953459532801</v>
      </c>
      <c r="D1192">
        <v>120.286834594879</v>
      </c>
      <c r="E1192">
        <v>106.741122373496</v>
      </c>
      <c r="F1192">
        <v>125.471776131908</v>
      </c>
      <c r="G1192">
        <v>42.486571639925003</v>
      </c>
      <c r="H1192">
        <v>23.239443987130802</v>
      </c>
      <c r="I1192">
        <v>136.253819430155</v>
      </c>
      <c r="J1192">
        <v>127.49538362432</v>
      </c>
      <c r="K1192">
        <v>162.340488107901</v>
      </c>
      <c r="L1192">
        <v>185.16034775514399</v>
      </c>
      <c r="M1192">
        <v>190.479366524428</v>
      </c>
      <c r="N1192">
        <v>185.25157264356599</v>
      </c>
      <c r="O1192">
        <v>175.38795824782301</v>
      </c>
      <c r="P1192">
        <v>173.89283349954599</v>
      </c>
      <c r="Q1192">
        <v>53.0752567086761</v>
      </c>
      <c r="R1192">
        <v>42.330211073588202</v>
      </c>
      <c r="S1192">
        <v>33.925811505749401</v>
      </c>
      <c r="T1192">
        <v>69.771468735945305</v>
      </c>
    </row>
    <row r="1193" spans="1:20" x14ac:dyDescent="0.35">
      <c r="A1193" s="24">
        <v>42640</v>
      </c>
      <c r="B1193">
        <v>114.825495166172</v>
      </c>
      <c r="C1193">
        <v>128.16936103014999</v>
      </c>
      <c r="D1193">
        <v>120.321339731435</v>
      </c>
      <c r="E1193">
        <v>106.688328859042</v>
      </c>
      <c r="F1193">
        <v>125.955019862784</v>
      </c>
      <c r="G1193">
        <v>41.801078829982302</v>
      </c>
      <c r="H1193">
        <v>22.718313351086199</v>
      </c>
      <c r="I1193">
        <v>136.88229536468501</v>
      </c>
      <c r="J1193">
        <v>127.80620624946199</v>
      </c>
      <c r="K1193">
        <v>166.262906126682</v>
      </c>
      <c r="L1193">
        <v>186.309842049579</v>
      </c>
      <c r="M1193">
        <v>191.86535297081599</v>
      </c>
      <c r="N1193">
        <v>186.134694307296</v>
      </c>
      <c r="O1193">
        <v>176.886526835523</v>
      </c>
      <c r="P1193">
        <v>175.057524675233</v>
      </c>
      <c r="Q1193">
        <v>52.568739694002801</v>
      </c>
      <c r="R1193">
        <v>41.715456860810001</v>
      </c>
      <c r="S1193">
        <v>33.732611380725203</v>
      </c>
      <c r="T1193">
        <v>68.204247201557493</v>
      </c>
    </row>
    <row r="1194" spans="1:20" x14ac:dyDescent="0.35">
      <c r="A1194" s="24">
        <v>42641</v>
      </c>
      <c r="B1194">
        <v>114.856110950781</v>
      </c>
      <c r="C1194">
        <v>128.140810080005</v>
      </c>
      <c r="D1194">
        <v>120.286834594879</v>
      </c>
      <c r="E1194">
        <v>106.661909017637</v>
      </c>
      <c r="F1194">
        <v>126.783428273388</v>
      </c>
      <c r="G1194">
        <v>41.922050615417703</v>
      </c>
      <c r="H1194">
        <v>22.802822016391801</v>
      </c>
      <c r="I1194">
        <v>137.15367838086499</v>
      </c>
      <c r="J1194">
        <v>127.88902092823599</v>
      </c>
      <c r="K1194">
        <v>165.32617947498699</v>
      </c>
      <c r="L1194">
        <v>187.23457831477501</v>
      </c>
      <c r="M1194">
        <v>192.576564641332</v>
      </c>
      <c r="N1194">
        <v>186.83381032288099</v>
      </c>
      <c r="O1194">
        <v>178.706217263442</v>
      </c>
      <c r="P1194">
        <v>173.933041579373</v>
      </c>
      <c r="Q1194">
        <v>53.798843876731603</v>
      </c>
      <c r="R1194">
        <v>42.769320029092398</v>
      </c>
      <c r="S1194">
        <v>33.268933291658598</v>
      </c>
      <c r="T1194">
        <v>72.460934720498699</v>
      </c>
    </row>
    <row r="1195" spans="1:20" x14ac:dyDescent="0.35">
      <c r="A1195" s="24">
        <v>42642</v>
      </c>
      <c r="B1195">
        <v>114.856110950781</v>
      </c>
      <c r="C1195">
        <v>128.040881754498</v>
      </c>
      <c r="D1195">
        <v>120.286834594879</v>
      </c>
      <c r="E1195">
        <v>106.688328859042</v>
      </c>
      <c r="F1195">
        <v>126.196582421575</v>
      </c>
      <c r="G1195">
        <v>41.760766080857302</v>
      </c>
      <c r="H1195">
        <v>22.718313351086199</v>
      </c>
      <c r="I1195">
        <v>137.09659204827599</v>
      </c>
      <c r="J1195">
        <v>127.837255502139</v>
      </c>
      <c r="K1195">
        <v>166.262906126682</v>
      </c>
      <c r="L1195">
        <v>185.540631581875</v>
      </c>
      <c r="M1195">
        <v>190.716457366246</v>
      </c>
      <c r="N1195">
        <v>185.877099181392</v>
      </c>
      <c r="O1195">
        <v>176.083734420832</v>
      </c>
      <c r="P1195">
        <v>172.32662977682901</v>
      </c>
      <c r="Q1195">
        <v>54.124456603098203</v>
      </c>
      <c r="R1195">
        <v>43.208431776383499</v>
      </c>
      <c r="S1195">
        <v>32.882536726596101</v>
      </c>
      <c r="T1195">
        <v>73.002699772968697</v>
      </c>
    </row>
    <row r="1196" spans="1:20" x14ac:dyDescent="0.35">
      <c r="A1196" s="24">
        <v>42643</v>
      </c>
      <c r="B1196">
        <v>114.733647812344</v>
      </c>
      <c r="C1196">
        <v>127.88387916756901</v>
      </c>
      <c r="D1196">
        <v>120.321339731435</v>
      </c>
      <c r="E1196">
        <v>106.688328859042</v>
      </c>
      <c r="F1196">
        <v>126.74892498467</v>
      </c>
      <c r="G1196">
        <v>42.4731284672066</v>
      </c>
      <c r="H1196">
        <v>23.253530517064601</v>
      </c>
      <c r="I1196">
        <v>136.69659301311501</v>
      </c>
      <c r="J1196">
        <v>127.609387597504</v>
      </c>
      <c r="K1196">
        <v>162.16486674930999</v>
      </c>
      <c r="L1196">
        <v>186.940752536415</v>
      </c>
      <c r="M1196">
        <v>191.901865934135</v>
      </c>
      <c r="N1196">
        <v>187.588158388968</v>
      </c>
      <c r="O1196">
        <v>178.652733514326</v>
      </c>
      <c r="P1196">
        <v>174.896864553271</v>
      </c>
      <c r="Q1196">
        <v>54.305357143258497</v>
      </c>
      <c r="R1196">
        <v>43.3840742418706</v>
      </c>
      <c r="S1196">
        <v>32.302936351523499</v>
      </c>
      <c r="T1196">
        <v>74.4151607649505</v>
      </c>
    </row>
    <row r="1197" spans="1:20" x14ac:dyDescent="0.35">
      <c r="A1197" s="24">
        <v>42646</v>
      </c>
      <c r="B1197">
        <v>114.60380399955901</v>
      </c>
      <c r="C1197">
        <v>127.716346172116</v>
      </c>
      <c r="D1197">
        <v>119.996610557382</v>
      </c>
      <c r="E1197">
        <v>106.552178378828</v>
      </c>
      <c r="F1197">
        <v>126.76973502779001</v>
      </c>
      <c r="G1197">
        <v>42.768827959921097</v>
      </c>
      <c r="H1197">
        <v>23.521135157192301</v>
      </c>
      <c r="I1197">
        <v>136.07605507566501</v>
      </c>
      <c r="J1197">
        <v>127.247899874162</v>
      </c>
      <c r="K1197">
        <v>160.17435697276599</v>
      </c>
      <c r="L1197">
        <v>186.49131124276801</v>
      </c>
      <c r="M1197">
        <v>191.46416678634699</v>
      </c>
      <c r="N1197">
        <v>186.39225747945301</v>
      </c>
      <c r="O1197">
        <v>177.84989235618599</v>
      </c>
      <c r="P1197">
        <v>174.414953066322</v>
      </c>
      <c r="Q1197">
        <v>54.775689552124298</v>
      </c>
      <c r="R1197">
        <v>43.676815406731201</v>
      </c>
      <c r="S1197">
        <v>32.225658512505397</v>
      </c>
      <c r="T1197">
        <v>74.569967621418996</v>
      </c>
    </row>
    <row r="1198" spans="1:20" x14ac:dyDescent="0.35">
      <c r="A1198" s="24">
        <v>42647</v>
      </c>
      <c r="B1198">
        <v>114.21530025003599</v>
      </c>
      <c r="C1198">
        <v>127.286865809774</v>
      </c>
      <c r="D1198">
        <v>119.85841322657301</v>
      </c>
      <c r="E1198">
        <v>106.499361780196</v>
      </c>
      <c r="F1198">
        <v>126.630983834655</v>
      </c>
      <c r="G1198">
        <v>43.750006288386501</v>
      </c>
      <c r="H1198">
        <v>24.352116880294201</v>
      </c>
      <c r="I1198">
        <v>135.00096081926</v>
      </c>
      <c r="J1198">
        <v>126.655833438364</v>
      </c>
      <c r="K1198">
        <v>154.495688719204</v>
      </c>
      <c r="L1198">
        <v>185.540631581875</v>
      </c>
      <c r="M1198">
        <v>190.570603291521</v>
      </c>
      <c r="N1198">
        <v>184.920388039904</v>
      </c>
      <c r="O1198">
        <v>179.50905842158201</v>
      </c>
      <c r="P1198">
        <v>174.334588565872</v>
      </c>
      <c r="Q1198">
        <v>54.630969869625098</v>
      </c>
      <c r="R1198">
        <v>43.735361964631501</v>
      </c>
      <c r="S1198">
        <v>32.843895964594097</v>
      </c>
      <c r="T1198">
        <v>73.679912404110496</v>
      </c>
    </row>
    <row r="1199" spans="1:20" x14ac:dyDescent="0.35">
      <c r="A1199" s="24">
        <v>42648</v>
      </c>
      <c r="B1199">
        <v>114.06195039084299</v>
      </c>
      <c r="C1199">
        <v>127.01499608944501</v>
      </c>
      <c r="D1199">
        <v>119.82392416134201</v>
      </c>
      <c r="E1199">
        <v>106.459691620778</v>
      </c>
      <c r="F1199">
        <v>126.97791453451001</v>
      </c>
      <c r="G1199">
        <v>44.139794015937902</v>
      </c>
      <c r="H1199">
        <v>24.661975853074701</v>
      </c>
      <c r="I1199">
        <v>135.087006953349</v>
      </c>
      <c r="J1199">
        <v>126.520833208296</v>
      </c>
      <c r="K1199">
        <v>152.62229955132599</v>
      </c>
      <c r="L1199">
        <v>186.36166902911</v>
      </c>
      <c r="M1199">
        <v>190.8805983501</v>
      </c>
      <c r="N1199">
        <v>186.42906819520601</v>
      </c>
      <c r="O1199">
        <v>182.88083774390401</v>
      </c>
      <c r="P1199">
        <v>176.66385037910501</v>
      </c>
      <c r="Q1199">
        <v>54.956582595991797</v>
      </c>
      <c r="R1199">
        <v>44.262294944666202</v>
      </c>
      <c r="S1199">
        <v>33.539414940686797</v>
      </c>
      <c r="T1199">
        <v>75.421295862394501</v>
      </c>
    </row>
    <row r="1200" spans="1:20" x14ac:dyDescent="0.35">
      <c r="A1200" s="24">
        <v>42649</v>
      </c>
      <c r="B1200">
        <v>114.06195039084299</v>
      </c>
      <c r="C1200">
        <v>127.14384848980799</v>
      </c>
      <c r="D1200">
        <v>119.720288216729</v>
      </c>
      <c r="E1200">
        <v>106.36721640481601</v>
      </c>
      <c r="F1200">
        <v>126.97791453451001</v>
      </c>
      <c r="G1200">
        <v>44.583337665332898</v>
      </c>
      <c r="H1200">
        <v>25.098597823813598</v>
      </c>
      <c r="I1200">
        <v>134.92940189531001</v>
      </c>
      <c r="J1200">
        <v>126.53120629947701</v>
      </c>
      <c r="K1200">
        <v>150.04637913799999</v>
      </c>
      <c r="L1200">
        <v>186.49131124276801</v>
      </c>
      <c r="M1200">
        <v>191.11762833698</v>
      </c>
      <c r="N1200">
        <v>186.447457576208</v>
      </c>
      <c r="O1200">
        <v>183.04144740746301</v>
      </c>
      <c r="P1200">
        <v>176.22212975224801</v>
      </c>
      <c r="Q1200">
        <v>55.065125168975896</v>
      </c>
      <c r="R1200">
        <v>44.525761434683503</v>
      </c>
      <c r="S1200">
        <v>33.655333541707002</v>
      </c>
      <c r="T1200">
        <v>75.266514268142004</v>
      </c>
    </row>
    <row r="1201" spans="1:20" x14ac:dyDescent="0.35">
      <c r="A1201" s="24">
        <v>42650</v>
      </c>
      <c r="B1201">
        <v>114.08233600024801</v>
      </c>
      <c r="C1201">
        <v>127.344202640437</v>
      </c>
      <c r="D1201">
        <v>119.85841322657301</v>
      </c>
      <c r="E1201">
        <v>106.44648747111999</v>
      </c>
      <c r="F1201">
        <v>127.255416920779</v>
      </c>
      <c r="G1201">
        <v>44.596783632889696</v>
      </c>
      <c r="H1201">
        <v>25.028173059867498</v>
      </c>
      <c r="I1201">
        <v>135.302093051014</v>
      </c>
      <c r="J1201">
        <v>126.83244606892799</v>
      </c>
      <c r="K1201">
        <v>150.22201882102399</v>
      </c>
      <c r="L1201">
        <v>185.85175794168799</v>
      </c>
      <c r="M1201">
        <v>190.552301168658</v>
      </c>
      <c r="N1201">
        <v>185.821915061509</v>
      </c>
      <c r="O1201">
        <v>183.14847583500801</v>
      </c>
      <c r="P1201">
        <v>176.101643270643</v>
      </c>
      <c r="Q1201">
        <v>54.920409234623101</v>
      </c>
      <c r="R1201">
        <v>44.174473711922602</v>
      </c>
      <c r="S1201">
        <v>35.278208695932904</v>
      </c>
      <c r="T1201">
        <v>74.163650147620203</v>
      </c>
    </row>
    <row r="1202" spans="1:20" x14ac:dyDescent="0.35">
      <c r="A1202" s="24">
        <v>42653</v>
      </c>
      <c r="B1202">
        <v>114.031222494725</v>
      </c>
      <c r="C1202">
        <v>127.272742348473</v>
      </c>
      <c r="D1202">
        <v>119.789378846471</v>
      </c>
      <c r="E1202">
        <v>106.380455180741</v>
      </c>
      <c r="F1202">
        <v>127.74112517227699</v>
      </c>
      <c r="G1202">
        <v>45.147855895001797</v>
      </c>
      <c r="H1202">
        <v>25.478876303391601</v>
      </c>
      <c r="I1202">
        <v>135.28766431599101</v>
      </c>
      <c r="J1202">
        <v>126.83244606892799</v>
      </c>
      <c r="K1202">
        <v>147.58757933333899</v>
      </c>
      <c r="L1202">
        <v>186.819738184035</v>
      </c>
      <c r="M1202">
        <v>191.281784534569</v>
      </c>
      <c r="N1202">
        <v>186.852199703884</v>
      </c>
      <c r="O1202">
        <v>184.00480074226499</v>
      </c>
      <c r="P1202">
        <v>176.784388519912</v>
      </c>
      <c r="Q1202">
        <v>55.535457577841299</v>
      </c>
      <c r="R1202">
        <v>44.789227924700803</v>
      </c>
      <c r="S1202">
        <v>36.166924112064002</v>
      </c>
      <c r="T1202">
        <v>75.672848583417206</v>
      </c>
    </row>
    <row r="1203" spans="1:20" x14ac:dyDescent="0.35">
      <c r="A1203" s="24">
        <v>42654</v>
      </c>
      <c r="B1203">
        <v>113.857402942497</v>
      </c>
      <c r="C1203">
        <v>127.086553117446</v>
      </c>
      <c r="D1203">
        <v>119.754841567263</v>
      </c>
      <c r="E1203">
        <v>106.34071576879001</v>
      </c>
      <c r="F1203">
        <v>127.012562795029</v>
      </c>
      <c r="G1203">
        <v>45.268824885598903</v>
      </c>
      <c r="H1203">
        <v>25.661982792511001</v>
      </c>
      <c r="I1203">
        <v>134.68569222806499</v>
      </c>
      <c r="J1203">
        <v>126.437738446056</v>
      </c>
      <c r="K1203">
        <v>146.416721410908</v>
      </c>
      <c r="L1203">
        <v>184.460264848425</v>
      </c>
      <c r="M1203">
        <v>188.874591359085</v>
      </c>
      <c r="N1203">
        <v>184.47886715022199</v>
      </c>
      <c r="O1203">
        <v>182.02452502251001</v>
      </c>
      <c r="P1203">
        <v>174.09363282239701</v>
      </c>
      <c r="Q1203">
        <v>55.209841103328202</v>
      </c>
      <c r="R1203">
        <v>44.584307992583497</v>
      </c>
      <c r="S1203">
        <v>35.703246022997497</v>
      </c>
      <c r="T1203">
        <v>74.744100072730205</v>
      </c>
    </row>
    <row r="1204" spans="1:20" x14ac:dyDescent="0.35">
      <c r="A1204" s="24">
        <v>42655</v>
      </c>
      <c r="B1204">
        <v>113.898342328569</v>
      </c>
      <c r="C1204">
        <v>127.201047126134</v>
      </c>
      <c r="D1204">
        <v>119.82392416134201</v>
      </c>
      <c r="E1204">
        <v>106.36721640481601</v>
      </c>
      <c r="F1204">
        <v>126.90851257943299</v>
      </c>
      <c r="G1204">
        <v>45.174742240438597</v>
      </c>
      <c r="H1204">
        <v>25.577468870056698</v>
      </c>
      <c r="I1204">
        <v>134.80043502563001</v>
      </c>
      <c r="J1204">
        <v>126.603937973516</v>
      </c>
      <c r="K1204">
        <v>146.885057250107</v>
      </c>
      <c r="L1204">
        <v>184.70227860022001</v>
      </c>
      <c r="M1204">
        <v>189.40342077782299</v>
      </c>
      <c r="N1204">
        <v>184.57083003211099</v>
      </c>
      <c r="O1204">
        <v>181.810492539145</v>
      </c>
      <c r="P1204">
        <v>175.418915241109</v>
      </c>
      <c r="Q1204">
        <v>54.811870409785399</v>
      </c>
      <c r="R1204">
        <v>44.145199037079301</v>
      </c>
      <c r="S1204">
        <v>35.587327421977299</v>
      </c>
      <c r="T1204">
        <v>73.970116314818796</v>
      </c>
    </row>
    <row r="1205" spans="1:20" x14ac:dyDescent="0.35">
      <c r="A1205" s="24">
        <v>42656</v>
      </c>
      <c r="B1205">
        <v>114.06195039084299</v>
      </c>
      <c r="C1205">
        <v>127.45872428799299</v>
      </c>
      <c r="D1205">
        <v>119.85841322657301</v>
      </c>
      <c r="E1205">
        <v>106.43330640564</v>
      </c>
      <c r="F1205">
        <v>126.735034050251</v>
      </c>
      <c r="G1205">
        <v>44.879048337400803</v>
      </c>
      <c r="H1205">
        <v>25.2957855857182</v>
      </c>
      <c r="I1205">
        <v>135.61733240465099</v>
      </c>
      <c r="J1205">
        <v>126.915510822225</v>
      </c>
      <c r="K1205">
        <v>148.46572277516199</v>
      </c>
      <c r="L1205">
        <v>184.097326462046</v>
      </c>
      <c r="M1205">
        <v>188.50984206926199</v>
      </c>
      <c r="N1205">
        <v>183.356539741593</v>
      </c>
      <c r="O1205">
        <v>177.796396421206</v>
      </c>
      <c r="P1205">
        <v>173.53142571393599</v>
      </c>
      <c r="Q1205">
        <v>55.173660245666802</v>
      </c>
      <c r="R1205">
        <v>44.467212084996603</v>
      </c>
      <c r="S1205">
        <v>36.939724612160802</v>
      </c>
      <c r="T1205">
        <v>73.660578388528606</v>
      </c>
    </row>
    <row r="1206" spans="1:20" x14ac:dyDescent="0.35">
      <c r="A1206" s="24">
        <v>42657</v>
      </c>
      <c r="B1206">
        <v>113.86766114557901</v>
      </c>
      <c r="C1206">
        <v>127.02934066168601</v>
      </c>
      <c r="D1206">
        <v>119.754841567263</v>
      </c>
      <c r="E1206">
        <v>106.354023797247</v>
      </c>
      <c r="F1206">
        <v>126.90851257943299</v>
      </c>
      <c r="G1206">
        <v>46.1156189991326</v>
      </c>
      <c r="H1206">
        <v>26.3239498135761</v>
      </c>
      <c r="I1206">
        <v>134.38470618410099</v>
      </c>
      <c r="J1206">
        <v>126.323474395369</v>
      </c>
      <c r="K1206">
        <v>142.435765993335</v>
      </c>
      <c r="L1206">
        <v>184.19233760686501</v>
      </c>
      <c r="M1206">
        <v>188.91110432240399</v>
      </c>
      <c r="N1206">
        <v>184.12929316555599</v>
      </c>
      <c r="O1206">
        <v>178.65273351432501</v>
      </c>
      <c r="P1206">
        <v>173.16994904938801</v>
      </c>
      <c r="Q1206">
        <v>55.209841103328202</v>
      </c>
      <c r="R1206">
        <v>44.437940201939902</v>
      </c>
      <c r="S1206">
        <v>36.437405761092201</v>
      </c>
      <c r="T1206">
        <v>72.867260615036002</v>
      </c>
    </row>
    <row r="1207" spans="1:20" x14ac:dyDescent="0.35">
      <c r="A1207" s="24">
        <v>42660</v>
      </c>
      <c r="B1207">
        <v>114.06195039084299</v>
      </c>
      <c r="C1207">
        <v>127.25835631792999</v>
      </c>
      <c r="D1207">
        <v>119.85841322657301</v>
      </c>
      <c r="E1207">
        <v>106.51258901403099</v>
      </c>
      <c r="F1207">
        <v>126.873772064131</v>
      </c>
      <c r="G1207">
        <v>45.4704501176682</v>
      </c>
      <c r="H1207">
        <v>25.788737904746402</v>
      </c>
      <c r="I1207">
        <v>134.714359653982</v>
      </c>
      <c r="J1207">
        <v>126.738958209546</v>
      </c>
      <c r="K1207">
        <v>144.83603756142099</v>
      </c>
      <c r="L1207">
        <v>183.552829164683</v>
      </c>
      <c r="M1207">
        <v>188.05393208102001</v>
      </c>
      <c r="N1207">
        <v>183.669350941125</v>
      </c>
      <c r="O1207">
        <v>177.74282737105401</v>
      </c>
      <c r="P1207">
        <v>171.48322440559801</v>
      </c>
      <c r="Q1207">
        <v>55.282199070504397</v>
      </c>
      <c r="R1207">
        <v>44.320844294353101</v>
      </c>
      <c r="S1207">
        <v>36.128287035047798</v>
      </c>
      <c r="T1207">
        <v>72.3061615469841</v>
      </c>
    </row>
    <row r="1208" spans="1:20" x14ac:dyDescent="0.35">
      <c r="A1208" s="24">
        <v>42661</v>
      </c>
      <c r="B1208">
        <v>114.24590669201901</v>
      </c>
      <c r="C1208">
        <v>127.587493771753</v>
      </c>
      <c r="D1208">
        <v>120.134759674215</v>
      </c>
      <c r="E1208">
        <v>106.538997313347</v>
      </c>
      <c r="F1208">
        <v>127.290131077572</v>
      </c>
      <c r="G1208">
        <v>45.268824885598903</v>
      </c>
      <c r="H1208">
        <v>25.591552771416101</v>
      </c>
      <c r="I1208">
        <v>135.316390217025</v>
      </c>
      <c r="J1208">
        <v>127.050551064217</v>
      </c>
      <c r="K1208">
        <v>146.475267971915</v>
      </c>
      <c r="L1208">
        <v>184.70227860022001</v>
      </c>
      <c r="M1208">
        <v>189.439948954877</v>
      </c>
      <c r="N1208">
        <v>184.49725653122499</v>
      </c>
      <c r="O1208">
        <v>180.04424930275499</v>
      </c>
      <c r="P1208">
        <v>171.68405816791801</v>
      </c>
      <c r="Q1208">
        <v>55.390737895342099</v>
      </c>
      <c r="R1208">
        <v>44.408665527096304</v>
      </c>
      <c r="S1208">
        <v>36.282846398069999</v>
      </c>
      <c r="T1208">
        <v>72.3061615469841</v>
      </c>
    </row>
    <row r="1209" spans="1:20" x14ac:dyDescent="0.35">
      <c r="A1209" s="24">
        <v>42662</v>
      </c>
      <c r="B1209">
        <v>114.307259715372</v>
      </c>
      <c r="C1209">
        <v>127.68768466650199</v>
      </c>
      <c r="D1209">
        <v>120.23847597545701</v>
      </c>
      <c r="E1209">
        <v>106.538997313347</v>
      </c>
      <c r="F1209">
        <v>127.706450553248</v>
      </c>
      <c r="G1209">
        <v>45.134421106798399</v>
      </c>
      <c r="H1209">
        <v>25.478876303391601</v>
      </c>
      <c r="I1209">
        <v>135.574323956385</v>
      </c>
      <c r="J1209">
        <v>127.216730585714</v>
      </c>
      <c r="K1209">
        <v>146.943612973331</v>
      </c>
      <c r="L1209">
        <v>185.194904059154</v>
      </c>
      <c r="M1209">
        <v>189.695189782212</v>
      </c>
      <c r="N1209">
        <v>185.159593784804</v>
      </c>
      <c r="O1209">
        <v>183.25557737772601</v>
      </c>
      <c r="P1209">
        <v>173.330574731882</v>
      </c>
      <c r="Q1209">
        <v>55.7525314793699</v>
      </c>
      <c r="R1209">
        <v>44.818502599544097</v>
      </c>
      <c r="S1209">
        <v>35.703246022997497</v>
      </c>
      <c r="T1209">
        <v>73.525122389119005</v>
      </c>
    </row>
    <row r="1210" spans="1:20" x14ac:dyDescent="0.35">
      <c r="A1210" s="24">
        <v>42663</v>
      </c>
      <c r="B1210">
        <v>114.266348357178</v>
      </c>
      <c r="C1210">
        <v>127.68768466650199</v>
      </c>
      <c r="D1210">
        <v>120.20389851793399</v>
      </c>
      <c r="E1210">
        <v>106.51258901403099</v>
      </c>
      <c r="F1210">
        <v>127.67174957571</v>
      </c>
      <c r="G1210">
        <v>45.026898083758198</v>
      </c>
      <c r="H1210">
        <v>25.436624599313099</v>
      </c>
      <c r="I1210">
        <v>136.00430610758701</v>
      </c>
      <c r="J1210">
        <v>127.175178203104</v>
      </c>
      <c r="K1210">
        <v>147.23630912950699</v>
      </c>
      <c r="L1210">
        <v>184.84920644236601</v>
      </c>
      <c r="M1210">
        <v>189.421677259483</v>
      </c>
      <c r="N1210">
        <v>184.920388039903</v>
      </c>
      <c r="O1210">
        <v>183.469646418678</v>
      </c>
      <c r="P1210">
        <v>172.32662977682901</v>
      </c>
      <c r="Q1210">
        <v>55.246025709136099</v>
      </c>
      <c r="R1210">
        <v>44.262294944666202</v>
      </c>
      <c r="S1210">
        <v>35.625968183979197</v>
      </c>
      <c r="T1210">
        <v>73.718614118227407</v>
      </c>
    </row>
    <row r="1211" spans="1:20" x14ac:dyDescent="0.35">
      <c r="A1211" s="24">
        <v>42664</v>
      </c>
      <c r="B1211">
        <v>114.33795024098799</v>
      </c>
      <c r="C1211">
        <v>127.744980038864</v>
      </c>
      <c r="D1211">
        <v>120.23847597545701</v>
      </c>
      <c r="E1211">
        <v>106.51258901403099</v>
      </c>
      <c r="F1211">
        <v>127.810513948099</v>
      </c>
      <c r="G1211">
        <v>44.8656051646824</v>
      </c>
      <c r="H1211">
        <v>25.2816937986357</v>
      </c>
      <c r="I1211">
        <v>136.23361627736699</v>
      </c>
      <c r="J1211">
        <v>127.247899874162</v>
      </c>
      <c r="K1211">
        <v>147.99736861152999</v>
      </c>
      <c r="L1211">
        <v>184.93561963183799</v>
      </c>
      <c r="M1211">
        <v>189.96880880108401</v>
      </c>
      <c r="N1211">
        <v>184.25811469381799</v>
      </c>
      <c r="O1211">
        <v>184.16539821996199</v>
      </c>
      <c r="P1211">
        <v>172.48727267905701</v>
      </c>
      <c r="Q1211">
        <v>55.463099610665097</v>
      </c>
      <c r="R1211">
        <v>44.496486759839897</v>
      </c>
      <c r="S1211">
        <v>34.737249082862299</v>
      </c>
      <c r="T1211">
        <v>73.370340794865896</v>
      </c>
    </row>
    <row r="1212" spans="1:20" x14ac:dyDescent="0.35">
      <c r="A1212" s="24">
        <v>42667</v>
      </c>
      <c r="B1212">
        <v>114.164149374011</v>
      </c>
      <c r="C1212">
        <v>127.487316696439</v>
      </c>
      <c r="D1212">
        <v>120.169313024749</v>
      </c>
      <c r="E1212">
        <v>106.486169172627</v>
      </c>
      <c r="F1212">
        <v>127.914630059968</v>
      </c>
      <c r="G1212">
        <v>45.282273647994103</v>
      </c>
      <c r="H1212">
        <v>25.6056419299243</v>
      </c>
      <c r="I1212">
        <v>135.645985211789</v>
      </c>
      <c r="J1212">
        <v>126.88435153675699</v>
      </c>
      <c r="K1212">
        <v>145.948385571708</v>
      </c>
      <c r="L1212">
        <v>185.72211572802999</v>
      </c>
      <c r="M1212">
        <v>191.40945819630701</v>
      </c>
      <c r="N1212">
        <v>185.36194088333201</v>
      </c>
      <c r="O1212">
        <v>185.556914008392</v>
      </c>
      <c r="P1212">
        <v>173.69203417669499</v>
      </c>
      <c r="Q1212">
        <v>55.4992767201798</v>
      </c>
      <c r="R1212">
        <v>44.467212084996603</v>
      </c>
      <c r="S1212">
        <v>34.428130356817903</v>
      </c>
      <c r="T1212">
        <v>72.480302419034402</v>
      </c>
    </row>
    <row r="1213" spans="1:20" x14ac:dyDescent="0.35">
      <c r="A1213" s="24">
        <v>42668</v>
      </c>
      <c r="B1213">
        <v>114.164149374011</v>
      </c>
      <c r="C1213">
        <v>127.501619810379</v>
      </c>
      <c r="D1213">
        <v>120.169313024749</v>
      </c>
      <c r="E1213">
        <v>106.433306405639</v>
      </c>
      <c r="F1213">
        <v>127.84524128414699</v>
      </c>
      <c r="G1213">
        <v>45.134421106798399</v>
      </c>
      <c r="H1213">
        <v>25.478876303391601</v>
      </c>
      <c r="I1213">
        <v>135.459712727832</v>
      </c>
      <c r="J1213">
        <v>126.790873680356</v>
      </c>
      <c r="K1213">
        <v>146.70943589151599</v>
      </c>
      <c r="L1213">
        <v>185.099877961369</v>
      </c>
      <c r="M1213">
        <v>190.315271181778</v>
      </c>
      <c r="N1213">
        <v>185.06755101854799</v>
      </c>
      <c r="O1213">
        <v>184.754097221976</v>
      </c>
      <c r="P1213">
        <v>172.20610885575601</v>
      </c>
      <c r="Q1213">
        <v>55.246025709136099</v>
      </c>
      <c r="R1213">
        <v>44.086652479179001</v>
      </c>
      <c r="S1213">
        <v>32.612055077567902</v>
      </c>
      <c r="T1213">
        <v>71.1258771567514</v>
      </c>
    </row>
    <row r="1214" spans="1:20" x14ac:dyDescent="0.35">
      <c r="A1214" s="24">
        <v>42669</v>
      </c>
      <c r="B1214">
        <v>113.939206973634</v>
      </c>
      <c r="C1214">
        <v>127.201047126134</v>
      </c>
      <c r="D1214">
        <v>119.996610557382</v>
      </c>
      <c r="E1214">
        <v>106.44648747111999</v>
      </c>
      <c r="F1214">
        <v>127.255416920779</v>
      </c>
      <c r="G1214">
        <v>45.631723472875201</v>
      </c>
      <c r="H1214">
        <v>25.915498274130499</v>
      </c>
      <c r="I1214">
        <v>134.54241357359501</v>
      </c>
      <c r="J1214">
        <v>126.26115582443499</v>
      </c>
      <c r="K1214">
        <v>144.016431518389</v>
      </c>
      <c r="L1214">
        <v>184.72819208998499</v>
      </c>
      <c r="M1214">
        <v>189.38520993736699</v>
      </c>
      <c r="N1214">
        <v>183.94533544803099</v>
      </c>
      <c r="O1214">
        <v>185.98511301960599</v>
      </c>
      <c r="P1214">
        <v>171.603745326671</v>
      </c>
      <c r="Q1214">
        <v>54.884224628815197</v>
      </c>
      <c r="R1214">
        <v>43.7939113143184</v>
      </c>
      <c r="S1214">
        <v>31.6460581374327</v>
      </c>
      <c r="T1214">
        <v>71.145236434548593</v>
      </c>
    </row>
    <row r="1215" spans="1:20" x14ac:dyDescent="0.35">
      <c r="A1215" s="24">
        <v>42670</v>
      </c>
      <c r="B1215">
        <v>113.65294892040799</v>
      </c>
      <c r="C1215">
        <v>126.75733274702</v>
      </c>
      <c r="D1215">
        <v>119.720288216729</v>
      </c>
      <c r="E1215">
        <v>106.34071576879001</v>
      </c>
      <c r="F1215">
        <v>126.735034050251</v>
      </c>
      <c r="G1215">
        <v>46.653236909172499</v>
      </c>
      <c r="H1215">
        <v>26.8028234883934</v>
      </c>
      <c r="I1215">
        <v>133.238082241304</v>
      </c>
      <c r="J1215">
        <v>125.68986557994199</v>
      </c>
      <c r="K1215">
        <v>139.27442578101</v>
      </c>
      <c r="L1215">
        <v>184.23561148994801</v>
      </c>
      <c r="M1215">
        <v>188.455179120427</v>
      </c>
      <c r="N1215">
        <v>183.77970320401701</v>
      </c>
      <c r="O1215">
        <v>186.84140136927601</v>
      </c>
      <c r="P1215">
        <v>168.31060888033701</v>
      </c>
      <c r="Q1215">
        <v>55.209841103328301</v>
      </c>
      <c r="R1215">
        <v>44.145199037079301</v>
      </c>
      <c r="S1215">
        <v>31.7233396614368</v>
      </c>
      <c r="T1215">
        <v>71.222614600567198</v>
      </c>
    </row>
    <row r="1216" spans="1:20" x14ac:dyDescent="0.35">
      <c r="A1216" s="24">
        <v>42671</v>
      </c>
      <c r="B1216">
        <v>113.65294892040799</v>
      </c>
      <c r="C1216">
        <v>126.714437224634</v>
      </c>
      <c r="D1216">
        <v>119.754841567263</v>
      </c>
      <c r="E1216">
        <v>106.39363624622101</v>
      </c>
      <c r="F1216">
        <v>126.17995020218601</v>
      </c>
      <c r="G1216">
        <v>46.868288544929896</v>
      </c>
      <c r="H1216">
        <v>26.985919463215499</v>
      </c>
      <c r="I1216">
        <v>132.66476296051599</v>
      </c>
      <c r="J1216">
        <v>125.544452246769</v>
      </c>
      <c r="K1216">
        <v>138.454838062411</v>
      </c>
      <c r="L1216">
        <v>183.69109923961901</v>
      </c>
      <c r="M1216">
        <v>187.944530114674</v>
      </c>
      <c r="N1216">
        <v>183.39330252672599</v>
      </c>
      <c r="O1216">
        <v>185.07526780564601</v>
      </c>
      <c r="P1216">
        <v>169.19408457352</v>
      </c>
      <c r="Q1216">
        <v>54.848047519300501</v>
      </c>
      <c r="R1216">
        <v>43.7939113143184</v>
      </c>
      <c r="S1216">
        <v>32.264299274507302</v>
      </c>
      <c r="T1216">
        <v>70.042363893288297</v>
      </c>
    </row>
    <row r="1217" spans="1:20" x14ac:dyDescent="0.35">
      <c r="A1217" s="24">
        <v>42674</v>
      </c>
      <c r="B1217">
        <v>113.79608728964701</v>
      </c>
      <c r="C1217">
        <v>126.75733274702</v>
      </c>
      <c r="D1217">
        <v>119.720288216729</v>
      </c>
      <c r="E1217">
        <v>106.40694427467901</v>
      </c>
      <c r="F1217">
        <v>125.798358062557</v>
      </c>
      <c r="G1217">
        <v>46.290329937381003</v>
      </c>
      <c r="H1217">
        <v>26.507043159823802</v>
      </c>
      <c r="I1217">
        <v>133.29543171191801</v>
      </c>
      <c r="J1217">
        <v>125.658746306399</v>
      </c>
      <c r="K1217">
        <v>140.562395149889</v>
      </c>
      <c r="L1217">
        <v>183.69975700682801</v>
      </c>
      <c r="M1217">
        <v>187.79864561247999</v>
      </c>
      <c r="N1217">
        <v>183.301387575456</v>
      </c>
      <c r="O1217">
        <v>185.556914008392</v>
      </c>
      <c r="P1217">
        <v>169.59573487842499</v>
      </c>
      <c r="Q1217">
        <v>54.124456603098302</v>
      </c>
      <c r="R1217">
        <v>42.622952238448804</v>
      </c>
      <c r="S1217">
        <v>31.221020810368199</v>
      </c>
      <c r="T1217">
        <v>68.397722089189003</v>
      </c>
    </row>
    <row r="1218" spans="1:20" x14ac:dyDescent="0.35">
      <c r="A1218" s="24">
        <v>42675</v>
      </c>
      <c r="B1218">
        <v>113.73462215478401</v>
      </c>
      <c r="C1218">
        <v>126.676972739715</v>
      </c>
      <c r="D1218">
        <v>119.837922286139</v>
      </c>
      <c r="E1218">
        <v>106.433341031906</v>
      </c>
      <c r="F1218">
        <v>125.400819024781</v>
      </c>
      <c r="G1218">
        <v>46.344099833416401</v>
      </c>
      <c r="H1218">
        <v>26.478875357104702</v>
      </c>
      <c r="I1218">
        <v>133.026533888194</v>
      </c>
      <c r="J1218">
        <v>125.500399118937</v>
      </c>
      <c r="K1218">
        <v>140.972193590296</v>
      </c>
      <c r="L1218">
        <v>182.368778566239</v>
      </c>
      <c r="M1218">
        <v>186.157418338757</v>
      </c>
      <c r="N1218">
        <v>181.92149699466901</v>
      </c>
      <c r="O1218">
        <v>185.12877592648701</v>
      </c>
      <c r="P1218">
        <v>166.78454435850799</v>
      </c>
      <c r="Q1218">
        <v>54.377715110435098</v>
      </c>
      <c r="R1218">
        <v>42.710773471192397</v>
      </c>
      <c r="S1218">
        <v>29.868625462677599</v>
      </c>
      <c r="T1218">
        <v>68.591209607927993</v>
      </c>
    </row>
    <row r="1219" spans="1:20" x14ac:dyDescent="0.35">
      <c r="A1219" s="24">
        <v>42676</v>
      </c>
      <c r="B1219">
        <v>113.867773257088</v>
      </c>
      <c r="C1219">
        <v>126.791715498211</v>
      </c>
      <c r="D1219">
        <v>119.837922286139</v>
      </c>
      <c r="E1219">
        <v>106.48623842516</v>
      </c>
      <c r="F1219">
        <v>124.66843466368</v>
      </c>
      <c r="G1219">
        <v>45.860223871027699</v>
      </c>
      <c r="H1219">
        <v>26.098599506101198</v>
      </c>
      <c r="I1219">
        <v>133.040918766879</v>
      </c>
      <c r="J1219">
        <v>125.687904995688</v>
      </c>
      <c r="K1219">
        <v>142.962648393542</v>
      </c>
      <c r="L1219">
        <v>181.27115611023299</v>
      </c>
      <c r="M1219">
        <v>185.00844666551399</v>
      </c>
      <c r="N1219">
        <v>181.148759547579</v>
      </c>
      <c r="O1219">
        <v>182.13156563591701</v>
      </c>
      <c r="P1219">
        <v>166.78454435850799</v>
      </c>
      <c r="Q1219">
        <v>53.7264859095554</v>
      </c>
      <c r="R1219">
        <v>42.037469908727303</v>
      </c>
      <c r="S1219">
        <v>28.941267442051601</v>
      </c>
      <c r="T1219">
        <v>67.352881067257997</v>
      </c>
    </row>
    <row r="1220" spans="1:20" x14ac:dyDescent="0.35">
      <c r="A1220" s="24">
        <v>42677</v>
      </c>
      <c r="B1220">
        <v>113.71414311912299</v>
      </c>
      <c r="C1220">
        <v>126.69133113139</v>
      </c>
      <c r="D1220">
        <v>119.803336792954</v>
      </c>
      <c r="E1220">
        <v>106.605283529681</v>
      </c>
      <c r="F1220">
        <v>124.703293792274</v>
      </c>
      <c r="G1220">
        <v>46.599480987329201</v>
      </c>
      <c r="H1220">
        <v>26.718314823087798</v>
      </c>
      <c r="I1220">
        <v>132.479981592033</v>
      </c>
      <c r="J1220">
        <v>125.437930503289</v>
      </c>
      <c r="K1220">
        <v>139.45007462625</v>
      </c>
      <c r="L1220">
        <v>180.44147584875401</v>
      </c>
      <c r="M1220">
        <v>184.005465990609</v>
      </c>
      <c r="N1220">
        <v>179.67693803865001</v>
      </c>
      <c r="O1220">
        <v>182.18513468606901</v>
      </c>
      <c r="P1220">
        <v>164.81663867168299</v>
      </c>
      <c r="Q1220">
        <v>53.545589117541603</v>
      </c>
      <c r="R1220">
        <v>41.656907511123102</v>
      </c>
      <c r="S1220">
        <v>28.632148716007201</v>
      </c>
      <c r="T1220">
        <v>67.836614600398704</v>
      </c>
    </row>
    <row r="1221" spans="1:20" x14ac:dyDescent="0.35">
      <c r="A1221" s="24">
        <v>42678</v>
      </c>
      <c r="B1221">
        <v>113.949708084986</v>
      </c>
      <c r="C1221">
        <v>126.935327053828</v>
      </c>
      <c r="D1221">
        <v>119.976449079129</v>
      </c>
      <c r="E1221">
        <v>106.671488951393</v>
      </c>
      <c r="F1221">
        <v>124.912514460113</v>
      </c>
      <c r="G1221">
        <v>45.766141225867599</v>
      </c>
      <c r="H1221">
        <v>26.0422586435146</v>
      </c>
      <c r="I1221">
        <v>133.127257276552</v>
      </c>
      <c r="J1221">
        <v>125.81284222698299</v>
      </c>
      <c r="K1221">
        <v>143.196825475358</v>
      </c>
      <c r="L1221">
        <v>180.24270607411199</v>
      </c>
      <c r="M1221">
        <v>183.64076234199001</v>
      </c>
      <c r="N1221">
        <v>180.21043778709401</v>
      </c>
      <c r="O1221">
        <v>182.45267529027601</v>
      </c>
      <c r="P1221">
        <v>164.93715959275599</v>
      </c>
      <c r="Q1221">
        <v>53.183791785367397</v>
      </c>
      <c r="R1221">
        <v>41.3056197883622</v>
      </c>
      <c r="S1221">
        <v>28.8639877605405</v>
      </c>
      <c r="T1221">
        <v>67.198095262636002</v>
      </c>
    </row>
    <row r="1222" spans="1:20" x14ac:dyDescent="0.35">
      <c r="A1222" s="24">
        <v>42681</v>
      </c>
      <c r="B1222">
        <v>113.81659435318601</v>
      </c>
      <c r="C1222">
        <v>126.763053992596</v>
      </c>
      <c r="D1222">
        <v>119.734093485616</v>
      </c>
      <c r="E1222">
        <v>106.565601828174</v>
      </c>
      <c r="F1222">
        <v>126.55159200454101</v>
      </c>
      <c r="G1222">
        <v>46.532270713413702</v>
      </c>
      <c r="H1222">
        <v>26.690149648943201</v>
      </c>
      <c r="I1222">
        <v>133.21343497965401</v>
      </c>
      <c r="J1222">
        <v>125.729557408107</v>
      </c>
      <c r="K1222">
        <v>139.567167748266</v>
      </c>
      <c r="L1222">
        <v>184.218281002563</v>
      </c>
      <c r="M1222">
        <v>187.83512814832901</v>
      </c>
      <c r="N1222">
        <v>183.65094558324799</v>
      </c>
      <c r="O1222">
        <v>187.80481563338799</v>
      </c>
      <c r="P1222">
        <v>167.98935751535001</v>
      </c>
      <c r="Q1222">
        <v>53.400869435042402</v>
      </c>
      <c r="R1222">
        <v>41.656907511123102</v>
      </c>
      <c r="S1222">
        <v>29.3276676921</v>
      </c>
      <c r="T1222">
        <v>68.842749697843203</v>
      </c>
    </row>
    <row r="1223" spans="1:20" x14ac:dyDescent="0.35">
      <c r="A1223" s="24">
        <v>42682</v>
      </c>
      <c r="B1223">
        <v>113.632180263347</v>
      </c>
      <c r="C1223">
        <v>126.490424203411</v>
      </c>
      <c r="D1223">
        <v>119.69958834905999</v>
      </c>
      <c r="E1223">
        <v>106.433341031906</v>
      </c>
      <c r="F1223">
        <v>126.34233179893801</v>
      </c>
      <c r="G1223">
        <v>46.962362805575097</v>
      </c>
      <c r="H1223">
        <v>27.028179053016999</v>
      </c>
      <c r="I1223">
        <v>132.81080456424601</v>
      </c>
      <c r="J1223">
        <v>125.448323600432</v>
      </c>
      <c r="K1223">
        <v>137.576685458372</v>
      </c>
      <c r="L1223">
        <v>185.04800612294</v>
      </c>
      <c r="M1223">
        <v>188.72870685689099</v>
      </c>
      <c r="N1223">
        <v>184.64445146361601</v>
      </c>
      <c r="O1223">
        <v>187.00201103283499</v>
      </c>
      <c r="P1223">
        <v>167.50742880866699</v>
      </c>
      <c r="Q1223">
        <v>53.3285114678662</v>
      </c>
      <c r="R1223">
        <v>41.5398116035363</v>
      </c>
      <c r="S1223">
        <v>27.086555085785299</v>
      </c>
      <c r="T1223">
        <v>68.707289488064106</v>
      </c>
    </row>
    <row r="1224" spans="1:20" x14ac:dyDescent="0.35">
      <c r="A1224" s="24">
        <v>42683</v>
      </c>
      <c r="B1224">
        <v>112.577098851239</v>
      </c>
      <c r="C1224">
        <v>125.15578474932801</v>
      </c>
      <c r="D1224">
        <v>119.111040325849</v>
      </c>
      <c r="E1224">
        <v>106.089248278757</v>
      </c>
      <c r="F1224">
        <v>125.505370052054</v>
      </c>
      <c r="G1224">
        <v>50.819916152612102</v>
      </c>
      <c r="H1224">
        <v>30.3943786780981</v>
      </c>
      <c r="I1224">
        <v>129.12918198501501</v>
      </c>
      <c r="J1224">
        <v>123.60502429724001</v>
      </c>
      <c r="K1224">
        <v>120.482051676731</v>
      </c>
      <c r="L1224">
        <v>187.00988009740001</v>
      </c>
      <c r="M1224">
        <v>189.695189782212</v>
      </c>
      <c r="N1224">
        <v>186.17145709242899</v>
      </c>
      <c r="O1224">
        <v>196.63578809809201</v>
      </c>
      <c r="P1224">
        <v>171.04145211953801</v>
      </c>
      <c r="Q1224">
        <v>53.581769975203002</v>
      </c>
      <c r="R1224">
        <v>41.891102118083701</v>
      </c>
      <c r="S1224">
        <v>27.8593519008963</v>
      </c>
      <c r="T1224">
        <v>71.686993066280195</v>
      </c>
    </row>
    <row r="1225" spans="1:20" x14ac:dyDescent="0.35">
      <c r="A1225" s="24">
        <v>42684</v>
      </c>
      <c r="B1225">
        <v>112.116124353712</v>
      </c>
      <c r="C1225">
        <v>124.940491790807</v>
      </c>
      <c r="D1225">
        <v>118.83413941746601</v>
      </c>
      <c r="E1225">
        <v>105.97023780050201</v>
      </c>
      <c r="F1225">
        <v>123.726935068777</v>
      </c>
      <c r="G1225">
        <v>52.325283192590902</v>
      </c>
      <c r="H1225">
        <v>31.718315348802602</v>
      </c>
      <c r="I1225">
        <v>129.488774714599</v>
      </c>
      <c r="J1225">
        <v>123.500913272155</v>
      </c>
      <c r="K1225">
        <v>115.09608874156</v>
      </c>
      <c r="L1225">
        <v>187.476592066569</v>
      </c>
      <c r="M1225">
        <v>188.25455560072299</v>
      </c>
      <c r="N1225">
        <v>187.45935283758001</v>
      </c>
      <c r="O1225">
        <v>204.61032598278001</v>
      </c>
      <c r="P1225">
        <v>175.579627022274</v>
      </c>
      <c r="Q1225">
        <v>53.147610927705898</v>
      </c>
      <c r="R1225">
        <v>41.393443812892698</v>
      </c>
      <c r="S1225">
        <v>27.588872094361001</v>
      </c>
      <c r="T1225">
        <v>71.551570749824293</v>
      </c>
    </row>
    <row r="1226" spans="1:20" x14ac:dyDescent="0.35">
      <c r="A1226" s="24">
        <v>42685</v>
      </c>
      <c r="B1226">
        <v>111.911249913463</v>
      </c>
      <c r="C1226">
        <v>124.59611150154799</v>
      </c>
      <c r="D1226">
        <v>118.695701016768</v>
      </c>
      <c r="E1226">
        <v>105.983430408071</v>
      </c>
      <c r="F1226">
        <v>122.50639111480901</v>
      </c>
      <c r="G1226">
        <v>52.997324445300002</v>
      </c>
      <c r="H1226">
        <v>32.281697688925597</v>
      </c>
      <c r="I1226">
        <v>127.777325001701</v>
      </c>
      <c r="J1226">
        <v>122.96978499592799</v>
      </c>
      <c r="K1226">
        <v>113.10559728944899</v>
      </c>
      <c r="L1226">
        <v>187.04448126030701</v>
      </c>
      <c r="M1226">
        <v>188.41868137084199</v>
      </c>
      <c r="N1226">
        <v>187.164946995924</v>
      </c>
      <c r="O1226">
        <v>208.410316502179</v>
      </c>
      <c r="P1226">
        <v>178.350678341302</v>
      </c>
      <c r="Q1226">
        <v>52.134584394652101</v>
      </c>
      <c r="R1226">
        <v>40.720140250427598</v>
      </c>
      <c r="S1226">
        <v>27.279753368316701</v>
      </c>
      <c r="T1226">
        <v>70.584116314650899</v>
      </c>
    </row>
    <row r="1227" spans="1:20" x14ac:dyDescent="0.35">
      <c r="A1227" s="24">
        <v>42688</v>
      </c>
      <c r="B1227">
        <v>111.46054296164399</v>
      </c>
      <c r="C1227">
        <v>123.849862078596</v>
      </c>
      <c r="D1227">
        <v>118.38413425857</v>
      </c>
      <c r="E1227">
        <v>105.74527094649601</v>
      </c>
      <c r="F1227">
        <v>123.413044760373</v>
      </c>
      <c r="G1227">
        <v>53.561831495615202</v>
      </c>
      <c r="H1227">
        <v>32.8591586732595</v>
      </c>
      <c r="I1227">
        <v>126.914451562246</v>
      </c>
      <c r="J1227">
        <v>122.334575703559</v>
      </c>
      <c r="K1227">
        <v>111.05658676297899</v>
      </c>
      <c r="L1227">
        <v>187.19139414948799</v>
      </c>
      <c r="M1227">
        <v>187.050951406114</v>
      </c>
      <c r="N1227">
        <v>187.10981080665999</v>
      </c>
      <c r="O1227">
        <v>214.08359087137501</v>
      </c>
      <c r="P1227">
        <v>181.76424961003701</v>
      </c>
      <c r="Q1227">
        <v>52.026049317960798</v>
      </c>
      <c r="R1227">
        <v>40.690865575584297</v>
      </c>
      <c r="S1227">
        <v>28.477589352984999</v>
      </c>
      <c r="T1227">
        <v>71.551570749824293</v>
      </c>
    </row>
    <row r="1228" spans="1:20" x14ac:dyDescent="0.35">
      <c r="A1228" s="24">
        <v>42689</v>
      </c>
      <c r="B1228">
        <v>111.542449761664</v>
      </c>
      <c r="C1228">
        <v>124.16558086224001</v>
      </c>
      <c r="D1228">
        <v>118.453377565908</v>
      </c>
      <c r="E1228">
        <v>105.73204371266</v>
      </c>
      <c r="F1228">
        <v>125.05208276703701</v>
      </c>
      <c r="G1228">
        <v>53.024216380413698</v>
      </c>
      <c r="H1228">
        <v>32.394371528375899</v>
      </c>
      <c r="I1228">
        <v>127.94995816470799</v>
      </c>
      <c r="J1228">
        <v>122.709467421291</v>
      </c>
      <c r="K1228">
        <v>112.520140841585</v>
      </c>
      <c r="L1228">
        <v>188.652014803735</v>
      </c>
      <c r="M1228">
        <v>188.61927446307701</v>
      </c>
      <c r="N1228">
        <v>188.69203250910101</v>
      </c>
      <c r="O1228">
        <v>215.15402137717001</v>
      </c>
      <c r="P1228">
        <v>180.96101787916399</v>
      </c>
      <c r="Q1228">
        <v>53.183791785367397</v>
      </c>
      <c r="R1228">
        <v>41.715456860810001</v>
      </c>
      <c r="S1228">
        <v>28.052552025920399</v>
      </c>
      <c r="T1228">
        <v>74.434511622008699</v>
      </c>
    </row>
    <row r="1229" spans="1:20" x14ac:dyDescent="0.35">
      <c r="A1229" s="24">
        <v>42690</v>
      </c>
      <c r="B1229">
        <v>111.78833832898999</v>
      </c>
      <c r="C1229">
        <v>124.395121656966</v>
      </c>
      <c r="D1229">
        <v>118.349476444419</v>
      </c>
      <c r="E1229">
        <v>105.705623871255</v>
      </c>
      <c r="F1229">
        <v>124.56384409864199</v>
      </c>
      <c r="G1229">
        <v>52.123657960521399</v>
      </c>
      <c r="H1229">
        <v>31.4929650413278</v>
      </c>
      <c r="I1229">
        <v>128.467609134486</v>
      </c>
      <c r="J1229">
        <v>122.886500177052</v>
      </c>
      <c r="K1229">
        <v>115.62296197955099</v>
      </c>
      <c r="L1229">
        <v>188.297629513804</v>
      </c>
      <c r="M1229">
        <v>189.22106895351399</v>
      </c>
      <c r="N1229">
        <v>188.41609593281399</v>
      </c>
      <c r="O1229">
        <v>212.156762343151</v>
      </c>
      <c r="P1229">
        <v>181.84452801181499</v>
      </c>
      <c r="Q1229">
        <v>52.532566332634097</v>
      </c>
      <c r="R1229">
        <v>41.3641691380491</v>
      </c>
      <c r="S1229">
        <v>28.5548690344961</v>
      </c>
      <c r="T1229">
        <v>73.834719260578893</v>
      </c>
    </row>
    <row r="1230" spans="1:20" x14ac:dyDescent="0.35">
      <c r="A1230" s="24">
        <v>42691</v>
      </c>
      <c r="B1230">
        <v>111.36833124541199</v>
      </c>
      <c r="C1230">
        <v>123.89290961475299</v>
      </c>
      <c r="D1230">
        <v>118.107225314524</v>
      </c>
      <c r="E1230">
        <v>105.560031962352</v>
      </c>
      <c r="F1230">
        <v>124.284826098087</v>
      </c>
      <c r="G1230">
        <v>53.655928114967601</v>
      </c>
      <c r="H1230">
        <v>32.887331733127098</v>
      </c>
      <c r="I1230">
        <v>127.14456576488</v>
      </c>
      <c r="J1230">
        <v>122.105407411408</v>
      </c>
      <c r="K1230">
        <v>110.47116696398</v>
      </c>
      <c r="L1230">
        <v>189.26562470911699</v>
      </c>
      <c r="M1230">
        <v>190.27877343219299</v>
      </c>
      <c r="N1230">
        <v>189.46476995619199</v>
      </c>
      <c r="O1230">
        <v>214.99343608533499</v>
      </c>
      <c r="P1230">
        <v>183.691929997302</v>
      </c>
      <c r="Q1230">
        <v>52.641101409325401</v>
      </c>
      <c r="R1230">
        <v>41.3641691380491</v>
      </c>
      <c r="S1230">
        <v>27.975270501916501</v>
      </c>
      <c r="T1230">
        <v>73.699288523384098</v>
      </c>
    </row>
    <row r="1231" spans="1:20" x14ac:dyDescent="0.35">
      <c r="A1231" s="24">
        <v>42692</v>
      </c>
      <c r="B1231">
        <v>111.009807981946</v>
      </c>
      <c r="C1231">
        <v>123.11791576958301</v>
      </c>
      <c r="D1231">
        <v>117.761081098803</v>
      </c>
      <c r="E1231">
        <v>105.44098685783101</v>
      </c>
      <c r="F1231">
        <v>124.215107840898</v>
      </c>
      <c r="G1231">
        <v>53.978508363442103</v>
      </c>
      <c r="H1231">
        <v>33.154933744680399</v>
      </c>
      <c r="I1231">
        <v>126.411126996039</v>
      </c>
      <c r="J1231">
        <v>121.418102594573</v>
      </c>
      <c r="K1231">
        <v>109.534449474501</v>
      </c>
      <c r="L1231">
        <v>188.84212681116799</v>
      </c>
      <c r="M1231">
        <v>189.676994155491</v>
      </c>
      <c r="N1231">
        <v>189.15192680291301</v>
      </c>
      <c r="O1231">
        <v>216.27792344622</v>
      </c>
      <c r="P1231">
        <v>181.96499727368499</v>
      </c>
      <c r="Q1231">
        <v>53.0752567086761</v>
      </c>
      <c r="R1231">
        <v>41.7740062104969</v>
      </c>
      <c r="S1231">
        <v>29.057187885564701</v>
      </c>
      <c r="T1231">
        <v>74.202335020260193</v>
      </c>
    </row>
    <row r="1232" spans="1:20" x14ac:dyDescent="0.35">
      <c r="A1232" s="24">
        <v>42695</v>
      </c>
      <c r="B1232">
        <v>111.102019698178</v>
      </c>
      <c r="C1232">
        <v>123.146632552933</v>
      </c>
      <c r="D1232">
        <v>117.553351176791</v>
      </c>
      <c r="E1232">
        <v>105.46746440968001</v>
      </c>
      <c r="F1232">
        <v>125.261263897112</v>
      </c>
      <c r="G1232">
        <v>53.723127209529302</v>
      </c>
      <c r="H1232">
        <v>32.901415634486597</v>
      </c>
      <c r="I1232">
        <v>126.68432274083401</v>
      </c>
      <c r="J1232">
        <v>121.54303982586799</v>
      </c>
      <c r="K1232">
        <v>110.35406467974801</v>
      </c>
      <c r="L1232">
        <v>190.26819116140601</v>
      </c>
      <c r="M1232">
        <v>191.37299087419299</v>
      </c>
      <c r="N1232">
        <v>190.42148109768101</v>
      </c>
      <c r="O1232">
        <v>216.759581834827</v>
      </c>
      <c r="P1232">
        <v>182.88869826642801</v>
      </c>
      <c r="Q1232">
        <v>54.558611902449002</v>
      </c>
      <c r="R1232">
        <v>43.120607751853299</v>
      </c>
      <c r="S1232">
        <v>30.100464507210901</v>
      </c>
      <c r="T1232">
        <v>77.336845454944694</v>
      </c>
    </row>
    <row r="1233" spans="1:20" x14ac:dyDescent="0.35">
      <c r="A1233" s="24">
        <v>42696</v>
      </c>
      <c r="B1233">
        <v>111.204433561738</v>
      </c>
      <c r="C1233">
        <v>123.41930380042</v>
      </c>
      <c r="D1233">
        <v>117.761081098803</v>
      </c>
      <c r="E1233">
        <v>105.49388425108501</v>
      </c>
      <c r="F1233">
        <v>126.202816209033</v>
      </c>
      <c r="G1233">
        <v>53.803763887132703</v>
      </c>
      <c r="H1233">
        <v>32.985921671217902</v>
      </c>
      <c r="I1233">
        <v>126.90011053989799</v>
      </c>
      <c r="J1233">
        <v>121.855472930933</v>
      </c>
      <c r="K1233">
        <v>110.23697155773201</v>
      </c>
      <c r="L1233">
        <v>190.63975740906301</v>
      </c>
      <c r="M1233">
        <v>191.79237268538199</v>
      </c>
      <c r="N1233">
        <v>190.38470233567401</v>
      </c>
      <c r="O1233">
        <v>217.99054888900801</v>
      </c>
      <c r="P1233">
        <v>187.14565768666</v>
      </c>
      <c r="Q1233">
        <v>54.486257683419197</v>
      </c>
      <c r="R1233">
        <v>43.003511844266399</v>
      </c>
      <c r="S1233">
        <v>29.791345781166498</v>
      </c>
      <c r="T1233">
        <v>77.1046183287649</v>
      </c>
    </row>
    <row r="1234" spans="1:20" x14ac:dyDescent="0.35">
      <c r="A1234" s="24">
        <v>42697</v>
      </c>
      <c r="B1234">
        <v>110.815182402155</v>
      </c>
      <c r="C1234">
        <v>122.902650449929</v>
      </c>
      <c r="D1234">
        <v>117.38028710459299</v>
      </c>
      <c r="E1234">
        <v>105.34836159471401</v>
      </c>
      <c r="F1234">
        <v>125.64488564195899</v>
      </c>
      <c r="G1234">
        <v>54.1801224161579</v>
      </c>
      <c r="H1234">
        <v>33.338040233799902</v>
      </c>
      <c r="I1234">
        <v>126.813830505342</v>
      </c>
      <c r="J1234">
        <v>121.40765948252501</v>
      </c>
      <c r="K1234">
        <v>108.949029675501</v>
      </c>
      <c r="L1234">
        <v>190.74348613295501</v>
      </c>
      <c r="M1234">
        <v>191.46416678634699</v>
      </c>
      <c r="N1234">
        <v>190.78939653273</v>
      </c>
      <c r="O1234">
        <v>219.16802000821099</v>
      </c>
      <c r="P1234">
        <v>188.06932423993501</v>
      </c>
      <c r="Q1234">
        <v>54.703331584947698</v>
      </c>
      <c r="R1234">
        <v>43.062061193953298</v>
      </c>
      <c r="S1234">
        <v>30.6414222777886</v>
      </c>
      <c r="T1234">
        <v>77.762488523586399</v>
      </c>
    </row>
    <row r="1235" spans="1:20" x14ac:dyDescent="0.35">
      <c r="A1235" s="24">
        <v>42699</v>
      </c>
      <c r="B1235">
        <v>110.80495222694999</v>
      </c>
      <c r="C1235">
        <v>122.830913769289</v>
      </c>
      <c r="D1235">
        <v>117.345677504419</v>
      </c>
      <c r="E1235">
        <v>105.361600370639</v>
      </c>
      <c r="F1235">
        <v>125.85407995128899</v>
      </c>
      <c r="G1235">
        <v>54.059156220399103</v>
      </c>
      <c r="H1235">
        <v>33.197190705907602</v>
      </c>
      <c r="I1235">
        <v>126.741876874356</v>
      </c>
      <c r="J1235">
        <v>121.418102594573</v>
      </c>
      <c r="K1235">
        <v>109.300263230469</v>
      </c>
      <c r="L1235">
        <v>191.45221185391901</v>
      </c>
      <c r="M1235">
        <v>192.12070029429401</v>
      </c>
      <c r="N1235">
        <v>191.45176574005501</v>
      </c>
      <c r="O1235">
        <v>219.48916622015599</v>
      </c>
      <c r="P1235">
        <v>187.30628336915399</v>
      </c>
      <c r="Q1235">
        <v>54.305357143258497</v>
      </c>
      <c r="R1235">
        <v>42.652224121505498</v>
      </c>
      <c r="S1235">
        <v>31.221020810368199</v>
      </c>
      <c r="T1235">
        <v>76.756361846880296</v>
      </c>
    </row>
    <row r="1236" spans="1:20" x14ac:dyDescent="0.35">
      <c r="A1236" s="24">
        <v>42702</v>
      </c>
      <c r="B1236">
        <v>111.19421272915901</v>
      </c>
      <c r="C1236">
        <v>123.21839687244</v>
      </c>
      <c r="D1236">
        <v>117.657276405269</v>
      </c>
      <c r="E1236">
        <v>105.427736539817</v>
      </c>
      <c r="F1236">
        <v>125.95869687483599</v>
      </c>
      <c r="G1236">
        <v>53.2392624264942</v>
      </c>
      <c r="H1236">
        <v>32.4507123909626</v>
      </c>
      <c r="I1236">
        <v>127.345851735026</v>
      </c>
      <c r="J1236">
        <v>121.97009708893199</v>
      </c>
      <c r="K1236">
        <v>111.817646245002</v>
      </c>
      <c r="L1236">
        <v>190.553314313659</v>
      </c>
      <c r="M1236">
        <v>191.33646269713901</v>
      </c>
      <c r="N1236">
        <v>190.84461260635899</v>
      </c>
      <c r="O1236">
        <v>215.58213508735</v>
      </c>
      <c r="P1236">
        <v>185.017195196279</v>
      </c>
      <c r="Q1236">
        <v>54.486257683419197</v>
      </c>
      <c r="R1236">
        <v>42.857144053622903</v>
      </c>
      <c r="S1236">
        <v>32.573418000551698</v>
      </c>
      <c r="T1236">
        <v>74.163650147620103</v>
      </c>
    </row>
    <row r="1237" spans="1:20" x14ac:dyDescent="0.35">
      <c r="A1237" s="24">
        <v>42703</v>
      </c>
      <c r="B1237">
        <v>111.317096285754</v>
      </c>
      <c r="C1237">
        <v>123.34756711978</v>
      </c>
      <c r="D1237">
        <v>117.657276405269</v>
      </c>
      <c r="E1237">
        <v>105.45415638122201</v>
      </c>
      <c r="F1237">
        <v>125.714590719893</v>
      </c>
      <c r="G1237">
        <v>52.849466314427602</v>
      </c>
      <c r="H1237">
        <v>32.098601714103701</v>
      </c>
      <c r="I1237">
        <v>127.82050887531599</v>
      </c>
      <c r="J1237">
        <v>122.136676729665</v>
      </c>
      <c r="K1237">
        <v>112.988513329649</v>
      </c>
      <c r="L1237">
        <v>190.92501513800801</v>
      </c>
      <c r="M1237">
        <v>191.755935790736</v>
      </c>
      <c r="N1237">
        <v>191.15737587527201</v>
      </c>
      <c r="O1237">
        <v>216.38498843135099</v>
      </c>
      <c r="P1237">
        <v>184.776187793601</v>
      </c>
      <c r="Q1237">
        <v>53.400869435042402</v>
      </c>
      <c r="R1237">
        <v>41.7740062104969</v>
      </c>
      <c r="S1237">
        <v>32.380217875527599</v>
      </c>
      <c r="T1237">
        <v>72.712487441521404</v>
      </c>
    </row>
    <row r="1238" spans="1:20" x14ac:dyDescent="0.35">
      <c r="A1238" s="24">
        <v>42704</v>
      </c>
      <c r="B1238">
        <v>110.87666622226899</v>
      </c>
      <c r="C1238">
        <v>122.974470047171</v>
      </c>
      <c r="D1238">
        <v>117.414888669105</v>
      </c>
      <c r="E1238">
        <v>105.335099734612</v>
      </c>
      <c r="F1238">
        <v>125.95869687483599</v>
      </c>
      <c r="G1238">
        <v>54.543032182787698</v>
      </c>
      <c r="H1238">
        <v>33.619726146712701</v>
      </c>
      <c r="I1238">
        <v>126.77070510684401</v>
      </c>
      <c r="J1238">
        <v>121.67842016921</v>
      </c>
      <c r="K1238">
        <v>106.958538223391</v>
      </c>
      <c r="L1238">
        <v>190.46693103011799</v>
      </c>
      <c r="M1238">
        <v>190.18762794750799</v>
      </c>
      <c r="N1238">
        <v>191.39654966642601</v>
      </c>
      <c r="O1238">
        <v>220.23845051400599</v>
      </c>
      <c r="P1238">
        <v>183.57137463676</v>
      </c>
      <c r="Q1238">
        <v>55.028948059460802</v>
      </c>
      <c r="R1238">
        <v>43.676815406731201</v>
      </c>
      <c r="S1238">
        <v>32.573418000551698</v>
      </c>
      <c r="T1238">
        <v>81.129158718542499</v>
      </c>
    </row>
    <row r="1239" spans="1:20" x14ac:dyDescent="0.35">
      <c r="A1239" s="24">
        <v>42705</v>
      </c>
      <c r="B1239">
        <v>110.511322842</v>
      </c>
      <c r="C1239">
        <v>122.66217848310001</v>
      </c>
      <c r="D1239">
        <v>117.255324510604</v>
      </c>
      <c r="E1239">
        <v>105.239727454347</v>
      </c>
      <c r="F1239">
        <v>125.46111411488199</v>
      </c>
      <c r="G1239">
        <v>55.564528850054799</v>
      </c>
      <c r="H1239">
        <v>34.619727829000297</v>
      </c>
      <c r="I1239">
        <v>125.682249286293</v>
      </c>
      <c r="J1239">
        <v>120.996536968016</v>
      </c>
      <c r="K1239">
        <v>104.38265445893001</v>
      </c>
      <c r="L1239">
        <v>189.76689298229701</v>
      </c>
      <c r="M1239">
        <v>188.12686672524899</v>
      </c>
      <c r="N1239">
        <v>189.70394374734599</v>
      </c>
      <c r="O1239">
        <v>224.680684713847</v>
      </c>
      <c r="P1239">
        <v>182.76821178482399</v>
      </c>
      <c r="Q1239">
        <v>56.041970844368201</v>
      </c>
      <c r="R1239">
        <v>44.584307992583497</v>
      </c>
      <c r="S1239">
        <v>34.234930231793797</v>
      </c>
      <c r="T1239">
        <v>81.361343741029501</v>
      </c>
    </row>
    <row r="1240" spans="1:20" x14ac:dyDescent="0.35">
      <c r="A1240" s="24">
        <v>42706</v>
      </c>
      <c r="B1240">
        <v>110.86019517305699</v>
      </c>
      <c r="C1240">
        <v>123.10829744368699</v>
      </c>
      <c r="D1240">
        <v>117.46344818009899</v>
      </c>
      <c r="E1240">
        <v>105.358980316467</v>
      </c>
      <c r="F1240">
        <v>126.19699097847</v>
      </c>
      <c r="G1240">
        <v>54.879044424627097</v>
      </c>
      <c r="H1240">
        <v>33.9014173167742</v>
      </c>
      <c r="I1240">
        <v>126.476122088149</v>
      </c>
      <c r="J1240">
        <v>121.550021906528</v>
      </c>
      <c r="K1240">
        <v>106.5487489452</v>
      </c>
      <c r="L1240">
        <v>189.86196393897899</v>
      </c>
      <c r="M1240">
        <v>188.491616015072</v>
      </c>
      <c r="N1240">
        <v>189.88794939549001</v>
      </c>
      <c r="O1240">
        <v>222.86089679903</v>
      </c>
      <c r="P1240">
        <v>183.16979321079199</v>
      </c>
      <c r="Q1240">
        <v>56.439945286057402</v>
      </c>
      <c r="R1240">
        <v>44.847774482600798</v>
      </c>
      <c r="S1240">
        <v>33.616692779705097</v>
      </c>
      <c r="T1240">
        <v>81.322684130604799</v>
      </c>
    </row>
    <row r="1241" spans="1:20" x14ac:dyDescent="0.35">
      <c r="A1241" s="24">
        <v>42709</v>
      </c>
      <c r="B1241">
        <v>110.952612427056</v>
      </c>
      <c r="C1241">
        <v>123.237744079702</v>
      </c>
      <c r="D1241">
        <v>117.63690599978</v>
      </c>
      <c r="E1241">
        <v>105.34570691427599</v>
      </c>
      <c r="F1241">
        <v>126.582497356735</v>
      </c>
      <c r="G1241">
        <v>54.9193739427824</v>
      </c>
      <c r="H1241">
        <v>34.014091156224502</v>
      </c>
      <c r="I1241">
        <v>126.96696221696099</v>
      </c>
      <c r="J1241">
        <v>121.811079701751</v>
      </c>
      <c r="K1241">
        <v>106.25604362680799</v>
      </c>
      <c r="L1241">
        <v>191.002785513237</v>
      </c>
      <c r="M1241">
        <v>189.73173317300001</v>
      </c>
      <c r="N1241">
        <v>191.10217577851699</v>
      </c>
      <c r="O1241">
        <v>225.64407460623499</v>
      </c>
      <c r="P1241">
        <v>185.699923225813</v>
      </c>
      <c r="Q1241">
        <v>56.729377154762602</v>
      </c>
      <c r="R1241">
        <v>44.964870390187698</v>
      </c>
      <c r="S1241">
        <v>34.930449207886497</v>
      </c>
      <c r="T1241">
        <v>82.135302236725494</v>
      </c>
    </row>
    <row r="1242" spans="1:20" x14ac:dyDescent="0.35">
      <c r="A1242" s="24">
        <v>42710</v>
      </c>
      <c r="B1242">
        <v>110.932105363517</v>
      </c>
      <c r="C1242">
        <v>123.29531584073899</v>
      </c>
      <c r="D1242">
        <v>117.53287630768401</v>
      </c>
      <c r="E1242">
        <v>105.42519728026799</v>
      </c>
      <c r="F1242">
        <v>127.073174187243</v>
      </c>
      <c r="G1242">
        <v>54.9596866919074</v>
      </c>
      <c r="H1242">
        <v>34.056348117451698</v>
      </c>
      <c r="I1242">
        <v>126.96696221696099</v>
      </c>
      <c r="J1242">
        <v>121.800586574799</v>
      </c>
      <c r="K1242">
        <v>106.080394781568</v>
      </c>
      <c r="L1242">
        <v>191.60779746327401</v>
      </c>
      <c r="M1242">
        <v>190.09643682161899</v>
      </c>
      <c r="N1242">
        <v>191.93009734549</v>
      </c>
      <c r="O1242">
        <v>228.85531738017099</v>
      </c>
      <c r="P1242">
        <v>187.426735411289</v>
      </c>
      <c r="Q1242">
        <v>56.476122395572098</v>
      </c>
      <c r="R1242">
        <v>44.847774482600798</v>
      </c>
      <c r="S1242">
        <v>35.355486534951098</v>
      </c>
      <c r="T1242">
        <v>82.619006297281302</v>
      </c>
    </row>
    <row r="1243" spans="1:20" x14ac:dyDescent="0.35">
      <c r="A1243" s="24">
        <v>42711</v>
      </c>
      <c r="B1243">
        <v>111.219437818706</v>
      </c>
      <c r="C1243">
        <v>123.597546857035</v>
      </c>
      <c r="D1243">
        <v>117.94918793197699</v>
      </c>
      <c r="E1243">
        <v>105.53116519810899</v>
      </c>
      <c r="F1243">
        <v>127.879191044169</v>
      </c>
      <c r="G1243">
        <v>54.1532472500746</v>
      </c>
      <c r="H1243">
        <v>33.239447667134797</v>
      </c>
      <c r="I1243">
        <v>128.02072767458401</v>
      </c>
      <c r="J1243">
        <v>122.312309068102</v>
      </c>
      <c r="K1243">
        <v>108.539212910662</v>
      </c>
      <c r="L1243">
        <v>194.114138829166</v>
      </c>
      <c r="M1243">
        <v>192.61304717718201</v>
      </c>
      <c r="N1243">
        <v>194.579446359804</v>
      </c>
      <c r="O1243">
        <v>231.852503299017</v>
      </c>
      <c r="P1243">
        <v>190.76007993745</v>
      </c>
      <c r="Q1243">
        <v>56.041970844368201</v>
      </c>
      <c r="R1243">
        <v>44.467212084996603</v>
      </c>
      <c r="S1243">
        <v>34.814530606866299</v>
      </c>
      <c r="T1243">
        <v>83.005998176236702</v>
      </c>
    </row>
    <row r="1244" spans="1:20" x14ac:dyDescent="0.35">
      <c r="A1244" s="24">
        <v>42712</v>
      </c>
      <c r="B1244">
        <v>111.014199016053</v>
      </c>
      <c r="C1244">
        <v>123.352887601777</v>
      </c>
      <c r="D1244">
        <v>117.740999977179</v>
      </c>
      <c r="E1244">
        <v>105.45172100047201</v>
      </c>
      <c r="F1244">
        <v>127.77406012969</v>
      </c>
      <c r="G1244">
        <v>55.362914797339002</v>
      </c>
      <c r="H1244">
        <v>34.380293620166</v>
      </c>
      <c r="I1244">
        <v>126.995834305786</v>
      </c>
      <c r="J1244">
        <v>121.811079701751</v>
      </c>
      <c r="K1244">
        <v>104.85099029812901</v>
      </c>
      <c r="L1244">
        <v>194.58950856554401</v>
      </c>
      <c r="M1244">
        <v>192.75893167937599</v>
      </c>
      <c r="N1244">
        <v>195.11299403886801</v>
      </c>
      <c r="O1244">
        <v>235.75948568837501</v>
      </c>
      <c r="P1244">
        <v>193.41061033540399</v>
      </c>
      <c r="Q1244">
        <v>56.150509669205903</v>
      </c>
      <c r="R1244">
        <v>44.818502599544097</v>
      </c>
      <c r="S1244">
        <v>36.205564874065999</v>
      </c>
      <c r="T1244">
        <v>83.876694115748506</v>
      </c>
    </row>
    <row r="1245" spans="1:20" x14ac:dyDescent="0.35">
      <c r="A1245" s="24">
        <v>42713</v>
      </c>
      <c r="B1245">
        <v>110.67549146182</v>
      </c>
      <c r="C1245">
        <v>123.180213776966</v>
      </c>
      <c r="D1245">
        <v>117.56757430015</v>
      </c>
      <c r="E1245">
        <v>105.411958504343</v>
      </c>
      <c r="F1245">
        <v>127.77406012969</v>
      </c>
      <c r="G1245">
        <v>56.733889237870997</v>
      </c>
      <c r="H1245">
        <v>35.633813412647399</v>
      </c>
      <c r="I1245">
        <v>126.11528676233701</v>
      </c>
      <c r="J1245">
        <v>121.34114966259899</v>
      </c>
      <c r="K1245">
        <v>101.04568372579701</v>
      </c>
      <c r="L1245">
        <v>195.764886443813</v>
      </c>
      <c r="M1245">
        <v>194.144918125765</v>
      </c>
      <c r="N1245">
        <v>196.16173196973801</v>
      </c>
      <c r="O1245">
        <v>236.08063190031999</v>
      </c>
      <c r="P1245">
        <v>192.52706576328401</v>
      </c>
      <c r="Q1245">
        <v>56.439945286057402</v>
      </c>
      <c r="R1245">
        <v>45.140515647461399</v>
      </c>
      <c r="S1245">
        <v>36.398764999090197</v>
      </c>
      <c r="T1245">
        <v>83.5477632287067</v>
      </c>
    </row>
    <row r="1246" spans="1:20" x14ac:dyDescent="0.35">
      <c r="A1246" s="24">
        <v>42716</v>
      </c>
      <c r="B1246">
        <v>110.572853375243</v>
      </c>
      <c r="C1246">
        <v>122.949926732816</v>
      </c>
      <c r="D1246">
        <v>117.394092373481</v>
      </c>
      <c r="E1246">
        <v>105.411958504343</v>
      </c>
      <c r="F1246">
        <v>127.633859218542</v>
      </c>
      <c r="G1246">
        <v>56.612917452435497</v>
      </c>
      <c r="H1246">
        <v>35.507053043263298</v>
      </c>
      <c r="I1246">
        <v>126.490653154626</v>
      </c>
      <c r="J1246">
        <v>121.226275430078</v>
      </c>
      <c r="K1246">
        <v>101.33840736862</v>
      </c>
      <c r="L1246">
        <v>195.540188226438</v>
      </c>
      <c r="M1246">
        <v>193.74373194129601</v>
      </c>
      <c r="N1246">
        <v>195.11299403886801</v>
      </c>
      <c r="O1246">
        <v>232.28061700919599</v>
      </c>
      <c r="P1246">
        <v>189.11352893401801</v>
      </c>
      <c r="Q1246">
        <v>56.801738870085202</v>
      </c>
      <c r="R1246">
        <v>45.433256812322298</v>
      </c>
      <c r="S1246">
        <v>34.157652392775603</v>
      </c>
      <c r="T1246">
        <v>83.005998176236702</v>
      </c>
    </row>
    <row r="1247" spans="1:20" x14ac:dyDescent="0.35">
      <c r="A1247" s="24">
        <v>42717</v>
      </c>
      <c r="B1247">
        <v>110.716552302027</v>
      </c>
      <c r="C1247">
        <v>122.96438186052799</v>
      </c>
      <c r="D1247">
        <v>117.42874215197</v>
      </c>
      <c r="E1247">
        <v>105.332445054174</v>
      </c>
      <c r="F1247">
        <v>128.01937877606201</v>
      </c>
      <c r="G1247">
        <v>56.075279978526602</v>
      </c>
      <c r="H1247">
        <v>35.056344542590502</v>
      </c>
      <c r="I1247">
        <v>127.226767160053</v>
      </c>
      <c r="J1247">
        <v>121.497776337348</v>
      </c>
      <c r="K1247">
        <v>102.56781185205899</v>
      </c>
      <c r="L1247">
        <v>196.845208318364</v>
      </c>
      <c r="M1247">
        <v>195.366717947094</v>
      </c>
      <c r="N1247">
        <v>197.00801096396901</v>
      </c>
      <c r="O1247">
        <v>232.601714477694</v>
      </c>
      <c r="P1247">
        <v>189.11352893401801</v>
      </c>
      <c r="Q1247">
        <v>56.946451056291203</v>
      </c>
      <c r="R1247">
        <v>45.638173952652799</v>
      </c>
      <c r="S1247">
        <v>33.693974303708998</v>
      </c>
      <c r="T1247">
        <v>84.012141694419697</v>
      </c>
    </row>
    <row r="1248" spans="1:20" x14ac:dyDescent="0.35">
      <c r="A1248" s="24">
        <v>42718</v>
      </c>
      <c r="B1248">
        <v>110.111047384022</v>
      </c>
      <c r="C1248">
        <v>122.20164585310199</v>
      </c>
      <c r="D1248">
        <v>117.01247874165399</v>
      </c>
      <c r="E1248">
        <v>105.014529758563</v>
      </c>
      <c r="F1248">
        <v>126.93298645535</v>
      </c>
      <c r="G1248">
        <v>57.338720216664797</v>
      </c>
      <c r="H1248">
        <v>36.253531358208399</v>
      </c>
      <c r="I1248">
        <v>126.274090560267</v>
      </c>
      <c r="J1248">
        <v>120.725056066707</v>
      </c>
      <c r="K1248">
        <v>99.172294557918306</v>
      </c>
      <c r="L1248">
        <v>195.22038914644901</v>
      </c>
      <c r="M1248">
        <v>194.491395720193</v>
      </c>
      <c r="N1248">
        <v>195.904136843835</v>
      </c>
      <c r="O1248">
        <v>231.584950508948</v>
      </c>
      <c r="P1248">
        <v>186.90473638265499</v>
      </c>
      <c r="Q1248">
        <v>56.403760680249597</v>
      </c>
      <c r="R1248">
        <v>44.906323832287697</v>
      </c>
      <c r="S1248">
        <v>34.659971243844097</v>
      </c>
      <c r="T1248">
        <v>80.761542958860701</v>
      </c>
    </row>
    <row r="1249" spans="1:20" x14ac:dyDescent="0.35">
      <c r="A1249" s="24">
        <v>42719</v>
      </c>
      <c r="B1249">
        <v>109.977625345571</v>
      </c>
      <c r="C1249">
        <v>121.942655845036</v>
      </c>
      <c r="D1249">
        <v>116.80431489384399</v>
      </c>
      <c r="E1249">
        <v>104.948266626407</v>
      </c>
      <c r="F1249">
        <v>127.073174187243</v>
      </c>
      <c r="G1249">
        <v>56.908616945149902</v>
      </c>
      <c r="H1249">
        <v>35.718316820804297</v>
      </c>
      <c r="I1249">
        <v>126.591698156126</v>
      </c>
      <c r="J1249">
        <v>120.808580957125</v>
      </c>
      <c r="K1249">
        <v>100.518801325589</v>
      </c>
      <c r="L1249">
        <v>196.024200777061</v>
      </c>
      <c r="M1249">
        <v>194.965546976361</v>
      </c>
      <c r="N1249">
        <v>195.959352917464</v>
      </c>
      <c r="O1249">
        <v>234.63555924760001</v>
      </c>
      <c r="P1249">
        <v>186.94491002301299</v>
      </c>
      <c r="Q1249">
        <v>56.3314064612198</v>
      </c>
      <c r="R1249">
        <v>44.877049157444397</v>
      </c>
      <c r="S1249">
        <v>33.384855577664602</v>
      </c>
      <c r="T1249">
        <v>81.129158718542499</v>
      </c>
    </row>
    <row r="1250" spans="1:20" x14ac:dyDescent="0.35">
      <c r="A1250" s="24">
        <v>42720</v>
      </c>
      <c r="B1250">
        <v>110.049451452399</v>
      </c>
      <c r="C1250">
        <v>122.028985847725</v>
      </c>
      <c r="D1250">
        <v>116.839012886311</v>
      </c>
      <c r="E1250">
        <v>104.97480188870099</v>
      </c>
      <c r="F1250">
        <v>127.17833146023101</v>
      </c>
      <c r="G1250">
        <v>57.1639925093858</v>
      </c>
      <c r="H1250">
        <v>35.915499325560198</v>
      </c>
      <c r="I1250">
        <v>126.38962277190601</v>
      </c>
      <c r="J1250">
        <v>120.714602951679</v>
      </c>
      <c r="K1250">
        <v>99.874798316717403</v>
      </c>
      <c r="L1250">
        <v>195.64080673344</v>
      </c>
      <c r="M1250">
        <v>194.012802053489</v>
      </c>
      <c r="N1250">
        <v>195.987056815518</v>
      </c>
      <c r="O1250">
        <v>231.969780036657</v>
      </c>
      <c r="P1250">
        <v>184.96667249554599</v>
      </c>
      <c r="Q1250">
        <v>56.584664968556197</v>
      </c>
      <c r="R1250">
        <v>45.286886229891898</v>
      </c>
      <c r="S1250">
        <v>33.037096089618302</v>
      </c>
      <c r="T1250">
        <v>81.429602247259695</v>
      </c>
    </row>
    <row r="1251" spans="1:20" x14ac:dyDescent="0.35">
      <c r="A1251" s="24">
        <v>42723</v>
      </c>
      <c r="B1251">
        <v>110.336830620717</v>
      </c>
      <c r="C1251">
        <v>122.50383541109601</v>
      </c>
      <c r="D1251">
        <v>117.08186669092299</v>
      </c>
      <c r="E1251">
        <v>105.09396241411</v>
      </c>
      <c r="F1251">
        <v>127.633859218542</v>
      </c>
      <c r="G1251">
        <v>55.846779580373997</v>
      </c>
      <c r="H1251">
        <v>34.802829060971</v>
      </c>
      <c r="I1251">
        <v>127.515502667086</v>
      </c>
      <c r="J1251">
        <v>121.299347205467</v>
      </c>
      <c r="K1251">
        <v>103.094694252267</v>
      </c>
      <c r="L1251">
        <v>196.06675691778401</v>
      </c>
      <c r="M1251">
        <v>195.112116096617</v>
      </c>
      <c r="N1251">
        <v>195.82049791285999</v>
      </c>
      <c r="O1251">
        <v>233.31336882912501</v>
      </c>
      <c r="P1251">
        <v>185.81271248613999</v>
      </c>
      <c r="Q1251">
        <v>56.259048494043597</v>
      </c>
      <c r="R1251">
        <v>45.023419739874498</v>
      </c>
      <c r="S1251">
        <v>33.114373928636397</v>
      </c>
      <c r="T1251">
        <v>81.836686008261097</v>
      </c>
    </row>
    <row r="1252" spans="1:20" x14ac:dyDescent="0.35">
      <c r="A1252" s="24">
        <v>42724</v>
      </c>
      <c r="B1252">
        <v>110.234164506262</v>
      </c>
      <c r="C1252">
        <v>122.360002744539</v>
      </c>
      <c r="D1252">
        <v>117.08186669092299</v>
      </c>
      <c r="E1252">
        <v>105.107224274213</v>
      </c>
      <c r="F1252">
        <v>127.703933315607</v>
      </c>
      <c r="G1252">
        <v>56.3978546373245</v>
      </c>
      <c r="H1252">
        <v>35.295786637147899</v>
      </c>
      <c r="I1252">
        <v>127.212382281367</v>
      </c>
      <c r="J1252">
        <v>121.226275430078</v>
      </c>
      <c r="K1252">
        <v>101.572547801572</v>
      </c>
      <c r="L1252">
        <v>196.82313774081399</v>
      </c>
      <c r="M1252">
        <v>195.77176842018099</v>
      </c>
      <c r="N1252">
        <v>196.893744367153</v>
      </c>
      <c r="O1252">
        <v>236.64569032970101</v>
      </c>
      <c r="P1252">
        <v>188.35097021579901</v>
      </c>
      <c r="Q1252">
        <v>56.512299505087199</v>
      </c>
      <c r="R1252">
        <v>45.140515647461399</v>
      </c>
      <c r="S1252">
        <v>32.148376988501298</v>
      </c>
      <c r="T1252">
        <v>81.410209286508703</v>
      </c>
    </row>
    <row r="1253" spans="1:20" x14ac:dyDescent="0.35">
      <c r="A1253" s="24">
        <v>42725</v>
      </c>
      <c r="B1253">
        <v>110.470196603413</v>
      </c>
      <c r="C1253">
        <v>122.633337324846</v>
      </c>
      <c r="D1253">
        <v>117.15121446187899</v>
      </c>
      <c r="E1253">
        <v>105.146917517809</v>
      </c>
      <c r="F1253">
        <v>127.984308779393</v>
      </c>
      <c r="G1253">
        <v>55.913995443966201</v>
      </c>
      <c r="H1253">
        <v>34.802829060971</v>
      </c>
      <c r="I1253">
        <v>127.86189463909599</v>
      </c>
      <c r="J1253">
        <v>121.612620560927</v>
      </c>
      <c r="K1253">
        <v>102.80197977165901</v>
      </c>
      <c r="L1253">
        <v>196.27542555580001</v>
      </c>
      <c r="M1253">
        <v>195.29539595874499</v>
      </c>
      <c r="N1253">
        <v>196.50513888136601</v>
      </c>
      <c r="O1253">
        <v>235.89326208340901</v>
      </c>
      <c r="P1253">
        <v>186.77970389116899</v>
      </c>
      <c r="Q1253">
        <v>56.186683030574201</v>
      </c>
      <c r="R1253">
        <v>44.964870390187698</v>
      </c>
      <c r="S1253">
        <v>34.775889844864302</v>
      </c>
      <c r="T1253">
        <v>81.235773688611204</v>
      </c>
    </row>
    <row r="1254" spans="1:20" x14ac:dyDescent="0.35">
      <c r="A1254" s="24">
        <v>42726</v>
      </c>
      <c r="B1254">
        <v>110.469224970334</v>
      </c>
      <c r="C1254">
        <v>122.61893747486999</v>
      </c>
      <c r="D1254">
        <v>117.220626518138</v>
      </c>
      <c r="E1254">
        <v>105.10325379564399</v>
      </c>
      <c r="F1254">
        <v>128.15955332870001</v>
      </c>
      <c r="G1254">
        <v>56.155933425160498</v>
      </c>
      <c r="H1254">
        <v>35.028174111297197</v>
      </c>
      <c r="I1254">
        <v>127.922737997927</v>
      </c>
      <c r="J1254">
        <v>121.62107307977701</v>
      </c>
      <c r="K1254">
        <v>102.392181331251</v>
      </c>
      <c r="L1254">
        <v>195.93638200880099</v>
      </c>
      <c r="M1254">
        <v>194.635743635181</v>
      </c>
      <c r="N1254">
        <v>195.20992572830801</v>
      </c>
      <c r="O1254">
        <v>236.215699996746</v>
      </c>
      <c r="P1254">
        <v>180.25283908218401</v>
      </c>
      <c r="Q1254">
        <v>56.114328811544397</v>
      </c>
      <c r="R1254">
        <v>44.964870390187698</v>
      </c>
      <c r="S1254">
        <v>34.312211755797797</v>
      </c>
      <c r="T1254">
        <v>81.6040546866341</v>
      </c>
    </row>
    <row r="1255" spans="1:20" x14ac:dyDescent="0.35">
      <c r="A1255" s="24">
        <v>42727</v>
      </c>
      <c r="B1255">
        <v>110.500074320587</v>
      </c>
      <c r="C1255">
        <v>122.719957535643</v>
      </c>
      <c r="D1255">
        <v>117.290014467408</v>
      </c>
      <c r="E1255">
        <v>105.143062460129</v>
      </c>
      <c r="F1255">
        <v>128.47489335511801</v>
      </c>
      <c r="G1255">
        <v>55.940870610049501</v>
      </c>
      <c r="H1255">
        <v>34.816907705181798</v>
      </c>
      <c r="I1255">
        <v>128.02425080035999</v>
      </c>
      <c r="J1255">
        <v>121.809509233751</v>
      </c>
      <c r="K1255">
        <v>102.86052633266701</v>
      </c>
      <c r="L1255">
        <v>196.223284563986</v>
      </c>
      <c r="M1255">
        <v>194.965562190095</v>
      </c>
      <c r="N1255">
        <v>196.15364767192099</v>
      </c>
      <c r="O1255">
        <v>236.37691895341399</v>
      </c>
      <c r="P1255">
        <v>179.20537985830001</v>
      </c>
      <c r="Q1255">
        <v>56.222867636382098</v>
      </c>
      <c r="R1255">
        <v>45.081966297774798</v>
      </c>
      <c r="S1255">
        <v>35.471408820957102</v>
      </c>
      <c r="T1255">
        <v>81.856062127535196</v>
      </c>
    </row>
    <row r="1256" spans="1:20" x14ac:dyDescent="0.35">
      <c r="A1256" s="24">
        <v>42731</v>
      </c>
      <c r="B1256">
        <v>110.41775644503301</v>
      </c>
      <c r="C1256">
        <v>122.662261399702</v>
      </c>
      <c r="D1256">
        <v>117.220626518138</v>
      </c>
      <c r="E1256">
        <v>105.11648102948</v>
      </c>
      <c r="F1256">
        <v>128.15955332870001</v>
      </c>
      <c r="G1256">
        <v>56.236575692440802</v>
      </c>
      <c r="H1256">
        <v>35.154942366404399</v>
      </c>
      <c r="I1256">
        <v>127.77782204019201</v>
      </c>
      <c r="J1256">
        <v>121.589613704884</v>
      </c>
      <c r="K1256">
        <v>101.98239205306</v>
      </c>
      <c r="L1256">
        <v>196.71010827218299</v>
      </c>
      <c r="M1256">
        <v>195.64347099531801</v>
      </c>
      <c r="N1256">
        <v>196.93071485163699</v>
      </c>
      <c r="O1256">
        <v>237.344330180323</v>
      </c>
      <c r="P1256">
        <v>180.937754017987</v>
      </c>
      <c r="Q1256">
        <v>57.091170738790296</v>
      </c>
      <c r="R1256">
        <v>45.7259951853963</v>
      </c>
      <c r="S1256">
        <v>36.051005511043797</v>
      </c>
      <c r="T1256">
        <v>82.282471483379993</v>
      </c>
    </row>
    <row r="1257" spans="1:20" x14ac:dyDescent="0.35">
      <c r="A1257" s="24">
        <v>42732</v>
      </c>
      <c r="B1257">
        <v>110.59266908447501</v>
      </c>
      <c r="C1257">
        <v>122.979790529168</v>
      </c>
      <c r="D1257">
        <v>117.516121950506</v>
      </c>
      <c r="E1257">
        <v>105.196075274271</v>
      </c>
      <c r="F1257">
        <v>128.02222549506999</v>
      </c>
      <c r="G1257">
        <v>55.497329755492899</v>
      </c>
      <c r="H1257">
        <v>34.380293620166</v>
      </c>
      <c r="I1257">
        <v>128.705383577395</v>
      </c>
      <c r="J1257">
        <v>122.03987788360899</v>
      </c>
      <c r="K1257">
        <v>104.03140257953</v>
      </c>
      <c r="L1257">
        <v>195.08437696935201</v>
      </c>
      <c r="M1257">
        <v>193.88456548356501</v>
      </c>
      <c r="N1257">
        <v>195.413487069197</v>
      </c>
      <c r="O1257">
        <v>235.14076072194399</v>
      </c>
      <c r="P1257">
        <v>178.76216111455</v>
      </c>
      <c r="Q1257">
        <v>57.127351596451803</v>
      </c>
      <c r="R1257">
        <v>45.872365767826501</v>
      </c>
      <c r="S1257">
        <v>37.210202576203102</v>
      </c>
      <c r="T1257">
        <v>81.293927308649003</v>
      </c>
    </row>
    <row r="1258" spans="1:20" x14ac:dyDescent="0.35">
      <c r="A1258" s="24">
        <v>42733</v>
      </c>
      <c r="B1258">
        <v>110.932114706143</v>
      </c>
      <c r="C1258">
        <v>123.297319658635</v>
      </c>
      <c r="D1258">
        <v>117.65525141821399</v>
      </c>
      <c r="E1258">
        <v>105.395118596694</v>
      </c>
      <c r="F1258">
        <v>128.19826079965699</v>
      </c>
      <c r="G1258">
        <v>55.094090470707798</v>
      </c>
      <c r="H1258">
        <v>34.0422642160921</v>
      </c>
      <c r="I1258">
        <v>129.009717321784</v>
      </c>
      <c r="J1258">
        <v>122.511098307295</v>
      </c>
      <c r="K1258">
        <v>105.260825387401</v>
      </c>
      <c r="L1258">
        <v>195.040938603645</v>
      </c>
      <c r="M1258">
        <v>194.195990633208</v>
      </c>
      <c r="N1258">
        <v>195.11743560960599</v>
      </c>
      <c r="O1258">
        <v>233.15214987245599</v>
      </c>
      <c r="P1258">
        <v>178.27876873044201</v>
      </c>
      <c r="Q1258">
        <v>57.199713311774403</v>
      </c>
      <c r="R1258">
        <v>45.930912325726801</v>
      </c>
      <c r="S1258">
        <v>36.7078837251346</v>
      </c>
      <c r="T1258">
        <v>80.770578411264907</v>
      </c>
    </row>
    <row r="1259" spans="1:20" x14ac:dyDescent="0.35">
      <c r="A1259" s="24">
        <v>42734</v>
      </c>
      <c r="B1259">
        <v>111.158402444628</v>
      </c>
      <c r="C1259">
        <v>123.701551915501</v>
      </c>
      <c r="D1259">
        <v>117.898603433928</v>
      </c>
      <c r="E1259">
        <v>105.408345830529</v>
      </c>
      <c r="F1259">
        <v>128.37438835902699</v>
      </c>
      <c r="G1259">
        <v>54.865606841585603</v>
      </c>
      <c r="H1259">
        <v>33.774656947390199</v>
      </c>
      <c r="I1259">
        <v>129.48792682540801</v>
      </c>
      <c r="J1259">
        <v>122.69954446425</v>
      </c>
      <c r="K1259">
        <v>105.904755098544</v>
      </c>
      <c r="L1259">
        <v>194.328100817082</v>
      </c>
      <c r="M1259">
        <v>192.98677257048701</v>
      </c>
      <c r="N1259">
        <v>194.65485720110399</v>
      </c>
      <c r="O1259">
        <v>233.635879857634</v>
      </c>
      <c r="P1259">
        <v>177.55349073720299</v>
      </c>
      <c r="Q1259">
        <v>57.308252136612097</v>
      </c>
      <c r="R1259">
        <v>45.872365767826501</v>
      </c>
      <c r="S1259">
        <v>36.089646273045901</v>
      </c>
      <c r="T1259">
        <v>80.285990173166994</v>
      </c>
    </row>
    <row r="1260" spans="1:20" x14ac:dyDescent="0.35">
      <c r="A1260" s="24">
        <v>42738</v>
      </c>
      <c r="B1260">
        <v>111.271588355687</v>
      </c>
      <c r="C1260">
        <v>123.586035268714</v>
      </c>
      <c r="D1260">
        <v>117.933357676035</v>
      </c>
      <c r="E1260">
        <v>105.421642316898</v>
      </c>
      <c r="F1260">
        <v>129.00838958403901</v>
      </c>
      <c r="G1260">
        <v>54.381736468873598</v>
      </c>
      <c r="H1260">
        <v>33.3521267637338</v>
      </c>
      <c r="I1260">
        <v>129.74887203327401</v>
      </c>
      <c r="J1260">
        <v>122.804245665208</v>
      </c>
      <c r="K1260">
        <v>106.958538223391</v>
      </c>
      <c r="L1260">
        <v>195.81464991406099</v>
      </c>
      <c r="M1260">
        <v>194.269336048274</v>
      </c>
      <c r="N1260">
        <v>195.20992572830801</v>
      </c>
      <c r="O1260">
        <v>234.710746017264</v>
      </c>
      <c r="P1260">
        <v>178.48018796373199</v>
      </c>
      <c r="Q1260">
        <v>56.620834581778503</v>
      </c>
      <c r="R1260">
        <v>45.140515647461399</v>
      </c>
      <c r="S1260">
        <v>32.225658512505397</v>
      </c>
      <c r="T1260">
        <v>81.429602247259695</v>
      </c>
    </row>
    <row r="1261" spans="1:20" x14ac:dyDescent="0.35">
      <c r="A1261" s="24">
        <v>42739</v>
      </c>
      <c r="B1261">
        <v>111.30243770593999</v>
      </c>
      <c r="C1261">
        <v>123.990198428412</v>
      </c>
      <c r="D1261">
        <v>118.107185136209</v>
      </c>
      <c r="E1261">
        <v>105.421642316898</v>
      </c>
      <c r="F1261">
        <v>129.571829079564</v>
      </c>
      <c r="G1261">
        <v>53.965076370077298</v>
      </c>
      <c r="H1261">
        <v>33.056351692312703</v>
      </c>
      <c r="I1261">
        <v>129.98069663306799</v>
      </c>
      <c r="J1261">
        <v>123.22309048096299</v>
      </c>
      <c r="K1261">
        <v>108.305044991062</v>
      </c>
      <c r="L1261">
        <v>196.97966538701601</v>
      </c>
      <c r="M1261">
        <v>195.36866530513799</v>
      </c>
      <c r="N1261">
        <v>197.448892778724</v>
      </c>
      <c r="O1261">
        <v>238.15059556573499</v>
      </c>
      <c r="P1261">
        <v>181.985299340544</v>
      </c>
      <c r="Q1261">
        <v>57.054993629275202</v>
      </c>
      <c r="R1261">
        <v>45.4918033702223</v>
      </c>
      <c r="S1261">
        <v>31.4528616973944</v>
      </c>
      <c r="T1261">
        <v>81.817284626771595</v>
      </c>
    </row>
    <row r="1262" spans="1:20" x14ac:dyDescent="0.35">
      <c r="A1262" s="24">
        <v>42740</v>
      </c>
      <c r="B1262">
        <v>111.765290071245</v>
      </c>
      <c r="C1262">
        <v>124.48096797947299</v>
      </c>
      <c r="D1262">
        <v>118.385363714996</v>
      </c>
      <c r="E1262">
        <v>105.58081926439201</v>
      </c>
      <c r="F1262">
        <v>129.36056562725099</v>
      </c>
      <c r="G1262">
        <v>52.392487876829499</v>
      </c>
      <c r="H1262">
        <v>31.507046314113001</v>
      </c>
      <c r="I1262">
        <v>131.458830630698</v>
      </c>
      <c r="J1262">
        <v>123.882757061604</v>
      </c>
      <c r="K1262">
        <v>113.33976520905</v>
      </c>
      <c r="L1262">
        <v>196.82313774081399</v>
      </c>
      <c r="M1262">
        <v>195.80835745217399</v>
      </c>
      <c r="N1262">
        <v>196.39417949729301</v>
      </c>
      <c r="O1262">
        <v>234.603266712818</v>
      </c>
      <c r="P1262">
        <v>177.35207150391301</v>
      </c>
      <c r="Q1262">
        <v>57.344429246126801</v>
      </c>
      <c r="R1262">
        <v>45.784544535083199</v>
      </c>
      <c r="S1262">
        <v>31.916539786460898</v>
      </c>
      <c r="T1262">
        <v>81.565310868824298</v>
      </c>
    </row>
    <row r="1263" spans="1:20" x14ac:dyDescent="0.35">
      <c r="A1263" s="24">
        <v>42741</v>
      </c>
      <c r="B1263">
        <v>111.394995099325</v>
      </c>
      <c r="C1263">
        <v>123.860337209384</v>
      </c>
      <c r="D1263">
        <v>118.072438929765</v>
      </c>
      <c r="E1263">
        <v>105.461427897205</v>
      </c>
      <c r="F1263">
        <v>129.395754237212</v>
      </c>
      <c r="G1263">
        <v>53.319893514420997</v>
      </c>
      <c r="H1263">
        <v>32.352119824297503</v>
      </c>
      <c r="I1263">
        <v>130.54585863509001</v>
      </c>
      <c r="J1263">
        <v>123.23355359897199</v>
      </c>
      <c r="K1263">
        <v>110.00280363813199</v>
      </c>
      <c r="L1263">
        <v>197.52728785423599</v>
      </c>
      <c r="M1263">
        <v>197.23753569142099</v>
      </c>
      <c r="N1263">
        <v>198.02241459442499</v>
      </c>
      <c r="O1263">
        <v>235.24831314156199</v>
      </c>
      <c r="P1263">
        <v>176.103089728333</v>
      </c>
      <c r="Q1263">
        <v>57.272071278950598</v>
      </c>
      <c r="R1263">
        <v>45.608899277809499</v>
      </c>
      <c r="S1263">
        <v>31.568780298414602</v>
      </c>
      <c r="T1263">
        <v>80.964406969912901</v>
      </c>
    </row>
    <row r="1264" spans="1:20" x14ac:dyDescent="0.35">
      <c r="A1264" s="24">
        <v>42744</v>
      </c>
      <c r="B1264">
        <v>111.580175284475</v>
      </c>
      <c r="C1264">
        <v>124.148997541729</v>
      </c>
      <c r="D1264">
        <v>118.246330675243</v>
      </c>
      <c r="E1264">
        <v>105.58081926439201</v>
      </c>
      <c r="F1264">
        <v>129.43095602642799</v>
      </c>
      <c r="G1264">
        <v>52.392487876829499</v>
      </c>
      <c r="H1264">
        <v>31.549303275340101</v>
      </c>
      <c r="I1264">
        <v>130.99510833721399</v>
      </c>
      <c r="J1264">
        <v>123.47443538174301</v>
      </c>
      <c r="K1264">
        <v>112.871401883202</v>
      </c>
      <c r="L1264">
        <v>196.875278732628</v>
      </c>
      <c r="M1264">
        <v>196.797721834508</v>
      </c>
      <c r="N1264">
        <v>197.20832899960601</v>
      </c>
      <c r="O1264">
        <v>233.04464619628601</v>
      </c>
      <c r="P1264">
        <v>176.546239593145</v>
      </c>
      <c r="Q1264">
        <v>56.403760680249597</v>
      </c>
      <c r="R1264">
        <v>44.818502599544097</v>
      </c>
      <c r="S1264">
        <v>30.100464507210901</v>
      </c>
      <c r="T1264">
        <v>78.696542099524706</v>
      </c>
    </row>
    <row r="1265" spans="1:20" x14ac:dyDescent="0.35">
      <c r="A1265" s="24">
        <v>42745</v>
      </c>
      <c r="B1265">
        <v>111.549288563719</v>
      </c>
      <c r="C1265">
        <v>124.249934685901</v>
      </c>
      <c r="D1265">
        <v>118.246330675243</v>
      </c>
      <c r="E1265">
        <v>105.54101059990801</v>
      </c>
      <c r="F1265">
        <v>129.50142550113199</v>
      </c>
      <c r="G1265">
        <v>52.5672211737851</v>
      </c>
      <c r="H1265">
        <v>31.690150174658001</v>
      </c>
      <c r="I1265">
        <v>131.06760286302901</v>
      </c>
      <c r="J1265">
        <v>123.401113531832</v>
      </c>
      <c r="K1265">
        <v>112.520140841585</v>
      </c>
      <c r="L1265">
        <v>196.875278732628</v>
      </c>
      <c r="M1265">
        <v>196.889384586174</v>
      </c>
      <c r="N1265">
        <v>197.70790984633899</v>
      </c>
      <c r="O1265">
        <v>235.08704544144501</v>
      </c>
      <c r="P1265">
        <v>178.601036059759</v>
      </c>
      <c r="Q1265">
        <v>56.150509669205903</v>
      </c>
      <c r="R1265">
        <v>44.496486759839897</v>
      </c>
      <c r="S1265">
        <v>31.4528616973944</v>
      </c>
      <c r="T1265">
        <v>78.696542099524706</v>
      </c>
    </row>
    <row r="1266" spans="1:20" x14ac:dyDescent="0.35">
      <c r="A1266" s="24">
        <v>42746</v>
      </c>
      <c r="B1266">
        <v>111.683056279323</v>
      </c>
      <c r="C1266">
        <v>124.35106530214399</v>
      </c>
      <c r="D1266">
        <v>118.281092953013</v>
      </c>
      <c r="E1266">
        <v>105.59410420867199</v>
      </c>
      <c r="F1266">
        <v>129.46621053266199</v>
      </c>
      <c r="G1266">
        <v>52.190873824113702</v>
      </c>
      <c r="H1266">
        <v>31.3521207705842</v>
      </c>
      <c r="I1266">
        <v>131.09657728330899</v>
      </c>
      <c r="J1266">
        <v>123.589579694748</v>
      </c>
      <c r="K1266">
        <v>113.691007926233</v>
      </c>
      <c r="L1266">
        <v>197.431678590785</v>
      </c>
      <c r="M1266">
        <v>197.035938492696</v>
      </c>
      <c r="N1266">
        <v>197.22681424184799</v>
      </c>
      <c r="O1266">
        <v>236.26943964896799</v>
      </c>
      <c r="P1266">
        <v>177.47291959994001</v>
      </c>
      <c r="Q1266">
        <v>56.765558012423703</v>
      </c>
      <c r="R1266">
        <v>45.081966297774798</v>
      </c>
      <c r="S1266">
        <v>31.6460581374327</v>
      </c>
      <c r="T1266">
        <v>79.471881596333006</v>
      </c>
    </row>
    <row r="1267" spans="1:20" x14ac:dyDescent="0.35">
      <c r="A1267" s="24">
        <v>42747</v>
      </c>
      <c r="B1267">
        <v>111.72416383265799</v>
      </c>
      <c r="C1267">
        <v>124.394389226977</v>
      </c>
      <c r="D1267">
        <v>118.281092953013</v>
      </c>
      <c r="E1267">
        <v>105.647117022815</v>
      </c>
      <c r="F1267">
        <v>129.50142550113199</v>
      </c>
      <c r="G1267">
        <v>52.405931049547902</v>
      </c>
      <c r="H1267">
        <v>31.4929650413278</v>
      </c>
      <c r="I1267">
        <v>130.89369786623499</v>
      </c>
      <c r="J1267">
        <v>123.57906656183501</v>
      </c>
      <c r="K1267">
        <v>112.871401883202</v>
      </c>
      <c r="L1267">
        <v>196.93610739758299</v>
      </c>
      <c r="M1267">
        <v>196.99930381949801</v>
      </c>
      <c r="N1267">
        <v>197.31932033742399</v>
      </c>
      <c r="O1267">
        <v>233.15214987245599</v>
      </c>
      <c r="P1267">
        <v>177.150652270623</v>
      </c>
      <c r="Q1267">
        <v>57.597684005317298</v>
      </c>
      <c r="R1267">
        <v>45.784544535083199</v>
      </c>
      <c r="S1267">
        <v>32.457495714545701</v>
      </c>
      <c r="T1267">
        <v>78.9291481589363</v>
      </c>
    </row>
    <row r="1268" spans="1:20" x14ac:dyDescent="0.35">
      <c r="A1268" s="24">
        <v>42748</v>
      </c>
      <c r="B1268">
        <v>111.528762814929</v>
      </c>
      <c r="C1268">
        <v>124.148997541729</v>
      </c>
      <c r="D1268">
        <v>118.246330675243</v>
      </c>
      <c r="E1268">
        <v>105.607331442508</v>
      </c>
      <c r="F1268">
        <v>129.53662729034801</v>
      </c>
      <c r="G1268">
        <v>52.836039910739601</v>
      </c>
      <c r="H1268">
        <v>31.957746929062701</v>
      </c>
      <c r="I1268">
        <v>130.734206985686</v>
      </c>
      <c r="J1268">
        <v>123.327811687883</v>
      </c>
      <c r="K1268">
        <v>111.349292081371</v>
      </c>
      <c r="L1268">
        <v>197.388210319146</v>
      </c>
      <c r="M1268">
        <v>197.38408959794299</v>
      </c>
      <c r="N1268">
        <v>197.91143923348</v>
      </c>
      <c r="O1268">
        <v>235.731994383292</v>
      </c>
      <c r="P1268">
        <v>177.311811764883</v>
      </c>
      <c r="Q1268">
        <v>57.489148928626001</v>
      </c>
      <c r="R1268">
        <v>45.696720510552801</v>
      </c>
      <c r="S1268">
        <v>32.882536726596001</v>
      </c>
      <c r="T1268">
        <v>78.444576762315904</v>
      </c>
    </row>
    <row r="1269" spans="1:20" x14ac:dyDescent="0.35">
      <c r="A1269" s="24">
        <v>42752</v>
      </c>
      <c r="B1269">
        <v>111.909372045686</v>
      </c>
      <c r="C1269">
        <v>124.581946581946</v>
      </c>
      <c r="D1269">
        <v>118.524469075716</v>
      </c>
      <c r="E1269">
        <v>105.779874128904</v>
      </c>
      <c r="F1269">
        <v>129.46621053266199</v>
      </c>
      <c r="G1269">
        <v>51.854844813243801</v>
      </c>
      <c r="H1269">
        <v>31.000010093725301</v>
      </c>
      <c r="I1269">
        <v>131.313958529301</v>
      </c>
      <c r="J1269">
        <v>123.861800816643</v>
      </c>
      <c r="K1269">
        <v>114.861893335312</v>
      </c>
      <c r="L1269">
        <v>196.6927329259</v>
      </c>
      <c r="M1269">
        <v>196.94433659596899</v>
      </c>
      <c r="N1269">
        <v>197.11575899653701</v>
      </c>
      <c r="O1269">
        <v>227.77752661361799</v>
      </c>
      <c r="P1269">
        <v>178.721884155786</v>
      </c>
      <c r="Q1269">
        <v>57.452968070964502</v>
      </c>
      <c r="R1269">
        <v>45.7259951853964</v>
      </c>
      <c r="S1269">
        <v>32.650695839569899</v>
      </c>
      <c r="T1269">
        <v>79.685094694994106</v>
      </c>
    </row>
    <row r="1270" spans="1:20" x14ac:dyDescent="0.35">
      <c r="A1270" s="24">
        <v>42753</v>
      </c>
      <c r="B1270">
        <v>111.425881820081</v>
      </c>
      <c r="C1270">
        <v>124.033494714377</v>
      </c>
      <c r="D1270">
        <v>118.072438929765</v>
      </c>
      <c r="E1270">
        <v>105.55429554418799</v>
      </c>
      <c r="F1270">
        <v>129.53662729034801</v>
      </c>
      <c r="G1270">
        <v>53.131728224100499</v>
      </c>
      <c r="H1270">
        <v>32.140850789607697</v>
      </c>
      <c r="I1270">
        <v>130.299561443935</v>
      </c>
      <c r="J1270">
        <v>123.045107442017</v>
      </c>
      <c r="K1270">
        <v>110.412620402972</v>
      </c>
      <c r="L1270">
        <v>197.127430595248</v>
      </c>
      <c r="M1270">
        <v>197.42073948487501</v>
      </c>
      <c r="N1270">
        <v>196.782721075588</v>
      </c>
      <c r="O1270">
        <v>229.76616183483</v>
      </c>
      <c r="P1270">
        <v>178.560707441792</v>
      </c>
      <c r="Q1270">
        <v>56.946451056291203</v>
      </c>
      <c r="R1270">
        <v>45.111240972618099</v>
      </c>
      <c r="S1270">
        <v>32.0324583874811</v>
      </c>
      <c r="T1270">
        <v>79.568812717134406</v>
      </c>
    </row>
    <row r="1271" spans="1:20" x14ac:dyDescent="0.35">
      <c r="A1271" s="24">
        <v>42754</v>
      </c>
      <c r="B1271">
        <v>111.13782064008301</v>
      </c>
      <c r="C1271">
        <v>123.687055329488</v>
      </c>
      <c r="D1271">
        <v>117.933357676035</v>
      </c>
      <c r="E1271">
        <v>105.461427897205</v>
      </c>
      <c r="F1271">
        <v>129.184411709372</v>
      </c>
      <c r="G1271">
        <v>53.844098994964902</v>
      </c>
      <c r="H1271">
        <v>32.816904340606698</v>
      </c>
      <c r="I1271">
        <v>129.70532269018</v>
      </c>
      <c r="J1271">
        <v>122.626222614339</v>
      </c>
      <c r="K1271">
        <v>108.18797019347799</v>
      </c>
      <c r="L1271">
        <v>196.397172603505</v>
      </c>
      <c r="M1271">
        <v>197.035938492696</v>
      </c>
      <c r="N1271">
        <v>196.542173273343</v>
      </c>
      <c r="O1271">
        <v>228.422524298913</v>
      </c>
      <c r="P1271">
        <v>175.33763809473601</v>
      </c>
      <c r="Q1271">
        <v>56.765558012423703</v>
      </c>
      <c r="R1271">
        <v>45.023419739874598</v>
      </c>
      <c r="S1271">
        <v>31.9938176254791</v>
      </c>
      <c r="T1271">
        <v>79.355591197734896</v>
      </c>
    </row>
    <row r="1272" spans="1:20" x14ac:dyDescent="0.35">
      <c r="A1272" s="24">
        <v>42755</v>
      </c>
      <c r="B1272">
        <v>111.179002934425</v>
      </c>
      <c r="C1272">
        <v>123.83135785679301</v>
      </c>
      <c r="D1272">
        <v>118.00290633856299</v>
      </c>
      <c r="E1272">
        <v>105.58081926439201</v>
      </c>
      <c r="F1272">
        <v>129.43095602642799</v>
      </c>
      <c r="G1272">
        <v>54.0457018683271</v>
      </c>
      <c r="H1272">
        <v>32.985921671217902</v>
      </c>
      <c r="I1272">
        <v>129.69077700492301</v>
      </c>
      <c r="J1272">
        <v>122.846148152149</v>
      </c>
      <c r="K1272">
        <v>107.661078631054</v>
      </c>
      <c r="L1272">
        <v>197.118698063209</v>
      </c>
      <c r="M1272">
        <v>197.695575602524</v>
      </c>
      <c r="N1272">
        <v>197.504332528578</v>
      </c>
      <c r="O1272">
        <v>230.411110776676</v>
      </c>
      <c r="P1272">
        <v>174.97502492771699</v>
      </c>
      <c r="Q1272">
        <v>57.416787213303401</v>
      </c>
      <c r="R1272">
        <v>45.550352719909199</v>
      </c>
      <c r="S1272">
        <v>31.1051022093481</v>
      </c>
      <c r="T1272">
        <v>79.723905878711605</v>
      </c>
    </row>
    <row r="1273" spans="1:20" x14ac:dyDescent="0.35">
      <c r="A1273" s="24">
        <v>42758</v>
      </c>
      <c r="B1273">
        <v>111.487580520587</v>
      </c>
      <c r="C1273">
        <v>124.35106530214399</v>
      </c>
      <c r="D1273">
        <v>118.420134028429</v>
      </c>
      <c r="E1273">
        <v>105.753361950788</v>
      </c>
      <c r="F1273">
        <v>129.46621053266199</v>
      </c>
      <c r="G1273">
        <v>52.943557344103098</v>
      </c>
      <c r="H1273">
        <v>31.9718387161452</v>
      </c>
      <c r="I1273">
        <v>130.35748104693499</v>
      </c>
      <c r="J1273">
        <v>123.411616661765</v>
      </c>
      <c r="K1273">
        <v>110.822418843379</v>
      </c>
      <c r="L1273">
        <v>196.60578142965699</v>
      </c>
      <c r="M1273">
        <v>197.47566106720001</v>
      </c>
      <c r="N1273">
        <v>196.59769290756199</v>
      </c>
      <c r="O1273">
        <v>229.22871656915299</v>
      </c>
      <c r="P1273">
        <v>173.52455503991001</v>
      </c>
      <c r="Q1273">
        <v>57.416787213303401</v>
      </c>
      <c r="R1273">
        <v>45.550352719909199</v>
      </c>
      <c r="S1273">
        <v>31.6460581374327</v>
      </c>
      <c r="T1273">
        <v>78.890387499649606</v>
      </c>
    </row>
    <row r="1274" spans="1:20" x14ac:dyDescent="0.35">
      <c r="A1274" s="24">
        <v>42759</v>
      </c>
      <c r="B1274">
        <v>111.312714594274</v>
      </c>
      <c r="C1274">
        <v>123.946957420182</v>
      </c>
      <c r="D1274">
        <v>118.176822191029</v>
      </c>
      <c r="E1274">
        <v>105.673721537641</v>
      </c>
      <c r="F1274">
        <v>129.747956638934</v>
      </c>
      <c r="G1274">
        <v>53.6693768773629</v>
      </c>
      <c r="H1274">
        <v>32.619727092999497</v>
      </c>
      <c r="I1274">
        <v>130.05314730254599</v>
      </c>
      <c r="J1274">
        <v>123.045107442017</v>
      </c>
      <c r="K1274">
        <v>108.42211062643</v>
      </c>
      <c r="L1274">
        <v>197.86636130716701</v>
      </c>
      <c r="M1274">
        <v>198.538386078337</v>
      </c>
      <c r="N1274">
        <v>198.28147959265999</v>
      </c>
      <c r="O1274">
        <v>233.15214987245599</v>
      </c>
      <c r="P1274">
        <v>175.82109935778101</v>
      </c>
      <c r="Q1274">
        <v>57.561506895802196</v>
      </c>
      <c r="R1274">
        <v>45.5796246029659</v>
      </c>
      <c r="S1274">
        <v>31.9938176254791</v>
      </c>
      <c r="T1274">
        <v>80.130939115282104</v>
      </c>
    </row>
    <row r="1275" spans="1:20" x14ac:dyDescent="0.35">
      <c r="A1275" s="24">
        <v>42760</v>
      </c>
      <c r="B1275">
        <v>111.014385868568</v>
      </c>
      <c r="C1275">
        <v>123.600435118691</v>
      </c>
      <c r="D1275">
        <v>117.96811995380401</v>
      </c>
      <c r="E1275">
        <v>105.54101059990801</v>
      </c>
      <c r="F1275">
        <v>130.13538718838001</v>
      </c>
      <c r="G1275">
        <v>55.026885786469101</v>
      </c>
      <c r="H1275">
        <v>33.873244256906602</v>
      </c>
      <c r="I1275">
        <v>129.15454556684401</v>
      </c>
      <c r="J1275">
        <v>122.57390702429301</v>
      </c>
      <c r="K1275">
        <v>104.08993997832199</v>
      </c>
      <c r="L1275">
        <v>199.57902915327401</v>
      </c>
      <c r="M1275">
        <v>199.83922125151801</v>
      </c>
      <c r="N1275">
        <v>199.96531420837599</v>
      </c>
      <c r="O1275">
        <v>237.29066364327201</v>
      </c>
      <c r="P1275">
        <v>176.546239593145</v>
      </c>
      <c r="Q1275">
        <v>57.199713311774403</v>
      </c>
      <c r="R1275">
        <v>45.462528695379</v>
      </c>
      <c r="S1275">
        <v>32.418858637529503</v>
      </c>
      <c r="T1275">
        <v>80.654288012666299</v>
      </c>
    </row>
    <row r="1276" spans="1:20" x14ac:dyDescent="0.35">
      <c r="A1276" s="24">
        <v>42761</v>
      </c>
      <c r="B1276">
        <v>111.08642685578801</v>
      </c>
      <c r="C1276">
        <v>123.817040923419</v>
      </c>
      <c r="D1276">
        <v>118.176822191029</v>
      </c>
      <c r="E1276">
        <v>105.59410420867199</v>
      </c>
      <c r="F1276">
        <v>130.205817125321</v>
      </c>
      <c r="G1276">
        <v>54.690873544629703</v>
      </c>
      <c r="H1276">
        <v>33.521130951473197</v>
      </c>
      <c r="I1276">
        <v>129.48792682540801</v>
      </c>
      <c r="J1276">
        <v>122.720510712192</v>
      </c>
      <c r="K1276">
        <v>105.377881860553</v>
      </c>
      <c r="L1276">
        <v>199.370360515258</v>
      </c>
      <c r="M1276">
        <v>199.894188475047</v>
      </c>
      <c r="N1276">
        <v>199.78022213285701</v>
      </c>
      <c r="O1276">
        <v>239.11803116436701</v>
      </c>
      <c r="P1276">
        <v>174.33040417041201</v>
      </c>
      <c r="Q1276">
        <v>57.452968070964502</v>
      </c>
      <c r="R1276">
        <v>45.696720510552801</v>
      </c>
      <c r="S1276">
        <v>32.727977363573899</v>
      </c>
      <c r="T1276">
        <v>81.022552169212204</v>
      </c>
    </row>
    <row r="1277" spans="1:20" x14ac:dyDescent="0.35">
      <c r="A1277" s="24">
        <v>42762</v>
      </c>
      <c r="B1277">
        <v>111.179002934425</v>
      </c>
      <c r="C1277">
        <v>123.96132963129099</v>
      </c>
      <c r="D1277">
        <v>118.211576433137</v>
      </c>
      <c r="E1277">
        <v>105.633901331068</v>
      </c>
      <c r="F1277">
        <v>130.31138295520299</v>
      </c>
      <c r="G1277">
        <v>54.2876566185518</v>
      </c>
      <c r="H1277">
        <v>33.2112746072671</v>
      </c>
      <c r="I1277">
        <v>129.71980990031901</v>
      </c>
      <c r="J1277">
        <v>122.867094394129</v>
      </c>
      <c r="K1277">
        <v>106.314599350032</v>
      </c>
      <c r="L1277">
        <v>199.05735008175199</v>
      </c>
      <c r="M1277">
        <v>200.09572481883399</v>
      </c>
      <c r="N1277">
        <v>199.46574933851599</v>
      </c>
      <c r="O1277">
        <v>237.129395943155</v>
      </c>
      <c r="P1277">
        <v>171.993600113512</v>
      </c>
      <c r="Q1277">
        <v>56.982635662099099</v>
      </c>
      <c r="R1277">
        <v>45.3161581129486</v>
      </c>
      <c r="S1277">
        <v>32.612055077567803</v>
      </c>
      <c r="T1277">
        <v>80.053384113754902</v>
      </c>
    </row>
    <row r="1278" spans="1:20" x14ac:dyDescent="0.35">
      <c r="A1278" s="24">
        <v>42765</v>
      </c>
      <c r="B1278">
        <v>111.127571779627</v>
      </c>
      <c r="C1278">
        <v>123.759289509743</v>
      </c>
      <c r="D1278">
        <v>118.072438929765</v>
      </c>
      <c r="E1278">
        <v>105.647117022815</v>
      </c>
      <c r="F1278">
        <v>130.02970274520499</v>
      </c>
      <c r="G1278">
        <v>54.610225687672802</v>
      </c>
      <c r="H1278">
        <v>33.450714073250197</v>
      </c>
      <c r="I1278">
        <v>129.227054711438</v>
      </c>
      <c r="J1278">
        <v>122.657681989232</v>
      </c>
      <c r="K1278">
        <v>105.494974982568</v>
      </c>
      <c r="L1278">
        <v>197.82292294146001</v>
      </c>
      <c r="M1278">
        <v>198.70325732145699</v>
      </c>
      <c r="N1278">
        <v>198.26301032729</v>
      </c>
      <c r="O1278">
        <v>234.388332475651</v>
      </c>
      <c r="P1278">
        <v>172.557701392757</v>
      </c>
      <c r="Q1278">
        <v>56.657019187586002</v>
      </c>
      <c r="R1278">
        <v>44.906323832287697</v>
      </c>
      <c r="S1278">
        <v>31.298302334372199</v>
      </c>
      <c r="T1278">
        <v>77.843698125619895</v>
      </c>
    </row>
    <row r="1279" spans="1:20" x14ac:dyDescent="0.35">
      <c r="A1279" s="24">
        <v>42766</v>
      </c>
      <c r="B1279">
        <v>111.394995099325</v>
      </c>
      <c r="C1279">
        <v>124.148997541729</v>
      </c>
      <c r="D1279">
        <v>118.420134028429</v>
      </c>
      <c r="E1279">
        <v>105.713495575859</v>
      </c>
      <c r="F1279">
        <v>129.99448777673501</v>
      </c>
      <c r="G1279">
        <v>53.911303679203499</v>
      </c>
      <c r="H1279">
        <v>32.760568735168697</v>
      </c>
      <c r="I1279">
        <v>129.67636288867899</v>
      </c>
      <c r="J1279">
        <v>122.8775775181</v>
      </c>
      <c r="K1279">
        <v>107.48543894802999</v>
      </c>
      <c r="L1279">
        <v>197.805472830349</v>
      </c>
      <c r="M1279">
        <v>198.575005537799</v>
      </c>
      <c r="N1279">
        <v>198.28147959265999</v>
      </c>
      <c r="O1279">
        <v>233.47461215751699</v>
      </c>
      <c r="P1279">
        <v>174.04837936039101</v>
      </c>
      <c r="Q1279">
        <v>56.982635662099099</v>
      </c>
      <c r="R1279">
        <v>45.169790322304998</v>
      </c>
      <c r="S1279">
        <v>30.3709443137462</v>
      </c>
      <c r="T1279">
        <v>77.688621805519603</v>
      </c>
    </row>
    <row r="1280" spans="1:20" x14ac:dyDescent="0.35">
      <c r="A1280" s="24">
        <v>42767</v>
      </c>
      <c r="B1280">
        <v>111.238337950614</v>
      </c>
      <c r="C1280">
        <v>123.858195197152</v>
      </c>
      <c r="D1280">
        <v>118.329531929064</v>
      </c>
      <c r="E1280">
        <v>105.670974520492</v>
      </c>
      <c r="F1280">
        <v>130.295291085255</v>
      </c>
      <c r="G1280">
        <v>54.529583420392498</v>
      </c>
      <c r="H1280">
        <v>33.408457112023001</v>
      </c>
      <c r="I1280">
        <v>128.99315424500401</v>
      </c>
      <c r="J1280">
        <v>122.726372458992</v>
      </c>
      <c r="K1280">
        <v>105.84622686196801</v>
      </c>
      <c r="L1280">
        <v>197.88375160641499</v>
      </c>
      <c r="M1280">
        <v>199.088012672432</v>
      </c>
      <c r="N1280">
        <v>197.96695886769899</v>
      </c>
      <c r="O1280">
        <v>233.79712318602699</v>
      </c>
      <c r="P1280">
        <v>172.356247719999</v>
      </c>
      <c r="Q1280">
        <v>57.597684005317298</v>
      </c>
      <c r="R1280">
        <v>45.7259951853963</v>
      </c>
      <c r="S1280">
        <v>30.525503676768299</v>
      </c>
      <c r="T1280">
        <v>77.107119288097707</v>
      </c>
    </row>
    <row r="1281" spans="1:20" x14ac:dyDescent="0.35">
      <c r="A1281" s="24">
        <v>42768</v>
      </c>
      <c r="B1281">
        <v>111.300176790507</v>
      </c>
      <c r="C1281">
        <v>123.95942254943201</v>
      </c>
      <c r="D1281">
        <v>118.329531929064</v>
      </c>
      <c r="E1281">
        <v>105.724114297612</v>
      </c>
      <c r="F1281">
        <v>130.22446577067501</v>
      </c>
      <c r="G1281">
        <v>54.596788104631102</v>
      </c>
      <c r="H1281">
        <v>33.4225488991055</v>
      </c>
      <c r="I1281">
        <v>128.934971503979</v>
      </c>
      <c r="J1281">
        <v>122.757851839848</v>
      </c>
      <c r="K1281">
        <v>105.61204978015201</v>
      </c>
      <c r="L1281">
        <v>198.01417137429601</v>
      </c>
      <c r="M1281">
        <v>199.03304544890199</v>
      </c>
      <c r="N1281">
        <v>197.57836935878501</v>
      </c>
      <c r="O1281">
        <v>231.271042699139</v>
      </c>
      <c r="P1281">
        <v>172.11451708847599</v>
      </c>
      <c r="Q1281">
        <v>57.597684005317298</v>
      </c>
      <c r="R1281">
        <v>45.7259951853963</v>
      </c>
      <c r="S1281">
        <v>30.7187019592997</v>
      </c>
      <c r="T1281">
        <v>77.630442923266401</v>
      </c>
    </row>
    <row r="1282" spans="1:20" x14ac:dyDescent="0.35">
      <c r="A1282" s="24">
        <v>42769</v>
      </c>
      <c r="B1282">
        <v>111.33110088176601</v>
      </c>
      <c r="C1282">
        <v>124.11853950972601</v>
      </c>
      <c r="D1282">
        <v>118.399217197862</v>
      </c>
      <c r="E1282">
        <v>105.684271006861</v>
      </c>
      <c r="F1282">
        <v>130.50758251943199</v>
      </c>
      <c r="G1282">
        <v>54.623668860391199</v>
      </c>
      <c r="H1282">
        <v>33.492968405903</v>
      </c>
      <c r="I1282">
        <v>129.12397769963701</v>
      </c>
      <c r="J1282">
        <v>122.894372523011</v>
      </c>
      <c r="K1282">
        <v>105.55350321914401</v>
      </c>
      <c r="L1282">
        <v>199.37903323543301</v>
      </c>
      <c r="M1282">
        <v>200.05910535937201</v>
      </c>
      <c r="N1282">
        <v>199.42871494654</v>
      </c>
      <c r="O1282">
        <v>237.129395943155</v>
      </c>
      <c r="P1282">
        <v>173.36348164432201</v>
      </c>
      <c r="Q1282">
        <v>57.561506895802196</v>
      </c>
      <c r="R1282">
        <v>45.696720510552701</v>
      </c>
      <c r="S1282">
        <v>29.6367864181443</v>
      </c>
      <c r="T1282">
        <v>78.851626840363394</v>
      </c>
    </row>
    <row r="1283" spans="1:20" x14ac:dyDescent="0.35">
      <c r="A1283" s="24">
        <v>42772</v>
      </c>
      <c r="B1283">
        <v>111.650646710568</v>
      </c>
      <c r="C1283">
        <v>124.59604240437901</v>
      </c>
      <c r="D1283">
        <v>118.712849121429</v>
      </c>
      <c r="E1283">
        <v>105.870260226781</v>
      </c>
      <c r="F1283">
        <v>130.295291085255</v>
      </c>
      <c r="G1283">
        <v>53.924735672568403</v>
      </c>
      <c r="H1283">
        <v>32.873245203193299</v>
      </c>
      <c r="I1283">
        <v>129.894387360954</v>
      </c>
      <c r="J1283">
        <v>123.28282828282801</v>
      </c>
      <c r="K1283">
        <v>107.48543894802999</v>
      </c>
      <c r="L1283">
        <v>199.02258443622</v>
      </c>
      <c r="M1283">
        <v>200.114103010371</v>
      </c>
      <c r="N1283">
        <v>199.22510567503201</v>
      </c>
      <c r="O1283">
        <v>235.78570966378999</v>
      </c>
      <c r="P1283">
        <v>171.51015607020099</v>
      </c>
      <c r="Q1283">
        <v>57.199713311774403</v>
      </c>
      <c r="R1283">
        <v>45.257611555048598</v>
      </c>
      <c r="S1283">
        <v>29.482227055122198</v>
      </c>
      <c r="T1283">
        <v>77.649844304756002</v>
      </c>
    </row>
    <row r="1284" spans="1:20" x14ac:dyDescent="0.35">
      <c r="A1284" s="24">
        <v>42773</v>
      </c>
      <c r="B1284">
        <v>111.764028816768</v>
      </c>
      <c r="C1284">
        <v>124.755200822974</v>
      </c>
      <c r="D1284">
        <v>118.782550461553</v>
      </c>
      <c r="E1284">
        <v>105.89680703116299</v>
      </c>
      <c r="F1284">
        <v>130.22446577067501</v>
      </c>
      <c r="G1284">
        <v>53.145171396818903</v>
      </c>
      <c r="H1284">
        <v>32.183102493686199</v>
      </c>
      <c r="I1284">
        <v>130.25782482945499</v>
      </c>
      <c r="J1284">
        <v>123.49280085465401</v>
      </c>
      <c r="K1284">
        <v>109.651579245381</v>
      </c>
      <c r="L1284">
        <v>199.03133192122499</v>
      </c>
      <c r="M1284">
        <v>200.333926263287</v>
      </c>
      <c r="N1284">
        <v>199.53972226123199</v>
      </c>
      <c r="O1284">
        <v>234.925753369603</v>
      </c>
      <c r="P1284">
        <v>170.583493283141</v>
      </c>
      <c r="Q1284">
        <v>56.946451056291203</v>
      </c>
      <c r="R1284">
        <v>44.935598507130997</v>
      </c>
      <c r="S1284">
        <v>30.3323035517442</v>
      </c>
      <c r="T1284">
        <v>75.769670234618104</v>
      </c>
    </row>
    <row r="1285" spans="1:20" x14ac:dyDescent="0.35">
      <c r="A1285" s="24">
        <v>42774</v>
      </c>
      <c r="B1285">
        <v>112.083565302945</v>
      </c>
      <c r="C1285">
        <v>125.001117646705</v>
      </c>
      <c r="D1285">
        <v>118.99158216095699</v>
      </c>
      <c r="E1285">
        <v>106.016371529683</v>
      </c>
      <c r="F1285">
        <v>130.189079471893</v>
      </c>
      <c r="G1285">
        <v>51.760764962922003</v>
      </c>
      <c r="H1285">
        <v>30.873244467192499</v>
      </c>
      <c r="I1285">
        <v>131.10090444193801</v>
      </c>
      <c r="J1285">
        <v>123.923259131221</v>
      </c>
      <c r="K1285">
        <v>114.10082469107201</v>
      </c>
      <c r="L1285">
        <v>199.29211164512299</v>
      </c>
      <c r="M1285">
        <v>200.82861606132201</v>
      </c>
      <c r="N1285">
        <v>199.53972226123199</v>
      </c>
      <c r="O1285">
        <v>232.561062441454</v>
      </c>
      <c r="P1285">
        <v>173.24258188909201</v>
      </c>
      <c r="Q1285">
        <v>57.163528705966598</v>
      </c>
      <c r="R1285">
        <v>45.199062205361699</v>
      </c>
      <c r="S1285">
        <v>30.3323035517442</v>
      </c>
      <c r="T1285">
        <v>75.944105832515504</v>
      </c>
    </row>
    <row r="1286" spans="1:20" x14ac:dyDescent="0.35">
      <c r="A1286" s="24">
        <v>42775</v>
      </c>
      <c r="B1286">
        <v>111.815544055198</v>
      </c>
      <c r="C1286">
        <v>124.53809751863</v>
      </c>
      <c r="D1286">
        <v>118.677966308715</v>
      </c>
      <c r="E1286">
        <v>105.89680703116299</v>
      </c>
      <c r="F1286">
        <v>130.47216986214099</v>
      </c>
      <c r="G1286">
        <v>52.876358249541298</v>
      </c>
      <c r="H1286">
        <v>31.8732487780544</v>
      </c>
      <c r="I1286">
        <v>130.28684310607201</v>
      </c>
      <c r="J1286">
        <v>123.42986209890501</v>
      </c>
      <c r="K1286">
        <v>110.23697155773201</v>
      </c>
      <c r="L1286">
        <v>200.474442652498</v>
      </c>
      <c r="M1286">
        <v>201.76307407506499</v>
      </c>
      <c r="N1286">
        <v>201.05698199741801</v>
      </c>
      <c r="O1286">
        <v>236.00074138785499</v>
      </c>
      <c r="P1286">
        <v>176.223989483563</v>
      </c>
      <c r="Q1286">
        <v>57.452968070964502</v>
      </c>
      <c r="R1286">
        <v>45.4039821374787</v>
      </c>
      <c r="S1286">
        <v>30.139105269212902</v>
      </c>
      <c r="T1286">
        <v>77.339725347509301</v>
      </c>
    </row>
    <row r="1287" spans="1:20" x14ac:dyDescent="0.35">
      <c r="A1287" s="24">
        <v>42776</v>
      </c>
      <c r="B1287">
        <v>111.794971593279</v>
      </c>
      <c r="C1287">
        <v>124.53809751863</v>
      </c>
      <c r="D1287">
        <v>118.643147781305</v>
      </c>
      <c r="E1287">
        <v>105.83042847811799</v>
      </c>
      <c r="F1287">
        <v>130.578341937739</v>
      </c>
      <c r="G1287">
        <v>52.903227825947802</v>
      </c>
      <c r="H1287">
        <v>31.929584383492401</v>
      </c>
      <c r="I1287">
        <v>130.44669945610099</v>
      </c>
      <c r="J1287">
        <v>123.398312697183</v>
      </c>
      <c r="K1287">
        <v>110.061359361356</v>
      </c>
      <c r="L1287">
        <v>201.26551435623</v>
      </c>
      <c r="M1287">
        <v>202.49593489008299</v>
      </c>
      <c r="N1287">
        <v>201.482573944563</v>
      </c>
      <c r="O1287">
        <v>237.236850875876</v>
      </c>
      <c r="P1287">
        <v>177.43264264117599</v>
      </c>
      <c r="Q1287">
        <v>58.068016414182701</v>
      </c>
      <c r="R1287">
        <v>45.872365767826501</v>
      </c>
      <c r="S1287">
        <v>29.366306611609101</v>
      </c>
      <c r="T1287">
        <v>78.211962282165203</v>
      </c>
    </row>
    <row r="1288" spans="1:20" x14ac:dyDescent="0.35">
      <c r="A1288" s="24">
        <v>42779</v>
      </c>
      <c r="B1288">
        <v>111.63002753552</v>
      </c>
      <c r="C1288">
        <v>124.422442677506</v>
      </c>
      <c r="D1288">
        <v>118.608281039917</v>
      </c>
      <c r="E1288">
        <v>105.790539019012</v>
      </c>
      <c r="F1288">
        <v>130.71995302913601</v>
      </c>
      <c r="G1288">
        <v>53.346779859857797</v>
      </c>
      <c r="H1288">
        <v>32.253527257632399</v>
      </c>
      <c r="I1288">
        <v>130.24326452541999</v>
      </c>
      <c r="J1288">
        <v>123.34579704751999</v>
      </c>
      <c r="K1288">
        <v>108.890510601142</v>
      </c>
      <c r="L1288">
        <v>202.360968632191</v>
      </c>
      <c r="M1288">
        <v>203.503631822751</v>
      </c>
      <c r="N1288">
        <v>202.37071234646299</v>
      </c>
      <c r="O1288">
        <v>239.76300447793801</v>
      </c>
      <c r="P1288">
        <v>175.257066957473</v>
      </c>
      <c r="Q1288">
        <v>57.416787213303401</v>
      </c>
      <c r="R1288">
        <v>45.286886229891898</v>
      </c>
      <c r="S1288">
        <v>28.477589352984999</v>
      </c>
      <c r="T1288">
        <v>77.591699105456598</v>
      </c>
    </row>
    <row r="1289" spans="1:20" x14ac:dyDescent="0.35">
      <c r="A1289" s="24">
        <v>42780</v>
      </c>
      <c r="B1289">
        <v>111.38266283332401</v>
      </c>
      <c r="C1289">
        <v>124.161987809462</v>
      </c>
      <c r="D1289">
        <v>118.364358492137</v>
      </c>
      <c r="E1289">
        <v>105.697532866963</v>
      </c>
      <c r="F1289">
        <v>130.89683180602199</v>
      </c>
      <c r="G1289">
        <v>54.0994745592009</v>
      </c>
      <c r="H1289">
        <v>32.971835141284103</v>
      </c>
      <c r="I1289">
        <v>129.879812438139</v>
      </c>
      <c r="J1289">
        <v>123.05182944517399</v>
      </c>
      <c r="K1289">
        <v>106.43165582318299</v>
      </c>
      <c r="L1289">
        <v>203.16944558813799</v>
      </c>
      <c r="M1289">
        <v>204.163284146314</v>
      </c>
      <c r="N1289">
        <v>203.27736794435299</v>
      </c>
      <c r="O1289">
        <v>243.579031591969</v>
      </c>
      <c r="P1289">
        <v>177.07004669389201</v>
      </c>
      <c r="Q1289">
        <v>57.489148928626001</v>
      </c>
      <c r="R1289">
        <v>45.462528695379</v>
      </c>
      <c r="S1289">
        <v>28.361670751964901</v>
      </c>
      <c r="T1289">
        <v>78.211962282165203</v>
      </c>
    </row>
    <row r="1290" spans="1:20" x14ac:dyDescent="0.35">
      <c r="A1290" s="24">
        <v>42781</v>
      </c>
      <c r="B1290">
        <v>111.207395174103</v>
      </c>
      <c r="C1290">
        <v>123.973891496577</v>
      </c>
      <c r="D1290">
        <v>118.25985469592899</v>
      </c>
      <c r="E1290">
        <v>105.617869369639</v>
      </c>
      <c r="F1290">
        <v>130.86145868649601</v>
      </c>
      <c r="G1290">
        <v>54.556464176152602</v>
      </c>
      <c r="H1290">
        <v>33.4225488991055</v>
      </c>
      <c r="I1290">
        <v>129.63272583291001</v>
      </c>
      <c r="J1290">
        <v>122.957321281741</v>
      </c>
      <c r="K1290">
        <v>104.85099029812901</v>
      </c>
      <c r="L1290">
        <v>204.230074406705</v>
      </c>
      <c r="M1290">
        <v>205.17096586524701</v>
      </c>
      <c r="N1290">
        <v>204.46157378271701</v>
      </c>
      <c r="O1290">
        <v>245.191391760724</v>
      </c>
      <c r="P1290">
        <v>178.681607197022</v>
      </c>
      <c r="Q1290">
        <v>57.561506895802196</v>
      </c>
      <c r="R1290">
        <v>45.462528695379</v>
      </c>
      <c r="S1290">
        <v>28.477589352984999</v>
      </c>
      <c r="T1290">
        <v>77.901809641964803</v>
      </c>
    </row>
    <row r="1291" spans="1:20" x14ac:dyDescent="0.35">
      <c r="A1291" s="24">
        <v>42782</v>
      </c>
      <c r="B1291">
        <v>111.444529701094</v>
      </c>
      <c r="C1291">
        <v>124.436911624651</v>
      </c>
      <c r="D1291">
        <v>118.538635949435</v>
      </c>
      <c r="E1291">
        <v>105.750672644083</v>
      </c>
      <c r="F1291">
        <v>130.71995302913601</v>
      </c>
      <c r="G1291">
        <v>53.924735672568403</v>
      </c>
      <c r="H1291">
        <v>32.845074771900002</v>
      </c>
      <c r="I1291">
        <v>130.15601965144</v>
      </c>
      <c r="J1291">
        <v>123.303824539712</v>
      </c>
      <c r="K1291">
        <v>106.782944351447</v>
      </c>
      <c r="L1291">
        <v>204.05617141421999</v>
      </c>
      <c r="M1291">
        <v>205.06106184565701</v>
      </c>
      <c r="N1291">
        <v>204.017512570203</v>
      </c>
      <c r="O1291">
        <v>244.38517511876</v>
      </c>
      <c r="P1291">
        <v>174.97502492771699</v>
      </c>
      <c r="Q1291">
        <v>57.199713311774403</v>
      </c>
      <c r="R1291">
        <v>45.374707462635399</v>
      </c>
      <c r="S1291">
        <v>27.704792537874098</v>
      </c>
      <c r="T1291">
        <v>76.603154930725694</v>
      </c>
    </row>
    <row r="1292" spans="1:20" x14ac:dyDescent="0.35">
      <c r="A1292" s="24">
        <v>42783</v>
      </c>
      <c r="B1292">
        <v>111.691847690161</v>
      </c>
      <c r="C1292">
        <v>124.711738703804</v>
      </c>
      <c r="D1292">
        <v>118.712849121429</v>
      </c>
      <c r="E1292">
        <v>105.85698682459</v>
      </c>
      <c r="F1292">
        <v>130.79063337191499</v>
      </c>
      <c r="G1292">
        <v>53.319893514420997</v>
      </c>
      <c r="H1292">
        <v>32.295778961710802</v>
      </c>
      <c r="I1292">
        <v>130.65025133701499</v>
      </c>
      <c r="J1292">
        <v>123.618828410866</v>
      </c>
      <c r="K1292">
        <v>108.59776863388601</v>
      </c>
      <c r="L1292">
        <v>204.37786952086799</v>
      </c>
      <c r="M1292">
        <v>205.39086518683601</v>
      </c>
      <c r="N1292">
        <v>203.961992935984</v>
      </c>
      <c r="O1292">
        <v>243.579031591969</v>
      </c>
      <c r="P1292">
        <v>176.546239593145</v>
      </c>
      <c r="Q1292">
        <v>57.091170738790403</v>
      </c>
      <c r="R1292">
        <v>45.228336880204999</v>
      </c>
      <c r="S1292">
        <v>27.666151775871999</v>
      </c>
      <c r="T1292">
        <v>76.215472551213907</v>
      </c>
    </row>
    <row r="1293" spans="1:20" x14ac:dyDescent="0.35">
      <c r="A1293" s="24">
        <v>42787</v>
      </c>
      <c r="B1293">
        <v>111.681561459202</v>
      </c>
      <c r="C1293">
        <v>124.639476884682</v>
      </c>
      <c r="D1293">
        <v>118.81733684631099</v>
      </c>
      <c r="E1293">
        <v>105.85698682459</v>
      </c>
      <c r="F1293">
        <v>131.286133809631</v>
      </c>
      <c r="G1293">
        <v>53.561831495615202</v>
      </c>
      <c r="H1293">
        <v>32.478877565107197</v>
      </c>
      <c r="I1293">
        <v>130.67934270752801</v>
      </c>
      <c r="J1293">
        <v>123.671264036682</v>
      </c>
      <c r="K1293">
        <v>108.01233967267</v>
      </c>
      <c r="L1293">
        <v>205.594966173774</v>
      </c>
      <c r="M1293">
        <v>206.41684902863301</v>
      </c>
      <c r="N1293">
        <v>205.479268649044</v>
      </c>
      <c r="O1293">
        <v>244.43891477098299</v>
      </c>
      <c r="P1293">
        <v>178.52046492249599</v>
      </c>
      <c r="Q1293">
        <v>57.018816519760598</v>
      </c>
      <c r="R1293">
        <v>45.462528695379</v>
      </c>
      <c r="S1293">
        <v>25.309120568537299</v>
      </c>
      <c r="T1293">
        <v>77.165306591089404</v>
      </c>
    </row>
    <row r="1294" spans="1:20" x14ac:dyDescent="0.35">
      <c r="A1294" s="24">
        <v>42788</v>
      </c>
      <c r="B1294">
        <v>111.753705215305</v>
      </c>
      <c r="C1294">
        <v>124.79856620610801</v>
      </c>
      <c r="D1294">
        <v>118.88705425776</v>
      </c>
      <c r="E1294">
        <v>105.923388461812</v>
      </c>
      <c r="F1294">
        <v>131.32141467437501</v>
      </c>
      <c r="G1294">
        <v>53.373660615617901</v>
      </c>
      <c r="H1294">
        <v>32.295778961710802</v>
      </c>
      <c r="I1294">
        <v>130.75196880235501</v>
      </c>
      <c r="J1294">
        <v>123.76578220309599</v>
      </c>
      <c r="K1294">
        <v>108.539212910662</v>
      </c>
      <c r="L1294">
        <v>205.41240541408001</v>
      </c>
      <c r="M1294">
        <v>206.50848135282899</v>
      </c>
      <c r="N1294">
        <v>205.22023560455699</v>
      </c>
      <c r="O1294">
        <v>244.43891477098299</v>
      </c>
      <c r="P1294">
        <v>177.79523858845999</v>
      </c>
      <c r="Q1294">
        <v>56.729377154762602</v>
      </c>
      <c r="R1294">
        <v>45.081966297774798</v>
      </c>
      <c r="S1294">
        <v>25.3864002500484</v>
      </c>
      <c r="T1294">
        <v>74.936177117772004</v>
      </c>
    </row>
    <row r="1295" spans="1:20" x14ac:dyDescent="0.35">
      <c r="A1295" s="24">
        <v>42789</v>
      </c>
      <c r="B1295">
        <v>111.939268448112</v>
      </c>
      <c r="C1295">
        <v>125.13133817101</v>
      </c>
      <c r="D1295">
        <v>119.130904484575</v>
      </c>
      <c r="E1295">
        <v>105.98982472530101</v>
      </c>
      <c r="F1295">
        <v>131.46305212428101</v>
      </c>
      <c r="G1295">
        <v>53.064529129538599</v>
      </c>
      <c r="H1295">
        <v>31.985922617504698</v>
      </c>
      <c r="I1295">
        <v>131.173574393103</v>
      </c>
      <c r="J1295">
        <v>124.08079607723</v>
      </c>
      <c r="K1295">
        <v>109.534449474501</v>
      </c>
      <c r="L1295">
        <v>205.55149790213599</v>
      </c>
      <c r="M1295">
        <v>206.28864288617899</v>
      </c>
      <c r="N1295">
        <v>205.38677853034099</v>
      </c>
      <c r="O1295">
        <v>244.27767144258999</v>
      </c>
      <c r="P1295">
        <v>173.64545479514001</v>
      </c>
      <c r="Q1295">
        <v>56.910273946776499</v>
      </c>
      <c r="R1295">
        <v>45.286886229891898</v>
      </c>
      <c r="S1295">
        <v>25.6955189760927</v>
      </c>
      <c r="T1295">
        <v>74.878048759949607</v>
      </c>
    </row>
    <row r="1296" spans="1:20" x14ac:dyDescent="0.35">
      <c r="A1296" s="24">
        <v>42790</v>
      </c>
      <c r="B1296">
        <v>112.35156786544</v>
      </c>
      <c r="C1296">
        <v>125.709999320774</v>
      </c>
      <c r="D1296">
        <v>119.40966966675499</v>
      </c>
      <c r="E1296">
        <v>106.162448206318</v>
      </c>
      <c r="F1296">
        <v>131.46305212428101</v>
      </c>
      <c r="G1296">
        <v>51.922055087159301</v>
      </c>
      <c r="H1296">
        <v>30.971839662432</v>
      </c>
      <c r="I1296">
        <v>132.19109989720801</v>
      </c>
      <c r="J1296">
        <v>124.71071379271</v>
      </c>
      <c r="K1296">
        <v>113.16413468824101</v>
      </c>
      <c r="L1296">
        <v>205.81230753196601</v>
      </c>
      <c r="M1296">
        <v>206.67336780968401</v>
      </c>
      <c r="N1296">
        <v>205.719784497543</v>
      </c>
      <c r="O1296">
        <v>242.772741834832</v>
      </c>
      <c r="P1296">
        <v>176.143401126566</v>
      </c>
      <c r="Q1296">
        <v>56.801738870085202</v>
      </c>
      <c r="R1296">
        <v>45.140515647461399</v>
      </c>
      <c r="S1296">
        <v>26.1205581456502</v>
      </c>
      <c r="T1296">
        <v>73.404891084905401</v>
      </c>
    </row>
    <row r="1297" spans="1:20" x14ac:dyDescent="0.35">
      <c r="A1297" s="24">
        <v>42793</v>
      </c>
      <c r="B1297">
        <v>112.145422828089</v>
      </c>
      <c r="C1297">
        <v>125.333861972739</v>
      </c>
      <c r="D1297">
        <v>119.200605824698</v>
      </c>
      <c r="E1297">
        <v>106.003086585403</v>
      </c>
      <c r="F1297">
        <v>131.67536991696699</v>
      </c>
      <c r="G1297">
        <v>52.473135733786499</v>
      </c>
      <c r="H1297">
        <v>31.464791981460198</v>
      </c>
      <c r="I1297">
        <v>131.929467606722</v>
      </c>
      <c r="J1297">
        <v>124.41680620824999</v>
      </c>
      <c r="K1297">
        <v>111.05658676297899</v>
      </c>
      <c r="L1297">
        <v>206.13396077971601</v>
      </c>
      <c r="M1297">
        <v>207.22304004498301</v>
      </c>
      <c r="N1297">
        <v>206.07141949884601</v>
      </c>
      <c r="O1297">
        <v>244.00892443802701</v>
      </c>
      <c r="P1297">
        <v>177.39233124294299</v>
      </c>
      <c r="Q1297">
        <v>56.657019187586002</v>
      </c>
      <c r="R1297">
        <v>45.081966297774798</v>
      </c>
      <c r="S1297">
        <v>25.231840887026198</v>
      </c>
      <c r="T1297">
        <v>73.986368340111895</v>
      </c>
    </row>
    <row r="1298" spans="1:20" x14ac:dyDescent="0.35">
      <c r="A1298" s="24">
        <v>42794</v>
      </c>
      <c r="B1298">
        <v>112.114489394204</v>
      </c>
      <c r="C1298">
        <v>125.31937920615999</v>
      </c>
      <c r="D1298">
        <v>119.305149799221</v>
      </c>
      <c r="E1298">
        <v>105.91013814379799</v>
      </c>
      <c r="F1298">
        <v>131.71071667798401</v>
      </c>
      <c r="G1298">
        <v>52.056470045313297</v>
      </c>
      <c r="H1298">
        <v>31.1126813046012</v>
      </c>
      <c r="I1298">
        <v>132.03115583450401</v>
      </c>
      <c r="J1298">
        <v>124.500751223864</v>
      </c>
      <c r="K1298">
        <v>112.227426360978</v>
      </c>
      <c r="L1298">
        <v>205.57757587452599</v>
      </c>
      <c r="M1298">
        <v>206.61838537241999</v>
      </c>
      <c r="N1298">
        <v>205.42379694544499</v>
      </c>
      <c r="O1298">
        <v>242.55785634111399</v>
      </c>
      <c r="P1298">
        <v>172.96059151854001</v>
      </c>
      <c r="Q1298">
        <v>56.874096837261398</v>
      </c>
      <c r="R1298">
        <v>45.228336880204999</v>
      </c>
      <c r="S1298">
        <v>25.850078339114901</v>
      </c>
      <c r="T1298">
        <v>73.385498124154296</v>
      </c>
    </row>
    <row r="1299" spans="1:20" x14ac:dyDescent="0.35">
      <c r="A1299" s="24">
        <v>42795</v>
      </c>
      <c r="B1299">
        <v>111.587677412959</v>
      </c>
      <c r="C1299">
        <v>124.802960786043</v>
      </c>
      <c r="D1299">
        <v>118.914029978165</v>
      </c>
      <c r="E1299">
        <v>105.71730446518301</v>
      </c>
      <c r="F1299">
        <v>132.19434260724501</v>
      </c>
      <c r="G1299">
        <v>53.857542167683398</v>
      </c>
      <c r="H1299">
        <v>32.690146599797004</v>
      </c>
      <c r="I1299">
        <v>131.11197085775601</v>
      </c>
      <c r="J1299">
        <v>123.764881934816</v>
      </c>
      <c r="K1299">
        <v>106.72437030379101</v>
      </c>
      <c r="L1299">
        <v>208.45510966392899</v>
      </c>
      <c r="M1299">
        <v>209.12851467699301</v>
      </c>
      <c r="N1299">
        <v>208.680331047202</v>
      </c>
      <c r="O1299">
        <v>250.24355273450101</v>
      </c>
      <c r="P1299">
        <v>172.79943202428001</v>
      </c>
      <c r="Q1299">
        <v>57.127351596451902</v>
      </c>
      <c r="R1299">
        <v>45.3161581129486</v>
      </c>
      <c r="S1299">
        <v>26.159197065159301</v>
      </c>
      <c r="T1299">
        <v>75.382004696583195</v>
      </c>
    </row>
    <row r="1300" spans="1:20" x14ac:dyDescent="0.35">
      <c r="A1300" s="24">
        <v>42796</v>
      </c>
      <c r="B1300">
        <v>111.38116801320299</v>
      </c>
      <c r="C1300">
        <v>124.57093249323999</v>
      </c>
      <c r="D1300">
        <v>118.73945520133999</v>
      </c>
      <c r="E1300">
        <v>105.637479378615</v>
      </c>
      <c r="F1300">
        <v>131.87429758691101</v>
      </c>
      <c r="G1300">
        <v>54.260775862791697</v>
      </c>
      <c r="H1300">
        <v>33.014089473936899</v>
      </c>
      <c r="I1300">
        <v>130.77630906964399</v>
      </c>
      <c r="J1300">
        <v>123.575325446983</v>
      </c>
      <c r="K1300">
        <v>105.61204978015201</v>
      </c>
      <c r="L1300">
        <v>207.14241870053701</v>
      </c>
      <c r="M1300">
        <v>208.102515621462</v>
      </c>
      <c r="N1300">
        <v>207.10756765366901</v>
      </c>
      <c r="O1300">
        <v>244.43891477098299</v>
      </c>
      <c r="P1300">
        <v>174.612394540964</v>
      </c>
      <c r="Q1300">
        <v>56.222867636382098</v>
      </c>
      <c r="R1300">
        <v>44.525761434683503</v>
      </c>
      <c r="S1300">
        <v>26.275117508672398</v>
      </c>
      <c r="T1300">
        <v>73.559975825744104</v>
      </c>
    </row>
    <row r="1301" spans="1:20" x14ac:dyDescent="0.35">
      <c r="A1301" s="24">
        <v>42797</v>
      </c>
      <c r="B1301">
        <v>111.46376616753</v>
      </c>
      <c r="C1301">
        <v>124.686877542473</v>
      </c>
      <c r="D1301">
        <v>118.73945520133999</v>
      </c>
      <c r="E1301">
        <v>105.703938726281</v>
      </c>
      <c r="F1301">
        <v>131.87429758691101</v>
      </c>
      <c r="G1301">
        <v>54.005389119202199</v>
      </c>
      <c r="H1301">
        <v>32.8028230678215</v>
      </c>
      <c r="I1301">
        <v>130.60132228319301</v>
      </c>
      <c r="J1301">
        <v>123.701663095602</v>
      </c>
      <c r="K1301">
        <v>106.373118424392</v>
      </c>
      <c r="L1301">
        <v>207.27282351545199</v>
      </c>
      <c r="M1301">
        <v>208.322338874378</v>
      </c>
      <c r="N1301">
        <v>206.77448180210101</v>
      </c>
      <c r="O1301">
        <v>245.62130897850599</v>
      </c>
      <c r="P1301">
        <v>172.11451708847599</v>
      </c>
      <c r="Q1301">
        <v>56.512299505087299</v>
      </c>
      <c r="R1301">
        <v>44.759953249857197</v>
      </c>
      <c r="S1301">
        <v>26.4296768716946</v>
      </c>
      <c r="T1301">
        <v>73.385498124154296</v>
      </c>
    </row>
    <row r="1302" spans="1:20" x14ac:dyDescent="0.35">
      <c r="A1302" s="24">
        <v>42800</v>
      </c>
      <c r="B1302">
        <v>111.41217618809399</v>
      </c>
      <c r="C1302">
        <v>124.57093249323999</v>
      </c>
      <c r="D1302">
        <v>118.774362121042</v>
      </c>
      <c r="E1302">
        <v>105.69061915573501</v>
      </c>
      <c r="F1302">
        <v>131.305428238464</v>
      </c>
      <c r="G1302">
        <v>54.462378736153902</v>
      </c>
      <c r="H1302">
        <v>33.267612841279401</v>
      </c>
      <c r="I1302">
        <v>130.36788961769199</v>
      </c>
      <c r="J1302">
        <v>123.480607220951</v>
      </c>
      <c r="K1302">
        <v>104.96808342014501</v>
      </c>
      <c r="L1302">
        <v>206.65559499234101</v>
      </c>
      <c r="M1302">
        <v>208.02920063386401</v>
      </c>
      <c r="N1302">
        <v>206.45991314652099</v>
      </c>
      <c r="O1302">
        <v>244.43891477098299</v>
      </c>
      <c r="P1302">
        <v>170.583493283141</v>
      </c>
      <c r="Q1302">
        <v>56.439945286057501</v>
      </c>
      <c r="R1302">
        <v>44.818502599544097</v>
      </c>
      <c r="S1302">
        <v>26.738795597738999</v>
      </c>
      <c r="T1302">
        <v>73.850710242978096</v>
      </c>
    </row>
    <row r="1303" spans="1:20" x14ac:dyDescent="0.35">
      <c r="A1303" s="24">
        <v>42801</v>
      </c>
      <c r="B1303">
        <v>111.267542998734</v>
      </c>
      <c r="C1303">
        <v>124.208158537649</v>
      </c>
      <c r="D1303">
        <v>118.494913907515</v>
      </c>
      <c r="E1303">
        <v>105.624171350157</v>
      </c>
      <c r="F1303">
        <v>130.52318675695699</v>
      </c>
      <c r="G1303">
        <v>54.798402157346999</v>
      </c>
      <c r="H1303">
        <v>33.577474442634298</v>
      </c>
      <c r="I1303">
        <v>129.68212268766499</v>
      </c>
      <c r="J1303">
        <v>122.869945243682</v>
      </c>
      <c r="K1303">
        <v>103.91430029529801</v>
      </c>
      <c r="L1303">
        <v>206.03838142219601</v>
      </c>
      <c r="M1303">
        <v>207.60779539595799</v>
      </c>
      <c r="N1303">
        <v>205.79383730462399</v>
      </c>
      <c r="O1303">
        <v>243.09525286334201</v>
      </c>
      <c r="P1303">
        <v>168.971984439214</v>
      </c>
      <c r="Q1303">
        <v>56.186683030574201</v>
      </c>
      <c r="R1303">
        <v>44.584307992583497</v>
      </c>
      <c r="S1303">
        <v>26.4683157912037</v>
      </c>
      <c r="T1303">
        <v>72.8039956067324</v>
      </c>
    </row>
    <row r="1304" spans="1:20" x14ac:dyDescent="0.35">
      <c r="A1304" s="24">
        <v>42802</v>
      </c>
      <c r="B1304">
        <v>110.99898922131899</v>
      </c>
      <c r="C1304">
        <v>123.81650196550299</v>
      </c>
      <c r="D1304">
        <v>118.18065520224</v>
      </c>
      <c r="E1304">
        <v>105.53104977722001</v>
      </c>
      <c r="F1304">
        <v>129.56319666775701</v>
      </c>
      <c r="G1304">
        <v>55.403249905171101</v>
      </c>
      <c r="H1304">
        <v>34.126770252823398</v>
      </c>
      <c r="I1304">
        <v>128.6752981299</v>
      </c>
      <c r="J1304">
        <v>122.49099231571</v>
      </c>
      <c r="K1304">
        <v>102.216541648228</v>
      </c>
      <c r="L1304">
        <v>205.65586960355799</v>
      </c>
      <c r="M1304">
        <v>207.33300491951201</v>
      </c>
      <c r="N1304">
        <v>206.07141949884601</v>
      </c>
      <c r="O1304">
        <v>242.18155691693201</v>
      </c>
      <c r="P1304">
        <v>170.704341379167</v>
      </c>
      <c r="Q1304">
        <v>54.920409234623101</v>
      </c>
      <c r="R1304">
        <v>43.354802358813899</v>
      </c>
      <c r="S1304">
        <v>27.202473686805501</v>
      </c>
      <c r="T1304">
        <v>69.683282552069898</v>
      </c>
    </row>
    <row r="1305" spans="1:20" x14ac:dyDescent="0.35">
      <c r="A1305" s="24">
        <v>42803</v>
      </c>
      <c r="B1305">
        <v>110.658170233665</v>
      </c>
      <c r="C1305">
        <v>123.26521711401401</v>
      </c>
      <c r="D1305">
        <v>117.90121502437501</v>
      </c>
      <c r="E1305">
        <v>105.45128240109599</v>
      </c>
      <c r="F1305">
        <v>129.172089106258</v>
      </c>
      <c r="G1305">
        <v>56.276888441565703</v>
      </c>
      <c r="H1305">
        <v>34.915500271847002</v>
      </c>
      <c r="I1305">
        <v>127.566376018536</v>
      </c>
      <c r="J1305">
        <v>121.82774466791101</v>
      </c>
      <c r="K1305">
        <v>99.757714356918001</v>
      </c>
      <c r="L1305">
        <v>205.916634374491</v>
      </c>
      <c r="M1305">
        <v>207.53452604956499</v>
      </c>
      <c r="N1305">
        <v>205.38677853034099</v>
      </c>
      <c r="O1305">
        <v>242.34282461704899</v>
      </c>
      <c r="P1305">
        <v>168.52881735466701</v>
      </c>
      <c r="Q1305">
        <v>54.4500730776113</v>
      </c>
      <c r="R1305">
        <v>42.974239961209697</v>
      </c>
      <c r="S1305">
        <v>27.7820722193851</v>
      </c>
      <c r="T1305">
        <v>70.167870790167797</v>
      </c>
    </row>
    <row r="1306" spans="1:20" x14ac:dyDescent="0.35">
      <c r="A1306" s="24">
        <v>42804</v>
      </c>
      <c r="B1306">
        <v>110.823441283325</v>
      </c>
      <c r="C1306">
        <v>123.526445870348</v>
      </c>
      <c r="D1306">
        <v>118.07584605084099</v>
      </c>
      <c r="E1306">
        <v>105.51769558040699</v>
      </c>
      <c r="F1306">
        <v>129.172089106258</v>
      </c>
      <c r="G1306">
        <v>55.927433027007801</v>
      </c>
      <c r="H1306">
        <v>34.535219163694698</v>
      </c>
      <c r="I1306">
        <v>128.09165799102999</v>
      </c>
      <c r="J1306">
        <v>122.133055650583</v>
      </c>
      <c r="K1306">
        <v>100.75296924518901</v>
      </c>
      <c r="L1306">
        <v>206.63817478716101</v>
      </c>
      <c r="M1306">
        <v>208.35901918877801</v>
      </c>
      <c r="N1306">
        <v>206.052838395365</v>
      </c>
      <c r="O1306">
        <v>241.482868322863</v>
      </c>
      <c r="P1306">
        <v>169.77773025131</v>
      </c>
      <c r="Q1306">
        <v>53.943559811084398</v>
      </c>
      <c r="R1306">
        <v>42.476581656018404</v>
      </c>
      <c r="S1306">
        <v>28.400309671473899</v>
      </c>
      <c r="T1306">
        <v>69.993409930054995</v>
      </c>
    </row>
    <row r="1307" spans="1:20" x14ac:dyDescent="0.35">
      <c r="A1307" s="24">
        <v>42807</v>
      </c>
      <c r="B1307">
        <v>110.637569743868</v>
      </c>
      <c r="C1307">
        <v>123.250692889134</v>
      </c>
      <c r="D1307">
        <v>118.006008104448</v>
      </c>
      <c r="E1307">
        <v>105.464555803287</v>
      </c>
      <c r="F1307">
        <v>129.38547441857199</v>
      </c>
      <c r="G1307">
        <v>56.6263606251539</v>
      </c>
      <c r="H1307">
        <v>35.2112779718423</v>
      </c>
      <c r="I1307">
        <v>127.551830333279</v>
      </c>
      <c r="J1307">
        <v>121.72245329108</v>
      </c>
      <c r="K1307">
        <v>98.762496117511105</v>
      </c>
      <c r="L1307">
        <v>206.742546488583</v>
      </c>
      <c r="M1307">
        <v>208.505618736505</v>
      </c>
      <c r="N1307">
        <v>206.367407050944</v>
      </c>
      <c r="O1307">
        <v>241.912834284094</v>
      </c>
      <c r="P1307">
        <v>168.73025380769201</v>
      </c>
      <c r="Q1307">
        <v>53.871201843908203</v>
      </c>
      <c r="R1307">
        <v>42.388757631488197</v>
      </c>
      <c r="S1307">
        <v>28.129831707431599</v>
      </c>
      <c r="T1307">
        <v>70.477998168152894</v>
      </c>
    </row>
    <row r="1308" spans="1:20" x14ac:dyDescent="0.35">
      <c r="A1308" s="24">
        <v>42808</v>
      </c>
      <c r="B1308">
        <v>110.678836121842</v>
      </c>
      <c r="C1308">
        <v>123.3233001941</v>
      </c>
      <c r="D1308">
        <v>117.971093149083</v>
      </c>
      <c r="E1308">
        <v>105.42468942835799</v>
      </c>
      <c r="F1308">
        <v>128.88768079054401</v>
      </c>
      <c r="G1308">
        <v>56.075279978526702</v>
      </c>
      <c r="H1308">
        <v>34.647900888868001</v>
      </c>
      <c r="I1308">
        <v>127.741567467895</v>
      </c>
      <c r="J1308">
        <v>121.82774466791101</v>
      </c>
      <c r="K1308">
        <v>100.343143318133</v>
      </c>
      <c r="L1308">
        <v>205.951400020021</v>
      </c>
      <c r="M1308">
        <v>208.04751797046299</v>
      </c>
      <c r="N1308">
        <v>205.53475632951699</v>
      </c>
      <c r="O1308">
        <v>241.37543776186601</v>
      </c>
      <c r="P1308">
        <v>168.851084683984</v>
      </c>
      <c r="Q1308">
        <v>53.654124194232899</v>
      </c>
      <c r="R1308">
        <v>42.213115166001103</v>
      </c>
      <c r="S1308">
        <v>27.5115924128499</v>
      </c>
      <c r="T1308">
        <v>69.547611823828703</v>
      </c>
    </row>
    <row r="1309" spans="1:20" x14ac:dyDescent="0.35">
      <c r="A1309" s="24">
        <v>42809</v>
      </c>
      <c r="B1309">
        <v>111.319170348673</v>
      </c>
      <c r="C1309">
        <v>124.33876600609899</v>
      </c>
      <c r="D1309">
        <v>118.45999895215</v>
      </c>
      <c r="E1309">
        <v>105.71730446518301</v>
      </c>
      <c r="F1309">
        <v>130.66536455630501</v>
      </c>
      <c r="G1309">
        <v>54.596788104631102</v>
      </c>
      <c r="H1309">
        <v>33.4225488991055</v>
      </c>
      <c r="I1309">
        <v>129.41942322630101</v>
      </c>
      <c r="J1309">
        <v>122.880518394481</v>
      </c>
      <c r="K1309">
        <v>103.855772058722</v>
      </c>
      <c r="L1309">
        <v>207.733614110156</v>
      </c>
      <c r="M1309">
        <v>209.641552239096</v>
      </c>
      <c r="N1309">
        <v>206.589485587821</v>
      </c>
      <c r="O1309">
        <v>239.76300447793801</v>
      </c>
      <c r="P1309">
        <v>170.422368228349</v>
      </c>
      <c r="Q1309">
        <v>54.124456603098302</v>
      </c>
      <c r="R1309">
        <v>42.710773471192397</v>
      </c>
      <c r="S1309">
        <v>27.7820722193851</v>
      </c>
      <c r="T1309">
        <v>71.660383532639699</v>
      </c>
    </row>
    <row r="1310" spans="1:20" x14ac:dyDescent="0.35">
      <c r="A1310" s="24">
        <v>42810</v>
      </c>
      <c r="B1310">
        <v>111.195231075366</v>
      </c>
      <c r="C1310">
        <v>124.106668616127</v>
      </c>
      <c r="D1310">
        <v>118.390185112745</v>
      </c>
      <c r="E1310">
        <v>105.650764322895</v>
      </c>
      <c r="F1310">
        <v>130.274270174061</v>
      </c>
      <c r="G1310">
        <v>55.174738327664798</v>
      </c>
      <c r="H1310">
        <v>33.9014173167743</v>
      </c>
      <c r="I1310">
        <v>128.87958094977199</v>
      </c>
      <c r="J1310">
        <v>122.70158507235099</v>
      </c>
      <c r="K1310">
        <v>102.333662256891</v>
      </c>
      <c r="L1310">
        <v>207.324964507266</v>
      </c>
      <c r="M1310">
        <v>209.311764111651</v>
      </c>
      <c r="N1310">
        <v>207.07058119231201</v>
      </c>
      <c r="O1310">
        <v>241.321649366195</v>
      </c>
      <c r="P1310">
        <v>170.94610645015899</v>
      </c>
      <c r="Q1310">
        <v>54.0520986359221</v>
      </c>
      <c r="R1310">
        <v>42.740048146035697</v>
      </c>
      <c r="S1310">
        <v>27.1638347672964</v>
      </c>
      <c r="T1310">
        <v>70.885069298046801</v>
      </c>
    </row>
    <row r="1311" spans="1:20" x14ac:dyDescent="0.35">
      <c r="A1311" s="24">
        <v>42811</v>
      </c>
      <c r="B1311">
        <v>111.43279536314201</v>
      </c>
      <c r="C1311">
        <v>124.367759178125</v>
      </c>
      <c r="D1311">
        <v>118.529861005531</v>
      </c>
      <c r="E1311">
        <v>105.73056632528601</v>
      </c>
      <c r="F1311">
        <v>130.23879162049701</v>
      </c>
      <c r="G1311">
        <v>54.502697074955698</v>
      </c>
      <c r="H1311">
        <v>33.267612841279501</v>
      </c>
      <c r="I1311">
        <v>129.492414790608</v>
      </c>
      <c r="J1311">
        <v>122.98579976833</v>
      </c>
      <c r="K1311">
        <v>104.20703310033799</v>
      </c>
      <c r="L1311">
        <v>206.96090464845099</v>
      </c>
      <c r="M1311">
        <v>209.69047960994399</v>
      </c>
      <c r="N1311">
        <v>207.12073259715001</v>
      </c>
      <c r="O1311">
        <v>240.244077945161</v>
      </c>
      <c r="P1311">
        <v>171.42269703917799</v>
      </c>
      <c r="Q1311">
        <v>54.232995427935997</v>
      </c>
      <c r="R1311">
        <v>42.710773471192397</v>
      </c>
      <c r="S1311">
        <v>27.5115924128499</v>
      </c>
      <c r="T1311">
        <v>70.776281777446201</v>
      </c>
    </row>
    <row r="1312" spans="1:20" x14ac:dyDescent="0.35">
      <c r="A1312" s="24">
        <v>42814</v>
      </c>
      <c r="B1312">
        <v>111.598075755428</v>
      </c>
      <c r="C1312">
        <v>124.715925992233</v>
      </c>
      <c r="D1312">
        <v>118.66955296964299</v>
      </c>
      <c r="E1312">
        <v>105.797037215041</v>
      </c>
      <c r="F1312">
        <v>130.09646884934801</v>
      </c>
      <c r="G1312">
        <v>53.965076370077298</v>
      </c>
      <c r="H1312">
        <v>32.788739166462001</v>
      </c>
      <c r="I1312">
        <v>129.74046623526101</v>
      </c>
      <c r="J1312">
        <v>123.270064479214</v>
      </c>
      <c r="K1312">
        <v>105.84622686196801</v>
      </c>
      <c r="L1312">
        <v>206.73385881544201</v>
      </c>
      <c r="M1312">
        <v>209.48827386183001</v>
      </c>
      <c r="N1312">
        <v>206.54468643549001</v>
      </c>
      <c r="O1312">
        <v>236.95745342776701</v>
      </c>
      <c r="P1312">
        <v>168.87806800779001</v>
      </c>
      <c r="Q1312">
        <v>54.196814570274498</v>
      </c>
      <c r="R1312">
        <v>42.593677563605503</v>
      </c>
      <c r="S1312">
        <v>28.709428397518298</v>
      </c>
      <c r="T1312">
        <v>70.776281777446201</v>
      </c>
    </row>
    <row r="1313" spans="1:20" x14ac:dyDescent="0.35">
      <c r="A1313" s="24">
        <v>42815</v>
      </c>
      <c r="B1313">
        <v>111.825269728612</v>
      </c>
      <c r="C1313">
        <v>124.933540615626</v>
      </c>
      <c r="D1313">
        <v>118.879082880149</v>
      </c>
      <c r="E1313">
        <v>105.93008287335201</v>
      </c>
      <c r="F1313">
        <v>129.065442577493</v>
      </c>
      <c r="G1313">
        <v>53.172063331932598</v>
      </c>
      <c r="H1313">
        <v>32.056344752876498</v>
      </c>
      <c r="I1313">
        <v>130.46998717129</v>
      </c>
      <c r="J1313">
        <v>123.575325446983</v>
      </c>
      <c r="K1313">
        <v>108.305044991062</v>
      </c>
      <c r="L1313">
        <v>204.07951299386499</v>
      </c>
      <c r="M1313">
        <v>207.22679783745801</v>
      </c>
      <c r="N1313">
        <v>203.943363901883</v>
      </c>
      <c r="O1313">
        <v>225.427458720087</v>
      </c>
      <c r="P1313">
        <v>165.44476292343199</v>
      </c>
      <c r="Q1313">
        <v>53.907378953422899</v>
      </c>
      <c r="R1313">
        <v>42.300936398744597</v>
      </c>
      <c r="S1313">
        <v>28.825348841031399</v>
      </c>
      <c r="T1313">
        <v>69.319586646157703</v>
      </c>
    </row>
    <row r="1314" spans="1:20" x14ac:dyDescent="0.35">
      <c r="A1314" s="24">
        <v>42816</v>
      </c>
      <c r="B1314">
        <v>111.980189148932</v>
      </c>
      <c r="C1314">
        <v>125.16561036672999</v>
      </c>
      <c r="D1314">
        <v>119.018823058238</v>
      </c>
      <c r="E1314">
        <v>105.969903079925</v>
      </c>
      <c r="F1314">
        <v>129.527691755684</v>
      </c>
      <c r="G1314">
        <v>52.6747441968255</v>
      </c>
      <c r="H1314">
        <v>31.6619771147904</v>
      </c>
      <c r="I1314">
        <v>130.878494335917</v>
      </c>
      <c r="J1314">
        <v>123.891139559588</v>
      </c>
      <c r="K1314">
        <v>109.534449474501</v>
      </c>
      <c r="L1314">
        <v>204.559772350066</v>
      </c>
      <c r="M1314">
        <v>207.88867136629</v>
      </c>
      <c r="N1314">
        <v>203.961960982238</v>
      </c>
      <c r="O1314">
        <v>224.511496203311</v>
      </c>
      <c r="P1314">
        <v>165.20241238147099</v>
      </c>
      <c r="Q1314">
        <v>53.871201843908203</v>
      </c>
      <c r="R1314">
        <v>42.300936398744597</v>
      </c>
      <c r="S1314">
        <v>28.1684706269406</v>
      </c>
      <c r="T1314">
        <v>68.581517337921696</v>
      </c>
    </row>
    <row r="1315" spans="1:20" x14ac:dyDescent="0.35">
      <c r="A1315" s="24">
        <v>42817</v>
      </c>
      <c r="B1315">
        <v>112.01115995332</v>
      </c>
      <c r="C1315">
        <v>125.035099634316</v>
      </c>
      <c r="D1315">
        <v>119.018823058238</v>
      </c>
      <c r="E1315">
        <v>105.943356275543</v>
      </c>
      <c r="F1315">
        <v>129.34987725171601</v>
      </c>
      <c r="G1315">
        <v>52.930125350738301</v>
      </c>
      <c r="H1315">
        <v>31.816905286893402</v>
      </c>
      <c r="I1315">
        <v>130.61586796844901</v>
      </c>
      <c r="J1315">
        <v>123.80693446647</v>
      </c>
      <c r="K1315">
        <v>109.007557912077</v>
      </c>
      <c r="L1315">
        <v>204.341444096131</v>
      </c>
      <c r="M1315">
        <v>207.46583603732</v>
      </c>
      <c r="N1315">
        <v>204.07347955687101</v>
      </c>
      <c r="O1315">
        <v>226.073967452293</v>
      </c>
      <c r="P1315">
        <v>166.454528148712</v>
      </c>
      <c r="Q1315">
        <v>53.762663019070501</v>
      </c>
      <c r="R1315">
        <v>42.125293933257801</v>
      </c>
      <c r="S1315">
        <v>28.709428397518298</v>
      </c>
      <c r="T1315">
        <v>68.309611691959702</v>
      </c>
    </row>
    <row r="1316" spans="1:20" x14ac:dyDescent="0.35">
      <c r="A1316" s="24">
        <v>42818</v>
      </c>
      <c r="B1316">
        <v>111.918228854905</v>
      </c>
      <c r="C1316">
        <v>124.97708565139899</v>
      </c>
      <c r="D1316">
        <v>119.053754084929</v>
      </c>
      <c r="E1316">
        <v>105.903420648081</v>
      </c>
      <c r="F1316">
        <v>129.91870706239999</v>
      </c>
      <c r="G1316">
        <v>52.540329238671497</v>
      </c>
      <c r="H1316">
        <v>31.478881139968401</v>
      </c>
      <c r="I1316">
        <v>130.995239906226</v>
      </c>
      <c r="J1316">
        <v>123.933292121051</v>
      </c>
      <c r="K1316">
        <v>110.178424996724</v>
      </c>
      <c r="L1316">
        <v>204.19306581630099</v>
      </c>
      <c r="M1316">
        <v>207.26356943426799</v>
      </c>
      <c r="N1316">
        <v>203.627501119578</v>
      </c>
      <c r="O1316">
        <v>226.343396865138</v>
      </c>
      <c r="P1316">
        <v>166.010224561695</v>
      </c>
      <c r="Q1316">
        <v>53.943559811084398</v>
      </c>
      <c r="R1316">
        <v>42.242389840844602</v>
      </c>
      <c r="S1316">
        <v>28.9026285225425</v>
      </c>
      <c r="T1316">
        <v>68.387309846041404</v>
      </c>
    </row>
    <row r="1317" spans="1:20" x14ac:dyDescent="0.35">
      <c r="A1317" s="24">
        <v>42821</v>
      </c>
      <c r="B1317">
        <v>112.186754604442</v>
      </c>
      <c r="C1317">
        <v>125.310728240627</v>
      </c>
      <c r="D1317">
        <v>119.123559888671</v>
      </c>
      <c r="E1317">
        <v>105.983280360916</v>
      </c>
      <c r="F1317">
        <v>129.66988273428601</v>
      </c>
      <c r="G1317">
        <v>52.069907628354997</v>
      </c>
      <c r="H1317">
        <v>31.056348327737599</v>
      </c>
      <c r="I1317">
        <v>131.549700961908</v>
      </c>
      <c r="J1317">
        <v>124.19655057207</v>
      </c>
      <c r="K1317">
        <v>111.70057144741899</v>
      </c>
      <c r="L1317">
        <v>203.98350000033599</v>
      </c>
      <c r="M1317">
        <v>207.26356943426799</v>
      </c>
      <c r="N1317">
        <v>203.274508084057</v>
      </c>
      <c r="O1317">
        <v>225.15807805068999</v>
      </c>
      <c r="P1317">
        <v>166.737276187578</v>
      </c>
      <c r="Q1317">
        <v>53.871201843908203</v>
      </c>
      <c r="R1317">
        <v>42.125293933257801</v>
      </c>
      <c r="S1317">
        <v>28.709428397518298</v>
      </c>
      <c r="T1317">
        <v>68.6980477275672</v>
      </c>
    </row>
    <row r="1318" spans="1:20" x14ac:dyDescent="0.35">
      <c r="A1318" s="24">
        <v>42822</v>
      </c>
      <c r="B1318">
        <v>111.928552456367</v>
      </c>
      <c r="C1318">
        <v>125.04954094259401</v>
      </c>
      <c r="D1318">
        <v>119.053754084929</v>
      </c>
      <c r="E1318">
        <v>105.876873843699</v>
      </c>
      <c r="F1318">
        <v>130.59435473215899</v>
      </c>
      <c r="G1318">
        <v>52.755380874428901</v>
      </c>
      <c r="H1318">
        <v>31.676061016149902</v>
      </c>
      <c r="I1318">
        <v>131.03897929344899</v>
      </c>
      <c r="J1318">
        <v>123.933292121051</v>
      </c>
      <c r="K1318">
        <v>109.417383839133</v>
      </c>
      <c r="L1318">
        <v>205.46782110540801</v>
      </c>
      <c r="M1318">
        <v>208.67926830455599</v>
      </c>
      <c r="N1318">
        <v>205.55995185848499</v>
      </c>
      <c r="O1318">
        <v>228.55244996149801</v>
      </c>
      <c r="P1318">
        <v>168.514559414584</v>
      </c>
      <c r="Q1318">
        <v>54.196814570274498</v>
      </c>
      <c r="R1318">
        <v>42.418032306331803</v>
      </c>
      <c r="S1318">
        <v>28.941267442051601</v>
      </c>
      <c r="T1318">
        <v>70.4849536981489</v>
      </c>
    </row>
    <row r="1319" spans="1:20" x14ac:dyDescent="0.35">
      <c r="A1319" s="24">
        <v>42823</v>
      </c>
      <c r="B1319">
        <v>112.176440345606</v>
      </c>
      <c r="C1319">
        <v>125.32519718777201</v>
      </c>
      <c r="D1319">
        <v>119.123559888671</v>
      </c>
      <c r="E1319">
        <v>105.983280360916</v>
      </c>
      <c r="F1319">
        <v>130.73653253150701</v>
      </c>
      <c r="G1319">
        <v>52.096788384115001</v>
      </c>
      <c r="H1319">
        <v>31.084513501882199</v>
      </c>
      <c r="I1319">
        <v>131.60798603438801</v>
      </c>
      <c r="J1319">
        <v>124.33339135062199</v>
      </c>
      <c r="K1319">
        <v>111.40784780459499</v>
      </c>
      <c r="L1319">
        <v>205.65989195136399</v>
      </c>
      <c r="M1319">
        <v>209.10214927473001</v>
      </c>
      <c r="N1319">
        <v>205.54135477813099</v>
      </c>
      <c r="O1319">
        <v>227.79812072070601</v>
      </c>
      <c r="P1319">
        <v>171.826637568759</v>
      </c>
      <c r="Q1319">
        <v>54.703331584947797</v>
      </c>
      <c r="R1319">
        <v>42.886415936679597</v>
      </c>
      <c r="S1319">
        <v>29.520865974631199</v>
      </c>
      <c r="T1319">
        <v>72.368921310977896</v>
      </c>
    </row>
    <row r="1320" spans="1:20" x14ac:dyDescent="0.35">
      <c r="A1320" s="24">
        <v>42824</v>
      </c>
      <c r="B1320">
        <v>111.969893575347</v>
      </c>
      <c r="C1320">
        <v>125.16561036672999</v>
      </c>
      <c r="D1320">
        <v>119.088620826317</v>
      </c>
      <c r="E1320">
        <v>105.969903079925</v>
      </c>
      <c r="F1320">
        <v>131.41206158797399</v>
      </c>
      <c r="G1320">
        <v>52.943557344103098</v>
      </c>
      <c r="H1320">
        <v>31.8309944454017</v>
      </c>
      <c r="I1320">
        <v>130.98060650829501</v>
      </c>
      <c r="J1320">
        <v>124.00694406933199</v>
      </c>
      <c r="K1320">
        <v>108.77340831690999</v>
      </c>
      <c r="L1320">
        <v>206.31475708944399</v>
      </c>
      <c r="M1320">
        <v>209.17569246834901</v>
      </c>
      <c r="N1320">
        <v>206.17309631961501</v>
      </c>
      <c r="O1320">
        <v>233.724739164666</v>
      </c>
      <c r="P1320">
        <v>172.02860783354899</v>
      </c>
      <c r="Q1320">
        <v>54.920409234623101</v>
      </c>
      <c r="R1320">
        <v>43.120607751853299</v>
      </c>
      <c r="S1320">
        <v>29.2503880105889</v>
      </c>
      <c r="T1320">
        <v>71.747420285710803</v>
      </c>
    </row>
    <row r="1321" spans="1:20" x14ac:dyDescent="0.35">
      <c r="A1321" s="24">
        <v>42825</v>
      </c>
      <c r="B1321">
        <v>112.052473044422</v>
      </c>
      <c r="C1321">
        <v>125.310728240627</v>
      </c>
      <c r="D1321">
        <v>119.193429977715</v>
      </c>
      <c r="E1321">
        <v>106.02307748331199</v>
      </c>
      <c r="F1321">
        <v>131.305428238464</v>
      </c>
      <c r="G1321">
        <v>52.5940963398684</v>
      </c>
      <c r="H1321">
        <v>31.521138101195501</v>
      </c>
      <c r="I1321">
        <v>131.17032902413101</v>
      </c>
      <c r="J1321">
        <v>124.13331172689399</v>
      </c>
      <c r="K1321">
        <v>109.592986873293</v>
      </c>
      <c r="L1321">
        <v>205.83455754510601</v>
      </c>
      <c r="M1321">
        <v>209.06537767792099</v>
      </c>
      <c r="N1321">
        <v>206.15453119300599</v>
      </c>
      <c r="O1321">
        <v>231.56969380949599</v>
      </c>
      <c r="P1321">
        <v>170.614919298422</v>
      </c>
      <c r="Q1321">
        <v>55.028948059460802</v>
      </c>
      <c r="R1321">
        <v>43.3840742418706</v>
      </c>
      <c r="S1321">
        <v>29.2503880105889</v>
      </c>
      <c r="T1321">
        <v>72.718541952498398</v>
      </c>
    </row>
    <row r="1322" spans="1:20" x14ac:dyDescent="0.35">
      <c r="A1322" s="24">
        <v>42828</v>
      </c>
      <c r="B1322">
        <v>112.468518854679</v>
      </c>
      <c r="C1322">
        <v>125.819794721984</v>
      </c>
      <c r="D1322">
        <v>119.459426491524</v>
      </c>
      <c r="E1322">
        <v>106.198909665033</v>
      </c>
      <c r="F1322">
        <v>131.276802897327</v>
      </c>
      <c r="G1322">
        <v>51.626350004768</v>
      </c>
      <c r="H1322">
        <v>30.605642455639199</v>
      </c>
      <c r="I1322">
        <v>132.086882620632</v>
      </c>
      <c r="J1322">
        <v>124.69069782795199</v>
      </c>
      <c r="K1322">
        <v>112.92997593085801</v>
      </c>
      <c r="L1322">
        <v>205.476568590412</v>
      </c>
      <c r="M1322">
        <v>208.99183448430301</v>
      </c>
      <c r="N1322">
        <v>205.57848503134699</v>
      </c>
      <c r="O1322">
        <v>230.168807093048</v>
      </c>
      <c r="P1322">
        <v>168.029806671458</v>
      </c>
      <c r="Q1322">
        <v>54.811870409785399</v>
      </c>
      <c r="R1322">
        <v>42.944965286366198</v>
      </c>
      <c r="S1322">
        <v>28.748069159520298</v>
      </c>
      <c r="T1322">
        <v>72.427226504308393</v>
      </c>
    </row>
    <row r="1323" spans="1:20" x14ac:dyDescent="0.35">
      <c r="A1323" s="24">
        <v>42829</v>
      </c>
      <c r="B1323">
        <v>112.365077302286</v>
      </c>
      <c r="C1323">
        <v>125.688966142594</v>
      </c>
      <c r="D1323">
        <v>119.459426491524</v>
      </c>
      <c r="E1323">
        <v>106.145642924935</v>
      </c>
      <c r="F1323">
        <v>131.31257139449301</v>
      </c>
      <c r="G1323">
        <v>52.190873824113702</v>
      </c>
      <c r="H1323">
        <v>31.126767834534999</v>
      </c>
      <c r="I1323">
        <v>131.58911319050199</v>
      </c>
      <c r="J1323">
        <v>124.36346031117201</v>
      </c>
      <c r="K1323">
        <v>111.05658676298</v>
      </c>
      <c r="L1323">
        <v>205.60749675913101</v>
      </c>
      <c r="M1323">
        <v>208.91829129068299</v>
      </c>
      <c r="N1323">
        <v>205.801506203739</v>
      </c>
      <c r="O1323">
        <v>230.22261986044401</v>
      </c>
      <c r="P1323">
        <v>166.49496008508501</v>
      </c>
      <c r="Q1323">
        <v>55.354560785827402</v>
      </c>
      <c r="R1323">
        <v>43.442623591557499</v>
      </c>
      <c r="S1323">
        <v>30.100464507210901</v>
      </c>
      <c r="T1323">
        <v>73.398339750357593</v>
      </c>
    </row>
    <row r="1324" spans="1:20" x14ac:dyDescent="0.35">
      <c r="A1324" s="24">
        <v>42830</v>
      </c>
      <c r="B1324">
        <v>112.489306196991</v>
      </c>
      <c r="C1324">
        <v>125.819794721984</v>
      </c>
      <c r="D1324">
        <v>119.599375596849</v>
      </c>
      <c r="E1324">
        <v>106.18564780493099</v>
      </c>
      <c r="F1324">
        <v>131.133966135246</v>
      </c>
      <c r="G1324">
        <v>51.854844813243801</v>
      </c>
      <c r="H1324">
        <v>30.816906233180202</v>
      </c>
      <c r="I1324">
        <v>131.89654611607199</v>
      </c>
      <c r="J1324">
        <v>124.521777489691</v>
      </c>
      <c r="K1324">
        <v>111.934730204803</v>
      </c>
      <c r="L1324">
        <v>204.996309234211</v>
      </c>
      <c r="M1324">
        <v>208.49542553424499</v>
      </c>
      <c r="N1324">
        <v>205.61567919205501</v>
      </c>
      <c r="O1324">
        <v>226.50505451284499</v>
      </c>
      <c r="P1324">
        <v>164.87921518649699</v>
      </c>
      <c r="Q1324">
        <v>55.463099610665097</v>
      </c>
      <c r="R1324">
        <v>43.413348916714199</v>
      </c>
      <c r="S1324">
        <v>30.023184825699801</v>
      </c>
      <c r="T1324">
        <v>71.669730552368094</v>
      </c>
    </row>
    <row r="1325" spans="1:20" x14ac:dyDescent="0.35">
      <c r="A1325" s="24">
        <v>42831</v>
      </c>
      <c r="B1325">
        <v>112.478898511897</v>
      </c>
      <c r="C1325">
        <v>125.892540221289</v>
      </c>
      <c r="D1325">
        <v>119.634459301135</v>
      </c>
      <c r="E1325">
        <v>106.18564780493099</v>
      </c>
      <c r="F1325">
        <v>131.31257139449301</v>
      </c>
      <c r="G1325">
        <v>51.935498259877598</v>
      </c>
      <c r="H1325">
        <v>30.985923563791498</v>
      </c>
      <c r="I1325">
        <v>131.867250082651</v>
      </c>
      <c r="J1325">
        <v>124.637932103766</v>
      </c>
      <c r="K1325">
        <v>111.641988237546</v>
      </c>
      <c r="L1325">
        <v>205.572581583942</v>
      </c>
      <c r="M1325">
        <v>208.86312628860301</v>
      </c>
      <c r="N1325">
        <v>205.57848503134699</v>
      </c>
      <c r="O1325">
        <v>228.98348827860201</v>
      </c>
      <c r="P1325">
        <v>168.23179415598301</v>
      </c>
      <c r="Q1325">
        <v>55.607811796871097</v>
      </c>
      <c r="R1325">
        <v>43.7939113143184</v>
      </c>
      <c r="S1325">
        <v>30.216384950723999</v>
      </c>
      <c r="T1325">
        <v>72.660270442122098</v>
      </c>
    </row>
    <row r="1326" spans="1:20" x14ac:dyDescent="0.35">
      <c r="A1326" s="24">
        <v>42832</v>
      </c>
      <c r="B1326">
        <v>112.23052480611901</v>
      </c>
      <c r="C1326">
        <v>125.470729644682</v>
      </c>
      <c r="D1326">
        <v>119.31941310089501</v>
      </c>
      <c r="E1326">
        <v>106.052429015287</v>
      </c>
      <c r="F1326">
        <v>131.31257139449301</v>
      </c>
      <c r="G1326">
        <v>52.352163948350999</v>
      </c>
      <c r="H1326">
        <v>31.323952967865299</v>
      </c>
      <c r="I1326">
        <v>131.39874744838301</v>
      </c>
      <c r="J1326">
        <v>124.33178087069901</v>
      </c>
      <c r="K1326">
        <v>110.11988759793201</v>
      </c>
      <c r="L1326">
        <v>205.363045673908</v>
      </c>
      <c r="M1326">
        <v>208.973486720235</v>
      </c>
      <c r="N1326">
        <v>205.05826206449601</v>
      </c>
      <c r="O1326">
        <v>228.33693080294699</v>
      </c>
      <c r="P1326">
        <v>167.66631529798599</v>
      </c>
      <c r="Q1326">
        <v>55.7525314793699</v>
      </c>
      <c r="R1326">
        <v>43.9695565715922</v>
      </c>
      <c r="S1326">
        <v>29.868625462677599</v>
      </c>
      <c r="T1326">
        <v>72.291256839850604</v>
      </c>
    </row>
    <row r="1327" spans="1:20" x14ac:dyDescent="0.35">
      <c r="A1327" s="24">
        <v>42835</v>
      </c>
      <c r="B1327">
        <v>112.375419589</v>
      </c>
      <c r="C1327">
        <v>125.74702158381299</v>
      </c>
      <c r="D1327">
        <v>119.494429839181</v>
      </c>
      <c r="E1327">
        <v>106.119061494287</v>
      </c>
      <c r="F1327">
        <v>131.562608214036</v>
      </c>
      <c r="G1327">
        <v>51.908617504117501</v>
      </c>
      <c r="H1327">
        <v>30.887328368552001</v>
      </c>
      <c r="I1327">
        <v>131.77942045750501</v>
      </c>
      <c r="J1327">
        <v>124.564010075002</v>
      </c>
      <c r="K1327">
        <v>111.70057144741899</v>
      </c>
      <c r="L1327">
        <v>205.48527121652</v>
      </c>
      <c r="M1327">
        <v>208.752811498174</v>
      </c>
      <c r="N1327">
        <v>205.44846523759799</v>
      </c>
      <c r="O1327">
        <v>227.25935938191299</v>
      </c>
      <c r="P1327">
        <v>170.089803497861</v>
      </c>
      <c r="Q1327">
        <v>56.186683030574201</v>
      </c>
      <c r="R1327">
        <v>44.350116177409703</v>
      </c>
      <c r="S1327">
        <v>29.675425337653401</v>
      </c>
      <c r="T1327">
        <v>73.495472968882595</v>
      </c>
    </row>
    <row r="1328" spans="1:20" x14ac:dyDescent="0.35">
      <c r="A1328" s="24">
        <v>42836</v>
      </c>
      <c r="B1328">
        <v>112.69625470015799</v>
      </c>
      <c r="C1328">
        <v>126.154335574407</v>
      </c>
      <c r="D1328">
        <v>119.73945327278101</v>
      </c>
      <c r="E1328">
        <v>106.26553060194399</v>
      </c>
      <c r="F1328">
        <v>131.31257139449301</v>
      </c>
      <c r="G1328">
        <v>50.887104067820196</v>
      </c>
      <c r="H1328">
        <v>30.0422601155162</v>
      </c>
      <c r="I1328">
        <v>132.76047210762499</v>
      </c>
      <c r="J1328">
        <v>125.144653106625</v>
      </c>
      <c r="K1328">
        <v>114.97898645732801</v>
      </c>
      <c r="L1328">
        <v>205.24080517833099</v>
      </c>
      <c r="M1328">
        <v>208.36673255228001</v>
      </c>
      <c r="N1328">
        <v>204.50084493693601</v>
      </c>
      <c r="O1328">
        <v>228.28297180520499</v>
      </c>
      <c r="P1328">
        <v>171.66509924034199</v>
      </c>
      <c r="Q1328">
        <v>56.295225603558301</v>
      </c>
      <c r="R1328">
        <v>44.437940201939902</v>
      </c>
      <c r="S1328">
        <v>29.057187885564701</v>
      </c>
      <c r="T1328">
        <v>73.592572504453301</v>
      </c>
    </row>
    <row r="1329" spans="1:20" x14ac:dyDescent="0.35">
      <c r="A1329" s="24">
        <v>42837</v>
      </c>
      <c r="B1329">
        <v>112.94464709118699</v>
      </c>
      <c r="C1329">
        <v>126.488917885131</v>
      </c>
      <c r="D1329">
        <v>120.019439875724</v>
      </c>
      <c r="E1329">
        <v>106.37204099796099</v>
      </c>
      <c r="F1329">
        <v>131.419731914191</v>
      </c>
      <c r="G1329">
        <v>50.403239284785201</v>
      </c>
      <c r="H1329">
        <v>29.521137365194701</v>
      </c>
      <c r="I1329">
        <v>133.08261152502101</v>
      </c>
      <c r="J1329">
        <v>125.556315782103</v>
      </c>
      <c r="K1329">
        <v>116.73528250319001</v>
      </c>
      <c r="L1329">
        <v>204.341444096131</v>
      </c>
      <c r="M1329">
        <v>207.704813382244</v>
      </c>
      <c r="N1329">
        <v>204.33363098248</v>
      </c>
      <c r="O1329">
        <v>225.535279228674</v>
      </c>
      <c r="P1329">
        <v>169.80707267873001</v>
      </c>
      <c r="Q1329">
        <v>56.295225603558301</v>
      </c>
      <c r="R1329">
        <v>44.262294944666202</v>
      </c>
      <c r="S1329">
        <v>29.134467567075799</v>
      </c>
      <c r="T1329">
        <v>72.271821775406707</v>
      </c>
    </row>
    <row r="1330" spans="1:20" x14ac:dyDescent="0.35">
      <c r="A1330" s="24">
        <v>42838</v>
      </c>
      <c r="B1330">
        <v>113.089541874068</v>
      </c>
      <c r="C1330">
        <v>126.736202832804</v>
      </c>
      <c r="D1330">
        <v>120.089454606701</v>
      </c>
      <c r="E1330">
        <v>106.38537211059599</v>
      </c>
      <c r="F1330">
        <v>131.09827671360699</v>
      </c>
      <c r="G1330">
        <v>50.0940966193523</v>
      </c>
      <c r="H1330">
        <v>29.2535274679183</v>
      </c>
      <c r="I1330">
        <v>133.18507454809799</v>
      </c>
      <c r="J1330">
        <v>125.76745870269301</v>
      </c>
      <c r="K1330">
        <v>117.964677824413</v>
      </c>
      <c r="L1330">
        <v>203.014323520723</v>
      </c>
      <c r="M1330">
        <v>207.09807442802401</v>
      </c>
      <c r="N1330">
        <v>203.38599470494299</v>
      </c>
      <c r="O1330">
        <v>220.95556413169399</v>
      </c>
      <c r="P1330">
        <v>168.23179415598301</v>
      </c>
      <c r="Q1330">
        <v>56.476122395572197</v>
      </c>
      <c r="R1330">
        <v>44.408665527096304</v>
      </c>
      <c r="S1330">
        <v>29.5981456561423</v>
      </c>
      <c r="T1330">
        <v>70.562651852230005</v>
      </c>
    </row>
    <row r="1331" spans="1:20" x14ac:dyDescent="0.35">
      <c r="A1331" s="24">
        <v>42842</v>
      </c>
      <c r="B1331">
        <v>113.02742275540299</v>
      </c>
      <c r="C1331">
        <v>126.605263697943</v>
      </c>
      <c r="D1331">
        <v>120.089454606701</v>
      </c>
      <c r="E1331">
        <v>106.412045877956</v>
      </c>
      <c r="F1331">
        <v>131.52685289612401</v>
      </c>
      <c r="G1331">
        <v>50.376358529025097</v>
      </c>
      <c r="H1331">
        <v>29.478877775393201</v>
      </c>
      <c r="I1331">
        <v>133.11187832088399</v>
      </c>
      <c r="J1331">
        <v>125.52461633566701</v>
      </c>
      <c r="K1331">
        <v>116.85237562520599</v>
      </c>
      <c r="L1331">
        <v>204.81297092029399</v>
      </c>
      <c r="M1331">
        <v>208.56895351412899</v>
      </c>
      <c r="N1331">
        <v>204.27785571829</v>
      </c>
      <c r="O1331">
        <v>224.83476275527599</v>
      </c>
      <c r="P1331">
        <v>169.72627768492001</v>
      </c>
      <c r="Q1331">
        <v>56.150509669205903</v>
      </c>
      <c r="R1331">
        <v>44.203748386765902</v>
      </c>
      <c r="S1331">
        <v>29.095828647566702</v>
      </c>
      <c r="T1331">
        <v>70.873414995971302</v>
      </c>
    </row>
    <row r="1332" spans="1:20" x14ac:dyDescent="0.35">
      <c r="A1332" s="24">
        <v>42843</v>
      </c>
      <c r="B1332">
        <v>113.482819705354</v>
      </c>
      <c r="C1332">
        <v>127.201696639521</v>
      </c>
      <c r="D1332">
        <v>120.439431833632</v>
      </c>
      <c r="E1332">
        <v>106.571834556159</v>
      </c>
      <c r="F1332">
        <v>131.491216191505</v>
      </c>
      <c r="G1332">
        <v>49.045713606648299</v>
      </c>
      <c r="H1332">
        <v>28.380288783589201</v>
      </c>
      <c r="I1332">
        <v>134.34175621095201</v>
      </c>
      <c r="J1332">
        <v>126.263586548791</v>
      </c>
      <c r="K1332">
        <v>121.47728824057</v>
      </c>
      <c r="L1332">
        <v>204.20175348944201</v>
      </c>
      <c r="M1332">
        <v>207.99903179792199</v>
      </c>
      <c r="N1332">
        <v>203.869055464832</v>
      </c>
      <c r="O1332">
        <v>223.75724007769199</v>
      </c>
      <c r="P1332">
        <v>170.37253431699301</v>
      </c>
      <c r="Q1332">
        <v>55.9334320195305</v>
      </c>
      <c r="R1332">
        <v>43.9695565715922</v>
      </c>
      <c r="S1332">
        <v>28.941267442051601</v>
      </c>
      <c r="T1332">
        <v>69.805143269181698</v>
      </c>
    </row>
    <row r="1333" spans="1:20" x14ac:dyDescent="0.35">
      <c r="A1333" s="24">
        <v>42844</v>
      </c>
      <c r="B1333">
        <v>113.306870034452</v>
      </c>
      <c r="C1333">
        <v>126.896121320256</v>
      </c>
      <c r="D1333">
        <v>120.29943451432899</v>
      </c>
      <c r="E1333">
        <v>106.558561153968</v>
      </c>
      <c r="F1333">
        <v>131.419731914191</v>
      </c>
      <c r="G1333">
        <v>49.610220656963698</v>
      </c>
      <c r="H1333">
        <v>28.816910754328099</v>
      </c>
      <c r="I1333">
        <v>133.60967698857201</v>
      </c>
      <c r="J1333">
        <v>125.883533292921</v>
      </c>
      <c r="K1333">
        <v>119.311166267652</v>
      </c>
      <c r="L1333">
        <v>203.82629947067201</v>
      </c>
      <c r="M1333">
        <v>207.907079985297</v>
      </c>
      <c r="N1333">
        <v>204.07347955687101</v>
      </c>
      <c r="O1333">
        <v>224.888697381295</v>
      </c>
      <c r="P1333">
        <v>171.38235120147601</v>
      </c>
      <c r="Q1333">
        <v>54.956582595991797</v>
      </c>
      <c r="R1333">
        <v>43.062061193953298</v>
      </c>
      <c r="S1333">
        <v>29.211747248586899</v>
      </c>
      <c r="T1333">
        <v>67.882305527465505</v>
      </c>
    </row>
    <row r="1334" spans="1:20" x14ac:dyDescent="0.35">
      <c r="A1334" s="24">
        <v>42845</v>
      </c>
      <c r="B1334">
        <v>113.130911020925</v>
      </c>
      <c r="C1334">
        <v>126.765320379733</v>
      </c>
      <c r="D1334">
        <v>120.15942112370099</v>
      </c>
      <c r="E1334">
        <v>106.451946879151</v>
      </c>
      <c r="F1334">
        <v>131.81267139208799</v>
      </c>
      <c r="G1334">
        <v>49.973130423593602</v>
      </c>
      <c r="H1334">
        <v>29.126769727108599</v>
      </c>
      <c r="I1334">
        <v>133.346144256797</v>
      </c>
      <c r="J1334">
        <v>125.704129830689</v>
      </c>
      <c r="K1334">
        <v>118.023215223205</v>
      </c>
      <c r="L1334">
        <v>205.48527121652</v>
      </c>
      <c r="M1334">
        <v>209.58016481951501</v>
      </c>
      <c r="N1334">
        <v>205.355511789573</v>
      </c>
      <c r="O1334">
        <v>228.92952928086001</v>
      </c>
      <c r="P1334">
        <v>174.57328852414</v>
      </c>
      <c r="Q1334">
        <v>54.739508694462899</v>
      </c>
      <c r="R1334">
        <v>42.886415936679597</v>
      </c>
      <c r="S1334">
        <v>29.057187885564701</v>
      </c>
      <c r="T1334">
        <v>67.960012102285603</v>
      </c>
    </row>
    <row r="1335" spans="1:20" x14ac:dyDescent="0.35">
      <c r="A1335" s="24">
        <v>42846</v>
      </c>
      <c r="B1335">
        <v>113.16196590894501</v>
      </c>
      <c r="C1335">
        <v>126.82345873755401</v>
      </c>
      <c r="D1335">
        <v>120.229427819015</v>
      </c>
      <c r="E1335">
        <v>106.50530595596</v>
      </c>
      <c r="F1335">
        <v>131.70551087238999</v>
      </c>
      <c r="G1335">
        <v>50.013454352072102</v>
      </c>
      <c r="H1335">
        <v>29.1831027039722</v>
      </c>
      <c r="I1335">
        <v>133.22901859823</v>
      </c>
      <c r="J1335">
        <v>125.704129830689</v>
      </c>
      <c r="K1335">
        <v>117.906131263405</v>
      </c>
      <c r="L1335">
        <v>204.83040607844001</v>
      </c>
      <c r="M1335">
        <v>209.32279406932099</v>
      </c>
      <c r="N1335">
        <v>205.16976466225501</v>
      </c>
      <c r="O1335">
        <v>228.22913466608401</v>
      </c>
      <c r="P1335">
        <v>173.24039498282301</v>
      </c>
      <c r="Q1335">
        <v>54.196814570274498</v>
      </c>
      <c r="R1335">
        <v>42.330211073588202</v>
      </c>
      <c r="S1335">
        <v>28.5935097964981</v>
      </c>
      <c r="T1335">
        <v>68.193081302314695</v>
      </c>
    </row>
    <row r="1336" spans="1:20" x14ac:dyDescent="0.35">
      <c r="A1336" s="24">
        <v>42849</v>
      </c>
      <c r="B1336">
        <v>112.99634918213199</v>
      </c>
      <c r="C1336">
        <v>126.634298328269</v>
      </c>
      <c r="D1336">
        <v>120.054411080729</v>
      </c>
      <c r="E1336">
        <v>106.451946879151</v>
      </c>
      <c r="F1336">
        <v>132.312810927447</v>
      </c>
      <c r="G1336">
        <v>50.510762307825502</v>
      </c>
      <c r="H1336">
        <v>29.5915595005665</v>
      </c>
      <c r="I1336">
        <v>133.170455768946</v>
      </c>
      <c r="J1336">
        <v>125.535179483485</v>
      </c>
      <c r="K1336">
        <v>116.266937501775</v>
      </c>
      <c r="L1336">
        <v>207.08314514402801</v>
      </c>
      <c r="M1336">
        <v>211.54748328314801</v>
      </c>
      <c r="N1336">
        <v>207.04640818322599</v>
      </c>
      <c r="O1336">
        <v>232.91657278475299</v>
      </c>
      <c r="P1336">
        <v>174.29055770500801</v>
      </c>
      <c r="Q1336">
        <v>54.015921526406999</v>
      </c>
      <c r="R1336">
        <v>42.125293933257801</v>
      </c>
      <c r="S1336">
        <v>28.2843910704538</v>
      </c>
      <c r="T1336">
        <v>68.717474371272104</v>
      </c>
    </row>
    <row r="1337" spans="1:20" x14ac:dyDescent="0.35">
      <c r="A1337" s="24">
        <v>42850</v>
      </c>
      <c r="B1337">
        <v>112.62381198003</v>
      </c>
      <c r="C1337">
        <v>126.256170981773</v>
      </c>
      <c r="D1337">
        <v>119.844399030449</v>
      </c>
      <c r="E1337">
        <v>106.29215820094799</v>
      </c>
      <c r="F1337">
        <v>132.59858988564699</v>
      </c>
      <c r="G1337">
        <v>51.680117105965003</v>
      </c>
      <c r="H1337">
        <v>30.6619780610772</v>
      </c>
      <c r="I1337">
        <v>132.086882620632</v>
      </c>
      <c r="J1337">
        <v>125.039101652292</v>
      </c>
      <c r="K1337">
        <v>112.110369887826</v>
      </c>
      <c r="L1337">
        <v>208.28805512979</v>
      </c>
      <c r="M1337">
        <v>212.94484960310399</v>
      </c>
      <c r="N1337">
        <v>208.23556685226899</v>
      </c>
      <c r="O1337">
        <v>233.88634806892401</v>
      </c>
      <c r="P1337">
        <v>174.12898493712299</v>
      </c>
      <c r="Q1337">
        <v>54.269176285597403</v>
      </c>
      <c r="R1337">
        <v>42.505856330862002</v>
      </c>
      <c r="S1337">
        <v>28.323029989962802</v>
      </c>
      <c r="T1337">
        <v>70.096505031433395</v>
      </c>
    </row>
    <row r="1338" spans="1:20" x14ac:dyDescent="0.35">
      <c r="A1338" s="24">
        <v>42851</v>
      </c>
      <c r="B1338">
        <v>112.768725448163</v>
      </c>
      <c r="C1338">
        <v>126.590753292497</v>
      </c>
      <c r="D1338">
        <v>120.019439875724</v>
      </c>
      <c r="E1338">
        <v>106.38537211059599</v>
      </c>
      <c r="F1338">
        <v>132.45562133101899</v>
      </c>
      <c r="G1338">
        <v>51.142474042379298</v>
      </c>
      <c r="H1338">
        <v>30.183104386259799</v>
      </c>
      <c r="I1338">
        <v>132.540737238189</v>
      </c>
      <c r="J1338">
        <v>125.345232879397</v>
      </c>
      <c r="K1338">
        <v>113.866647609257</v>
      </c>
      <c r="L1338">
        <v>208.157082102174</v>
      </c>
      <c r="M1338">
        <v>212.59545097160901</v>
      </c>
      <c r="N1338">
        <v>208.45854009404201</v>
      </c>
      <c r="O1338">
        <v>235.66438721990599</v>
      </c>
      <c r="P1338">
        <v>175.825455950584</v>
      </c>
      <c r="Q1338">
        <v>53.979740668745897</v>
      </c>
      <c r="R1338">
        <v>42.213115166001103</v>
      </c>
      <c r="S1338">
        <v>29.095828647566702</v>
      </c>
      <c r="T1338">
        <v>69.669190446200702</v>
      </c>
    </row>
    <row r="1339" spans="1:20" x14ac:dyDescent="0.35">
      <c r="A1339" s="24">
        <v>42852</v>
      </c>
      <c r="B1339">
        <v>112.872204371059</v>
      </c>
      <c r="C1339">
        <v>126.67798155838</v>
      </c>
      <c r="D1339">
        <v>120.054411080729</v>
      </c>
      <c r="E1339">
        <v>106.425342364325</v>
      </c>
      <c r="F1339">
        <v>132.63425294877501</v>
      </c>
      <c r="G1339">
        <v>51.142474042379298</v>
      </c>
      <c r="H1339">
        <v>30.154936583540799</v>
      </c>
      <c r="I1339">
        <v>132.71654267627301</v>
      </c>
      <c r="J1339">
        <v>125.461317472606</v>
      </c>
      <c r="K1339">
        <v>113.808101048249</v>
      </c>
      <c r="L1339">
        <v>208.331687884052</v>
      </c>
      <c r="M1339">
        <v>213.11028375440799</v>
      </c>
      <c r="N1339">
        <v>208.6443830826</v>
      </c>
      <c r="O1339">
        <v>232.86268690218401</v>
      </c>
      <c r="P1339">
        <v>175.58307096915399</v>
      </c>
      <c r="Q1339">
        <v>53.690305051893901</v>
      </c>
      <c r="R1339">
        <v>42.213115166001103</v>
      </c>
      <c r="S1339">
        <v>28.9026285225425</v>
      </c>
      <c r="T1339">
        <v>68.464995369015099</v>
      </c>
    </row>
    <row r="1340" spans="1:20" x14ac:dyDescent="0.35">
      <c r="A1340" s="24">
        <v>42853</v>
      </c>
      <c r="B1340">
        <v>113.06885730064</v>
      </c>
      <c r="C1340">
        <v>126.765320379733</v>
      </c>
      <c r="D1340">
        <v>120.089454606701</v>
      </c>
      <c r="E1340">
        <v>106.465277991787</v>
      </c>
      <c r="F1340">
        <v>132.66992919115901</v>
      </c>
      <c r="G1340">
        <v>50.940865579340397</v>
      </c>
      <c r="H1340">
        <v>29.9718379801445</v>
      </c>
      <c r="I1340">
        <v>132.731176074204</v>
      </c>
      <c r="J1340">
        <v>125.60912151821201</v>
      </c>
      <c r="K1340">
        <v>114.45209489490399</v>
      </c>
      <c r="L1340">
        <v>207.877670982864</v>
      </c>
      <c r="M1340">
        <v>213.12869237341499</v>
      </c>
      <c r="N1340">
        <v>207.771039265242</v>
      </c>
      <c r="O1340">
        <v>229.63007012598101</v>
      </c>
      <c r="P1340">
        <v>173.32113831743001</v>
      </c>
      <c r="Q1340">
        <v>53.545589117541603</v>
      </c>
      <c r="R1340">
        <v>42.242389840844702</v>
      </c>
      <c r="S1340">
        <v>29.2503880105889</v>
      </c>
      <c r="T1340">
        <v>67.882305527465505</v>
      </c>
    </row>
    <row r="1341" spans="1:20" x14ac:dyDescent="0.35">
      <c r="A1341" s="24">
        <v>42856</v>
      </c>
      <c r="B1341">
        <v>112.777395404866</v>
      </c>
      <c r="C1341">
        <v>126.606300155475</v>
      </c>
      <c r="D1341">
        <v>120.11747496328501</v>
      </c>
      <c r="E1341">
        <v>106.37994732883099</v>
      </c>
      <c r="F1341">
        <v>132.634094797719</v>
      </c>
      <c r="G1341">
        <v>51.760764962922003</v>
      </c>
      <c r="H1341">
        <v>30.746491983531499</v>
      </c>
      <c r="I1341">
        <v>132.188950936672</v>
      </c>
      <c r="J1341">
        <v>125.21953542155499</v>
      </c>
      <c r="K1341">
        <v>111.466403527819</v>
      </c>
      <c r="L1341">
        <v>208.40157804629399</v>
      </c>
      <c r="M1341">
        <v>213.91925888421201</v>
      </c>
      <c r="N1341">
        <v>208.71870749652399</v>
      </c>
      <c r="O1341">
        <v>231.30026439665099</v>
      </c>
      <c r="P1341">
        <v>173.19994582671501</v>
      </c>
      <c r="Q1341">
        <v>53.654124194232899</v>
      </c>
      <c r="R1341">
        <v>42.330211073588202</v>
      </c>
      <c r="S1341">
        <v>28.8639877605405</v>
      </c>
      <c r="T1341">
        <v>67.765754085974095</v>
      </c>
    </row>
    <row r="1342" spans="1:20" x14ac:dyDescent="0.35">
      <c r="A1342" s="24">
        <v>42857</v>
      </c>
      <c r="B1342">
        <v>112.932959466364</v>
      </c>
      <c r="C1342">
        <v>126.88347653836701</v>
      </c>
      <c r="D1342">
        <v>120.187698621498</v>
      </c>
      <c r="E1342">
        <v>106.47333436981199</v>
      </c>
      <c r="F1342">
        <v>132.84935156419601</v>
      </c>
      <c r="G1342">
        <v>51.263451417491702</v>
      </c>
      <c r="H1342">
        <v>30.295783482858798</v>
      </c>
      <c r="I1342">
        <v>132.83552491979199</v>
      </c>
      <c r="J1342">
        <v>125.59006583962</v>
      </c>
      <c r="K1342">
        <v>113.281236972473</v>
      </c>
      <c r="L1342">
        <v>208.48011102278099</v>
      </c>
      <c r="M1342">
        <v>214.25023368296499</v>
      </c>
      <c r="N1342">
        <v>208.421361910207</v>
      </c>
      <c r="O1342">
        <v>230.061059699635</v>
      </c>
      <c r="P1342">
        <v>174.93681433708099</v>
      </c>
      <c r="Q1342">
        <v>53.0752567086762</v>
      </c>
      <c r="R1342">
        <v>41.8618274432405</v>
      </c>
      <c r="S1342">
        <v>28.438950433475899</v>
      </c>
      <c r="T1342">
        <v>67.338460552587804</v>
      </c>
    </row>
    <row r="1343" spans="1:20" x14ac:dyDescent="0.35">
      <c r="A1343" s="24">
        <v>42858</v>
      </c>
      <c r="B1343">
        <v>112.818904691109</v>
      </c>
      <c r="C1343">
        <v>126.606300155475</v>
      </c>
      <c r="D1343">
        <v>120.11747496328501</v>
      </c>
      <c r="E1343">
        <v>106.326634420378</v>
      </c>
      <c r="F1343">
        <v>132.95711832960799</v>
      </c>
      <c r="G1343">
        <v>51.209689905971601</v>
      </c>
      <c r="H1343">
        <v>30.2112748175531</v>
      </c>
      <c r="I1343">
        <v>133.011871252704</v>
      </c>
      <c r="J1343">
        <v>125.52657691992199</v>
      </c>
      <c r="K1343">
        <v>113.515377405425</v>
      </c>
      <c r="L1343">
        <v>208.22691245255299</v>
      </c>
      <c r="M1343">
        <v>213.827291857852</v>
      </c>
      <c r="N1343">
        <v>207.78962036872301</v>
      </c>
      <c r="O1343">
        <v>231.78513985287501</v>
      </c>
      <c r="P1343">
        <v>173.76545912418101</v>
      </c>
      <c r="Q1343">
        <v>52.858179059000797</v>
      </c>
      <c r="R1343">
        <v>41.8618274432405</v>
      </c>
      <c r="S1343">
        <v>28.709428397518298</v>
      </c>
      <c r="T1343">
        <v>67.377305419259102</v>
      </c>
    </row>
    <row r="1344" spans="1:20" x14ac:dyDescent="0.35">
      <c r="A1344" s="24">
        <v>42859</v>
      </c>
      <c r="B1344">
        <v>112.725506461406</v>
      </c>
      <c r="C1344">
        <v>126.416669885443</v>
      </c>
      <c r="D1344">
        <v>120.012280100067</v>
      </c>
      <c r="E1344">
        <v>106.299995279285</v>
      </c>
      <c r="F1344">
        <v>132.16757554101599</v>
      </c>
      <c r="G1344">
        <v>51.747327379880304</v>
      </c>
      <c r="H1344">
        <v>30.633810258358199</v>
      </c>
      <c r="I1344">
        <v>132.49750950823599</v>
      </c>
      <c r="J1344">
        <v>125.283094362119</v>
      </c>
      <c r="K1344">
        <v>111.87619280601101</v>
      </c>
      <c r="L1344">
        <v>208.471423349639</v>
      </c>
      <c r="M1344">
        <v>214.02957367464001</v>
      </c>
      <c r="N1344">
        <v>207.919720046837</v>
      </c>
      <c r="O1344">
        <v>232.48560758282301</v>
      </c>
      <c r="P1344">
        <v>172.75564223969801</v>
      </c>
      <c r="Q1344">
        <v>51.591897766756901</v>
      </c>
      <c r="R1344">
        <v>40.690865575584297</v>
      </c>
      <c r="S1344">
        <v>28.5548690344961</v>
      </c>
      <c r="T1344">
        <v>65.085420392317502</v>
      </c>
    </row>
    <row r="1345" spans="1:20" x14ac:dyDescent="0.35">
      <c r="A1345" s="24">
        <v>42860</v>
      </c>
      <c r="B1345">
        <v>112.746256433215</v>
      </c>
      <c r="C1345">
        <v>126.518754042616</v>
      </c>
      <c r="D1345">
        <v>119.90703702287</v>
      </c>
      <c r="E1345">
        <v>106.326634420378</v>
      </c>
      <c r="F1345">
        <v>132.526433466345</v>
      </c>
      <c r="G1345">
        <v>51.612912421726399</v>
      </c>
      <c r="H1345">
        <v>30.5633881229864</v>
      </c>
      <c r="I1345">
        <v>132.65919320565899</v>
      </c>
      <c r="J1345">
        <v>125.325396968296</v>
      </c>
      <c r="K1345">
        <v>111.99327676580999</v>
      </c>
      <c r="L1345">
        <v>209.292176690524</v>
      </c>
      <c r="M1345">
        <v>214.93050061706899</v>
      </c>
      <c r="N1345">
        <v>208.81154910643701</v>
      </c>
      <c r="O1345">
        <v>232.05447177882201</v>
      </c>
      <c r="P1345">
        <v>175.25989099391501</v>
      </c>
      <c r="Q1345">
        <v>52.315488682959199</v>
      </c>
      <c r="R1345">
        <v>41.100702648031799</v>
      </c>
      <c r="S1345">
        <v>29.134467567075799</v>
      </c>
      <c r="T1345">
        <v>67.649227906698002</v>
      </c>
    </row>
    <row r="1346" spans="1:20" x14ac:dyDescent="0.35">
      <c r="A1346" s="24">
        <v>42863</v>
      </c>
      <c r="B1346">
        <v>112.52842377104</v>
      </c>
      <c r="C1346">
        <v>126.21248775166301</v>
      </c>
      <c r="D1346">
        <v>119.90703702287</v>
      </c>
      <c r="E1346">
        <v>106.28656028784999</v>
      </c>
      <c r="F1346">
        <v>132.66994237041399</v>
      </c>
      <c r="G1346">
        <v>52.204311407155302</v>
      </c>
      <c r="H1346">
        <v>31.056348327737599</v>
      </c>
      <c r="I1346">
        <v>132.188950936672</v>
      </c>
      <c r="J1346">
        <v>125.10310072401499</v>
      </c>
      <c r="K1346">
        <v>110.295508956524</v>
      </c>
      <c r="L1346">
        <v>209.25727646830001</v>
      </c>
      <c r="M1346">
        <v>215.15111498418901</v>
      </c>
      <c r="N1346">
        <v>209.146056899716</v>
      </c>
      <c r="O1346">
        <v>232.377835817685</v>
      </c>
      <c r="P1346">
        <v>174.73486129202499</v>
      </c>
      <c r="Q1346">
        <v>52.098411033283803</v>
      </c>
      <c r="R1346">
        <v>41.071427973188499</v>
      </c>
      <c r="S1346">
        <v>28.400309671474002</v>
      </c>
      <c r="T1346">
        <v>68.542664050511902</v>
      </c>
    </row>
    <row r="1347" spans="1:20" x14ac:dyDescent="0.35">
      <c r="A1347" s="24">
        <v>42864</v>
      </c>
      <c r="B1347">
        <v>112.538812770883</v>
      </c>
      <c r="C1347">
        <v>126.31458572826899</v>
      </c>
      <c r="D1347">
        <v>119.871921175932</v>
      </c>
      <c r="E1347">
        <v>106.233258921486</v>
      </c>
      <c r="F1347">
        <v>132.56232057680299</v>
      </c>
      <c r="G1347">
        <v>52.190873824113702</v>
      </c>
      <c r="H1347">
        <v>31.098597403241701</v>
      </c>
      <c r="I1347">
        <v>132.37993066751599</v>
      </c>
      <c r="J1347">
        <v>125.12430704349801</v>
      </c>
      <c r="K1347">
        <v>110.178424996724</v>
      </c>
      <c r="L1347">
        <v>209.06516076344701</v>
      </c>
      <c r="M1347">
        <v>215.24303636934499</v>
      </c>
      <c r="N1347">
        <v>208.662948209207</v>
      </c>
      <c r="O1347">
        <v>231.30026439665099</v>
      </c>
      <c r="P1347">
        <v>176.87563589250399</v>
      </c>
      <c r="Q1347">
        <v>51.845152525947</v>
      </c>
      <c r="R1347">
        <v>40.720140250427598</v>
      </c>
      <c r="S1347">
        <v>28.748069159520298</v>
      </c>
      <c r="T1347">
        <v>67.668658760772402</v>
      </c>
    </row>
    <row r="1348" spans="1:20" x14ac:dyDescent="0.35">
      <c r="A1348" s="24">
        <v>42865</v>
      </c>
      <c r="B1348">
        <v>112.56996108516</v>
      </c>
      <c r="C1348">
        <v>126.343717094632</v>
      </c>
      <c r="D1348">
        <v>119.90703702287</v>
      </c>
      <c r="E1348">
        <v>106.246566949943</v>
      </c>
      <c r="F1348">
        <v>133.06471376471001</v>
      </c>
      <c r="G1348">
        <v>52.325283192590902</v>
      </c>
      <c r="H1348">
        <v>31.197187341332501</v>
      </c>
      <c r="I1348">
        <v>132.453463126651</v>
      </c>
      <c r="J1348">
        <v>125.293647506957</v>
      </c>
      <c r="K1348">
        <v>109.82717311732399</v>
      </c>
      <c r="L1348">
        <v>209.44061478221701</v>
      </c>
      <c r="M1348">
        <v>215.53722435755299</v>
      </c>
      <c r="N1348">
        <v>209.20178423328599</v>
      </c>
      <c r="O1348">
        <v>231.67744120290999</v>
      </c>
      <c r="P1348">
        <v>178.127751659745</v>
      </c>
      <c r="Q1348">
        <v>52.677278518840502</v>
      </c>
      <c r="R1348">
        <v>41.510539720479599</v>
      </c>
      <c r="S1348">
        <v>29.2503880105889</v>
      </c>
      <c r="T1348">
        <v>69.222487110586499</v>
      </c>
    </row>
    <row r="1349" spans="1:20" x14ac:dyDescent="0.35">
      <c r="A1349" s="24">
        <v>42866</v>
      </c>
      <c r="B1349">
        <v>112.55954405743999</v>
      </c>
      <c r="C1349">
        <v>126.416669885443</v>
      </c>
      <c r="D1349">
        <v>120.012280100067</v>
      </c>
      <c r="E1349">
        <v>106.28656028784999</v>
      </c>
      <c r="F1349">
        <v>133.06471376471001</v>
      </c>
      <c r="G1349">
        <v>52.325283192590902</v>
      </c>
      <c r="H1349">
        <v>31.2112764998407</v>
      </c>
      <c r="I1349">
        <v>132.615146824074</v>
      </c>
      <c r="J1349">
        <v>125.35716643559699</v>
      </c>
      <c r="K1349">
        <v>109.768626556317</v>
      </c>
      <c r="L1349">
        <v>209.01278052417999</v>
      </c>
      <c r="M1349">
        <v>215.371744565044</v>
      </c>
      <c r="N1349">
        <v>208.94169671517</v>
      </c>
      <c r="O1349">
        <v>228.87566777001399</v>
      </c>
      <c r="P1349">
        <v>173.32113831743001</v>
      </c>
      <c r="Q1349">
        <v>52.894352420369103</v>
      </c>
      <c r="R1349">
        <v>41.715456860810001</v>
      </c>
      <c r="S1349">
        <v>30.0231848256999</v>
      </c>
      <c r="T1349">
        <v>68.814594958689199</v>
      </c>
    </row>
    <row r="1350" spans="1:20" x14ac:dyDescent="0.35">
      <c r="A1350" s="24">
        <v>42867</v>
      </c>
      <c r="B1350">
        <v>112.97444072472901</v>
      </c>
      <c r="C1350">
        <v>127.000098739854</v>
      </c>
      <c r="D1350">
        <v>120.29290152038</v>
      </c>
      <c r="E1350">
        <v>106.44668368663</v>
      </c>
      <c r="F1350">
        <v>133.10062723367699</v>
      </c>
      <c r="G1350">
        <v>51.572594082924603</v>
      </c>
      <c r="H1350">
        <v>30.507047260399801</v>
      </c>
      <c r="I1350">
        <v>133.423287554382</v>
      </c>
      <c r="J1350">
        <v>125.992235686234</v>
      </c>
      <c r="K1350">
        <v>112.168888962186</v>
      </c>
      <c r="L1350">
        <v>208.66353905449199</v>
      </c>
      <c r="M1350">
        <v>215.16944753452199</v>
      </c>
      <c r="N1350">
        <v>208.755853726613</v>
      </c>
      <c r="O1350">
        <v>228.013639879257</v>
      </c>
      <c r="P1350">
        <v>170.17061571140599</v>
      </c>
      <c r="Q1350">
        <v>52.894352420369103</v>
      </c>
      <c r="R1350">
        <v>41.920374001140502</v>
      </c>
      <c r="S1350">
        <v>30.448223995257301</v>
      </c>
      <c r="T1350">
        <v>68.542664050511902</v>
      </c>
    </row>
    <row r="1351" spans="1:20" x14ac:dyDescent="0.35">
      <c r="A1351" s="24">
        <v>42870</v>
      </c>
      <c r="B1351">
        <v>112.932959466364</v>
      </c>
      <c r="C1351">
        <v>127.000098739854</v>
      </c>
      <c r="D1351">
        <v>120.36310107160401</v>
      </c>
      <c r="E1351">
        <v>106.44668368663</v>
      </c>
      <c r="F1351">
        <v>133.42362440705699</v>
      </c>
      <c r="G1351">
        <v>51.814537653795703</v>
      </c>
      <c r="H1351">
        <v>30.704235022304299</v>
      </c>
      <c r="I1351">
        <v>133.59954617462</v>
      </c>
      <c r="J1351">
        <v>125.98166253543501</v>
      </c>
      <c r="K1351">
        <v>111.40784780459499</v>
      </c>
      <c r="L1351">
        <v>209.81611365988499</v>
      </c>
      <c r="M1351">
        <v>216.23585426945999</v>
      </c>
      <c r="N1351">
        <v>209.592019360135</v>
      </c>
      <c r="O1351">
        <v>229.95331230622199</v>
      </c>
      <c r="P1351">
        <v>169.92823072997601</v>
      </c>
      <c r="Q1351">
        <v>53.183791785367497</v>
      </c>
      <c r="R1351">
        <v>42.242389840844702</v>
      </c>
      <c r="S1351">
        <v>29.9845459061907</v>
      </c>
      <c r="T1351">
        <v>69.047693631303105</v>
      </c>
    </row>
    <row r="1352" spans="1:20" x14ac:dyDescent="0.35">
      <c r="A1352" s="24">
        <v>42871</v>
      </c>
      <c r="B1352">
        <v>113.078199926398</v>
      </c>
      <c r="C1352">
        <v>127.189687551585</v>
      </c>
      <c r="D1352">
        <v>120.36310107160401</v>
      </c>
      <c r="E1352">
        <v>106.46002634135399</v>
      </c>
      <c r="F1352">
        <v>133.56712013187101</v>
      </c>
      <c r="G1352">
        <v>51.451622297489003</v>
      </c>
      <c r="H1352">
        <v>30.408457322309001</v>
      </c>
      <c r="I1352">
        <v>133.95226807800199</v>
      </c>
      <c r="J1352">
        <v>126.161656173539</v>
      </c>
      <c r="K1352">
        <v>112.520140841586</v>
      </c>
      <c r="L1352">
        <v>209.62396804910099</v>
      </c>
      <c r="M1352">
        <v>216.29101927154099</v>
      </c>
      <c r="N1352">
        <v>209.31325487729899</v>
      </c>
      <c r="O1352">
        <v>230.869177336099</v>
      </c>
      <c r="P1352">
        <v>168.59530274919001</v>
      </c>
      <c r="Q1352">
        <v>53.256153500689997</v>
      </c>
      <c r="R1352">
        <v>42.096019258414202</v>
      </c>
      <c r="S1352">
        <v>28.8639877605405</v>
      </c>
      <c r="T1352">
        <v>68.387309846041404</v>
      </c>
    </row>
    <row r="1353" spans="1:20" x14ac:dyDescent="0.35">
      <c r="A1353" s="24">
        <v>42872</v>
      </c>
      <c r="B1353">
        <v>113.658984256647</v>
      </c>
      <c r="C1353">
        <v>127.904470123869</v>
      </c>
      <c r="D1353">
        <v>120.889348600236</v>
      </c>
      <c r="E1353">
        <v>106.699997910881</v>
      </c>
      <c r="F1353">
        <v>132.92119168138601</v>
      </c>
      <c r="G1353">
        <v>49.879044983594902</v>
      </c>
      <c r="H1353">
        <v>29.0845206516045</v>
      </c>
      <c r="I1353">
        <v>135.11307223657701</v>
      </c>
      <c r="J1353">
        <v>126.934336432256</v>
      </c>
      <c r="K1353">
        <v>117.379230538766</v>
      </c>
      <c r="L1353">
        <v>205.90443275438199</v>
      </c>
      <c r="M1353">
        <v>212.20932638451001</v>
      </c>
      <c r="N1353">
        <v>206.37750443478001</v>
      </c>
      <c r="O1353">
        <v>221.709844629038</v>
      </c>
      <c r="P1353">
        <v>165.12166904686401</v>
      </c>
      <c r="Q1353">
        <v>53.6179433365714</v>
      </c>
      <c r="R1353">
        <v>42.300936398744703</v>
      </c>
      <c r="S1353">
        <v>28.709428397518298</v>
      </c>
      <c r="T1353">
        <v>67.377305419259102</v>
      </c>
    </row>
    <row r="1354" spans="1:20" x14ac:dyDescent="0.35">
      <c r="A1354" s="24">
        <v>42873</v>
      </c>
      <c r="B1354">
        <v>113.59678105435</v>
      </c>
      <c r="C1354">
        <v>127.81692401101</v>
      </c>
      <c r="D1354">
        <v>120.854192574983</v>
      </c>
      <c r="E1354">
        <v>106.619988150891</v>
      </c>
      <c r="F1354">
        <v>133.10062723367699</v>
      </c>
      <c r="G1354">
        <v>49.825277882397899</v>
      </c>
      <c r="H1354">
        <v>28.957755025071702</v>
      </c>
      <c r="I1354">
        <v>135.06902585499199</v>
      </c>
      <c r="J1354">
        <v>126.913150118735</v>
      </c>
      <c r="K1354">
        <v>117.789074790253</v>
      </c>
      <c r="L1354">
        <v>206.73385881544201</v>
      </c>
      <c r="M1354">
        <v>213.55152770238499</v>
      </c>
      <c r="N1354">
        <v>206.916308505112</v>
      </c>
      <c r="O1354">
        <v>222.57194563496901</v>
      </c>
      <c r="P1354">
        <v>165.48512598086799</v>
      </c>
      <c r="Q1354">
        <v>53.473227402219003</v>
      </c>
      <c r="R1354">
        <v>42.300936398744703</v>
      </c>
      <c r="S1354">
        <v>28.632148716007201</v>
      </c>
      <c r="T1354">
        <v>67.377305419259102</v>
      </c>
    </row>
    <row r="1355" spans="1:20" x14ac:dyDescent="0.35">
      <c r="A1355" s="24">
        <v>42874</v>
      </c>
      <c r="B1355">
        <v>113.59678105435</v>
      </c>
      <c r="C1355">
        <v>127.787751186346</v>
      </c>
      <c r="D1355">
        <v>120.748997711765</v>
      </c>
      <c r="E1355">
        <v>106.619988150891</v>
      </c>
      <c r="F1355">
        <v>133.42362440705699</v>
      </c>
      <c r="G1355">
        <v>49.6371237714309</v>
      </c>
      <c r="H1355">
        <v>28.8028242243943</v>
      </c>
      <c r="I1355">
        <v>135.495134029718</v>
      </c>
      <c r="J1355">
        <v>126.987252201155</v>
      </c>
      <c r="K1355">
        <v>118.667199907645</v>
      </c>
      <c r="L1355">
        <v>208.07847436086001</v>
      </c>
      <c r="M1355">
        <v>214.94883316740101</v>
      </c>
      <c r="N1355">
        <v>208.421361910207</v>
      </c>
      <c r="O1355">
        <v>223.70342731029601</v>
      </c>
      <c r="P1355">
        <v>165.44476292343199</v>
      </c>
      <c r="Q1355">
        <v>54.522431044787503</v>
      </c>
      <c r="R1355">
        <v>43.120607751853299</v>
      </c>
      <c r="S1355">
        <v>29.173108329077799</v>
      </c>
      <c r="T1355">
        <v>68.9894052794495</v>
      </c>
    </row>
    <row r="1356" spans="1:20" x14ac:dyDescent="0.35">
      <c r="A1356" s="24">
        <v>42877</v>
      </c>
      <c r="B1356">
        <v>113.524170166959</v>
      </c>
      <c r="C1356">
        <v>127.743943581332</v>
      </c>
      <c r="D1356">
        <v>120.81911690635999</v>
      </c>
      <c r="E1356">
        <v>106.633353889793</v>
      </c>
      <c r="F1356">
        <v>133.78241643611199</v>
      </c>
      <c r="G1356">
        <v>49.825277882397899</v>
      </c>
      <c r="H1356">
        <v>29.014093259083999</v>
      </c>
      <c r="I1356">
        <v>135.14251445778899</v>
      </c>
      <c r="J1356">
        <v>126.88141066037601</v>
      </c>
      <c r="K1356">
        <v>117.789074790253</v>
      </c>
      <c r="L1356">
        <v>209.13500606679199</v>
      </c>
      <c r="M1356">
        <v>216.217506505393</v>
      </c>
      <c r="N1356">
        <v>209.09029761240001</v>
      </c>
      <c r="O1356">
        <v>224.56543082932899</v>
      </c>
      <c r="P1356">
        <v>166.85846867829301</v>
      </c>
      <c r="Q1356">
        <v>54.884224628815304</v>
      </c>
      <c r="R1356">
        <v>43.3840742418706</v>
      </c>
      <c r="S1356">
        <v>29.752705019164502</v>
      </c>
      <c r="T1356">
        <v>68.445572935679195</v>
      </c>
    </row>
    <row r="1357" spans="1:20" x14ac:dyDescent="0.35">
      <c r="A1357" s="24">
        <v>42878</v>
      </c>
      <c r="B1357">
        <v>113.30638421791301</v>
      </c>
      <c r="C1357">
        <v>127.466850115043</v>
      </c>
      <c r="D1357">
        <v>120.643714456254</v>
      </c>
      <c r="E1357">
        <v>106.566663700349</v>
      </c>
      <c r="F1357">
        <v>133.818329905079</v>
      </c>
      <c r="G1357">
        <v>50.510762307825502</v>
      </c>
      <c r="H1357">
        <v>29.5915595005665</v>
      </c>
      <c r="I1357">
        <v>134.56939983990901</v>
      </c>
      <c r="J1357">
        <v>126.48978395561799</v>
      </c>
      <c r="K1357">
        <v>115.213154376928</v>
      </c>
      <c r="L1357">
        <v>209.597755500018</v>
      </c>
      <c r="M1357">
        <v>216.53004225766901</v>
      </c>
      <c r="N1357">
        <v>209.220365336767</v>
      </c>
      <c r="O1357">
        <v>227.58262593387801</v>
      </c>
      <c r="P1357">
        <v>163.78868940687499</v>
      </c>
      <c r="Q1357">
        <v>54.703331584947797</v>
      </c>
      <c r="R1357">
        <v>43.325527683970698</v>
      </c>
      <c r="S1357">
        <v>28.941267442051601</v>
      </c>
      <c r="T1357">
        <v>68.387309846041404</v>
      </c>
    </row>
    <row r="1358" spans="1:20" x14ac:dyDescent="0.35">
      <c r="A1358" s="24">
        <v>42879</v>
      </c>
      <c r="B1358">
        <v>113.50344822302699</v>
      </c>
      <c r="C1358">
        <v>127.743943581332</v>
      </c>
      <c r="D1358">
        <v>120.783993023759</v>
      </c>
      <c r="E1358">
        <v>106.64667346034</v>
      </c>
      <c r="F1358">
        <v>134.03365256782899</v>
      </c>
      <c r="G1358">
        <v>50.013454352072102</v>
      </c>
      <c r="H1358">
        <v>29.098601924389602</v>
      </c>
      <c r="I1358">
        <v>134.789880267082</v>
      </c>
      <c r="J1358">
        <v>126.690903889358</v>
      </c>
      <c r="K1358">
        <v>117.14509010581401</v>
      </c>
      <c r="L1358">
        <v>210.086747388259</v>
      </c>
      <c r="M1358">
        <v>217.41254536735599</v>
      </c>
      <c r="N1358">
        <v>210.26089115483501</v>
      </c>
      <c r="O1358">
        <v>226.77448392568999</v>
      </c>
      <c r="P1358">
        <v>163.18283027170699</v>
      </c>
      <c r="Q1358">
        <v>54.594796508256898</v>
      </c>
      <c r="R1358">
        <v>43.179157101540198</v>
      </c>
      <c r="S1358">
        <v>28.709428397518298</v>
      </c>
      <c r="T1358">
        <v>67.493848440012101</v>
      </c>
    </row>
    <row r="1359" spans="1:20" x14ac:dyDescent="0.35">
      <c r="A1359" s="24">
        <v>42880</v>
      </c>
      <c r="B1359">
        <v>113.55529045335901</v>
      </c>
      <c r="C1359">
        <v>127.714798395535</v>
      </c>
      <c r="D1359">
        <v>120.748997711765</v>
      </c>
      <c r="E1359">
        <v>106.633353889793</v>
      </c>
      <c r="F1359">
        <v>133.89014366376</v>
      </c>
      <c r="G1359">
        <v>49.973130423593602</v>
      </c>
      <c r="H1359">
        <v>29.0422636903773</v>
      </c>
      <c r="I1359">
        <v>134.83395588622599</v>
      </c>
      <c r="J1359">
        <v>126.743809655277</v>
      </c>
      <c r="K1359">
        <v>117.32072978883799</v>
      </c>
      <c r="L1359">
        <v>211.09085399602699</v>
      </c>
      <c r="M1359">
        <v>218.73638370742799</v>
      </c>
      <c r="N1359">
        <v>210.70683763838099</v>
      </c>
      <c r="O1359">
        <v>226.343396865138</v>
      </c>
      <c r="P1359">
        <v>164.83888656852901</v>
      </c>
      <c r="Q1359">
        <v>53.400869435042402</v>
      </c>
      <c r="R1359">
        <v>42.037469908727303</v>
      </c>
      <c r="S1359">
        <v>28.5935097964981</v>
      </c>
      <c r="T1359">
        <v>65.745795756840806</v>
      </c>
    </row>
    <row r="1360" spans="1:20" x14ac:dyDescent="0.35">
      <c r="A1360" s="24">
        <v>42881</v>
      </c>
      <c r="B1360">
        <v>113.51378116711599</v>
      </c>
      <c r="C1360">
        <v>127.80238596669599</v>
      </c>
      <c r="D1360">
        <v>120.783993023759</v>
      </c>
      <c r="E1360">
        <v>106.646673460339</v>
      </c>
      <c r="F1360">
        <v>133.96189152616699</v>
      </c>
      <c r="G1360">
        <v>49.784959543596202</v>
      </c>
      <c r="H1360">
        <v>28.929584593778401</v>
      </c>
      <c r="I1360">
        <v>135.18653160181699</v>
      </c>
      <c r="J1360">
        <v>126.839048036314</v>
      </c>
      <c r="K1360">
        <v>117.906131263405</v>
      </c>
      <c r="L1360">
        <v>211.04720628879801</v>
      </c>
      <c r="M1360">
        <v>218.82828987884901</v>
      </c>
      <c r="N1360">
        <v>211.09700885773699</v>
      </c>
      <c r="O1360">
        <v>225.535279228674</v>
      </c>
      <c r="P1360">
        <v>164.87921518649699</v>
      </c>
      <c r="Q1360">
        <v>53.798843876731603</v>
      </c>
      <c r="R1360">
        <v>42.476581656018404</v>
      </c>
      <c r="S1360">
        <v>28.748069159520298</v>
      </c>
      <c r="T1360">
        <v>65.9011878546346</v>
      </c>
    </row>
    <row r="1361" spans="1:20" x14ac:dyDescent="0.35">
      <c r="A1361" s="24">
        <v>42885</v>
      </c>
      <c r="B1361">
        <v>113.73161382929</v>
      </c>
      <c r="C1361">
        <v>127.94826390945001</v>
      </c>
      <c r="D1361">
        <v>120.994583641769</v>
      </c>
      <c r="E1361">
        <v>106.699997910881</v>
      </c>
      <c r="F1361">
        <v>134.21307494086599</v>
      </c>
      <c r="G1361">
        <v>49.274208415124299</v>
      </c>
      <c r="H1361">
        <v>28.4929652516138</v>
      </c>
      <c r="I1361">
        <v>135.71558521933201</v>
      </c>
      <c r="J1361">
        <v>127.135446363016</v>
      </c>
      <c r="K1361">
        <v>119.545352511684</v>
      </c>
      <c r="L1361">
        <v>210.863867974881</v>
      </c>
      <c r="M1361">
        <v>219.08572148398301</v>
      </c>
      <c r="N1361">
        <v>210.61396407472199</v>
      </c>
      <c r="O1361">
        <v>223.16456848460601</v>
      </c>
      <c r="P1361">
        <v>164.59651880683401</v>
      </c>
      <c r="Q1361">
        <v>53.364688577381301</v>
      </c>
      <c r="R1361">
        <v>42.125293933257801</v>
      </c>
      <c r="S1361">
        <v>27.4729534933408</v>
      </c>
      <c r="T1361">
        <v>64.0560398462611</v>
      </c>
    </row>
    <row r="1362" spans="1:20" x14ac:dyDescent="0.35">
      <c r="A1362" s="24">
        <v>42886</v>
      </c>
      <c r="B1362">
        <v>113.845715317673</v>
      </c>
      <c r="C1362">
        <v>128.09403129673299</v>
      </c>
      <c r="D1362">
        <v>121.029627167741</v>
      </c>
      <c r="E1362">
        <v>106.726740930774</v>
      </c>
      <c r="F1362">
        <v>134.17720100966201</v>
      </c>
      <c r="G1362">
        <v>49.032264844253099</v>
      </c>
      <c r="H1362">
        <v>28.267614944138899</v>
      </c>
      <c r="I1362">
        <v>136.009451917848</v>
      </c>
      <c r="J1362">
        <v>127.28362051891401</v>
      </c>
      <c r="K1362">
        <v>120.364958554715</v>
      </c>
      <c r="L1362">
        <v>210.81145782968301</v>
      </c>
      <c r="M1362">
        <v>219.45337659713701</v>
      </c>
      <c r="N1362">
        <v>210.52102660356999</v>
      </c>
      <c r="O1362">
        <v>221.60212160734901</v>
      </c>
      <c r="P1362">
        <v>164.556104090194</v>
      </c>
      <c r="Q1362">
        <v>52.785817343678197</v>
      </c>
      <c r="R1362">
        <v>41.744731535653301</v>
      </c>
      <c r="S1362">
        <v>26.738795597738999</v>
      </c>
      <c r="T1362">
        <v>63.2597074483878</v>
      </c>
    </row>
    <row r="1363" spans="1:20" x14ac:dyDescent="0.35">
      <c r="A1363" s="24">
        <v>42887</v>
      </c>
      <c r="B1363">
        <v>113.79375163320699</v>
      </c>
      <c r="C1363">
        <v>128.088185676253</v>
      </c>
      <c r="D1363">
        <v>121.015580828965</v>
      </c>
      <c r="E1363">
        <v>106.71197859912</v>
      </c>
      <c r="F1363">
        <v>134.469569595195</v>
      </c>
      <c r="G1363">
        <v>49.059162369043598</v>
      </c>
      <c r="H1363">
        <v>28.295782746857999</v>
      </c>
      <c r="I1363">
        <v>135.848747678629</v>
      </c>
      <c r="J1363">
        <v>127.31123874914699</v>
      </c>
      <c r="K1363">
        <v>120.599135636531</v>
      </c>
      <c r="L1363">
        <v>212.48786473367599</v>
      </c>
      <c r="M1363">
        <v>220.59332652569401</v>
      </c>
      <c r="N1363">
        <v>211.93315851438601</v>
      </c>
      <c r="O1363">
        <v>224.888697381295</v>
      </c>
      <c r="P1363">
        <v>168.19141387881299</v>
      </c>
      <c r="Q1363">
        <v>52.424023759650098</v>
      </c>
      <c r="R1363">
        <v>41.5398116035363</v>
      </c>
      <c r="S1363">
        <v>26.545595472714702</v>
      </c>
      <c r="T1363">
        <v>64.114298725529906</v>
      </c>
    </row>
    <row r="1364" spans="1:20" x14ac:dyDescent="0.35">
      <c r="A1364" s="24">
        <v>42888</v>
      </c>
      <c r="B1364">
        <v>114.167933137443</v>
      </c>
      <c r="C1364">
        <v>128.45387553236699</v>
      </c>
      <c r="D1364">
        <v>121.15622100130101</v>
      </c>
      <c r="E1364">
        <v>106.76541847055</v>
      </c>
      <c r="F1364">
        <v>134.54163375971501</v>
      </c>
      <c r="G1364">
        <v>47.8898019812274</v>
      </c>
      <c r="H1364">
        <v>27.267615890425699</v>
      </c>
      <c r="I1364">
        <v>137.11686829496</v>
      </c>
      <c r="J1364">
        <v>127.90552584670201</v>
      </c>
      <c r="K1364">
        <v>124.75572157491099</v>
      </c>
      <c r="L1364">
        <v>213.19515496992</v>
      </c>
      <c r="M1364">
        <v>222.00902539598201</v>
      </c>
      <c r="N1364">
        <v>213.25241686154399</v>
      </c>
      <c r="O1364">
        <v>223.05686983464099</v>
      </c>
      <c r="P1364">
        <v>166.818036741919</v>
      </c>
      <c r="Q1364">
        <v>52.1707652523137</v>
      </c>
      <c r="R1364">
        <v>41.334894463205799</v>
      </c>
      <c r="S1364">
        <v>26.1591970651594</v>
      </c>
      <c r="T1364">
        <v>62.774133983886301</v>
      </c>
    </row>
    <row r="1365" spans="1:20" x14ac:dyDescent="0.35">
      <c r="A1365" s="24">
        <v>42891</v>
      </c>
      <c r="B1365">
        <v>113.991189343352</v>
      </c>
      <c r="C1365">
        <v>128.38072926948399</v>
      </c>
      <c r="D1365">
        <v>121.191320776914</v>
      </c>
      <c r="E1365">
        <v>106.725378964288</v>
      </c>
      <c r="F1365">
        <v>134.469569595195</v>
      </c>
      <c r="G1365">
        <v>48.5483944715413</v>
      </c>
      <c r="H1365">
        <v>27.788738640747201</v>
      </c>
      <c r="I1365">
        <v>136.453292671686</v>
      </c>
      <c r="J1365">
        <v>127.54472832904101</v>
      </c>
      <c r="K1365">
        <v>122.355431682393</v>
      </c>
      <c r="L1365">
        <v>213.03798434618801</v>
      </c>
      <c r="M1365">
        <v>221.86192379501099</v>
      </c>
      <c r="N1365">
        <v>213.270997965025</v>
      </c>
      <c r="O1365">
        <v>223.002935208623</v>
      </c>
      <c r="P1365">
        <v>166.77767368448301</v>
      </c>
      <c r="Q1365">
        <v>51.881333383608499</v>
      </c>
      <c r="R1365">
        <v>41.042156090131797</v>
      </c>
      <c r="S1365">
        <v>26.004637702137099</v>
      </c>
      <c r="T1365">
        <v>62.579922281636598</v>
      </c>
    </row>
    <row r="1366" spans="1:20" x14ac:dyDescent="0.35">
      <c r="A1366" s="24">
        <v>42892</v>
      </c>
      <c r="B1366">
        <v>114.219924849786</v>
      </c>
      <c r="C1366">
        <v>128.614692283013</v>
      </c>
      <c r="D1366">
        <v>121.296829030986</v>
      </c>
      <c r="E1366">
        <v>106.818823715714</v>
      </c>
      <c r="F1366">
        <v>134.28902698551201</v>
      </c>
      <c r="G1366">
        <v>47.983876241872402</v>
      </c>
      <c r="H1366">
        <v>27.3521245557314</v>
      </c>
      <c r="I1366">
        <v>137.14631051617201</v>
      </c>
      <c r="J1366">
        <v>127.916159015386</v>
      </c>
      <c r="K1366">
        <v>124.11173689047099</v>
      </c>
      <c r="L1366">
        <v>212.35695151792399</v>
      </c>
      <c r="M1366">
        <v>221.01617706839801</v>
      </c>
      <c r="N1366">
        <v>212.34192681409701</v>
      </c>
      <c r="O1366">
        <v>221.925388159314</v>
      </c>
      <c r="P1366">
        <v>163.14243277480199</v>
      </c>
      <c r="Q1366">
        <v>52.243123219489902</v>
      </c>
      <c r="R1366">
        <v>41.334894463205799</v>
      </c>
      <c r="S1366">
        <v>26.506956553205701</v>
      </c>
      <c r="T1366">
        <v>64.172570235906704</v>
      </c>
    </row>
    <row r="1367" spans="1:20" x14ac:dyDescent="0.35">
      <c r="A1367" s="24">
        <v>42893</v>
      </c>
      <c r="B1367">
        <v>114.084765082945</v>
      </c>
      <c r="C1367">
        <v>128.45387553236699</v>
      </c>
      <c r="D1367">
        <v>121.261664970071</v>
      </c>
      <c r="E1367">
        <v>106.73871007692399</v>
      </c>
      <c r="F1367">
        <v>134.00034859128499</v>
      </c>
      <c r="G1367">
        <v>48.373672353939199</v>
      </c>
      <c r="H1367">
        <v>27.690151331230801</v>
      </c>
      <c r="I1367">
        <v>136.866156232501</v>
      </c>
      <c r="J1367">
        <v>127.756961574549</v>
      </c>
      <c r="K1367">
        <v>122.64816448743299</v>
      </c>
      <c r="L1367">
        <v>212.74981078890801</v>
      </c>
      <c r="M1367">
        <v>221.51257080472101</v>
      </c>
      <c r="N1367">
        <v>212.39770207828599</v>
      </c>
      <c r="O1367">
        <v>224.02659637536399</v>
      </c>
      <c r="P1367">
        <v>163.78868940687499</v>
      </c>
      <c r="Q1367">
        <v>51.519536051434002</v>
      </c>
      <c r="R1367">
        <v>40.544497784940503</v>
      </c>
      <c r="S1367">
        <v>26.236476746670402</v>
      </c>
      <c r="T1367">
        <v>61.531085619290401</v>
      </c>
    </row>
    <row r="1368" spans="1:20" x14ac:dyDescent="0.35">
      <c r="A1368" s="24">
        <v>42894</v>
      </c>
      <c r="B1368">
        <v>113.970448714169</v>
      </c>
      <c r="C1368">
        <v>128.26370630441801</v>
      </c>
      <c r="D1368">
        <v>121.05068864024101</v>
      </c>
      <c r="E1368">
        <v>106.685281747582</v>
      </c>
      <c r="F1368">
        <v>134.07253136909699</v>
      </c>
      <c r="G1368">
        <v>48.6693662569769</v>
      </c>
      <c r="H1368">
        <v>27.9436694414246</v>
      </c>
      <c r="I1368">
        <v>136.63026761210199</v>
      </c>
      <c r="J1368">
        <v>127.534085157376</v>
      </c>
      <c r="K1368">
        <v>121.711446997954</v>
      </c>
      <c r="L1368">
        <v>212.85461612634001</v>
      </c>
      <c r="M1368">
        <v>221.32874324814401</v>
      </c>
      <c r="N1368">
        <v>212.84360063121301</v>
      </c>
      <c r="O1368">
        <v>229.845516169359</v>
      </c>
      <c r="P1368">
        <v>163.42518081366799</v>
      </c>
      <c r="Q1368">
        <v>51.519536051434002</v>
      </c>
      <c r="R1368">
        <v>40.485948435253903</v>
      </c>
      <c r="S1368">
        <v>26.352397190183499</v>
      </c>
      <c r="T1368">
        <v>61.045503734050399</v>
      </c>
    </row>
    <row r="1369" spans="1:20" x14ac:dyDescent="0.35">
      <c r="A1369" s="24">
        <v>42895</v>
      </c>
      <c r="B1369">
        <v>113.876872974576</v>
      </c>
      <c r="C1369">
        <v>128.10284809547099</v>
      </c>
      <c r="D1369">
        <v>121.05068864024101</v>
      </c>
      <c r="E1369">
        <v>106.645219157143</v>
      </c>
      <c r="F1369">
        <v>134.00034859128499</v>
      </c>
      <c r="G1369">
        <v>48.803775625454101</v>
      </c>
      <c r="H1369">
        <v>28.070429810808701</v>
      </c>
      <c r="I1369">
        <v>136.512235589227</v>
      </c>
      <c r="J1369">
        <v>127.406757213649</v>
      </c>
      <c r="K1369">
        <v>121.12602719895401</v>
      </c>
      <c r="L1369">
        <v>212.53154234683601</v>
      </c>
      <c r="M1369">
        <v>219.140840844861</v>
      </c>
      <c r="N1369">
        <v>212.63922446979501</v>
      </c>
      <c r="O1369">
        <v>236.41869208897401</v>
      </c>
      <c r="P1369">
        <v>165.76787401973399</v>
      </c>
      <c r="Q1369">
        <v>51.808971668285501</v>
      </c>
      <c r="R1369">
        <v>40.603044342840697</v>
      </c>
      <c r="S1369">
        <v>26.506956553205701</v>
      </c>
      <c r="T1369">
        <v>63.337401392099999</v>
      </c>
    </row>
    <row r="1370" spans="1:20" x14ac:dyDescent="0.35">
      <c r="A1370" s="24">
        <v>42898</v>
      </c>
      <c r="B1370">
        <v>113.876872974576</v>
      </c>
      <c r="C1370">
        <v>128.19056004153501</v>
      </c>
      <c r="D1370">
        <v>121.085860736819</v>
      </c>
      <c r="E1370">
        <v>106.658561811867</v>
      </c>
      <c r="F1370">
        <v>134.36128883885101</v>
      </c>
      <c r="G1370">
        <v>48.844088374579002</v>
      </c>
      <c r="H1370">
        <v>28.098594984953401</v>
      </c>
      <c r="I1370">
        <v>136.37954093086401</v>
      </c>
      <c r="J1370">
        <v>127.438606704797</v>
      </c>
      <c r="K1370">
        <v>120.891840954922</v>
      </c>
      <c r="L1370">
        <v>212.48786473367599</v>
      </c>
      <c r="M1370">
        <v>218.11120570673199</v>
      </c>
      <c r="N1370">
        <v>212.00745097456499</v>
      </c>
      <c r="O1370">
        <v>236.74193426921499</v>
      </c>
      <c r="P1370">
        <v>166.21219482648499</v>
      </c>
      <c r="Q1370">
        <v>51.338643007566503</v>
      </c>
      <c r="R1370">
        <v>40.368852527666697</v>
      </c>
      <c r="S1370">
        <v>26.1591970651594</v>
      </c>
      <c r="T1370">
        <v>63.745268281781399</v>
      </c>
    </row>
    <row r="1371" spans="1:20" x14ac:dyDescent="0.35">
      <c r="A1371" s="24">
        <v>42899</v>
      </c>
      <c r="B1371">
        <v>113.908058659357</v>
      </c>
      <c r="C1371">
        <v>128.30765210377001</v>
      </c>
      <c r="D1371">
        <v>121.121032833397</v>
      </c>
      <c r="E1371">
        <v>106.645219157143</v>
      </c>
      <c r="F1371">
        <v>134.54163375971501</v>
      </c>
      <c r="G1371">
        <v>48.830667560567797</v>
      </c>
      <c r="H1371">
        <v>28.028175478155902</v>
      </c>
      <c r="I1371">
        <v>136.674489419037</v>
      </c>
      <c r="J1371">
        <v>127.576517802304</v>
      </c>
      <c r="K1371">
        <v>121.184546273314</v>
      </c>
      <c r="L1371">
        <v>213.52693137553101</v>
      </c>
      <c r="M1371">
        <v>219.802714373692</v>
      </c>
      <c r="N1371">
        <v>212.67637069988399</v>
      </c>
      <c r="O1371">
        <v>237.604035275146</v>
      </c>
      <c r="P1371">
        <v>166.65649841350199</v>
      </c>
      <c r="Q1371">
        <v>51.555720657241899</v>
      </c>
      <c r="R1371">
        <v>40.603044342840697</v>
      </c>
      <c r="S1371">
        <v>25.811437577112901</v>
      </c>
      <c r="T1371">
        <v>65.376769523461206</v>
      </c>
    </row>
    <row r="1372" spans="1:20" x14ac:dyDescent="0.35">
      <c r="A1372" s="24">
        <v>42900</v>
      </c>
      <c r="B1372">
        <v>114.27186050637501</v>
      </c>
      <c r="C1372">
        <v>128.86338681292901</v>
      </c>
      <c r="D1372">
        <v>121.437412953682</v>
      </c>
      <c r="E1372">
        <v>106.75202964747</v>
      </c>
      <c r="F1372">
        <v>134.469569595195</v>
      </c>
      <c r="G1372">
        <v>47.325283751558501</v>
      </c>
      <c r="H1372">
        <v>26.788734329885301</v>
      </c>
      <c r="I1372">
        <v>138.25216268391401</v>
      </c>
      <c r="J1372">
        <v>128.446797145549</v>
      </c>
      <c r="K1372">
        <v>126.453461897549</v>
      </c>
      <c r="L1372">
        <v>213.25622288232901</v>
      </c>
      <c r="M1372">
        <v>219.45337659713701</v>
      </c>
      <c r="N1372">
        <v>212.95508725209999</v>
      </c>
      <c r="O1372">
        <v>237.33458149057699</v>
      </c>
      <c r="P1372">
        <v>166.29298982029499</v>
      </c>
      <c r="Q1372">
        <v>50.6512292008793</v>
      </c>
      <c r="R1372">
        <v>39.724823640045202</v>
      </c>
      <c r="S1372">
        <v>25.579598532579599</v>
      </c>
      <c r="T1372">
        <v>62.541064783857301</v>
      </c>
    </row>
    <row r="1373" spans="1:20" x14ac:dyDescent="0.35">
      <c r="A1373" s="24">
        <v>42901</v>
      </c>
      <c r="B1373">
        <v>114.199109479597</v>
      </c>
      <c r="C1373">
        <v>128.60011278039801</v>
      </c>
      <c r="D1373">
        <v>121.22648483782901</v>
      </c>
      <c r="E1373">
        <v>106.71197859912</v>
      </c>
      <c r="F1373">
        <v>134.144714146908</v>
      </c>
      <c r="G1373">
        <v>47.473130703077402</v>
      </c>
      <c r="H1373">
        <v>26.859161722405801</v>
      </c>
      <c r="I1373">
        <v>137.89825665942001</v>
      </c>
      <c r="J1373">
        <v>128.139045435539</v>
      </c>
      <c r="K1373">
        <v>126.160747416942</v>
      </c>
      <c r="L1373">
        <v>212.84586864133499</v>
      </c>
      <c r="M1373">
        <v>219.10409967552101</v>
      </c>
      <c r="N1373">
        <v>213.140914263784</v>
      </c>
      <c r="O1373">
        <v>235.77220772849199</v>
      </c>
      <c r="P1373">
        <v>164.23297577415801</v>
      </c>
      <c r="Q1373">
        <v>50.8683105987011</v>
      </c>
      <c r="R1373">
        <v>39.7540983148888</v>
      </c>
      <c r="S1373">
        <v>26.506956553205701</v>
      </c>
      <c r="T1373">
        <v>61.006667288117498</v>
      </c>
    </row>
    <row r="1374" spans="1:20" x14ac:dyDescent="0.35">
      <c r="A1374" s="24">
        <v>42902</v>
      </c>
      <c r="B1374">
        <v>114.27186050637501</v>
      </c>
      <c r="C1374">
        <v>128.702473326247</v>
      </c>
      <c r="D1374">
        <v>121.331936842261</v>
      </c>
      <c r="E1374">
        <v>106.778795751541</v>
      </c>
      <c r="F1374">
        <v>133.78381343710601</v>
      </c>
      <c r="G1374">
        <v>47.311846168517</v>
      </c>
      <c r="H1374">
        <v>26.7324013530217</v>
      </c>
      <c r="I1374">
        <v>138.031039030459</v>
      </c>
      <c r="J1374">
        <v>128.24517706276399</v>
      </c>
      <c r="K1374">
        <v>126.570536695133</v>
      </c>
      <c r="L1374">
        <v>212.892387318001</v>
      </c>
      <c r="M1374">
        <v>219.53037330853601</v>
      </c>
      <c r="N1374">
        <v>212.11229121621801</v>
      </c>
      <c r="O1374">
        <v>235.13956650745001</v>
      </c>
      <c r="P1374">
        <v>162.244044791628</v>
      </c>
      <c r="Q1374">
        <v>51.085384500229999</v>
      </c>
      <c r="R1374">
        <v>40.017564804905803</v>
      </c>
      <c r="S1374">
        <v>26.3910361096926</v>
      </c>
      <c r="T1374">
        <v>61.617979219806998</v>
      </c>
    </row>
    <row r="1375" spans="1:20" x14ac:dyDescent="0.35">
      <c r="A1375" s="24">
        <v>42905</v>
      </c>
      <c r="B1375">
        <v>114.115978795602</v>
      </c>
      <c r="C1375">
        <v>128.39529495266601</v>
      </c>
      <c r="D1375">
        <v>121.15622100130101</v>
      </c>
      <c r="E1375">
        <v>106.658561811867</v>
      </c>
      <c r="F1375">
        <v>134.28902698551201</v>
      </c>
      <c r="G1375">
        <v>47.446238767963699</v>
      </c>
      <c r="H1375">
        <v>26.830986033963701</v>
      </c>
      <c r="I1375">
        <v>137.94253694147201</v>
      </c>
      <c r="J1375">
        <v>128.085949612984</v>
      </c>
      <c r="K1375">
        <v>126.043654294926</v>
      </c>
      <c r="L1375">
        <v>214.664732450694</v>
      </c>
      <c r="M1375">
        <v>221.246756431758</v>
      </c>
      <c r="N1375">
        <v>214.05381681907701</v>
      </c>
      <c r="O1375">
        <v>235.57206712801499</v>
      </c>
      <c r="P1375">
        <v>162.93407398854899</v>
      </c>
      <c r="Q1375">
        <v>50.759768025717001</v>
      </c>
      <c r="R1375">
        <v>39.6955517569885</v>
      </c>
      <c r="S1375">
        <v>25.231840887026198</v>
      </c>
      <c r="T1375">
        <v>61.442760493230097</v>
      </c>
    </row>
    <row r="1376" spans="1:20" x14ac:dyDescent="0.35">
      <c r="A1376" s="24">
        <v>42906</v>
      </c>
      <c r="B1376">
        <v>114.292657191313</v>
      </c>
      <c r="C1376">
        <v>128.673134668378</v>
      </c>
      <c r="D1376">
        <v>121.367157152817</v>
      </c>
      <c r="E1376">
        <v>106.725378964288</v>
      </c>
      <c r="F1376">
        <v>133.89205465568699</v>
      </c>
      <c r="G1376">
        <v>46.599480987329201</v>
      </c>
      <c r="H1376">
        <v>26.112678150312099</v>
      </c>
      <c r="I1376">
        <v>138.75360142761099</v>
      </c>
      <c r="J1376">
        <v>128.37253501543401</v>
      </c>
      <c r="K1376">
        <v>129.39144560529701</v>
      </c>
      <c r="L1376">
        <v>213.21703115891501</v>
      </c>
      <c r="M1376">
        <v>220.08407718353601</v>
      </c>
      <c r="N1376">
        <v>212.26161107273899</v>
      </c>
      <c r="O1376">
        <v>232.652505151268</v>
      </c>
      <c r="P1376">
        <v>159.60555098802001</v>
      </c>
      <c r="Q1376">
        <v>50.253262255482902</v>
      </c>
      <c r="R1376">
        <v>39.2564400096974</v>
      </c>
      <c r="S1376">
        <v>25.231840887026198</v>
      </c>
      <c r="T1376">
        <v>60.722442101738999</v>
      </c>
    </row>
    <row r="1377" spans="1:20" x14ac:dyDescent="0.35">
      <c r="A1377" s="24">
        <v>42907</v>
      </c>
      <c r="B1377">
        <v>114.31344453362399</v>
      </c>
      <c r="C1377">
        <v>128.58545036118099</v>
      </c>
      <c r="D1377">
        <v>121.296829030986</v>
      </c>
      <c r="E1377">
        <v>106.71197859912</v>
      </c>
      <c r="F1377">
        <v>133.06197247973901</v>
      </c>
      <c r="G1377">
        <v>46.424744895535</v>
      </c>
      <c r="H1377">
        <v>25.985920409502299</v>
      </c>
      <c r="I1377">
        <v>138.724042256166</v>
      </c>
      <c r="J1377">
        <v>128.43618398282601</v>
      </c>
      <c r="K1377">
        <v>130.328218068073</v>
      </c>
      <c r="L1377">
        <v>213.164351860332</v>
      </c>
      <c r="M1377">
        <v>220.711522030704</v>
      </c>
      <c r="N1377">
        <v>211.98164832441699</v>
      </c>
      <c r="O1377">
        <v>229.67871608781101</v>
      </c>
      <c r="P1377">
        <v>157.494824824072</v>
      </c>
      <c r="Q1377">
        <v>49.710564383148501</v>
      </c>
      <c r="R1377">
        <v>38.612411122075898</v>
      </c>
      <c r="S1377">
        <v>25.193200125024202</v>
      </c>
      <c r="T1377">
        <v>58.736650919043903</v>
      </c>
    </row>
    <row r="1378" spans="1:20" x14ac:dyDescent="0.35">
      <c r="A1378" s="24">
        <v>42908</v>
      </c>
      <c r="B1378">
        <v>114.365417560716</v>
      </c>
      <c r="C1378">
        <v>128.73174288694699</v>
      </c>
      <c r="D1378">
        <v>121.331936842261</v>
      </c>
      <c r="E1378">
        <v>106.75202964747</v>
      </c>
      <c r="F1378">
        <v>133.38684110728099</v>
      </c>
      <c r="G1378">
        <v>46.236571220699297</v>
      </c>
      <c r="H1378">
        <v>25.788737904746501</v>
      </c>
      <c r="I1378">
        <v>139.107463595768</v>
      </c>
      <c r="J1378">
        <v>128.54232561303201</v>
      </c>
      <c r="K1378">
        <v>130.97224856359301</v>
      </c>
      <c r="L1378">
        <v>213.06784541893001</v>
      </c>
      <c r="M1378">
        <v>220.78536949901701</v>
      </c>
      <c r="N1378">
        <v>212.69105344631399</v>
      </c>
      <c r="O1378">
        <v>228.16486642893599</v>
      </c>
      <c r="P1378">
        <v>158.55020512578</v>
      </c>
      <c r="Q1378">
        <v>49.782926098471101</v>
      </c>
      <c r="R1378">
        <v>38.670960471762797</v>
      </c>
      <c r="S1378">
        <v>25.193200125024202</v>
      </c>
      <c r="T1378">
        <v>58.814513277525798</v>
      </c>
    </row>
    <row r="1379" spans="1:20" x14ac:dyDescent="0.35">
      <c r="A1379" s="24">
        <v>42909</v>
      </c>
      <c r="B1379">
        <v>114.386232930905</v>
      </c>
      <c r="C1379">
        <v>128.761012447647</v>
      </c>
      <c r="D1379">
        <v>121.367157152817</v>
      </c>
      <c r="E1379">
        <v>106.792103779999</v>
      </c>
      <c r="F1379">
        <v>133.89205465568699</v>
      </c>
      <c r="G1379">
        <v>46.303775904937901</v>
      </c>
      <c r="H1379">
        <v>25.845076138758699</v>
      </c>
      <c r="I1379">
        <v>139.019005363118</v>
      </c>
      <c r="J1379">
        <v>128.605974580424</v>
      </c>
      <c r="K1379">
        <v>130.91369284036901</v>
      </c>
      <c r="L1379">
        <v>213.32230003828701</v>
      </c>
      <c r="M1379">
        <v>221.708158578233</v>
      </c>
      <c r="N1379">
        <v>213.661744351815</v>
      </c>
      <c r="O1379">
        <v>226.650992398337</v>
      </c>
      <c r="P1379">
        <v>160.457996719812</v>
      </c>
      <c r="Q1379">
        <v>50</v>
      </c>
      <c r="R1379">
        <v>38.905152286936499</v>
      </c>
      <c r="S1379">
        <v>25.502318851068601</v>
      </c>
      <c r="T1379">
        <v>60.391464975243899</v>
      </c>
    </row>
    <row r="1380" spans="1:20" x14ac:dyDescent="0.35">
      <c r="A1380" s="24">
        <v>42912</v>
      </c>
      <c r="B1380">
        <v>114.490188327715</v>
      </c>
      <c r="C1380">
        <v>128.87800777384501</v>
      </c>
      <c r="D1380">
        <v>121.472625228575</v>
      </c>
      <c r="E1380">
        <v>106.792103779999</v>
      </c>
      <c r="F1380">
        <v>134.07253136909699</v>
      </c>
      <c r="G1380">
        <v>45.954320490380198</v>
      </c>
      <c r="H1380">
        <v>25.5211280074701</v>
      </c>
      <c r="I1380">
        <v>139.72677355576801</v>
      </c>
      <c r="J1380">
        <v>128.83943415137699</v>
      </c>
      <c r="K1380">
        <v>132.37740267665001</v>
      </c>
      <c r="L1380">
        <v>213.462678481404</v>
      </c>
      <c r="M1380">
        <v>220.969912101126</v>
      </c>
      <c r="N1380">
        <v>213.79246712798201</v>
      </c>
      <c r="O1380">
        <v>228.05668034448399</v>
      </c>
      <c r="P1380">
        <v>163.38058170156901</v>
      </c>
      <c r="Q1380">
        <v>50.108542572984099</v>
      </c>
      <c r="R1380">
        <v>39.110069427267</v>
      </c>
      <c r="S1380">
        <v>26.4296768716946</v>
      </c>
      <c r="T1380">
        <v>60.547223375162098</v>
      </c>
    </row>
    <row r="1381" spans="1:20" x14ac:dyDescent="0.35">
      <c r="A1381" s="24">
        <v>42913</v>
      </c>
      <c r="B1381">
        <v>114.14712710988</v>
      </c>
      <c r="C1381">
        <v>128.45387553236699</v>
      </c>
      <c r="D1381">
        <v>121.191320776914</v>
      </c>
      <c r="E1381">
        <v>106.658561811867</v>
      </c>
      <c r="F1381">
        <v>133.747715458573</v>
      </c>
      <c r="G1381">
        <v>46.908618063085299</v>
      </c>
      <c r="H1381">
        <v>26.338033714935602</v>
      </c>
      <c r="I1381">
        <v>138.59133297902301</v>
      </c>
      <c r="J1381">
        <v>128.25578022250599</v>
      </c>
      <c r="K1381">
        <v>127.98629149224099</v>
      </c>
      <c r="L1381">
        <v>211.74295283542901</v>
      </c>
      <c r="M1381">
        <v>218.75526395221101</v>
      </c>
      <c r="N1381">
        <v>211.51489995202101</v>
      </c>
      <c r="O1381">
        <v>229.35432843652501</v>
      </c>
      <c r="P1381">
        <v>163.38058170156901</v>
      </c>
      <c r="Q1381">
        <v>50.687413806687204</v>
      </c>
      <c r="R1381">
        <v>39.5199064997147</v>
      </c>
      <c r="S1381">
        <v>26.4296768716946</v>
      </c>
      <c r="T1381">
        <v>60.605616986246801</v>
      </c>
    </row>
    <row r="1382" spans="1:20" x14ac:dyDescent="0.35">
      <c r="A1382" s="24">
        <v>42914</v>
      </c>
      <c r="B1382">
        <v>114.188739165006</v>
      </c>
      <c r="C1382">
        <v>128.48307599589899</v>
      </c>
      <c r="D1382">
        <v>121.296829030986</v>
      </c>
      <c r="E1382">
        <v>106.75202964747</v>
      </c>
      <c r="F1382">
        <v>134.216883745465</v>
      </c>
      <c r="G1382">
        <v>47.231192721882998</v>
      </c>
      <c r="H1382">
        <v>26.633811414930999</v>
      </c>
      <c r="I1382">
        <v>138.50287474637301</v>
      </c>
      <c r="J1382">
        <v>128.393741334917</v>
      </c>
      <c r="K1382">
        <v>126.639693102408</v>
      </c>
      <c r="L1382">
        <v>213.63815153529899</v>
      </c>
      <c r="M1382">
        <v>220.65618967754099</v>
      </c>
      <c r="N1382">
        <v>213.28842873363899</v>
      </c>
      <c r="O1382">
        <v>232.49023821045199</v>
      </c>
      <c r="P1382">
        <v>164.72010484063</v>
      </c>
      <c r="Q1382">
        <v>51.013030281200201</v>
      </c>
      <c r="R1382">
        <v>39.871194222475602</v>
      </c>
      <c r="S1382">
        <v>26.622875154225898</v>
      </c>
      <c r="T1382">
        <v>60.956050229031597</v>
      </c>
    </row>
    <row r="1383" spans="1:20" x14ac:dyDescent="0.35">
      <c r="A1383" s="24">
        <v>42915</v>
      </c>
      <c r="B1383">
        <v>113.970448714169</v>
      </c>
      <c r="C1383">
        <v>128.17598053891999</v>
      </c>
      <c r="D1383">
        <v>121.05068864024101</v>
      </c>
      <c r="E1383">
        <v>106.658561811867</v>
      </c>
      <c r="F1383">
        <v>133.96426379200699</v>
      </c>
      <c r="G1383">
        <v>47.983876241872402</v>
      </c>
      <c r="H1383">
        <v>27.295778435995999</v>
      </c>
      <c r="I1383">
        <v>137.721398669238</v>
      </c>
      <c r="J1383">
        <v>128.001044311204</v>
      </c>
      <c r="K1383">
        <v>123.71231007871199</v>
      </c>
      <c r="L1383">
        <v>211.760492664336</v>
      </c>
      <c r="M1383">
        <v>217.75859697721299</v>
      </c>
      <c r="N1383">
        <v>212.20566006294399</v>
      </c>
      <c r="O1383">
        <v>236.32900414331499</v>
      </c>
      <c r="P1383">
        <v>164.314218481062</v>
      </c>
      <c r="Q1383">
        <v>51.230104182728802</v>
      </c>
      <c r="R1383">
        <v>40.105386037649403</v>
      </c>
      <c r="S1383">
        <v>26.352397190183499</v>
      </c>
      <c r="T1383">
        <v>61.715322956794601</v>
      </c>
    </row>
    <row r="1384" spans="1:20" x14ac:dyDescent="0.35">
      <c r="A1384" s="24">
        <v>42916</v>
      </c>
      <c r="B1384">
        <v>113.824984031116</v>
      </c>
      <c r="C1384">
        <v>128.015122329973</v>
      </c>
      <c r="D1384">
        <v>120.98036051841</v>
      </c>
      <c r="E1384">
        <v>106.63189958659601</v>
      </c>
      <c r="F1384">
        <v>134.252968544743</v>
      </c>
      <c r="G1384">
        <v>48.212382229702001</v>
      </c>
      <c r="H1384">
        <v>27.4929661979006</v>
      </c>
      <c r="I1384">
        <v>137.57392442515101</v>
      </c>
      <c r="J1384">
        <v>127.894902680998</v>
      </c>
      <c r="K1384">
        <v>122.658426169488</v>
      </c>
      <c r="L1384">
        <v>212.15535563274</v>
      </c>
      <c r="M1384">
        <v>218.22005997862701</v>
      </c>
      <c r="N1384">
        <v>212.504331729733</v>
      </c>
      <c r="O1384">
        <v>235.30180907654201</v>
      </c>
      <c r="P1384">
        <v>165.28839051533501</v>
      </c>
      <c r="Q1384">
        <v>52.279304077151302</v>
      </c>
      <c r="R1384">
        <v>41.042156090131797</v>
      </c>
      <c r="S1384">
        <v>26.197837827161301</v>
      </c>
      <c r="T1384">
        <v>62.143643820277298</v>
      </c>
    </row>
    <row r="1385" spans="1:20" x14ac:dyDescent="0.35">
      <c r="A1385" s="24">
        <v>42919</v>
      </c>
      <c r="B1385">
        <v>113.62180060612999</v>
      </c>
      <c r="C1385">
        <v>127.786327784669</v>
      </c>
      <c r="D1385">
        <v>120.82884809415</v>
      </c>
      <c r="E1385">
        <v>106.547653879994</v>
      </c>
      <c r="F1385">
        <v>134.17320769549801</v>
      </c>
      <c r="G1385">
        <v>48.7231277684971</v>
      </c>
      <c r="H1385">
        <v>27.830995601974401</v>
      </c>
      <c r="I1385">
        <v>137.33132578512101</v>
      </c>
      <c r="J1385">
        <v>127.618270244532</v>
      </c>
      <c r="K1385">
        <v>121.487439976031</v>
      </c>
      <c r="L1385">
        <v>212.515094084434</v>
      </c>
      <c r="M1385">
        <v>218.367678846579</v>
      </c>
      <c r="N1385">
        <v>212.78435838554799</v>
      </c>
      <c r="O1385">
        <v>240.11376233498601</v>
      </c>
      <c r="P1385">
        <v>166.506101253243</v>
      </c>
      <c r="Q1385">
        <v>52.821998201339298</v>
      </c>
      <c r="R1385">
        <v>41.393443812892698</v>
      </c>
      <c r="S1385">
        <v>25.7341578956018</v>
      </c>
      <c r="T1385">
        <v>63.486970549225198</v>
      </c>
    </row>
    <row r="1386" spans="1:20" x14ac:dyDescent="0.35">
      <c r="A1386" s="24">
        <v>42921</v>
      </c>
      <c r="B1386">
        <v>113.68432145770301</v>
      </c>
      <c r="C1386">
        <v>127.903668596711</v>
      </c>
      <c r="D1386">
        <v>120.934645632087</v>
      </c>
      <c r="E1386">
        <v>106.561031160984</v>
      </c>
      <c r="F1386">
        <v>133.991992943827</v>
      </c>
      <c r="G1386">
        <v>48.5483944715413</v>
      </c>
      <c r="H1386">
        <v>27.760568209453901</v>
      </c>
      <c r="I1386">
        <v>137.46442976930101</v>
      </c>
      <c r="J1386">
        <v>127.83108366293099</v>
      </c>
      <c r="K1386">
        <v>121.663088821271</v>
      </c>
      <c r="L1386">
        <v>213.00643358830899</v>
      </c>
      <c r="M1386">
        <v>218.71835543178901</v>
      </c>
      <c r="N1386">
        <v>213.40044259133899</v>
      </c>
      <c r="O1386">
        <v>240.27593178890501</v>
      </c>
      <c r="P1386">
        <v>163.705345892374</v>
      </c>
      <c r="Q1386">
        <v>52.026049317960897</v>
      </c>
      <c r="R1386">
        <v>40.603044342840697</v>
      </c>
      <c r="S1386">
        <v>24.652242354446599</v>
      </c>
      <c r="T1386">
        <v>61.325952219214201</v>
      </c>
    </row>
    <row r="1387" spans="1:20" x14ac:dyDescent="0.35">
      <c r="A1387" s="24">
        <v>42922</v>
      </c>
      <c r="B1387">
        <v>113.465591903456</v>
      </c>
      <c r="C1387">
        <v>127.844977461539</v>
      </c>
      <c r="D1387">
        <v>120.899328893576</v>
      </c>
      <c r="E1387">
        <v>106.547653879994</v>
      </c>
      <c r="F1387">
        <v>133.66567459827101</v>
      </c>
      <c r="G1387">
        <v>49.341401920009197</v>
      </c>
      <c r="H1387">
        <v>28.4225457448164</v>
      </c>
      <c r="I1387">
        <v>136.88744117494599</v>
      </c>
      <c r="J1387">
        <v>127.50123536813901</v>
      </c>
      <c r="K1387">
        <v>118.677122587702</v>
      </c>
      <c r="L1387">
        <v>211.05864530765001</v>
      </c>
      <c r="M1387">
        <v>216.614402416671</v>
      </c>
      <c r="N1387">
        <v>210.61878909041499</v>
      </c>
      <c r="O1387">
        <v>237.62670097880499</v>
      </c>
      <c r="P1387">
        <v>160.17383666272499</v>
      </c>
      <c r="Q1387">
        <v>52.062230175622403</v>
      </c>
      <c r="R1387">
        <v>40.690865575584297</v>
      </c>
      <c r="S1387">
        <v>24.9227203184888</v>
      </c>
      <c r="T1387">
        <v>59.9436879954714</v>
      </c>
    </row>
    <row r="1388" spans="1:20" x14ac:dyDescent="0.35">
      <c r="A1388" s="24">
        <v>42923</v>
      </c>
      <c r="B1388">
        <v>113.423951820452</v>
      </c>
      <c r="C1388">
        <v>127.71300186914701</v>
      </c>
      <c r="D1388">
        <v>120.758391401712</v>
      </c>
      <c r="E1388">
        <v>106.561031160984</v>
      </c>
      <c r="F1388">
        <v>133.52068961767901</v>
      </c>
      <c r="G1388">
        <v>49.865601810876399</v>
      </c>
      <c r="H1388">
        <v>28.929584593778401</v>
      </c>
      <c r="I1388">
        <v>136.51755682483901</v>
      </c>
      <c r="J1388">
        <v>127.394813654468</v>
      </c>
      <c r="K1388">
        <v>116.62794714134201</v>
      </c>
      <c r="L1388">
        <v>212.427320175072</v>
      </c>
      <c r="M1388">
        <v>218.60761465678999</v>
      </c>
      <c r="N1388">
        <v>211.962955382823</v>
      </c>
      <c r="O1388">
        <v>239.032413296676</v>
      </c>
      <c r="P1388">
        <v>161.14804313646701</v>
      </c>
      <c r="Q1388">
        <v>51.5557206572418</v>
      </c>
      <c r="R1388">
        <v>40.163935387336302</v>
      </c>
      <c r="S1388">
        <v>24.690881273955601</v>
      </c>
      <c r="T1388">
        <v>59.690590068935101</v>
      </c>
    </row>
    <row r="1389" spans="1:20" x14ac:dyDescent="0.35">
      <c r="A1389" s="24">
        <v>42926</v>
      </c>
      <c r="B1389">
        <v>113.476027616427</v>
      </c>
      <c r="C1389">
        <v>127.87426084167301</v>
      </c>
      <c r="D1389">
        <v>121.00504607488401</v>
      </c>
      <c r="E1389">
        <v>106.61451720077</v>
      </c>
      <c r="F1389">
        <v>133.77445616629299</v>
      </c>
      <c r="G1389">
        <v>49.811845889033002</v>
      </c>
      <c r="H1389">
        <v>28.8309893985389</v>
      </c>
      <c r="I1389">
        <v>136.88744117494599</v>
      </c>
      <c r="J1389">
        <v>127.607637075848</v>
      </c>
      <c r="K1389">
        <v>116.86214254759</v>
      </c>
      <c r="L1389">
        <v>212.655457574585</v>
      </c>
      <c r="M1389">
        <v>219.17974236453</v>
      </c>
      <c r="N1389">
        <v>212.52300869445401</v>
      </c>
      <c r="O1389">
        <v>238.05922597109401</v>
      </c>
      <c r="P1389">
        <v>157.29185581468599</v>
      </c>
      <c r="Q1389">
        <v>51.772798306917203</v>
      </c>
      <c r="R1389">
        <v>40.339577852823403</v>
      </c>
      <c r="S1389">
        <v>25.193200125024202</v>
      </c>
      <c r="T1389">
        <v>60.605616986246801</v>
      </c>
    </row>
    <row r="1390" spans="1:20" x14ac:dyDescent="0.35">
      <c r="A1390" s="24">
        <v>42927</v>
      </c>
      <c r="B1390">
        <v>113.58016052312701</v>
      </c>
      <c r="C1390">
        <v>128.050209872285</v>
      </c>
      <c r="D1390">
        <v>121.04027442110301</v>
      </c>
      <c r="E1390">
        <v>106.681368979458</v>
      </c>
      <c r="F1390">
        <v>133.701970265624</v>
      </c>
      <c r="G1390">
        <v>49.583345490880298</v>
      </c>
      <c r="H1390">
        <v>28.633809522357399</v>
      </c>
      <c r="I1390">
        <v>136.97619178317899</v>
      </c>
      <c r="J1390">
        <v>127.660852934174</v>
      </c>
      <c r="K1390">
        <v>117.50612723203</v>
      </c>
      <c r="L1390">
        <v>212.49756920849401</v>
      </c>
      <c r="M1390">
        <v>219.08745584974201</v>
      </c>
      <c r="N1390">
        <v>212.42963984772601</v>
      </c>
      <c r="O1390">
        <v>237.24815935598201</v>
      </c>
      <c r="P1390">
        <v>157.45423791008801</v>
      </c>
      <c r="Q1390">
        <v>52.279304077151302</v>
      </c>
      <c r="R1390">
        <v>40.807961483171198</v>
      </c>
      <c r="S1390">
        <v>26.197837827161301</v>
      </c>
      <c r="T1390">
        <v>61.150733492637301</v>
      </c>
    </row>
    <row r="1391" spans="1:20" x14ac:dyDescent="0.35">
      <c r="A1391" s="24">
        <v>42928</v>
      </c>
      <c r="B1391">
        <v>113.923903752642</v>
      </c>
      <c r="C1391">
        <v>128.431515688546</v>
      </c>
      <c r="D1391">
        <v>121.322165476156</v>
      </c>
      <c r="E1391">
        <v>106.774940693861</v>
      </c>
      <c r="F1391">
        <v>134.46325673221</v>
      </c>
      <c r="G1391">
        <v>48.924736231536002</v>
      </c>
      <c r="H1391">
        <v>28.070429810808701</v>
      </c>
      <c r="I1391">
        <v>137.834343356967</v>
      </c>
      <c r="J1391">
        <v>128.22484100261801</v>
      </c>
      <c r="K1391">
        <v>120.023739301967</v>
      </c>
      <c r="L1391">
        <v>214.09439642839399</v>
      </c>
      <c r="M1391">
        <v>221.33901251907801</v>
      </c>
      <c r="N1391">
        <v>214.12846077046501</v>
      </c>
      <c r="O1391">
        <v>237.03188467397499</v>
      </c>
      <c r="P1391">
        <v>158.42837550489301</v>
      </c>
      <c r="Q1391">
        <v>52.026049317960897</v>
      </c>
      <c r="R1391">
        <v>40.661593692527603</v>
      </c>
      <c r="S1391">
        <v>25.888717258624101</v>
      </c>
      <c r="T1391">
        <v>61.131268955609102</v>
      </c>
    </row>
    <row r="1392" spans="1:20" x14ac:dyDescent="0.35">
      <c r="A1392" s="24">
        <v>42929</v>
      </c>
      <c r="B1392">
        <v>113.79893679050301</v>
      </c>
      <c r="C1392">
        <v>128.32887875402301</v>
      </c>
      <c r="D1392">
        <v>121.216496508826</v>
      </c>
      <c r="E1392">
        <v>106.734843477155</v>
      </c>
      <c r="F1392">
        <v>134.572025120977</v>
      </c>
      <c r="G1392">
        <v>49.5564647351204</v>
      </c>
      <c r="H1392">
        <v>28.605641719638399</v>
      </c>
      <c r="I1392">
        <v>137.53844464814901</v>
      </c>
      <c r="J1392">
        <v>128.00132439466901</v>
      </c>
      <c r="K1392">
        <v>117.56471044190199</v>
      </c>
      <c r="L1392">
        <v>214.454149833054</v>
      </c>
      <c r="M1392">
        <v>221.81889935323301</v>
      </c>
      <c r="N1392">
        <v>213.661744351815</v>
      </c>
      <c r="O1392">
        <v>237.95106425836599</v>
      </c>
      <c r="P1392">
        <v>162.08164547649099</v>
      </c>
      <c r="Q1392">
        <v>51.989872208446201</v>
      </c>
      <c r="R1392">
        <v>40.749414925270898</v>
      </c>
      <c r="S1392">
        <v>25.618239294581699</v>
      </c>
      <c r="T1392">
        <v>61.598506262040303</v>
      </c>
    </row>
    <row r="1393" spans="1:20" x14ac:dyDescent="0.35">
      <c r="A1393" s="24">
        <v>42930</v>
      </c>
      <c r="B1393">
        <v>113.913477382297</v>
      </c>
      <c r="C1393">
        <v>128.60751999689299</v>
      </c>
      <c r="D1393">
        <v>121.392702525223</v>
      </c>
      <c r="E1393">
        <v>106.801695255843</v>
      </c>
      <c r="F1393">
        <v>134.82579166958999</v>
      </c>
      <c r="G1393">
        <v>49.475822467840104</v>
      </c>
      <c r="H1393">
        <v>28.521135682907101</v>
      </c>
      <c r="I1393">
        <v>137.78994612468199</v>
      </c>
      <c r="J1393">
        <v>128.299303192351</v>
      </c>
      <c r="K1393">
        <v>118.150221863063</v>
      </c>
      <c r="L1393">
        <v>215.45438362267399</v>
      </c>
      <c r="M1393">
        <v>223.110804064136</v>
      </c>
      <c r="N1393">
        <v>215.19258443018401</v>
      </c>
      <c r="O1393">
        <v>236.707545766138</v>
      </c>
      <c r="P1393">
        <v>161.79748541940501</v>
      </c>
      <c r="Q1393">
        <v>52.5687396940029</v>
      </c>
      <c r="R1393">
        <v>41.188523880775399</v>
      </c>
      <c r="S1393">
        <v>25.7341578956018</v>
      </c>
      <c r="T1393">
        <v>62.124170862510603</v>
      </c>
    </row>
    <row r="1394" spans="1:20" x14ac:dyDescent="0.35">
      <c r="A1394" s="24">
        <v>42933</v>
      </c>
      <c r="B1394">
        <v>113.96551580776899</v>
      </c>
      <c r="C1394">
        <v>128.636872474196</v>
      </c>
      <c r="D1394">
        <v>121.42789872879</v>
      </c>
      <c r="E1394">
        <v>106.815060994745</v>
      </c>
      <c r="F1394">
        <v>134.898343466532</v>
      </c>
      <c r="G1394">
        <v>49.193560558167199</v>
      </c>
      <c r="H1394">
        <v>28.2535284142051</v>
      </c>
      <c r="I1394">
        <v>137.93788816970101</v>
      </c>
      <c r="J1394">
        <v>128.416348071725</v>
      </c>
      <c r="K1394">
        <v>118.91133631838299</v>
      </c>
      <c r="L1394">
        <v>215.42808135579699</v>
      </c>
      <c r="M1394">
        <v>223.14769737082301</v>
      </c>
      <c r="N1394">
        <v>215.248615324345</v>
      </c>
      <c r="O1394">
        <v>237.03188467397499</v>
      </c>
      <c r="P1394">
        <v>163.25878652015001</v>
      </c>
      <c r="Q1394">
        <v>52.387839153842201</v>
      </c>
      <c r="R1394">
        <v>40.983606740444898</v>
      </c>
      <c r="S1394">
        <v>26.1205581456502</v>
      </c>
      <c r="T1394">
        <v>62.085229157346198</v>
      </c>
    </row>
    <row r="1395" spans="1:20" x14ac:dyDescent="0.35">
      <c r="A1395" s="24">
        <v>42934</v>
      </c>
      <c r="B1395">
        <v>114.22588544502</v>
      </c>
      <c r="C1395">
        <v>129.04746167059099</v>
      </c>
      <c r="D1395">
        <v>121.70982192649601</v>
      </c>
      <c r="E1395">
        <v>106.841815556727</v>
      </c>
      <c r="F1395">
        <v>135.079558218204</v>
      </c>
      <c r="G1395">
        <v>48.252711747857298</v>
      </c>
      <c r="H1395">
        <v>27.5211313720452</v>
      </c>
      <c r="I1395">
        <v>138.84043697577499</v>
      </c>
      <c r="J1395">
        <v>128.96967296254201</v>
      </c>
      <c r="K1395">
        <v>122.07291474832699</v>
      </c>
      <c r="L1395">
        <v>215.542112673139</v>
      </c>
      <c r="M1395">
        <v>223.812142020821</v>
      </c>
      <c r="N1395">
        <v>215.26722838157201</v>
      </c>
      <c r="O1395">
        <v>236.166883432845</v>
      </c>
      <c r="P1395">
        <v>162.852882940847</v>
      </c>
      <c r="Q1395">
        <v>52.604920551664001</v>
      </c>
      <c r="R1395">
        <v>41.129977322875398</v>
      </c>
      <c r="S1395">
        <v>26.545595472714702</v>
      </c>
      <c r="T1395">
        <v>61.325952219214201</v>
      </c>
    </row>
    <row r="1396" spans="1:20" x14ac:dyDescent="0.35">
      <c r="A1396" s="24">
        <v>42935</v>
      </c>
      <c r="B1396">
        <v>114.257211269187</v>
      </c>
      <c r="C1396">
        <v>128.95944569698401</v>
      </c>
      <c r="D1396">
        <v>121.674569473288</v>
      </c>
      <c r="E1396">
        <v>106.82847290200201</v>
      </c>
      <c r="F1396">
        <v>135.29705545797401</v>
      </c>
      <c r="G1396">
        <v>48.252711747857298</v>
      </c>
      <c r="H1396">
        <v>27.5211313720452</v>
      </c>
      <c r="I1396">
        <v>138.855231180277</v>
      </c>
      <c r="J1396">
        <v>128.92713028482399</v>
      </c>
      <c r="K1396">
        <v>122.365656715584</v>
      </c>
      <c r="L1396">
        <v>216.709072031651</v>
      </c>
      <c r="M1396">
        <v>225.067077356363</v>
      </c>
      <c r="N1396">
        <v>216.59273368613401</v>
      </c>
      <c r="O1396">
        <v>235.46395415873599</v>
      </c>
      <c r="P1396">
        <v>164.39537508929399</v>
      </c>
      <c r="Q1396">
        <v>53.0752567086762</v>
      </c>
      <c r="R1396">
        <v>41.656907511123102</v>
      </c>
      <c r="S1396">
        <v>26.545595472714702</v>
      </c>
      <c r="T1396">
        <v>63.584310075843298</v>
      </c>
    </row>
    <row r="1397" spans="1:20" x14ac:dyDescent="0.35">
      <c r="A1397" s="24">
        <v>42936</v>
      </c>
      <c r="B1397">
        <v>114.288443667096</v>
      </c>
      <c r="C1397">
        <v>129.076814147894</v>
      </c>
      <c r="D1397">
        <v>121.63928487742901</v>
      </c>
      <c r="E1397">
        <v>106.855192837717</v>
      </c>
      <c r="F1397">
        <v>135.44207997633001</v>
      </c>
      <c r="G1397">
        <v>47.983876241872402</v>
      </c>
      <c r="H1397">
        <v>27.239442830558101</v>
      </c>
      <c r="I1397">
        <v>139.16596794993399</v>
      </c>
      <c r="J1397">
        <v>129.04414515525599</v>
      </c>
      <c r="K1397">
        <v>123.24388261735101</v>
      </c>
      <c r="L1397">
        <v>216.80563828491501</v>
      </c>
      <c r="M1397">
        <v>224.99332117045901</v>
      </c>
      <c r="N1397">
        <v>216.40609185391901</v>
      </c>
      <c r="O1397">
        <v>235.30180907654201</v>
      </c>
      <c r="P1397">
        <v>164.76070897434801</v>
      </c>
      <c r="Q1397">
        <v>53.002891245206797</v>
      </c>
      <c r="R1397">
        <v>41.481265045636</v>
      </c>
      <c r="S1397">
        <v>26.236476746670402</v>
      </c>
      <c r="T1397">
        <v>62.377260368308399</v>
      </c>
    </row>
    <row r="1398" spans="1:20" x14ac:dyDescent="0.35">
      <c r="A1398" s="24">
        <v>42937</v>
      </c>
      <c r="B1398">
        <v>114.486311138025</v>
      </c>
      <c r="C1398">
        <v>129.355413932462</v>
      </c>
      <c r="D1398">
        <v>121.85077548968501</v>
      </c>
      <c r="E1398">
        <v>106.962164917289</v>
      </c>
      <c r="F1398">
        <v>135.29705545797401</v>
      </c>
      <c r="G1398">
        <v>47.594096898836199</v>
      </c>
      <c r="H1398">
        <v>26.9436651305627</v>
      </c>
      <c r="I1398">
        <v>139.787339157796</v>
      </c>
      <c r="J1398">
        <v>129.34210394697601</v>
      </c>
      <c r="K1398">
        <v>124.82469473786399</v>
      </c>
      <c r="L1398">
        <v>216.61256559024901</v>
      </c>
      <c r="M1398">
        <v>225.04865352362199</v>
      </c>
      <c r="N1398">
        <v>216.387414889198</v>
      </c>
      <c r="O1398">
        <v>233.571660363935</v>
      </c>
      <c r="P1398">
        <v>163.82712385405799</v>
      </c>
      <c r="Q1398">
        <v>52.279304077151302</v>
      </c>
      <c r="R1398">
        <v>40.807961483171198</v>
      </c>
      <c r="S1398">
        <v>25.579598532579599</v>
      </c>
      <c r="T1398">
        <v>61.617979219806998</v>
      </c>
    </row>
    <row r="1399" spans="1:20" x14ac:dyDescent="0.35">
      <c r="A1399" s="24">
        <v>42940</v>
      </c>
      <c r="B1399">
        <v>114.382140860823</v>
      </c>
      <c r="C1399">
        <v>129.22346597893701</v>
      </c>
      <c r="D1399">
        <v>121.780310761585</v>
      </c>
      <c r="E1399">
        <v>106.895290054424</v>
      </c>
      <c r="F1399">
        <v>135.44207997633001</v>
      </c>
      <c r="G1399">
        <v>47.970438658830901</v>
      </c>
      <c r="H1399">
        <v>27.2112750278391</v>
      </c>
      <c r="I1399">
        <v>139.18074753565699</v>
      </c>
      <c r="J1399">
        <v>129.19311954962501</v>
      </c>
      <c r="K1399">
        <v>123.47807802360001</v>
      </c>
      <c r="L1399">
        <v>216.55990124463199</v>
      </c>
      <c r="M1399">
        <v>225.04865352362199</v>
      </c>
      <c r="N1399">
        <v>216.20070914949099</v>
      </c>
      <c r="O1399">
        <v>235.19359862036501</v>
      </c>
      <c r="P1399">
        <v>161.39154740063299</v>
      </c>
      <c r="Q1399">
        <v>52.3878391538423</v>
      </c>
      <c r="R1399">
        <v>40.866510832858097</v>
      </c>
      <c r="S1399">
        <v>25</v>
      </c>
      <c r="T1399">
        <v>61.559577187983798</v>
      </c>
    </row>
    <row r="1400" spans="1:20" x14ac:dyDescent="0.35">
      <c r="A1400" s="24">
        <v>42941</v>
      </c>
      <c r="B1400">
        <v>113.97594217811501</v>
      </c>
      <c r="C1400">
        <v>128.69549451219899</v>
      </c>
      <c r="D1400">
        <v>121.463127075009</v>
      </c>
      <c r="E1400">
        <v>106.748243842324</v>
      </c>
      <c r="F1400">
        <v>135.47832292666399</v>
      </c>
      <c r="G1400">
        <v>49.193560558167199</v>
      </c>
      <c r="H1400">
        <v>28.295782746857999</v>
      </c>
      <c r="I1400">
        <v>138.278184110805</v>
      </c>
      <c r="J1400">
        <v>128.42696123444699</v>
      </c>
      <c r="K1400">
        <v>118.735678310927</v>
      </c>
      <c r="L1400">
        <v>217.08636526521701</v>
      </c>
      <c r="M1400">
        <v>225.21468101058099</v>
      </c>
      <c r="N1400">
        <v>217.13417394053701</v>
      </c>
      <c r="O1400">
        <v>238.76208213003</v>
      </c>
      <c r="P1400">
        <v>165.65370718065401</v>
      </c>
      <c r="Q1400">
        <v>52.966717883838498</v>
      </c>
      <c r="R1400">
        <v>41.4519903707927</v>
      </c>
      <c r="S1400">
        <v>25.425039169557401</v>
      </c>
      <c r="T1400">
        <v>63.525895412912199</v>
      </c>
    </row>
    <row r="1401" spans="1:20" x14ac:dyDescent="0.35">
      <c r="A1401" s="24">
        <v>42942</v>
      </c>
      <c r="B1401">
        <v>114.194653047111</v>
      </c>
      <c r="C1401">
        <v>129.179395804682</v>
      </c>
      <c r="D1401">
        <v>121.745098486692</v>
      </c>
      <c r="E1401">
        <v>106.922067700583</v>
      </c>
      <c r="F1401">
        <v>135.659577216099</v>
      </c>
      <c r="G1401">
        <v>49.045713606648398</v>
      </c>
      <c r="H1401">
        <v>28.1831089074077</v>
      </c>
      <c r="I1401">
        <v>138.66289190297201</v>
      </c>
      <c r="J1401">
        <v>128.85262808316801</v>
      </c>
      <c r="K1401">
        <v>119.26260652221499</v>
      </c>
      <c r="L1401">
        <v>217.09512770318699</v>
      </c>
      <c r="M1401">
        <v>225.47313193594101</v>
      </c>
      <c r="N1401">
        <v>217.488812593993</v>
      </c>
      <c r="O1401">
        <v>234.81517885616401</v>
      </c>
      <c r="P1401">
        <v>165.65370718065401</v>
      </c>
      <c r="Q1401">
        <v>53.473227402219003</v>
      </c>
      <c r="R1401">
        <v>41.978923350827301</v>
      </c>
      <c r="S1401">
        <v>25.309120568537299</v>
      </c>
      <c r="T1401">
        <v>63.428555886294099</v>
      </c>
    </row>
    <row r="1402" spans="1:20" x14ac:dyDescent="0.35">
      <c r="A1402" s="24">
        <v>42943</v>
      </c>
      <c r="B1402">
        <v>114.028055344593</v>
      </c>
      <c r="C1402">
        <v>128.97410811620099</v>
      </c>
      <c r="D1402">
        <v>121.70982192649601</v>
      </c>
      <c r="E1402">
        <v>106.935421897396</v>
      </c>
      <c r="F1402">
        <v>135.62330790725599</v>
      </c>
      <c r="G1402">
        <v>49.516140806641801</v>
      </c>
      <c r="H1402">
        <v>28.5633900155599</v>
      </c>
      <c r="I1402">
        <v>138.05630028083399</v>
      </c>
      <c r="J1402">
        <v>128.533382948118</v>
      </c>
      <c r="K1402">
        <v>117.213431075855</v>
      </c>
      <c r="L1402">
        <v>216.89329257055101</v>
      </c>
      <c r="M1402">
        <v>224.587251377147</v>
      </c>
      <c r="N1402">
        <v>216.33139997191199</v>
      </c>
      <c r="O1402">
        <v>234.436734720239</v>
      </c>
      <c r="P1402">
        <v>167.92676378080199</v>
      </c>
      <c r="Q1402">
        <v>53.798843876731702</v>
      </c>
      <c r="R1402">
        <v>42.213115166001103</v>
      </c>
      <c r="S1402">
        <v>25.656878214090799</v>
      </c>
      <c r="T1402">
        <v>64.071020340041201</v>
      </c>
    </row>
    <row r="1403" spans="1:20" x14ac:dyDescent="0.35">
      <c r="A1403" s="24">
        <v>42944</v>
      </c>
      <c r="B1403">
        <v>114.257211269187</v>
      </c>
      <c r="C1403">
        <v>129.20880355972</v>
      </c>
      <c r="D1403">
        <v>121.85077548968501</v>
      </c>
      <c r="E1403">
        <v>106.988873310915</v>
      </c>
      <c r="F1403">
        <v>135.62330790725599</v>
      </c>
      <c r="G1403">
        <v>48.897855475775899</v>
      </c>
      <c r="H1403">
        <v>28.070429810808701</v>
      </c>
      <c r="I1403">
        <v>138.58890626168301</v>
      </c>
      <c r="J1403">
        <v>128.873914426499</v>
      </c>
      <c r="K1403">
        <v>119.379708806447</v>
      </c>
      <c r="L1403">
        <v>216.638867857126</v>
      </c>
      <c r="M1403">
        <v>224.51343433630399</v>
      </c>
      <c r="N1403">
        <v>216.05138929296999</v>
      </c>
      <c r="O1403">
        <v>232.976892802554</v>
      </c>
      <c r="P1403">
        <v>167.72384643062</v>
      </c>
      <c r="Q1403">
        <v>54.088279493583201</v>
      </c>
      <c r="R1403">
        <v>42.505856330862002</v>
      </c>
      <c r="S1403">
        <v>25.540959613070601</v>
      </c>
      <c r="T1403">
        <v>63.9347559497362</v>
      </c>
    </row>
    <row r="1404" spans="1:20" x14ac:dyDescent="0.35">
      <c r="A1404" s="24">
        <v>42947</v>
      </c>
      <c r="B1404">
        <v>114.205088760083</v>
      </c>
      <c r="C1404">
        <v>129.23815603702201</v>
      </c>
      <c r="D1404">
        <v>121.88601990722999</v>
      </c>
      <c r="E1404">
        <v>107.002239049818</v>
      </c>
      <c r="F1404">
        <v>135.587091315431</v>
      </c>
      <c r="G1404">
        <v>48.897855475775899</v>
      </c>
      <c r="H1404">
        <v>27.985921145503099</v>
      </c>
      <c r="I1404">
        <v>138.648126936029</v>
      </c>
      <c r="J1404">
        <v>128.873914426499</v>
      </c>
      <c r="K1404">
        <v>119.67245077370301</v>
      </c>
      <c r="L1404">
        <v>216.51604419588301</v>
      </c>
      <c r="M1404">
        <v>223.92285236835201</v>
      </c>
      <c r="N1404">
        <v>216.40609185391901</v>
      </c>
      <c r="O1404">
        <v>234.32859737923499</v>
      </c>
      <c r="P1404">
        <v>167.07436970821399</v>
      </c>
      <c r="Q1404">
        <v>54.413892219949901</v>
      </c>
      <c r="R1404">
        <v>42.769320029092398</v>
      </c>
      <c r="S1404">
        <v>24.420403309913301</v>
      </c>
      <c r="T1404">
        <v>63.311743401909297</v>
      </c>
    </row>
    <row r="1405" spans="1:20" x14ac:dyDescent="0.35">
      <c r="A1405" s="24">
        <v>42948</v>
      </c>
      <c r="B1405">
        <v>114.518206862363</v>
      </c>
      <c r="C1405">
        <v>129.52332005262701</v>
      </c>
      <c r="D1405">
        <v>122.08375346457601</v>
      </c>
      <c r="E1405">
        <v>107.04509482576201</v>
      </c>
      <c r="F1405">
        <v>135.81647624291</v>
      </c>
      <c r="G1405">
        <v>48.145171955786502</v>
      </c>
      <c r="H1405">
        <v>27.394373631235499</v>
      </c>
      <c r="I1405">
        <v>139.284964812233</v>
      </c>
      <c r="J1405">
        <v>129.34125369360001</v>
      </c>
      <c r="K1405">
        <v>122.131488795983</v>
      </c>
      <c r="L1405">
        <v>216.99859135585501</v>
      </c>
      <c r="M1405">
        <v>224.49493443488799</v>
      </c>
      <c r="N1405">
        <v>217.11544904519701</v>
      </c>
      <c r="O1405">
        <v>236.220939917484</v>
      </c>
      <c r="P1405">
        <v>167.64262094345</v>
      </c>
      <c r="Q1405">
        <v>53.798843876731702</v>
      </c>
      <c r="R1405">
        <v>42.183840491157802</v>
      </c>
      <c r="S1405">
        <v>24.459042229422302</v>
      </c>
      <c r="T1405">
        <v>62.844514516216599</v>
      </c>
    </row>
    <row r="1406" spans="1:20" x14ac:dyDescent="0.35">
      <c r="A1406" s="24">
        <v>42949</v>
      </c>
      <c r="B1406">
        <v>114.43470247333801</v>
      </c>
      <c r="C1406">
        <v>129.40573049077699</v>
      </c>
      <c r="D1406">
        <v>121.907177807685</v>
      </c>
      <c r="E1406">
        <v>107.018351805869</v>
      </c>
      <c r="F1406">
        <v>135.81647624291</v>
      </c>
      <c r="G1406">
        <v>48.118280020672898</v>
      </c>
      <c r="H1406">
        <v>27.338035397223098</v>
      </c>
      <c r="I1406">
        <v>139.255259452996</v>
      </c>
      <c r="J1406">
        <v>129.13845325907101</v>
      </c>
      <c r="K1406">
        <v>122.365656715584</v>
      </c>
      <c r="L1406">
        <v>217.10392004708899</v>
      </c>
      <c r="M1406">
        <v>224.69796172467699</v>
      </c>
      <c r="N1406">
        <v>216.59273368613401</v>
      </c>
      <c r="O1406">
        <v>236.38310937140301</v>
      </c>
      <c r="P1406">
        <v>165.49134230498601</v>
      </c>
      <c r="Q1406">
        <v>53.907378953422999</v>
      </c>
      <c r="R1406">
        <v>42.476581656018404</v>
      </c>
      <c r="S1406">
        <v>24.3431236284022</v>
      </c>
      <c r="T1406">
        <v>61.637456387943203</v>
      </c>
    </row>
    <row r="1407" spans="1:20" x14ac:dyDescent="0.35">
      <c r="A1407" s="24">
        <v>42950</v>
      </c>
      <c r="B1407">
        <v>114.66437224234799</v>
      </c>
      <c r="C1407">
        <v>129.552783085399</v>
      </c>
      <c r="D1407">
        <v>122.08375346457601</v>
      </c>
      <c r="E1407">
        <v>107.09870782852499</v>
      </c>
      <c r="F1407">
        <v>135.48880043412399</v>
      </c>
      <c r="G1407">
        <v>47.1505616339564</v>
      </c>
      <c r="H1407">
        <v>26.507043159823802</v>
      </c>
      <c r="I1407">
        <v>139.789765875135</v>
      </c>
      <c r="J1407">
        <v>129.319877323442</v>
      </c>
      <c r="K1407">
        <v>126.288395411929</v>
      </c>
      <c r="L1407">
        <v>216.68279967070501</v>
      </c>
      <c r="M1407">
        <v>223.92285236835201</v>
      </c>
      <c r="N1407">
        <v>216.499412770026</v>
      </c>
      <c r="O1407">
        <v>235.031429166447</v>
      </c>
      <c r="P1407">
        <v>165.16659533391601</v>
      </c>
      <c r="Q1407">
        <v>53.509408259880097</v>
      </c>
      <c r="R1407">
        <v>42.066744583570902</v>
      </c>
      <c r="S1407">
        <v>24.265843946891099</v>
      </c>
      <c r="T1407">
        <v>59.476446478670702</v>
      </c>
    </row>
    <row r="1408" spans="1:20" x14ac:dyDescent="0.35">
      <c r="A1408" s="24">
        <v>42951</v>
      </c>
      <c r="B1408">
        <v>114.476445325225</v>
      </c>
      <c r="C1408">
        <v>129.258719354455</v>
      </c>
      <c r="D1408">
        <v>121.907177807685</v>
      </c>
      <c r="E1408">
        <v>107.018351805869</v>
      </c>
      <c r="F1408">
        <v>135.52524107327901</v>
      </c>
      <c r="G1408">
        <v>47.997313824914102</v>
      </c>
      <c r="H1408">
        <v>27.239442830558101</v>
      </c>
      <c r="I1408">
        <v>138.63173928459901</v>
      </c>
      <c r="J1408">
        <v>128.81844789747299</v>
      </c>
      <c r="K1408">
        <v>123.009678048887</v>
      </c>
      <c r="L1408">
        <v>217.07760282724601</v>
      </c>
      <c r="M1408">
        <v>224.67952267820101</v>
      </c>
      <c r="N1408">
        <v>217.02209617534299</v>
      </c>
      <c r="O1408">
        <v>236.92379607641999</v>
      </c>
      <c r="P1408">
        <v>166.871417918562</v>
      </c>
      <c r="Q1408">
        <v>53.6179433365714</v>
      </c>
      <c r="R1408">
        <v>42.271661723901403</v>
      </c>
      <c r="S1408">
        <v>24.149923503378002</v>
      </c>
      <c r="T1408">
        <v>60.878179449811299</v>
      </c>
    </row>
    <row r="1409" spans="1:20" x14ac:dyDescent="0.35">
      <c r="A1409" s="24">
        <v>42954</v>
      </c>
      <c r="B1409">
        <v>114.465990927002</v>
      </c>
      <c r="C1409">
        <v>129.36150830275</v>
      </c>
      <c r="D1409">
        <v>121.94249454619499</v>
      </c>
      <c r="E1409">
        <v>107.018351805869</v>
      </c>
      <c r="F1409">
        <v>135.48880043412399</v>
      </c>
      <c r="G1409">
        <v>47.849466873395201</v>
      </c>
      <c r="H1409">
        <v>27.098595931240101</v>
      </c>
      <c r="I1409">
        <v>138.91385248467699</v>
      </c>
      <c r="J1409">
        <v>128.85040742141101</v>
      </c>
      <c r="K1409">
        <v>123.36097573936701</v>
      </c>
      <c r="L1409">
        <v>217.481183374724</v>
      </c>
      <c r="M1409">
        <v>225.307013166574</v>
      </c>
      <c r="N1409">
        <v>217.227462902898</v>
      </c>
      <c r="O1409">
        <v>235.51798627165101</v>
      </c>
      <c r="P1409">
        <v>167.76443334460299</v>
      </c>
      <c r="Q1409">
        <v>53.7264859095555</v>
      </c>
      <c r="R1409">
        <v>42.242389840844702</v>
      </c>
      <c r="S1409">
        <v>24.3431236284022</v>
      </c>
      <c r="T1409">
        <v>59.8852901740172</v>
      </c>
    </row>
    <row r="1410" spans="1:20" x14ac:dyDescent="0.35">
      <c r="A1410" s="24">
        <v>42955</v>
      </c>
      <c r="B1410">
        <v>114.361587084156</v>
      </c>
      <c r="C1410">
        <v>129.09693524344601</v>
      </c>
      <c r="D1410">
        <v>121.730602150793</v>
      </c>
      <c r="E1410">
        <v>107.004962982789</v>
      </c>
      <c r="F1410">
        <v>135.08824334702899</v>
      </c>
      <c r="G1410">
        <v>48.158615128504898</v>
      </c>
      <c r="H1410">
        <v>27.380292358450301</v>
      </c>
      <c r="I1410">
        <v>138.453638698189</v>
      </c>
      <c r="J1410">
        <v>128.23166303558401</v>
      </c>
      <c r="K1410">
        <v>122.248572755783</v>
      </c>
      <c r="L1410">
        <v>216.945956916169</v>
      </c>
      <c r="M1410">
        <v>224.42113260778001</v>
      </c>
      <c r="N1410">
        <v>215.86465159951601</v>
      </c>
      <c r="O1410">
        <v>236.058697348393</v>
      </c>
      <c r="P1410">
        <v>166.871417918562</v>
      </c>
      <c r="Q1410">
        <v>53.762663019070601</v>
      </c>
      <c r="R1410">
        <v>42.183840491157802</v>
      </c>
      <c r="S1410">
        <v>24.3817625479113</v>
      </c>
      <c r="T1410">
        <v>59.787938016291697</v>
      </c>
    </row>
    <row r="1411" spans="1:20" x14ac:dyDescent="0.35">
      <c r="A1411" s="24">
        <v>42956</v>
      </c>
      <c r="B1411">
        <v>114.465990927002</v>
      </c>
      <c r="C1411">
        <v>129.09693524344601</v>
      </c>
      <c r="D1411">
        <v>121.69522916264199</v>
      </c>
      <c r="E1411">
        <v>107.045094825761</v>
      </c>
      <c r="F1411">
        <v>134.50564121521899</v>
      </c>
      <c r="G1411">
        <v>47.661307172751599</v>
      </c>
      <c r="H1411">
        <v>26.9718355618561</v>
      </c>
      <c r="I1411">
        <v>138.379360681317</v>
      </c>
      <c r="J1411">
        <v>128.35967118201199</v>
      </c>
      <c r="K1411">
        <v>124.12210851912</v>
      </c>
      <c r="L1411">
        <v>216.93719447819799</v>
      </c>
      <c r="M1411">
        <v>224.808702499677</v>
      </c>
      <c r="N1411">
        <v>216.08869529179</v>
      </c>
      <c r="O1411">
        <v>233.84194278713301</v>
      </c>
      <c r="P1411">
        <v>164.963660763999</v>
      </c>
      <c r="Q1411">
        <v>54.124456603098302</v>
      </c>
      <c r="R1411">
        <v>42.418032306331803</v>
      </c>
      <c r="S1411">
        <v>24.961361080490899</v>
      </c>
      <c r="T1411">
        <v>60.002098448033003</v>
      </c>
    </row>
    <row r="1412" spans="1:20" x14ac:dyDescent="0.35">
      <c r="A1412" s="24">
        <v>42957</v>
      </c>
      <c r="B1412">
        <v>114.580802454942</v>
      </c>
      <c r="C1412">
        <v>129.082176088192</v>
      </c>
      <c r="D1412">
        <v>121.871788748208</v>
      </c>
      <c r="E1412">
        <v>107.112073567427</v>
      </c>
      <c r="F1412">
        <v>133.558909456214</v>
      </c>
      <c r="G1412">
        <v>46.827973000966701</v>
      </c>
      <c r="H1412">
        <v>26.2535250496299</v>
      </c>
      <c r="I1412">
        <v>138.42386024505601</v>
      </c>
      <c r="J1412">
        <v>128.317008468523</v>
      </c>
      <c r="K1412">
        <v>127.283714435712</v>
      </c>
      <c r="L1412">
        <v>213.87505137278299</v>
      </c>
      <c r="M1412">
        <v>221.265210691969</v>
      </c>
      <c r="N1412">
        <v>213.62443835299501</v>
      </c>
      <c r="O1412">
        <v>227.678284952008</v>
      </c>
      <c r="P1412">
        <v>159.93028073935599</v>
      </c>
      <c r="Q1412">
        <v>53.2923306102048</v>
      </c>
      <c r="R1412">
        <v>41.744731535653301</v>
      </c>
      <c r="S1412">
        <v>25.850078339114901</v>
      </c>
      <c r="T1412">
        <v>59.1260174462547</v>
      </c>
    </row>
    <row r="1413" spans="1:20" x14ac:dyDescent="0.35">
      <c r="A1413" s="24">
        <v>42958</v>
      </c>
      <c r="B1413">
        <v>114.674779927443</v>
      </c>
      <c r="C1413">
        <v>129.258719354455</v>
      </c>
      <c r="D1413">
        <v>121.907177807685</v>
      </c>
      <c r="E1413">
        <v>107.192418047994</v>
      </c>
      <c r="F1413">
        <v>133.88665116127299</v>
      </c>
      <c r="G1413">
        <v>46.841404994331498</v>
      </c>
      <c r="H1413">
        <v>26.239443776844801</v>
      </c>
      <c r="I1413">
        <v>138.364522620477</v>
      </c>
      <c r="J1413">
        <v>128.551708409105</v>
      </c>
      <c r="K1413">
        <v>127.22515871248901</v>
      </c>
      <c r="L1413">
        <v>214.19091782276101</v>
      </c>
      <c r="M1413">
        <v>222.095743683866</v>
      </c>
      <c r="N1413">
        <v>213.68038936278899</v>
      </c>
      <c r="O1413">
        <v>226.272475147238</v>
      </c>
      <c r="P1413">
        <v>160.94510856655</v>
      </c>
      <c r="Q1413">
        <v>53.473227402219003</v>
      </c>
      <c r="R1413">
        <v>42.008198025670602</v>
      </c>
      <c r="S1413">
        <v>25.850078339114901</v>
      </c>
      <c r="T1413">
        <v>59.242825720269998</v>
      </c>
    </row>
    <row r="1414" spans="1:20" x14ac:dyDescent="0.35">
      <c r="A1414" s="24">
        <v>42961</v>
      </c>
      <c r="B1414">
        <v>114.622582677333</v>
      </c>
      <c r="C1414">
        <v>129.185144689125</v>
      </c>
      <c r="D1414">
        <v>121.977803249044</v>
      </c>
      <c r="E1414">
        <v>107.152216952488</v>
      </c>
      <c r="F1414">
        <v>134.46924011382899</v>
      </c>
      <c r="G1414">
        <v>47.271516650361598</v>
      </c>
      <c r="H1414">
        <v>26.605640983637599</v>
      </c>
      <c r="I1414">
        <v>138.26059771948499</v>
      </c>
      <c r="J1414">
        <v>128.466352973185</v>
      </c>
      <c r="K1414">
        <v>125.64438324084</v>
      </c>
      <c r="L1414">
        <v>216.31422401621199</v>
      </c>
      <c r="M1414">
        <v>224.67952267820101</v>
      </c>
      <c r="N1414">
        <v>216.443381875867</v>
      </c>
      <c r="O1414">
        <v>230.70598426975801</v>
      </c>
      <c r="P1414">
        <v>160.98569548053399</v>
      </c>
      <c r="Q1414">
        <v>53.002891245206797</v>
      </c>
      <c r="R1414">
        <v>41.334894463205799</v>
      </c>
      <c r="S1414">
        <v>25.6955189760927</v>
      </c>
      <c r="T1414">
        <v>58.600365476892399</v>
      </c>
    </row>
    <row r="1415" spans="1:20" x14ac:dyDescent="0.35">
      <c r="A1415" s="24">
        <v>42962</v>
      </c>
      <c r="B1415">
        <v>114.45560192715899</v>
      </c>
      <c r="C1415">
        <v>128.94991028768999</v>
      </c>
      <c r="D1415">
        <v>121.69522916264199</v>
      </c>
      <c r="E1415">
        <v>107.045094825761</v>
      </c>
      <c r="F1415">
        <v>134.61491041566299</v>
      </c>
      <c r="G1415">
        <v>47.674750345470002</v>
      </c>
      <c r="H1415">
        <v>26.9436651305627</v>
      </c>
      <c r="I1415">
        <v>137.97854299452399</v>
      </c>
      <c r="J1415">
        <v>128.317008468523</v>
      </c>
      <c r="K1415">
        <v>123.887903950656</v>
      </c>
      <c r="L1415">
        <v>216.28790679636899</v>
      </c>
      <c r="M1415">
        <v>224.790233025731</v>
      </c>
      <c r="N1415">
        <v>215.696606847655</v>
      </c>
      <c r="O1415">
        <v>230.38164536191999</v>
      </c>
      <c r="P1415">
        <v>156.64244797121799</v>
      </c>
      <c r="Q1415">
        <v>52.749640234163103</v>
      </c>
      <c r="R1415">
        <v>41.334894463205799</v>
      </c>
      <c r="S1415">
        <v>25.425039169557401</v>
      </c>
      <c r="T1415">
        <v>58.3472717607251</v>
      </c>
    </row>
    <row r="1416" spans="1:20" x14ac:dyDescent="0.35">
      <c r="A1416" s="24">
        <v>42963</v>
      </c>
      <c r="B1416">
        <v>114.66437224234799</v>
      </c>
      <c r="C1416">
        <v>129.40573049077699</v>
      </c>
      <c r="D1416">
        <v>121.83657647331501</v>
      </c>
      <c r="E1416">
        <v>107.112073567427</v>
      </c>
      <c r="F1416">
        <v>134.61491041566299</v>
      </c>
      <c r="G1416">
        <v>47.325283751558501</v>
      </c>
      <c r="H1416">
        <v>26.7042335503027</v>
      </c>
      <c r="I1416">
        <v>138.52788747750199</v>
      </c>
      <c r="J1416">
        <v>128.67973656149499</v>
      </c>
      <c r="K1416">
        <v>125.293076388144</v>
      </c>
      <c r="L1416">
        <v>216.66520002993499</v>
      </c>
      <c r="M1416">
        <v>225.32548264051999</v>
      </c>
      <c r="N1416">
        <v>215.75263774181499</v>
      </c>
      <c r="O1416">
        <v>229.67871608781201</v>
      </c>
      <c r="P1416">
        <v>158.144267107009</v>
      </c>
      <c r="Q1416">
        <v>52.604920551664001</v>
      </c>
      <c r="R1416">
        <v>41.042156090131797</v>
      </c>
      <c r="S1416">
        <v>25.077279681511101</v>
      </c>
      <c r="T1416">
        <v>57.5296012115084</v>
      </c>
    </row>
    <row r="1417" spans="1:20" x14ac:dyDescent="0.35">
      <c r="A1417" s="24">
        <v>42964</v>
      </c>
      <c r="B1417">
        <v>114.83131562201901</v>
      </c>
      <c r="C1417">
        <v>129.479236058937</v>
      </c>
      <c r="D1417">
        <v>122.013160165869</v>
      </c>
      <c r="E1417">
        <v>107.192418047994</v>
      </c>
      <c r="F1417">
        <v>133.923078621173</v>
      </c>
      <c r="G1417">
        <v>46.666674492214199</v>
      </c>
      <c r="H1417">
        <v>26.084510347593099</v>
      </c>
      <c r="I1417">
        <v>138.61690122376001</v>
      </c>
      <c r="J1417">
        <v>128.80772470196101</v>
      </c>
      <c r="K1417">
        <v>127.92772660679999</v>
      </c>
      <c r="L1417">
        <v>213.287190474542</v>
      </c>
      <c r="M1417">
        <v>221.61590249091299</v>
      </c>
      <c r="N1417">
        <v>213.736484164442</v>
      </c>
      <c r="O1417">
        <v>223.89355113206</v>
      </c>
      <c r="P1417">
        <v>155.54642909632199</v>
      </c>
      <c r="Q1417">
        <v>52.749640234163103</v>
      </c>
      <c r="R1417">
        <v>40.983606740444898</v>
      </c>
      <c r="S1417">
        <v>25.309120568537299</v>
      </c>
      <c r="T1417">
        <v>56.653494947514801</v>
      </c>
    </row>
    <row r="1418" spans="1:20" x14ac:dyDescent="0.35">
      <c r="A1418" s="24">
        <v>42965</v>
      </c>
      <c r="B1418">
        <v>114.758265631217</v>
      </c>
      <c r="C1418">
        <v>129.40573049077699</v>
      </c>
      <c r="D1418">
        <v>121.942494546196</v>
      </c>
      <c r="E1418">
        <v>107.179040767003</v>
      </c>
      <c r="F1418">
        <v>134.03229510459801</v>
      </c>
      <c r="G1418">
        <v>46.680117664932602</v>
      </c>
      <c r="H1418">
        <v>26.112678150312099</v>
      </c>
      <c r="I1418">
        <v>138.453638698189</v>
      </c>
      <c r="J1418">
        <v>128.72239927498299</v>
      </c>
      <c r="K1418">
        <v>127.869189208008</v>
      </c>
      <c r="L1418">
        <v>212.95379914862301</v>
      </c>
      <c r="M1418">
        <v>221.246756431758</v>
      </c>
      <c r="N1418">
        <v>212.42963984772601</v>
      </c>
      <c r="O1418">
        <v>223.839421532248</v>
      </c>
      <c r="P1418">
        <v>155.018713115867</v>
      </c>
      <c r="Q1418">
        <v>53.690305051894001</v>
      </c>
      <c r="R1418">
        <v>41.832552768396901</v>
      </c>
      <c r="S1418">
        <v>25.154561205515101</v>
      </c>
      <c r="T1418">
        <v>57.354361433085103</v>
      </c>
    </row>
    <row r="1419" spans="1:20" x14ac:dyDescent="0.35">
      <c r="A1419" s="24">
        <v>42968</v>
      </c>
      <c r="B1419">
        <v>114.841788705494</v>
      </c>
      <c r="C1419">
        <v>129.479236058937</v>
      </c>
      <c r="D1419">
        <v>122.08375346457601</v>
      </c>
      <c r="E1419">
        <v>107.20574916063001</v>
      </c>
      <c r="F1419">
        <v>134.177952227178</v>
      </c>
      <c r="G1419">
        <v>46.4784952277017</v>
      </c>
      <c r="H1419">
        <v>25.915498274130499</v>
      </c>
      <c r="I1419">
        <v>138.89894132994201</v>
      </c>
      <c r="J1419">
        <v>128.90379333041199</v>
      </c>
      <c r="K1419">
        <v>128.92304563058499</v>
      </c>
      <c r="L1419">
        <v>213.12053967047899</v>
      </c>
      <c r="M1419">
        <v>221.63434153738999</v>
      </c>
      <c r="N1419">
        <v>212.616329610561</v>
      </c>
      <c r="O1419">
        <v>223.19064622967599</v>
      </c>
      <c r="P1419">
        <v>153.963350033892</v>
      </c>
      <c r="Q1419">
        <v>53.039075851014701</v>
      </c>
      <c r="R1419">
        <v>41.217798555618998</v>
      </c>
      <c r="S1419">
        <v>25.656878214090799</v>
      </c>
      <c r="T1419">
        <v>56.634034620856099</v>
      </c>
    </row>
    <row r="1420" spans="1:20" x14ac:dyDescent="0.35">
      <c r="A1420" s="24">
        <v>42969</v>
      </c>
      <c r="B1420">
        <v>114.737440918402</v>
      </c>
      <c r="C1420">
        <v>129.36150830275</v>
      </c>
      <c r="D1420">
        <v>122.013160165869</v>
      </c>
      <c r="E1420">
        <v>107.179040767003</v>
      </c>
      <c r="F1420">
        <v>134.796968639634</v>
      </c>
      <c r="G1420">
        <v>46.801083860691399</v>
      </c>
      <c r="H1420">
        <v>26.239443776844801</v>
      </c>
      <c r="I1420">
        <v>138.89894132994201</v>
      </c>
      <c r="J1420">
        <v>128.77577518100301</v>
      </c>
      <c r="K1420">
        <v>127.34226099672</v>
      </c>
      <c r="L1420">
        <v>215.34908483736999</v>
      </c>
      <c r="M1420">
        <v>224.19963584404601</v>
      </c>
      <c r="N1420">
        <v>214.65117612952801</v>
      </c>
      <c r="O1420">
        <v>225.46145727557499</v>
      </c>
      <c r="P1420">
        <v>156.074093417575</v>
      </c>
      <c r="Q1420">
        <v>53.183791785367497</v>
      </c>
      <c r="R1420">
        <v>41.3641691380491</v>
      </c>
      <c r="S1420">
        <v>25.463679931559501</v>
      </c>
      <c r="T1420">
        <v>57.120744885054002</v>
      </c>
    </row>
    <row r="1421" spans="1:20" x14ac:dyDescent="0.35">
      <c r="A1421" s="24">
        <v>42970</v>
      </c>
      <c r="B1421">
        <v>114.99832440007</v>
      </c>
      <c r="C1421">
        <v>129.77332742874901</v>
      </c>
      <c r="D1421">
        <v>122.04844476172801</v>
      </c>
      <c r="E1421">
        <v>107.272797154828</v>
      </c>
      <c r="F1421">
        <v>134.72410054058</v>
      </c>
      <c r="G1421">
        <v>46.142485780700603</v>
      </c>
      <c r="H1421">
        <v>25.676061436721799</v>
      </c>
      <c r="I1421">
        <v>139.50765267505699</v>
      </c>
      <c r="J1421">
        <v>129.266551432326</v>
      </c>
      <c r="K1421">
        <v>129.91839214101699</v>
      </c>
      <c r="L1421">
        <v>214.576958541332</v>
      </c>
      <c r="M1421">
        <v>223.40608744124401</v>
      </c>
      <c r="N1421">
        <v>214.221845594065</v>
      </c>
      <c r="O1421">
        <v>225.839925783225</v>
      </c>
      <c r="P1421">
        <v>156.23649273271201</v>
      </c>
      <c r="Q1421">
        <v>53.654124194232899</v>
      </c>
      <c r="R1421">
        <v>41.6276356280664</v>
      </c>
      <c r="S1421">
        <v>25.3864002500484</v>
      </c>
      <c r="T1421">
        <v>57.665874022552501</v>
      </c>
    </row>
    <row r="1422" spans="1:20" x14ac:dyDescent="0.35">
      <c r="A1422" s="24">
        <v>42971</v>
      </c>
      <c r="B1422">
        <v>114.852224418465</v>
      </c>
      <c r="C1422">
        <v>129.55278308539999</v>
      </c>
      <c r="D1422">
        <v>122.04844476172801</v>
      </c>
      <c r="E1422">
        <v>107.179040767003</v>
      </c>
      <c r="F1422">
        <v>134.90617194380499</v>
      </c>
      <c r="G1422">
        <v>46.545711091293803</v>
      </c>
      <c r="H1422">
        <v>25.957752606783298</v>
      </c>
      <c r="I1422">
        <v>139.13655496628101</v>
      </c>
      <c r="J1422">
        <v>129.021178311136</v>
      </c>
      <c r="K1422">
        <v>128.27904262171299</v>
      </c>
      <c r="L1422">
        <v>214.076856599488</v>
      </c>
      <c r="M1422">
        <v>222.96313955497899</v>
      </c>
      <c r="N1422">
        <v>213.736484164442</v>
      </c>
      <c r="O1422">
        <v>226.650992398337</v>
      </c>
      <c r="P1422">
        <v>157.65713804053701</v>
      </c>
      <c r="Q1422">
        <v>53.6179433365714</v>
      </c>
      <c r="R1422">
        <v>41.5983609532231</v>
      </c>
      <c r="S1422">
        <v>25.579598532579599</v>
      </c>
      <c r="T1422">
        <v>57.802159464703998</v>
      </c>
    </row>
    <row r="1423" spans="1:20" x14ac:dyDescent="0.35">
      <c r="A1423" s="24">
        <v>42972</v>
      </c>
      <c r="B1423">
        <v>114.935700779613</v>
      </c>
      <c r="C1423">
        <v>129.817425241872</v>
      </c>
      <c r="D1423">
        <v>122.119062167424</v>
      </c>
      <c r="E1423">
        <v>107.24601950866899</v>
      </c>
      <c r="F1423">
        <v>135.19755208523799</v>
      </c>
      <c r="G1423">
        <v>46.155931748257601</v>
      </c>
      <c r="H1423">
        <v>25.661982792511001</v>
      </c>
      <c r="I1423">
        <v>139.492829232997</v>
      </c>
      <c r="J1423">
        <v>129.319877323442</v>
      </c>
      <c r="K1423">
        <v>129.74272497134501</v>
      </c>
      <c r="L1423">
        <v>214.576958541332</v>
      </c>
      <c r="M1423">
        <v>223.00003286166699</v>
      </c>
      <c r="N1423">
        <v>214.165798723032</v>
      </c>
      <c r="O1423">
        <v>227.84045440592601</v>
      </c>
      <c r="P1423">
        <v>159.52439437978799</v>
      </c>
      <c r="Q1423">
        <v>53.509408259880097</v>
      </c>
      <c r="R1423">
        <v>41.5398116035363</v>
      </c>
      <c r="S1423">
        <v>25.077279681511101</v>
      </c>
      <c r="T1423">
        <v>57.938419644640099</v>
      </c>
    </row>
    <row r="1424" spans="1:20" x14ac:dyDescent="0.35">
      <c r="A1424" s="24">
        <v>42975</v>
      </c>
      <c r="B1424">
        <v>114.977481002003</v>
      </c>
      <c r="C1424">
        <v>129.90566232642001</v>
      </c>
      <c r="D1424">
        <v>122.260288943153</v>
      </c>
      <c r="E1424">
        <v>107.28616289372999</v>
      </c>
      <c r="F1424">
        <v>135.19755208523799</v>
      </c>
      <c r="G1424">
        <v>46.250022777932898</v>
      </c>
      <c r="H1424">
        <v>25.718318397949002</v>
      </c>
      <c r="I1424">
        <v>139.53735803429399</v>
      </c>
      <c r="J1424">
        <v>129.319877323442</v>
      </c>
      <c r="K1424">
        <v>129.62564101154501</v>
      </c>
      <c r="L1424">
        <v>214.58572097930301</v>
      </c>
      <c r="M1424">
        <v>223.40608744124401</v>
      </c>
      <c r="N1424">
        <v>214.05381681907701</v>
      </c>
      <c r="O1424">
        <v>226.110330065044</v>
      </c>
      <c r="P1424">
        <v>158.834365182867</v>
      </c>
      <c r="Q1424">
        <v>53.545589117541603</v>
      </c>
      <c r="R1424">
        <v>41.4519903707927</v>
      </c>
      <c r="S1424">
        <v>25.3864002500484</v>
      </c>
      <c r="T1424">
        <v>57.587994822593103</v>
      </c>
    </row>
    <row r="1425" spans="1:20" x14ac:dyDescent="0.35">
      <c r="A1425" s="24">
        <v>42976</v>
      </c>
      <c r="B1425">
        <v>115.14445240955099</v>
      </c>
      <c r="C1425">
        <v>130.02326570770299</v>
      </c>
      <c r="D1425">
        <v>122.40169250346599</v>
      </c>
      <c r="E1425">
        <v>107.37990773946601</v>
      </c>
      <c r="F1425">
        <v>135.051763170111</v>
      </c>
      <c r="G1425">
        <v>45.954320490380198</v>
      </c>
      <c r="H1425">
        <v>25.436624599313099</v>
      </c>
      <c r="I1425">
        <v>139.74516397994199</v>
      </c>
      <c r="J1425">
        <v>129.415865928046</v>
      </c>
      <c r="K1425">
        <v>130.91369284036901</v>
      </c>
      <c r="L1425">
        <v>214.83145801958599</v>
      </c>
      <c r="M1425">
        <v>224.070486450039</v>
      </c>
      <c r="N1425">
        <v>214.352536416486</v>
      </c>
      <c r="O1425">
        <v>224.54242392152901</v>
      </c>
      <c r="P1425">
        <v>157.90072840337399</v>
      </c>
      <c r="Q1425">
        <v>53.545589117541603</v>
      </c>
      <c r="R1425">
        <v>41.3641691380491</v>
      </c>
      <c r="S1425">
        <v>25.502318851068601</v>
      </c>
      <c r="T1425">
        <v>57.510111412264799</v>
      </c>
    </row>
    <row r="1426" spans="1:20" x14ac:dyDescent="0.35">
      <c r="A1426" s="24">
        <v>42977</v>
      </c>
      <c r="B1426">
        <v>115.12357164098199</v>
      </c>
      <c r="C1426">
        <v>130.06730824309099</v>
      </c>
      <c r="D1426">
        <v>122.29564585997799</v>
      </c>
      <c r="E1426">
        <v>107.326363989236</v>
      </c>
      <c r="F1426">
        <v>135.343143311544</v>
      </c>
      <c r="G1426">
        <v>45.994636034343401</v>
      </c>
      <c r="H1426">
        <v>25.507049363259199</v>
      </c>
      <c r="I1426">
        <v>139.68581173658399</v>
      </c>
      <c r="J1426">
        <v>129.52257772816199</v>
      </c>
      <c r="K1426">
        <v>130.79659971835301</v>
      </c>
      <c r="L1426">
        <v>215.84924659107901</v>
      </c>
      <c r="M1426">
        <v>225.38083020741701</v>
      </c>
      <c r="N1426">
        <v>215.416596168713</v>
      </c>
      <c r="O1426">
        <v>225.62362672949399</v>
      </c>
      <c r="P1426">
        <v>158.266062288428</v>
      </c>
      <c r="Q1426">
        <v>53.147610927705998</v>
      </c>
      <c r="R1426">
        <v>41.100702648031799</v>
      </c>
      <c r="S1426">
        <v>25.193200125024202</v>
      </c>
      <c r="T1426">
        <v>57.665874022552501</v>
      </c>
    </row>
    <row r="1427" spans="1:20" x14ac:dyDescent="0.35">
      <c r="A1427" s="24">
        <v>42978</v>
      </c>
      <c r="B1427">
        <v>115.28013536343499</v>
      </c>
      <c r="C1427">
        <v>130.229092354101</v>
      </c>
      <c r="D1427">
        <v>122.40169250346599</v>
      </c>
      <c r="E1427">
        <v>107.366542000564</v>
      </c>
      <c r="F1427">
        <v>135.67081912033001</v>
      </c>
      <c r="G1427">
        <v>45.698933746790502</v>
      </c>
      <c r="H1427">
        <v>25.2535286244911</v>
      </c>
      <c r="I1427">
        <v>140.26478848490399</v>
      </c>
      <c r="J1427">
        <v>129.74663449708001</v>
      </c>
      <c r="K1427">
        <v>131.791918742137</v>
      </c>
      <c r="L1427">
        <v>217.14777709583899</v>
      </c>
      <c r="M1427">
        <v>227.09722854437399</v>
      </c>
      <c r="N1427">
        <v>216.704747543834</v>
      </c>
      <c r="O1427">
        <v>225.56964336002699</v>
      </c>
      <c r="P1427">
        <v>158.996695619066</v>
      </c>
      <c r="Q1427">
        <v>54.630969869625197</v>
      </c>
      <c r="R1427">
        <v>42.330211073588202</v>
      </c>
      <c r="S1427">
        <v>25.927358020625999</v>
      </c>
      <c r="T1427">
        <v>58.717165330169202</v>
      </c>
    </row>
    <row r="1428" spans="1:20" x14ac:dyDescent="0.35">
      <c r="A1428" s="24">
        <v>42979</v>
      </c>
      <c r="B1428">
        <v>115.018635268468</v>
      </c>
      <c r="C1428">
        <v>129.95632437057799</v>
      </c>
      <c r="D1428">
        <v>122.284805750706</v>
      </c>
      <c r="E1428">
        <v>107.316911018458</v>
      </c>
      <c r="F1428">
        <v>135.72203370396701</v>
      </c>
      <c r="G1428">
        <v>46.438190863091997</v>
      </c>
      <c r="H1428">
        <v>25.8309896088249</v>
      </c>
      <c r="I1428">
        <v>139.58105356518001</v>
      </c>
      <c r="J1428">
        <v>129.23320149404501</v>
      </c>
      <c r="K1428">
        <v>128.981619678241</v>
      </c>
      <c r="L1428">
        <v>217.454881107847</v>
      </c>
      <c r="M1428">
        <v>227.30022540669299</v>
      </c>
      <c r="N1428">
        <v>217.37683069003799</v>
      </c>
      <c r="O1428">
        <v>227.137525131817</v>
      </c>
      <c r="P1428">
        <v>161.14804313646701</v>
      </c>
      <c r="Q1428">
        <v>54.703331584947797</v>
      </c>
      <c r="R1428">
        <v>42.388757631488197</v>
      </c>
      <c r="S1428">
        <v>26.236476746670402</v>
      </c>
      <c r="T1428">
        <v>59.593254752686001</v>
      </c>
    </row>
    <row r="1429" spans="1:20" x14ac:dyDescent="0.35">
      <c r="A1429" s="24">
        <v>42983</v>
      </c>
      <c r="B1429">
        <v>115.489307411532</v>
      </c>
      <c r="C1429">
        <v>130.60507768836499</v>
      </c>
      <c r="D1429">
        <v>122.638768666443</v>
      </c>
      <c r="E1429">
        <v>107.437560473331</v>
      </c>
      <c r="F1429">
        <v>135.53918472471599</v>
      </c>
      <c r="G1429">
        <v>44.919369471041001</v>
      </c>
      <c r="H1429">
        <v>24.619724148996301</v>
      </c>
      <c r="I1429">
        <v>140.74296875097099</v>
      </c>
      <c r="J1429">
        <v>130.03547057022899</v>
      </c>
      <c r="K1429">
        <v>134.836422374498</v>
      </c>
      <c r="L1429">
        <v>215.89307373389599</v>
      </c>
      <c r="M1429">
        <v>225.879140874315</v>
      </c>
      <c r="N1429">
        <v>215.155246477617</v>
      </c>
      <c r="O1429">
        <v>220.43320496339899</v>
      </c>
      <c r="P1429">
        <v>160.985695480533</v>
      </c>
      <c r="Q1429">
        <v>54.811870409785499</v>
      </c>
      <c r="R1429">
        <v>42.622952238448903</v>
      </c>
      <c r="S1429">
        <v>25.463679931559501</v>
      </c>
      <c r="T1429">
        <v>59.223348552134397</v>
      </c>
    </row>
    <row r="1430" spans="1:20" x14ac:dyDescent="0.35">
      <c r="A1430" s="24">
        <v>42984</v>
      </c>
      <c r="B1430">
        <v>115.363826604976</v>
      </c>
      <c r="C1430">
        <v>130.28072175862201</v>
      </c>
      <c r="D1430">
        <v>122.49710796491701</v>
      </c>
      <c r="E1430">
        <v>107.437560473331</v>
      </c>
      <c r="F1430">
        <v>135.42944107110401</v>
      </c>
      <c r="G1430">
        <v>45.524206039511697</v>
      </c>
      <c r="H1430">
        <v>25.070427392520301</v>
      </c>
      <c r="I1430">
        <v>139.908704262317</v>
      </c>
      <c r="J1430">
        <v>129.57549349706201</v>
      </c>
      <c r="K1430">
        <v>132.49449579866501</v>
      </c>
      <c r="L1430">
        <v>216.63010541915699</v>
      </c>
      <c r="M1430">
        <v>226.48819231621101</v>
      </c>
      <c r="N1430">
        <v>216.23804710205701</v>
      </c>
      <c r="O1430">
        <v>220.64945527368201</v>
      </c>
      <c r="P1430">
        <v>163.09640442474799</v>
      </c>
      <c r="Q1430">
        <v>55.354560785827502</v>
      </c>
      <c r="R1430">
        <v>43.091335868796598</v>
      </c>
      <c r="S1430">
        <v>25.7727986576039</v>
      </c>
      <c r="T1430">
        <v>60.216254669404798</v>
      </c>
    </row>
    <row r="1431" spans="1:20" x14ac:dyDescent="0.35">
      <c r="A1431" s="24">
        <v>42985</v>
      </c>
      <c r="B1431">
        <v>115.646179440636</v>
      </c>
      <c r="C1431">
        <v>130.737771891313</v>
      </c>
      <c r="D1431">
        <v>122.78026865471099</v>
      </c>
      <c r="E1431">
        <v>107.558267638648</v>
      </c>
      <c r="F1431">
        <v>135.46609257833299</v>
      </c>
      <c r="G1431">
        <v>44.596783632889803</v>
      </c>
      <c r="H1431">
        <v>24.3239490775753</v>
      </c>
      <c r="I1431">
        <v>141.07072177956101</v>
      </c>
      <c r="J1431">
        <v>130.07822331054601</v>
      </c>
      <c r="K1431">
        <v>136.59286501581801</v>
      </c>
      <c r="L1431">
        <v>216.60374334041501</v>
      </c>
      <c r="M1431">
        <v>227.26331688627101</v>
      </c>
      <c r="N1431">
        <v>215.95798849249701</v>
      </c>
      <c r="O1431">
        <v>215.24268571040699</v>
      </c>
      <c r="P1431">
        <v>163.86769354830699</v>
      </c>
      <c r="Q1431">
        <v>55.318379928166003</v>
      </c>
      <c r="R1431">
        <v>43.032786519109699</v>
      </c>
      <c r="S1431">
        <v>25.579598532579599</v>
      </c>
      <c r="T1431">
        <v>59.8852901740172</v>
      </c>
    </row>
    <row r="1432" spans="1:20" x14ac:dyDescent="0.35">
      <c r="A1432" s="24">
        <v>42986</v>
      </c>
      <c r="B1432">
        <v>115.51026292110799</v>
      </c>
      <c r="C1432">
        <v>130.472369665983</v>
      </c>
      <c r="D1432">
        <v>122.603315321663</v>
      </c>
      <c r="E1432">
        <v>107.531489992489</v>
      </c>
      <c r="F1432">
        <v>135.06376947111301</v>
      </c>
      <c r="G1432">
        <v>44.771514135007102</v>
      </c>
      <c r="H1432">
        <v>24.436628174174299</v>
      </c>
      <c r="I1432">
        <v>140.25148539587599</v>
      </c>
      <c r="J1432">
        <v>129.69315856125101</v>
      </c>
      <c r="K1432">
        <v>135.714666600698</v>
      </c>
      <c r="L1432">
        <v>216.349303674026</v>
      </c>
      <c r="M1432">
        <v>226.46970762853101</v>
      </c>
      <c r="N1432">
        <v>216.40609185391901</v>
      </c>
      <c r="O1432">
        <v>217.459489015115</v>
      </c>
      <c r="P1432">
        <v>162.69053528491401</v>
      </c>
      <c r="Q1432">
        <v>54.703331584947797</v>
      </c>
      <c r="R1432">
        <v>42.418032306331803</v>
      </c>
      <c r="S1432">
        <v>24.884081398979799</v>
      </c>
      <c r="T1432">
        <v>58.191521781545298</v>
      </c>
    </row>
    <row r="1433" spans="1:20" x14ac:dyDescent="0.35">
      <c r="A1433" s="24">
        <v>42989</v>
      </c>
      <c r="B1433">
        <v>115.196528205527</v>
      </c>
      <c r="C1433">
        <v>130.03010632741399</v>
      </c>
      <c r="D1433">
        <v>122.49710796491701</v>
      </c>
      <c r="E1433">
        <v>107.410748200905</v>
      </c>
      <c r="F1433">
        <v>135.50259911376099</v>
      </c>
      <c r="G1433">
        <v>45.860223871027799</v>
      </c>
      <c r="H1433">
        <v>25.309861601354701</v>
      </c>
      <c r="I1433">
        <v>139.58105356518001</v>
      </c>
      <c r="J1433">
        <v>129.297370616443</v>
      </c>
      <c r="K1433">
        <v>130.85515544157701</v>
      </c>
      <c r="L1433">
        <v>218.65687526527401</v>
      </c>
      <c r="M1433">
        <v>228.702870892596</v>
      </c>
      <c r="N1433">
        <v>218.51559830114601</v>
      </c>
      <c r="O1433">
        <v>222.86623420666501</v>
      </c>
      <c r="P1433">
        <v>163.745915586623</v>
      </c>
      <c r="Q1433">
        <v>54.811870409785499</v>
      </c>
      <c r="R1433">
        <v>42.476581656018404</v>
      </c>
      <c r="S1433">
        <v>25.270479806535299</v>
      </c>
      <c r="T1433">
        <v>58.736650919043903</v>
      </c>
    </row>
    <row r="1434" spans="1:20" x14ac:dyDescent="0.35">
      <c r="A1434" s="24">
        <v>42990</v>
      </c>
      <c r="B1434">
        <v>115.02909900931699</v>
      </c>
      <c r="C1434">
        <v>129.95632437057799</v>
      </c>
      <c r="D1434">
        <v>122.32018677452</v>
      </c>
      <c r="E1434">
        <v>107.357042861431</v>
      </c>
      <c r="F1434">
        <v>135.68550081002999</v>
      </c>
      <c r="G1434">
        <v>46.357543006135003</v>
      </c>
      <c r="H1434">
        <v>25.718318397949002</v>
      </c>
      <c r="I1434">
        <v>138.94051713785001</v>
      </c>
      <c r="J1434">
        <v>129.15829917315301</v>
      </c>
      <c r="K1434">
        <v>128.74739678534499</v>
      </c>
      <c r="L1434">
        <v>219.39390695053501</v>
      </c>
      <c r="M1434">
        <v>228.961230535547</v>
      </c>
      <c r="N1434">
        <v>218.79565691070701</v>
      </c>
      <c r="O1434">
        <v>227.678284952008</v>
      </c>
      <c r="P1434">
        <v>166.222010075094</v>
      </c>
      <c r="Q1434">
        <v>54.956582595991897</v>
      </c>
      <c r="R1434">
        <v>42.622952238448804</v>
      </c>
      <c r="S1434">
        <v>25.7341578956018</v>
      </c>
      <c r="T1434">
        <v>60.021550353953302</v>
      </c>
    </row>
    <row r="1435" spans="1:20" x14ac:dyDescent="0.35">
      <c r="A1435" s="24">
        <v>42991</v>
      </c>
      <c r="B1435">
        <v>114.914072600984</v>
      </c>
      <c r="C1435">
        <v>129.77946325733799</v>
      </c>
      <c r="D1435">
        <v>122.249416691229</v>
      </c>
      <c r="E1435">
        <v>107.276663754597</v>
      </c>
      <c r="F1435">
        <v>135.612329588118</v>
      </c>
      <c r="G1435">
        <v>46.666674492214199</v>
      </c>
      <c r="H1435">
        <v>26.0140908407956</v>
      </c>
      <c r="I1435">
        <v>138.95536981746901</v>
      </c>
      <c r="J1435">
        <v>129.02994092239399</v>
      </c>
      <c r="K1435">
        <v>127.283714435712</v>
      </c>
      <c r="L1435">
        <v>219.49917582990599</v>
      </c>
      <c r="M1435">
        <v>229.12736451864899</v>
      </c>
      <c r="N1435">
        <v>219.019668649236</v>
      </c>
      <c r="O1435">
        <v>228.32706025457901</v>
      </c>
      <c r="P1435">
        <v>167.96743679345701</v>
      </c>
      <c r="Q1435">
        <v>55.209841103328301</v>
      </c>
      <c r="R1435">
        <v>43.062061193953298</v>
      </c>
      <c r="S1435">
        <v>26.1591970651594</v>
      </c>
      <c r="T1435">
        <v>61.695862630135302</v>
      </c>
    </row>
    <row r="1436" spans="1:20" x14ac:dyDescent="0.35">
      <c r="A1436" s="24">
        <v>42992</v>
      </c>
      <c r="B1436">
        <v>114.976855046078</v>
      </c>
      <c r="C1436">
        <v>129.794194773725</v>
      </c>
      <c r="D1436">
        <v>122.284805750706</v>
      </c>
      <c r="E1436">
        <v>107.276663754597</v>
      </c>
      <c r="F1436">
        <v>135.90489586247099</v>
      </c>
      <c r="G1436">
        <v>46.2768895595011</v>
      </c>
      <c r="H1436">
        <v>25.7324022993085</v>
      </c>
      <c r="I1436">
        <v>139.372458205458</v>
      </c>
      <c r="J1436">
        <v>129.350806540348</v>
      </c>
      <c r="K1436">
        <v>128.74739678534499</v>
      </c>
      <c r="L1436">
        <v>219.429016514279</v>
      </c>
      <c r="M1436">
        <v>228.739809840487</v>
      </c>
      <c r="N1436">
        <v>219.001039615135</v>
      </c>
      <c r="O1436">
        <v>226.38061248824201</v>
      </c>
      <c r="P1436">
        <v>166.70907026262901</v>
      </c>
      <c r="Q1436">
        <v>55.246025709136198</v>
      </c>
      <c r="R1436">
        <v>43.062061193953298</v>
      </c>
      <c r="S1436">
        <v>26.352397190183499</v>
      </c>
      <c r="T1436">
        <v>62.007354167756297</v>
      </c>
    </row>
    <row r="1437" spans="1:20" x14ac:dyDescent="0.35">
      <c r="A1437" s="24">
        <v>42993</v>
      </c>
      <c r="B1437">
        <v>114.955908879128</v>
      </c>
      <c r="C1437">
        <v>129.82365780649701</v>
      </c>
      <c r="D1437">
        <v>122.213987453437</v>
      </c>
      <c r="E1437">
        <v>107.20962730248699</v>
      </c>
      <c r="F1437">
        <v>135.94152101119101</v>
      </c>
      <c r="G1437">
        <v>46.290329937381003</v>
      </c>
      <c r="H1437">
        <v>25.690145338081301</v>
      </c>
      <c r="I1437">
        <v>139.77478162650399</v>
      </c>
      <c r="J1437">
        <v>129.45784843883399</v>
      </c>
      <c r="K1437">
        <v>128.864508231792</v>
      </c>
      <c r="L1437">
        <v>219.724382448119</v>
      </c>
      <c r="M1437">
        <v>228.88427946535299</v>
      </c>
      <c r="N1437">
        <v>219.09664522410401</v>
      </c>
      <c r="O1437">
        <v>227.49340105098199</v>
      </c>
      <c r="P1437">
        <v>167.981160921775</v>
      </c>
      <c r="Q1437">
        <v>55.4992767201799</v>
      </c>
      <c r="R1437">
        <v>43.266978334283799</v>
      </c>
      <c r="S1437">
        <v>26.004637702137099</v>
      </c>
      <c r="T1437">
        <v>62.1068704552752</v>
      </c>
    </row>
    <row r="1438" spans="1:20" x14ac:dyDescent="0.35">
      <c r="A1438" s="24">
        <v>42996</v>
      </c>
      <c r="B1438">
        <v>114.90359951750899</v>
      </c>
      <c r="C1438">
        <v>129.676287364898</v>
      </c>
      <c r="D1438">
        <v>122.17858232263499</v>
      </c>
      <c r="E1438">
        <v>107.18276886170599</v>
      </c>
      <c r="F1438">
        <v>135.90489586247099</v>
      </c>
      <c r="G1438">
        <v>46.801083860691399</v>
      </c>
      <c r="H1438">
        <v>26.112678150312099</v>
      </c>
      <c r="I1438">
        <v>139.551304349605</v>
      </c>
      <c r="J1438">
        <v>129.32948018509501</v>
      </c>
      <c r="K1438">
        <v>126.756758737776</v>
      </c>
      <c r="L1438">
        <v>220.191722441851</v>
      </c>
      <c r="M1438">
        <v>229.14364321479499</v>
      </c>
      <c r="N1438">
        <v>220.12835180818999</v>
      </c>
      <c r="O1438">
        <v>230.31606105165599</v>
      </c>
      <c r="P1438">
        <v>167.32880850372399</v>
      </c>
      <c r="Q1438">
        <v>55.4269150048573</v>
      </c>
      <c r="R1438">
        <v>43.266978334283799</v>
      </c>
      <c r="S1438">
        <v>26.893354960761201</v>
      </c>
      <c r="T1438">
        <v>62.653207968747402</v>
      </c>
    </row>
    <row r="1439" spans="1:20" x14ac:dyDescent="0.35">
      <c r="A1439" s="24">
        <v>42997</v>
      </c>
      <c r="B1439">
        <v>114.84088247079499</v>
      </c>
      <c r="C1439">
        <v>129.76471792151801</v>
      </c>
      <c r="D1439">
        <v>122.213987453437</v>
      </c>
      <c r="E1439">
        <v>107.1425677662</v>
      </c>
      <c r="F1439">
        <v>136.12434363193199</v>
      </c>
      <c r="G1439">
        <v>47.0161410861257</v>
      </c>
      <c r="H1439">
        <v>26.295782010857099</v>
      </c>
      <c r="I1439">
        <v>139.58105356518001</v>
      </c>
      <c r="J1439">
        <v>129.404302482139</v>
      </c>
      <c r="K1439">
        <v>125.58580919318401</v>
      </c>
      <c r="L1439">
        <v>220.4121889699</v>
      </c>
      <c r="M1439">
        <v>229.16214311620999</v>
      </c>
      <c r="N1439">
        <v>220.184558447954</v>
      </c>
      <c r="O1439">
        <v>231.94438469987</v>
      </c>
      <c r="P1439">
        <v>165.616374796473</v>
      </c>
      <c r="Q1439">
        <v>55.318379928166003</v>
      </c>
      <c r="R1439">
        <v>43.091335868796598</v>
      </c>
      <c r="S1439">
        <v>26.7001548357369</v>
      </c>
      <c r="T1439">
        <v>62.789792347114997</v>
      </c>
    </row>
    <row r="1440" spans="1:20" x14ac:dyDescent="0.35">
      <c r="A1440" s="24">
        <v>42998</v>
      </c>
      <c r="B1440">
        <v>114.746727488405</v>
      </c>
      <c r="C1440">
        <v>129.54357934251601</v>
      </c>
      <c r="D1440">
        <v>122.001645060912</v>
      </c>
      <c r="E1440">
        <v>107.06211940683301</v>
      </c>
      <c r="F1440">
        <v>136.08778437948601</v>
      </c>
      <c r="G1440">
        <v>46.935482049815</v>
      </c>
      <c r="H1440">
        <v>26.267611579563798</v>
      </c>
      <c r="I1440">
        <v>139.65553624495999</v>
      </c>
      <c r="J1440">
        <v>129.24389468061401</v>
      </c>
      <c r="K1440">
        <v>125.995653444672</v>
      </c>
      <c r="L1440">
        <v>220.49148454764199</v>
      </c>
      <c r="M1440">
        <v>229.236264431748</v>
      </c>
      <c r="N1440">
        <v>219.603112103168</v>
      </c>
      <c r="O1440">
        <v>234.767117815718</v>
      </c>
      <c r="P1440">
        <v>165.16790403373099</v>
      </c>
      <c r="Q1440">
        <v>55.788716085177803</v>
      </c>
      <c r="R1440">
        <v>43.647540731888</v>
      </c>
      <c r="S1440">
        <v>26.4683157912037</v>
      </c>
      <c r="T1440">
        <v>64.116627059723498</v>
      </c>
    </row>
    <row r="1441" spans="1:20" x14ac:dyDescent="0.35">
      <c r="A1441" s="24">
        <v>42999</v>
      </c>
      <c r="B1441">
        <v>114.72580934933301</v>
      </c>
      <c r="C1441">
        <v>129.469880302283</v>
      </c>
      <c r="D1441">
        <v>122.037042156052</v>
      </c>
      <c r="E1441">
        <v>107.02187214297101</v>
      </c>
      <c r="F1441">
        <v>135.86832343077</v>
      </c>
      <c r="G1441">
        <v>46.989260330365603</v>
      </c>
      <c r="H1441">
        <v>26.295782010857099</v>
      </c>
      <c r="I1441">
        <v>139.75979737787301</v>
      </c>
      <c r="J1441">
        <v>129.24389468061401</v>
      </c>
      <c r="K1441">
        <v>125.64438324084</v>
      </c>
      <c r="L1441">
        <v>219.900812491826</v>
      </c>
      <c r="M1441">
        <v>228.30994576607799</v>
      </c>
      <c r="N1441">
        <v>219.790696570899</v>
      </c>
      <c r="O1441">
        <v>235.74415587375</v>
      </c>
      <c r="P1441">
        <v>164.35241185196401</v>
      </c>
      <c r="Q1441">
        <v>55.571638435502798</v>
      </c>
      <c r="R1441">
        <v>43.5304448243011</v>
      </c>
      <c r="S1441">
        <v>25.4250391695575</v>
      </c>
      <c r="T1441">
        <v>64.214164473696201</v>
      </c>
    </row>
    <row r="1442" spans="1:20" x14ac:dyDescent="0.35">
      <c r="A1442" s="24">
        <v>43000</v>
      </c>
      <c r="B1442">
        <v>114.809463220371</v>
      </c>
      <c r="C1442">
        <v>129.72056483066001</v>
      </c>
      <c r="D1442">
        <v>122.037042156052</v>
      </c>
      <c r="E1442">
        <v>107.048742125842</v>
      </c>
      <c r="F1442">
        <v>136.05115923076599</v>
      </c>
      <c r="G1442">
        <v>46.707006805207897</v>
      </c>
      <c r="H1442">
        <v>26.070429074807901</v>
      </c>
      <c r="I1442">
        <v>140.05780119088899</v>
      </c>
      <c r="J1442">
        <v>129.415035680632</v>
      </c>
      <c r="K1442">
        <v>126.698212176768</v>
      </c>
      <c r="L1442">
        <v>219.94481907023399</v>
      </c>
      <c r="M1442">
        <v>228.254400420629</v>
      </c>
      <c r="N1442">
        <v>219.565630358742</v>
      </c>
      <c r="O1442">
        <v>236.01558376799301</v>
      </c>
      <c r="P1442">
        <v>166.35029709638201</v>
      </c>
      <c r="Q1442">
        <v>55.788716085177803</v>
      </c>
      <c r="R1442">
        <v>43.6182660570447</v>
      </c>
      <c r="S1442">
        <v>25.3477594880464</v>
      </c>
      <c r="T1442">
        <v>64.467835010449903</v>
      </c>
    </row>
    <row r="1443" spans="1:20" x14ac:dyDescent="0.35">
      <c r="A1443" s="24">
        <v>43003</v>
      </c>
      <c r="B1443">
        <v>115.081417713562</v>
      </c>
      <c r="C1443">
        <v>130.0448378438</v>
      </c>
      <c r="D1443">
        <v>122.249416691229</v>
      </c>
      <c r="E1443">
        <v>107.18276886170599</v>
      </c>
      <c r="F1443">
        <v>136.16092924288799</v>
      </c>
      <c r="G1443">
        <v>46.1156189991326</v>
      </c>
      <c r="H1443">
        <v>25.5633875972716</v>
      </c>
      <c r="I1443">
        <v>140.78768759639701</v>
      </c>
      <c r="J1443">
        <v>129.896419132901</v>
      </c>
      <c r="K1443">
        <v>128.864508231792</v>
      </c>
      <c r="L1443">
        <v>219.49515348210099</v>
      </c>
      <c r="M1443">
        <v>226.84643012757601</v>
      </c>
      <c r="N1443">
        <v>219.11543402693599</v>
      </c>
      <c r="O1443">
        <v>236.124086684861</v>
      </c>
      <c r="P1443">
        <v>167.981160921775</v>
      </c>
      <c r="Q1443">
        <v>56.729377154762702</v>
      </c>
      <c r="R1443">
        <v>44.262294944666202</v>
      </c>
      <c r="S1443">
        <v>25.154561205515101</v>
      </c>
      <c r="T1443">
        <v>66.301964482504005</v>
      </c>
    </row>
    <row r="1444" spans="1:20" x14ac:dyDescent="0.35">
      <c r="A1444" s="24">
        <v>43004</v>
      </c>
      <c r="B1444">
        <v>115.03958143541701</v>
      </c>
      <c r="C1444">
        <v>130.01536099159401</v>
      </c>
      <c r="D1444">
        <v>122.35558386965999</v>
      </c>
      <c r="E1444">
        <v>107.155968131368</v>
      </c>
      <c r="F1444">
        <v>136.307218969692</v>
      </c>
      <c r="G1444">
        <v>46.3172134879796</v>
      </c>
      <c r="H1444">
        <v>25.7324022993085</v>
      </c>
      <c r="I1444">
        <v>140.77276182288301</v>
      </c>
      <c r="J1444">
        <v>129.87498274485699</v>
      </c>
      <c r="K1444">
        <v>128.51321970352899</v>
      </c>
      <c r="L1444">
        <v>219.62739751181101</v>
      </c>
      <c r="M1444">
        <v>227.10577866328401</v>
      </c>
      <c r="N1444">
        <v>219.17165664357501</v>
      </c>
      <c r="O1444">
        <v>237.42687721074299</v>
      </c>
      <c r="P1444">
        <v>169.04125943071</v>
      </c>
      <c r="Q1444">
        <v>56.222867636382098</v>
      </c>
      <c r="R1444">
        <v>43.940281896748601</v>
      </c>
      <c r="S1444">
        <v>25.231840887026198</v>
      </c>
      <c r="T1444">
        <v>66.575116397763495</v>
      </c>
    </row>
    <row r="1445" spans="1:20" x14ac:dyDescent="0.35">
      <c r="A1445" s="24">
        <v>43005</v>
      </c>
      <c r="B1445">
        <v>114.70487252500899</v>
      </c>
      <c r="C1445">
        <v>129.64679669325801</v>
      </c>
      <c r="D1445">
        <v>122.32018677452</v>
      </c>
      <c r="E1445">
        <v>107.08893167925901</v>
      </c>
      <c r="F1445">
        <v>136.380390191603</v>
      </c>
      <c r="G1445">
        <v>47.7150575049181</v>
      </c>
      <c r="H1445">
        <v>26.901413426484201</v>
      </c>
      <c r="I1445">
        <v>139.56617164800301</v>
      </c>
      <c r="J1445">
        <v>129.372252931373</v>
      </c>
      <c r="K1445">
        <v>122.77549180485499</v>
      </c>
      <c r="L1445">
        <v>220.48272210967201</v>
      </c>
      <c r="M1445">
        <v>228.34699121011201</v>
      </c>
      <c r="N1445">
        <v>220.31593627592099</v>
      </c>
      <c r="O1445">
        <v>242.366489561408</v>
      </c>
      <c r="P1445">
        <v>171.079852127252</v>
      </c>
      <c r="Q1445">
        <v>56.005789986706802</v>
      </c>
      <c r="R1445">
        <v>43.998828454648802</v>
      </c>
      <c r="S1445">
        <v>25.7341578956018</v>
      </c>
      <c r="T1445">
        <v>67.062917147596494</v>
      </c>
    </row>
    <row r="1446" spans="1:20" x14ac:dyDescent="0.35">
      <c r="A1446" s="24">
        <v>43006</v>
      </c>
      <c r="B1446">
        <v>114.715345608484</v>
      </c>
      <c r="C1446">
        <v>129.794194773725</v>
      </c>
      <c r="D1446">
        <v>122.35558386965999</v>
      </c>
      <c r="E1446">
        <v>107.1425677662</v>
      </c>
      <c r="F1446">
        <v>136.380390191603</v>
      </c>
      <c r="G1446">
        <v>48.024205760027797</v>
      </c>
      <c r="H1446">
        <v>27.154936793826799</v>
      </c>
      <c r="I1446">
        <v>139.86410236712399</v>
      </c>
      <c r="J1446">
        <v>129.56480031049199</v>
      </c>
      <c r="K1446">
        <v>121.370356016231</v>
      </c>
      <c r="L1446">
        <v>220.74725502799001</v>
      </c>
      <c r="M1446">
        <v>228.60637017329</v>
      </c>
      <c r="N1446">
        <v>220.203363227659</v>
      </c>
      <c r="O1446">
        <v>243.50637948164001</v>
      </c>
      <c r="P1446">
        <v>170.142030952299</v>
      </c>
      <c r="Q1446">
        <v>56.005789986706802</v>
      </c>
      <c r="R1446">
        <v>43.881732547062001</v>
      </c>
      <c r="S1446">
        <v>25.4250391695575</v>
      </c>
      <c r="T1446">
        <v>66.731215837590597</v>
      </c>
    </row>
    <row r="1447" spans="1:20" x14ac:dyDescent="0.35">
      <c r="A1447" s="24">
        <v>43007</v>
      </c>
      <c r="B1447">
        <v>114.621181283469</v>
      </c>
      <c r="C1447">
        <v>129.749972585698</v>
      </c>
      <c r="D1447">
        <v>122.14316112050599</v>
      </c>
      <c r="E1447">
        <v>107.03530713440701</v>
      </c>
      <c r="F1447">
        <v>136.49010748670599</v>
      </c>
      <c r="G1447">
        <v>47.822597296988903</v>
      </c>
      <c r="H1447">
        <v>26.9436651305627</v>
      </c>
      <c r="I1447">
        <v>140.281146898776</v>
      </c>
      <c r="J1447">
        <v>129.682495383624</v>
      </c>
      <c r="K1447">
        <v>122.190026194776</v>
      </c>
      <c r="L1447">
        <v>221.523164424382</v>
      </c>
      <c r="M1447">
        <v>229.56971906926</v>
      </c>
      <c r="N1447">
        <v>221.272567533044</v>
      </c>
      <c r="O1447">
        <v>244.75489417736401</v>
      </c>
      <c r="P1447">
        <v>170.30517071601599</v>
      </c>
      <c r="Q1447">
        <v>55.716354369855303</v>
      </c>
      <c r="R1447">
        <v>43.6182660570447</v>
      </c>
      <c r="S1447">
        <v>25.3864002500484</v>
      </c>
      <c r="T1447">
        <v>66.516596475601304</v>
      </c>
    </row>
    <row r="1448" spans="1:20" x14ac:dyDescent="0.35">
      <c r="A1448" s="24">
        <v>43010</v>
      </c>
      <c r="B1448">
        <v>114.691400458666</v>
      </c>
      <c r="C1448">
        <v>129.71600441752</v>
      </c>
      <c r="D1448">
        <v>122.20355716297399</v>
      </c>
      <c r="E1448">
        <v>107.021849058794</v>
      </c>
      <c r="F1448">
        <v>136.51582021256101</v>
      </c>
      <c r="G1448">
        <v>48.024205760027797</v>
      </c>
      <c r="H1448">
        <v>27.126763733959098</v>
      </c>
      <c r="I1448">
        <v>140.40824256472399</v>
      </c>
      <c r="J1448">
        <v>129.80370150304699</v>
      </c>
      <c r="K1448">
        <v>121.487439976031</v>
      </c>
      <c r="L1448">
        <v>222.484326114315</v>
      </c>
      <c r="M1448">
        <v>230.14405276853401</v>
      </c>
      <c r="N1448">
        <v>221.591513851868</v>
      </c>
      <c r="O1448">
        <v>246.05761158807201</v>
      </c>
      <c r="P1448">
        <v>170.26441160468801</v>
      </c>
      <c r="Q1448">
        <v>55.246025709136198</v>
      </c>
      <c r="R1448">
        <v>43.120607751853299</v>
      </c>
      <c r="S1448">
        <v>24.652242354446599</v>
      </c>
      <c r="T1448">
        <v>66.906834549246298</v>
      </c>
    </row>
    <row r="1449" spans="1:20" x14ac:dyDescent="0.35">
      <c r="A1449" s="24">
        <v>43011</v>
      </c>
      <c r="B1449">
        <v>114.785742293571</v>
      </c>
      <c r="C1449">
        <v>129.95251020686001</v>
      </c>
      <c r="D1449">
        <v>122.451802897403</v>
      </c>
      <c r="E1449">
        <v>107.048707499575</v>
      </c>
      <c r="F1449">
        <v>136.77286839558701</v>
      </c>
      <c r="G1449">
        <v>47.903239564269001</v>
      </c>
      <c r="H1449">
        <v>27.028179053017102</v>
      </c>
      <c r="I1449">
        <v>140.81191091345201</v>
      </c>
      <c r="J1449">
        <v>130.09321777889801</v>
      </c>
      <c r="K1449">
        <v>121.60455142248</v>
      </c>
      <c r="L1449">
        <v>222.96042854601899</v>
      </c>
      <c r="M1449">
        <v>230.681249741366</v>
      </c>
      <c r="N1449">
        <v>222.510663364565</v>
      </c>
      <c r="O1449">
        <v>245.243376648793</v>
      </c>
      <c r="P1449">
        <v>170.83522858034999</v>
      </c>
      <c r="Q1449">
        <v>55.282199070504497</v>
      </c>
      <c r="R1449">
        <v>43.120607751853299</v>
      </c>
      <c r="S1449">
        <v>24.3817625479113</v>
      </c>
      <c r="T1449">
        <v>66.8678212678047</v>
      </c>
    </row>
    <row r="1450" spans="1:20" x14ac:dyDescent="0.35">
      <c r="A1450" s="24">
        <v>43012</v>
      </c>
      <c r="B1450">
        <v>114.754332385772</v>
      </c>
      <c r="C1450">
        <v>130.085508437351</v>
      </c>
      <c r="D1450">
        <v>122.380920314831</v>
      </c>
      <c r="E1450">
        <v>107.115882456751</v>
      </c>
      <c r="F1450">
        <v>136.55251125755399</v>
      </c>
      <c r="G1450">
        <v>47.8763532188322</v>
      </c>
      <c r="H1450">
        <v>27.042262954376501</v>
      </c>
      <c r="I1450">
        <v>140.75209086916101</v>
      </c>
      <c r="J1450">
        <v>130.01816541329299</v>
      </c>
      <c r="K1450">
        <v>121.897256740871</v>
      </c>
      <c r="L1450">
        <v>223.22499137026901</v>
      </c>
      <c r="M1450">
        <v>230.959113392224</v>
      </c>
      <c r="N1450">
        <v>222.885832300028</v>
      </c>
      <c r="O1450">
        <v>242.63794182737499</v>
      </c>
      <c r="P1450">
        <v>169.57128285557499</v>
      </c>
      <c r="Q1450">
        <v>55.354560785827502</v>
      </c>
      <c r="R1450">
        <v>43.003511844266399</v>
      </c>
      <c r="S1450">
        <v>24.690881273955601</v>
      </c>
      <c r="T1450">
        <v>66.477583194159706</v>
      </c>
    </row>
    <row r="1451" spans="1:20" x14ac:dyDescent="0.35">
      <c r="A1451" s="24">
        <v>43013</v>
      </c>
      <c r="B1451">
        <v>114.701929597896</v>
      </c>
      <c r="C1451">
        <v>129.89337684980799</v>
      </c>
      <c r="D1451">
        <v>122.30996541129301</v>
      </c>
      <c r="E1451">
        <v>107.075565940357</v>
      </c>
      <c r="F1451">
        <v>136.73613781283001</v>
      </c>
      <c r="G1451">
        <v>48.225819812743701</v>
      </c>
      <c r="H1451">
        <v>27.3521245557314</v>
      </c>
      <c r="I1451">
        <v>140.57261611751099</v>
      </c>
      <c r="J1451">
        <v>129.83578106275601</v>
      </c>
      <c r="K1451">
        <v>120.49212095224701</v>
      </c>
      <c r="L1451">
        <v>224.547626055931</v>
      </c>
      <c r="M1451">
        <v>232.49675034626401</v>
      </c>
      <c r="N1451">
        <v>224.14260509626999</v>
      </c>
      <c r="O1451">
        <v>245.731883491947</v>
      </c>
      <c r="P1451">
        <v>170.83522858034999</v>
      </c>
      <c r="Q1451">
        <v>55.969609129045303</v>
      </c>
      <c r="R1451">
        <v>43.6182660570447</v>
      </c>
      <c r="S1451">
        <v>24.420403309913301</v>
      </c>
      <c r="T1451">
        <v>67.023903866154896</v>
      </c>
    </row>
    <row r="1452" spans="1:20" x14ac:dyDescent="0.35">
      <c r="A1452" s="24">
        <v>43014</v>
      </c>
      <c r="B1452">
        <v>114.534210780287</v>
      </c>
      <c r="C1452">
        <v>129.760364799884</v>
      </c>
      <c r="D1452">
        <v>122.20355716297399</v>
      </c>
      <c r="E1452">
        <v>107.008437151536</v>
      </c>
      <c r="F1452">
        <v>136.55251125755399</v>
      </c>
      <c r="G1452">
        <v>48.575280816978299</v>
      </c>
      <c r="H1452">
        <v>27.563383076123699</v>
      </c>
      <c r="I1452">
        <v>140.184107442764</v>
      </c>
      <c r="J1452">
        <v>129.728589119557</v>
      </c>
      <c r="K1452">
        <v>119.438255367455</v>
      </c>
      <c r="L1452">
        <v>224.29191538744601</v>
      </c>
      <c r="M1452">
        <v>232.64500819107499</v>
      </c>
      <c r="N1452">
        <v>223.936279756326</v>
      </c>
      <c r="O1452">
        <v>245.84055701088599</v>
      </c>
      <c r="P1452">
        <v>169.81588918274301</v>
      </c>
      <c r="Q1452">
        <v>55.101298530344302</v>
      </c>
      <c r="R1452">
        <v>42.827869378779297</v>
      </c>
      <c r="S1452">
        <v>24.149923503378002</v>
      </c>
      <c r="T1452">
        <v>65.521479914475606</v>
      </c>
    </row>
    <row r="1453" spans="1:20" x14ac:dyDescent="0.35">
      <c r="A1453" s="24">
        <v>43017</v>
      </c>
      <c r="B1453">
        <v>114.691400458666</v>
      </c>
      <c r="C1453">
        <v>129.908136005062</v>
      </c>
      <c r="D1453">
        <v>122.34545089872501</v>
      </c>
      <c r="E1453">
        <v>107.062165575188</v>
      </c>
      <c r="F1453">
        <v>136.66270300582499</v>
      </c>
      <c r="G1453">
        <v>48.252711747857298</v>
      </c>
      <c r="H1453">
        <v>27.338035397223098</v>
      </c>
      <c r="I1453">
        <v>140.48298838252899</v>
      </c>
      <c r="J1453">
        <v>129.83578106275601</v>
      </c>
      <c r="K1453">
        <v>120.49212095224701</v>
      </c>
      <c r="L1453">
        <v>223.921575282986</v>
      </c>
      <c r="M1453">
        <v>232.49675034626401</v>
      </c>
      <c r="N1453">
        <v>224.011291175796</v>
      </c>
      <c r="O1453">
        <v>244.700642718929</v>
      </c>
      <c r="P1453">
        <v>166.59495508275299</v>
      </c>
      <c r="Q1453">
        <v>55.137483136152099</v>
      </c>
      <c r="R1453">
        <v>42.857144053622903</v>
      </c>
      <c r="S1453">
        <v>23.840804777333599</v>
      </c>
      <c r="T1453">
        <v>65.736103486834494</v>
      </c>
    </row>
    <row r="1454" spans="1:20" x14ac:dyDescent="0.35">
      <c r="A1454" s="24">
        <v>43018</v>
      </c>
      <c r="B1454">
        <v>114.701929597896</v>
      </c>
      <c r="C1454">
        <v>129.996829130924</v>
      </c>
      <c r="D1454">
        <v>122.27447188819799</v>
      </c>
      <c r="E1454">
        <v>107.115882456751</v>
      </c>
      <c r="F1454">
        <v>136.77286839558701</v>
      </c>
      <c r="G1454">
        <v>48.091399264912802</v>
      </c>
      <c r="H1454">
        <v>27.197193755053899</v>
      </c>
      <c r="I1454">
        <v>140.64742041043201</v>
      </c>
      <c r="J1454">
        <v>129.92166665666301</v>
      </c>
      <c r="K1454">
        <v>121.194688846559</v>
      </c>
      <c r="L1454">
        <v>224.51232210363099</v>
      </c>
      <c r="M1454">
        <v>232.73761419429201</v>
      </c>
      <c r="N1454">
        <v>224.04883682771501</v>
      </c>
      <c r="O1454">
        <v>246.600418633109</v>
      </c>
      <c r="P1454">
        <v>167.043374186291</v>
      </c>
      <c r="Q1454">
        <v>55.788716085177803</v>
      </c>
      <c r="R1454">
        <v>43.5597194991444</v>
      </c>
      <c r="S1454">
        <v>24.227203184889099</v>
      </c>
      <c r="T1454">
        <v>65.6385492313848</v>
      </c>
    </row>
    <row r="1455" spans="1:20" x14ac:dyDescent="0.35">
      <c r="A1455" s="24">
        <v>43019</v>
      </c>
      <c r="B1455">
        <v>114.722885107471</v>
      </c>
      <c r="C1455">
        <v>130.041175693854</v>
      </c>
      <c r="D1455">
        <v>122.380920314831</v>
      </c>
      <c r="E1455">
        <v>107.075565940357</v>
      </c>
      <c r="F1455">
        <v>136.589255019566</v>
      </c>
      <c r="G1455">
        <v>47.916671557633798</v>
      </c>
      <c r="H1455">
        <v>27.028179053017102</v>
      </c>
      <c r="I1455">
        <v>140.67735967013601</v>
      </c>
      <c r="J1455">
        <v>129.85728747166601</v>
      </c>
      <c r="K1455">
        <v>121.95582162631101</v>
      </c>
      <c r="L1455">
        <v>224.86500275545799</v>
      </c>
      <c r="M1455">
        <v>233.478659998588</v>
      </c>
      <c r="N1455">
        <v>224.29267586582901</v>
      </c>
      <c r="O1455">
        <v>245.35202579600701</v>
      </c>
      <c r="P1455">
        <v>164.76020960205</v>
      </c>
      <c r="Q1455">
        <v>55.8972511618691</v>
      </c>
      <c r="R1455">
        <v>43.7060900815748</v>
      </c>
      <c r="S1455">
        <v>24.3817625479113</v>
      </c>
      <c r="T1455">
        <v>66.028795725768305</v>
      </c>
    </row>
    <row r="1456" spans="1:20" x14ac:dyDescent="0.35">
      <c r="A1456" s="24">
        <v>43020</v>
      </c>
      <c r="B1456">
        <v>114.85910993364899</v>
      </c>
      <c r="C1456">
        <v>130.011629744479</v>
      </c>
      <c r="D1456">
        <v>122.451802897403</v>
      </c>
      <c r="E1456">
        <v>107.048707499575</v>
      </c>
      <c r="F1456">
        <v>136.479036912786</v>
      </c>
      <c r="G1456">
        <v>47.473130703077402</v>
      </c>
      <c r="H1456">
        <v>26.676060490435098</v>
      </c>
      <c r="I1456">
        <v>140.96128559882899</v>
      </c>
      <c r="J1456">
        <v>129.88948706714501</v>
      </c>
      <c r="K1456">
        <v>123.36097573936701</v>
      </c>
      <c r="L1456">
        <v>224.529936697366</v>
      </c>
      <c r="M1456">
        <v>233.53420534403699</v>
      </c>
      <c r="N1456">
        <v>224.36771923904601</v>
      </c>
      <c r="O1456">
        <v>243.66918260039199</v>
      </c>
      <c r="P1456">
        <v>162.599219033385</v>
      </c>
      <c r="Q1456">
        <v>55.824896942839302</v>
      </c>
      <c r="R1456">
        <v>43.501170149457501</v>
      </c>
      <c r="S1456">
        <v>25.115920443513101</v>
      </c>
      <c r="T1456">
        <v>65.540982344827199</v>
      </c>
    </row>
    <row r="1457" spans="1:20" x14ac:dyDescent="0.35">
      <c r="A1457" s="24">
        <v>43021</v>
      </c>
      <c r="B1457">
        <v>115.14211675311201</v>
      </c>
      <c r="C1457">
        <v>130.42553560497601</v>
      </c>
      <c r="D1457">
        <v>122.593720740142</v>
      </c>
      <c r="E1457">
        <v>107.129305906098</v>
      </c>
      <c r="F1457">
        <v>136.55251125755399</v>
      </c>
      <c r="G1457">
        <v>46.760754342536103</v>
      </c>
      <c r="H1457">
        <v>26.098599506101301</v>
      </c>
      <c r="I1457">
        <v>141.75357957253701</v>
      </c>
      <c r="J1457">
        <v>130.404280475581</v>
      </c>
      <c r="K1457">
        <v>126.112737404472</v>
      </c>
      <c r="L1457">
        <v>224.80329186551899</v>
      </c>
      <c r="M1457">
        <v>233.978811527386</v>
      </c>
      <c r="N1457">
        <v>224.63034707999401</v>
      </c>
      <c r="O1457">
        <v>242.52926830843501</v>
      </c>
      <c r="P1457">
        <v>163.088483346923</v>
      </c>
      <c r="Q1457">
        <v>56.367583570734503</v>
      </c>
      <c r="R1457">
        <v>43.969556571592101</v>
      </c>
      <c r="S1457">
        <v>25.154561205515101</v>
      </c>
      <c r="T1457">
        <v>65.560514247763706</v>
      </c>
    </row>
    <row r="1458" spans="1:20" x14ac:dyDescent="0.35">
      <c r="A1458" s="24">
        <v>43024</v>
      </c>
      <c r="B1458">
        <v>115.02681006600599</v>
      </c>
      <c r="C1458">
        <v>130.23336255913199</v>
      </c>
      <c r="D1458">
        <v>122.522814050582</v>
      </c>
      <c r="E1458">
        <v>107.075565940357</v>
      </c>
      <c r="F1458">
        <v>136.589255019566</v>
      </c>
      <c r="G1458">
        <v>46.908618063085299</v>
      </c>
      <c r="H1458">
        <v>26.154932482964899</v>
      </c>
      <c r="I1458">
        <v>141.260312726385</v>
      </c>
      <c r="J1458">
        <v>130.22192613398701</v>
      </c>
      <c r="K1458">
        <v>125.878560322656</v>
      </c>
      <c r="L1458">
        <v>225.103113783173</v>
      </c>
      <c r="M1458">
        <v>234.460539223441</v>
      </c>
      <c r="N1458">
        <v>224.79917469864</v>
      </c>
      <c r="O1458">
        <v>243.88643215137401</v>
      </c>
      <c r="P1458">
        <v>161.987677385864</v>
      </c>
      <c r="Q1458">
        <v>56.512299505087299</v>
      </c>
      <c r="R1458">
        <v>44.203748386765902</v>
      </c>
      <c r="S1458">
        <v>24.884081398979799</v>
      </c>
      <c r="T1458">
        <v>65.619038380294796</v>
      </c>
    </row>
    <row r="1459" spans="1:20" x14ac:dyDescent="0.35">
      <c r="A1459" s="24">
        <v>43025</v>
      </c>
      <c r="B1459">
        <v>114.98488970423</v>
      </c>
      <c r="C1459">
        <v>130.322110962728</v>
      </c>
      <c r="D1459">
        <v>122.30996541129301</v>
      </c>
      <c r="E1459">
        <v>107.048707499575</v>
      </c>
      <c r="F1459">
        <v>136.80958579908901</v>
      </c>
      <c r="G1459">
        <v>46.760754342536103</v>
      </c>
      <c r="H1459">
        <v>26.056345173448399</v>
      </c>
      <c r="I1459">
        <v>141.260312726385</v>
      </c>
      <c r="J1459">
        <v>130.20053976084799</v>
      </c>
      <c r="K1459">
        <v>126.34693281072001</v>
      </c>
      <c r="L1459">
        <v>225.26180960941801</v>
      </c>
      <c r="M1459">
        <v>234.831024091253</v>
      </c>
      <c r="N1459">
        <v>224.49901718264701</v>
      </c>
      <c r="O1459">
        <v>241.76945542966101</v>
      </c>
      <c r="P1459">
        <v>163.17001878931299</v>
      </c>
      <c r="Q1459">
        <v>56.439945286057501</v>
      </c>
      <c r="R1459">
        <v>44.145199037079301</v>
      </c>
      <c r="S1459">
        <v>24.690881273955601</v>
      </c>
      <c r="T1459">
        <v>65.697081784654401</v>
      </c>
    </row>
    <row r="1460" spans="1:20" x14ac:dyDescent="0.35">
      <c r="A1460" s="24">
        <v>43026</v>
      </c>
      <c r="B1460">
        <v>114.806716488398</v>
      </c>
      <c r="C1460">
        <v>130.100336689774</v>
      </c>
      <c r="D1460">
        <v>122.380920314831</v>
      </c>
      <c r="E1460">
        <v>106.99502524427901</v>
      </c>
      <c r="F1460">
        <v>136.88306014385799</v>
      </c>
      <c r="G1460">
        <v>47.392499615150797</v>
      </c>
      <c r="H1460">
        <v>26.619724884997101</v>
      </c>
      <c r="I1460">
        <v>140.916552134623</v>
      </c>
      <c r="J1460">
        <v>130.007472226723</v>
      </c>
      <c r="K1460">
        <v>123.829366551864</v>
      </c>
      <c r="L1460">
        <v>225.48224623153499</v>
      </c>
      <c r="M1460">
        <v>235.05331196919201</v>
      </c>
      <c r="N1460">
        <v>225.17429570348301</v>
      </c>
      <c r="O1460">
        <v>243.50637948164001</v>
      </c>
      <c r="P1460">
        <v>164.18935818692</v>
      </c>
      <c r="Q1460">
        <v>56.403760680249597</v>
      </c>
      <c r="R1460">
        <v>44.086652479179001</v>
      </c>
      <c r="S1460">
        <v>24.497682991424401</v>
      </c>
      <c r="T1460">
        <v>65.072696656453203</v>
      </c>
    </row>
    <row r="1461" spans="1:20" x14ac:dyDescent="0.35">
      <c r="A1461" s="24">
        <v>43027</v>
      </c>
      <c r="B1461">
        <v>114.89061326770501</v>
      </c>
      <c r="C1461">
        <v>130.24814935325301</v>
      </c>
      <c r="D1461">
        <v>122.380920314831</v>
      </c>
      <c r="E1461">
        <v>107.035318676495</v>
      </c>
      <c r="F1461">
        <v>136.95649495086201</v>
      </c>
      <c r="G1461">
        <v>47.217755138841497</v>
      </c>
      <c r="H1461">
        <v>26.450710182960201</v>
      </c>
      <c r="I1461">
        <v>141.140716494142</v>
      </c>
      <c r="J1461">
        <v>130.20053976084799</v>
      </c>
      <c r="K1461">
        <v>124.239219965568</v>
      </c>
      <c r="L1461">
        <v>225.54397207443901</v>
      </c>
      <c r="M1461">
        <v>234.68279667391201</v>
      </c>
      <c r="N1461">
        <v>225.09928428401199</v>
      </c>
      <c r="O1461">
        <v>244.97202186972299</v>
      </c>
      <c r="P1461">
        <v>163.74085298470899</v>
      </c>
      <c r="Q1461">
        <v>56.150509669206002</v>
      </c>
      <c r="R1461">
        <v>43.7060900815748</v>
      </c>
      <c r="S1461">
        <v>24.574962672935399</v>
      </c>
      <c r="T1461">
        <v>64.662947731718702</v>
      </c>
    </row>
    <row r="1462" spans="1:20" x14ac:dyDescent="0.35">
      <c r="A1462" s="24">
        <v>43028</v>
      </c>
      <c r="B1462">
        <v>114.555175632488</v>
      </c>
      <c r="C1462">
        <v>129.89337684980799</v>
      </c>
      <c r="D1462">
        <v>122.238922115463</v>
      </c>
      <c r="E1462">
        <v>106.95473181206199</v>
      </c>
      <c r="F1462">
        <v>137.06669987838799</v>
      </c>
      <c r="G1462">
        <v>48.225819812743701</v>
      </c>
      <c r="H1462">
        <v>27.295778435995999</v>
      </c>
      <c r="I1462">
        <v>140.51286916711601</v>
      </c>
      <c r="J1462">
        <v>129.84657427913501</v>
      </c>
      <c r="K1462">
        <v>120.550676675471</v>
      </c>
      <c r="L1462">
        <v>226.70785112199101</v>
      </c>
      <c r="M1462">
        <v>235.49793336627599</v>
      </c>
      <c r="N1462">
        <v>226.2247910904</v>
      </c>
      <c r="O1462">
        <v>248.28316434182699</v>
      </c>
      <c r="P1462">
        <v>165.73873822912699</v>
      </c>
      <c r="Q1462">
        <v>56.439945286057501</v>
      </c>
      <c r="R1462">
        <v>43.940281896748601</v>
      </c>
      <c r="S1462">
        <v>24.6136015924445</v>
      </c>
      <c r="T1462">
        <v>64.975138190634596</v>
      </c>
    </row>
    <row r="1463" spans="1:20" x14ac:dyDescent="0.35">
      <c r="A1463" s="24">
        <v>43031</v>
      </c>
      <c r="B1463">
        <v>114.68097408832</v>
      </c>
      <c r="C1463">
        <v>130.041175693854</v>
      </c>
      <c r="D1463">
        <v>122.416301338645</v>
      </c>
      <c r="E1463">
        <v>106.99502524427901</v>
      </c>
      <c r="F1463">
        <v>136.91979072661499</v>
      </c>
      <c r="G1463">
        <v>48.024205760027797</v>
      </c>
      <c r="H1463">
        <v>27.169018066611901</v>
      </c>
      <c r="I1463">
        <v>140.67735967013601</v>
      </c>
      <c r="J1463">
        <v>129.97524262230101</v>
      </c>
      <c r="K1463">
        <v>120.96052092695901</v>
      </c>
      <c r="L1463">
        <v>225.826149492425</v>
      </c>
      <c r="M1463">
        <v>234.38641790790399</v>
      </c>
      <c r="N1463">
        <v>225.47448517322101</v>
      </c>
      <c r="O1463">
        <v>246.166138876666</v>
      </c>
      <c r="P1463">
        <v>166.227950883462</v>
      </c>
      <c r="Q1463">
        <v>56.439945286057501</v>
      </c>
      <c r="R1463">
        <v>43.969556571592101</v>
      </c>
      <c r="S1463">
        <v>24.884081398979799</v>
      </c>
      <c r="T1463">
        <v>63.433692536775801</v>
      </c>
    </row>
    <row r="1464" spans="1:20" x14ac:dyDescent="0.35">
      <c r="A1464" s="24">
        <v>43032</v>
      </c>
      <c r="B1464">
        <v>114.439925001137</v>
      </c>
      <c r="C1464">
        <v>129.81944287920101</v>
      </c>
      <c r="D1464">
        <v>122.27447188819799</v>
      </c>
      <c r="E1464">
        <v>106.968155261408</v>
      </c>
      <c r="F1464">
        <v>137.029942937122</v>
      </c>
      <c r="G1464">
        <v>48.642479911540001</v>
      </c>
      <c r="H1464">
        <v>27.6619808999375</v>
      </c>
      <c r="I1464">
        <v>140.348451757992</v>
      </c>
      <c r="J1464">
        <v>129.65346673308599</v>
      </c>
      <c r="K1464">
        <v>118.85277143294201</v>
      </c>
      <c r="L1464">
        <v>226.22289653452199</v>
      </c>
      <c r="M1464">
        <v>234.460539223442</v>
      </c>
      <c r="N1464">
        <v>225.77459475859399</v>
      </c>
      <c r="O1464">
        <v>247.95748498915</v>
      </c>
      <c r="P1464">
        <v>166.75802596753101</v>
      </c>
      <c r="Q1464">
        <v>57.018816519760598</v>
      </c>
      <c r="R1464">
        <v>44.437940201939902</v>
      </c>
      <c r="S1464">
        <v>25</v>
      </c>
      <c r="T1464">
        <v>63.472710028586398</v>
      </c>
    </row>
    <row r="1465" spans="1:20" x14ac:dyDescent="0.35">
      <c r="A1465" s="24">
        <v>43033</v>
      </c>
      <c r="B1465">
        <v>114.36653867580701</v>
      </c>
      <c r="C1465">
        <v>129.58289563155901</v>
      </c>
      <c r="D1465">
        <v>122.026113654488</v>
      </c>
      <c r="E1465">
        <v>106.914484548201</v>
      </c>
      <c r="F1465">
        <v>136.589255019566</v>
      </c>
      <c r="G1465">
        <v>49.112912701210298</v>
      </c>
      <c r="H1465">
        <v>28.084513712168199</v>
      </c>
      <c r="I1465">
        <v>139.989721536378</v>
      </c>
      <c r="J1465">
        <v>129.31030447073201</v>
      </c>
      <c r="K1465">
        <v>117.15489367706201</v>
      </c>
      <c r="L1465">
        <v>225.103113783173</v>
      </c>
      <c r="M1465">
        <v>233.64537210360899</v>
      </c>
      <c r="N1465">
        <v>224.79917469864</v>
      </c>
      <c r="O1465">
        <v>246.70894592170299</v>
      </c>
      <c r="P1465">
        <v>165.49408024275601</v>
      </c>
      <c r="Q1465">
        <v>57.091170738790403</v>
      </c>
      <c r="R1465">
        <v>44.320844294353002</v>
      </c>
      <c r="S1465">
        <v>24.536321910933498</v>
      </c>
      <c r="T1465">
        <v>62.926368304744699</v>
      </c>
    </row>
    <row r="1466" spans="1:20" x14ac:dyDescent="0.35">
      <c r="A1466" s="24">
        <v>43034</v>
      </c>
      <c r="B1466">
        <v>114.240777590478</v>
      </c>
      <c r="C1466">
        <v>129.53859052692999</v>
      </c>
      <c r="D1466">
        <v>122.09713284333</v>
      </c>
      <c r="E1466">
        <v>106.88752222862</v>
      </c>
      <c r="F1466">
        <v>136.40561528503599</v>
      </c>
      <c r="G1466">
        <v>49.408606604247801</v>
      </c>
      <c r="H1466">
        <v>28.3239479210025</v>
      </c>
      <c r="I1466">
        <v>139.88513879032399</v>
      </c>
      <c r="J1466">
        <v>129.29952125733399</v>
      </c>
      <c r="K1466">
        <v>115.925388409246</v>
      </c>
      <c r="L1466">
        <v>225.39406859209501</v>
      </c>
      <c r="M1466">
        <v>233.79355387974499</v>
      </c>
      <c r="N1466">
        <v>225.09928428401199</v>
      </c>
      <c r="O1466">
        <v>249.15162636781699</v>
      </c>
      <c r="P1466">
        <v>166.14639822133799</v>
      </c>
      <c r="Q1466">
        <v>57.3444292461269</v>
      </c>
      <c r="R1466">
        <v>44.613582667427004</v>
      </c>
      <c r="S1466">
        <v>24.188564265379998</v>
      </c>
      <c r="T1466">
        <v>63.258086456227502</v>
      </c>
    </row>
    <row r="1467" spans="1:20" x14ac:dyDescent="0.35">
      <c r="A1467" s="24">
        <v>43035</v>
      </c>
      <c r="B1467">
        <v>114.492299761136</v>
      </c>
      <c r="C1467">
        <v>129.84903028687799</v>
      </c>
      <c r="D1467">
        <v>122.30996541129301</v>
      </c>
      <c r="E1467">
        <v>106.95473181206199</v>
      </c>
      <c r="F1467">
        <v>136.73613781283001</v>
      </c>
      <c r="G1467">
        <v>48.857531547297498</v>
      </c>
      <c r="H1467">
        <v>27.8028225421067</v>
      </c>
      <c r="I1467">
        <v>140.707196598385</v>
      </c>
      <c r="J1467">
        <v>129.68566632856499</v>
      </c>
      <c r="K1467">
        <v>118.150221863063</v>
      </c>
      <c r="L1467">
        <v>227.23694686456099</v>
      </c>
      <c r="M1467">
        <v>237.27638852714</v>
      </c>
      <c r="N1467">
        <v>226.75006274916899</v>
      </c>
      <c r="O1467">
        <v>250.83439644825901</v>
      </c>
      <c r="P1467">
        <v>163.65933476205399</v>
      </c>
      <c r="Q1467">
        <v>57.633864862978797</v>
      </c>
      <c r="R1467">
        <v>45.052694414718097</v>
      </c>
      <c r="S1467">
        <v>23.6089657328003</v>
      </c>
      <c r="T1467">
        <v>65.111735200110203</v>
      </c>
    </row>
    <row r="1468" spans="1:20" x14ac:dyDescent="0.35">
      <c r="A1468" s="24">
        <v>43038</v>
      </c>
      <c r="B1468">
        <v>114.806716488398</v>
      </c>
      <c r="C1468">
        <v>130.129868819715</v>
      </c>
      <c r="D1468">
        <v>122.451802897403</v>
      </c>
      <c r="E1468">
        <v>107.048707499575</v>
      </c>
      <c r="F1468">
        <v>136.69940723007301</v>
      </c>
      <c r="G1468">
        <v>47.836040469707299</v>
      </c>
      <c r="H1468">
        <v>26.971835561856</v>
      </c>
      <c r="I1468">
        <v>141.32011815189699</v>
      </c>
      <c r="J1468">
        <v>130.114714184826</v>
      </c>
      <c r="K1468">
        <v>121.546004861471</v>
      </c>
      <c r="L1468">
        <v>226.39041461060299</v>
      </c>
      <c r="M1468">
        <v>236.905888445594</v>
      </c>
      <c r="N1468">
        <v>226.2247910904</v>
      </c>
      <c r="O1468">
        <v>247.631854379922</v>
      </c>
      <c r="P1468">
        <v>160.96835520799101</v>
      </c>
      <c r="Q1468">
        <v>57.778584545477599</v>
      </c>
      <c r="R1468">
        <v>45.169790322304998</v>
      </c>
      <c r="S1468">
        <v>23.6862454143115</v>
      </c>
      <c r="T1468">
        <v>65.853181224481602</v>
      </c>
    </row>
    <row r="1469" spans="1:20" x14ac:dyDescent="0.35">
      <c r="A1469" s="24">
        <v>43039</v>
      </c>
      <c r="B1469">
        <v>114.73335819094601</v>
      </c>
      <c r="C1469">
        <v>130.011629744479</v>
      </c>
      <c r="D1469">
        <v>122.451802897403</v>
      </c>
      <c r="E1469">
        <v>107.008437151536</v>
      </c>
      <c r="F1469">
        <v>136.77286839558701</v>
      </c>
      <c r="G1469">
        <v>47.836040469707299</v>
      </c>
      <c r="H1469">
        <v>26.971835561856</v>
      </c>
      <c r="I1469">
        <v>141.27520926234101</v>
      </c>
      <c r="J1469">
        <v>129.93237984919401</v>
      </c>
      <c r="K1469">
        <v>121.546004861471</v>
      </c>
      <c r="L1469">
        <v>226.74318498022399</v>
      </c>
      <c r="M1469">
        <v>237.20228242533699</v>
      </c>
      <c r="N1469">
        <v>226.37490979057901</v>
      </c>
      <c r="O1469">
        <v>247.577529806314</v>
      </c>
      <c r="P1469">
        <v>161.00913153905299</v>
      </c>
      <c r="Q1469">
        <v>57.923300479830402</v>
      </c>
      <c r="R1469">
        <v>45.3161581129486</v>
      </c>
      <c r="S1469">
        <v>23.106646881731798</v>
      </c>
      <c r="T1469">
        <v>66.887319487786797</v>
      </c>
    </row>
    <row r="1470" spans="1:20" x14ac:dyDescent="0.35">
      <c r="A1470" s="24">
        <v>43040</v>
      </c>
      <c r="B1470">
        <v>114.783808370039</v>
      </c>
      <c r="C1470">
        <v>130.03683639165399</v>
      </c>
      <c r="D1470">
        <v>122.441131537052</v>
      </c>
      <c r="E1470">
        <v>106.97346462228499</v>
      </c>
      <c r="F1470">
        <v>136.66222855265701</v>
      </c>
      <c r="G1470">
        <v>47.419363601880399</v>
      </c>
      <c r="H1470">
        <v>26.647895316290398</v>
      </c>
      <c r="I1470">
        <v>141.395287914297</v>
      </c>
      <c r="J1470">
        <v>130.137761052793</v>
      </c>
      <c r="K1470">
        <v>123.24388261735101</v>
      </c>
      <c r="L1470">
        <v>227.04296203897999</v>
      </c>
      <c r="M1470">
        <v>237.27638852714</v>
      </c>
      <c r="N1470">
        <v>226.674971445333</v>
      </c>
      <c r="O1470">
        <v>247.034698389553</v>
      </c>
      <c r="P1470">
        <v>161.376049639672</v>
      </c>
      <c r="Q1470">
        <v>57.959481337491503</v>
      </c>
      <c r="R1470">
        <v>45.3161581129486</v>
      </c>
      <c r="S1470">
        <v>23.068006119729802</v>
      </c>
      <c r="T1470">
        <v>68.877544189299101</v>
      </c>
    </row>
    <row r="1471" spans="1:20" x14ac:dyDescent="0.35">
      <c r="A1471" s="24">
        <v>43041</v>
      </c>
      <c r="B1471">
        <v>114.846787010274</v>
      </c>
      <c r="C1471">
        <v>130.110977653768</v>
      </c>
      <c r="D1471">
        <v>122.40558979998001</v>
      </c>
      <c r="E1471">
        <v>106.97346462228499</v>
      </c>
      <c r="F1471">
        <v>136.58839836801201</v>
      </c>
      <c r="G1471">
        <v>47.0295786691673</v>
      </c>
      <c r="H1471">
        <v>26.2535250496299</v>
      </c>
      <c r="I1471">
        <v>141.71023489235</v>
      </c>
      <c r="J1471">
        <v>130.11622463494101</v>
      </c>
      <c r="K1471">
        <v>124.82469473786399</v>
      </c>
      <c r="L1471">
        <v>227.13115463138601</v>
      </c>
      <c r="M1471">
        <v>237.42461594448099</v>
      </c>
      <c r="N1471">
        <v>226.75006274916799</v>
      </c>
      <c r="O1471">
        <v>248.66314389638799</v>
      </c>
      <c r="P1471">
        <v>163.25158867117</v>
      </c>
      <c r="Q1471">
        <v>58.321278669666</v>
      </c>
      <c r="R1471">
        <v>45.521078045065899</v>
      </c>
      <c r="S1471">
        <v>23.299847006756</v>
      </c>
      <c r="T1471">
        <v>68.058046339829602</v>
      </c>
    </row>
    <row r="1472" spans="1:20" x14ac:dyDescent="0.35">
      <c r="A1472" s="24">
        <v>43042</v>
      </c>
      <c r="B1472">
        <v>114.95181680904599</v>
      </c>
      <c r="C1472">
        <v>130.12573680902199</v>
      </c>
      <c r="D1472">
        <v>122.476721488102</v>
      </c>
      <c r="E1472">
        <v>106.946606181503</v>
      </c>
      <c r="F1472">
        <v>136.51464725889599</v>
      </c>
      <c r="G1472">
        <v>46.747319554332897</v>
      </c>
      <c r="H1472">
        <v>26.0140908407956</v>
      </c>
      <c r="I1472">
        <v>142.02524034551999</v>
      </c>
      <c r="J1472">
        <v>130.26680950923301</v>
      </c>
      <c r="K1472">
        <v>125.93707939701601</v>
      </c>
      <c r="L1472">
        <v>227.88941952810899</v>
      </c>
      <c r="M1472">
        <v>238.610237504655</v>
      </c>
      <c r="N1472">
        <v>227.35028191991401</v>
      </c>
      <c r="O1472">
        <v>247.90325790244</v>
      </c>
      <c r="P1472">
        <v>162.599219033385</v>
      </c>
      <c r="Q1472">
        <v>58.683064757400999</v>
      </c>
      <c r="R1472">
        <v>45.9894616754137</v>
      </c>
      <c r="S1472">
        <v>23.647604652309401</v>
      </c>
      <c r="T1472">
        <v>68.975106865487206</v>
      </c>
    </row>
    <row r="1473" spans="1:20" x14ac:dyDescent="0.35">
      <c r="A1473" s="24">
        <v>43045</v>
      </c>
      <c r="B1473">
        <v>115.056855950444</v>
      </c>
      <c r="C1473">
        <v>130.21467868469</v>
      </c>
      <c r="D1473">
        <v>122.441131537052</v>
      </c>
      <c r="E1473">
        <v>106.96002963085</v>
      </c>
      <c r="F1473">
        <v>136.44086979126999</v>
      </c>
      <c r="G1473">
        <v>46.384415377379902</v>
      </c>
      <c r="H1473">
        <v>25.718318397949002</v>
      </c>
      <c r="I1473">
        <v>142.11521893120201</v>
      </c>
      <c r="J1473">
        <v>130.29906912259801</v>
      </c>
      <c r="K1473">
        <v>127.22515871248901</v>
      </c>
      <c r="L1473">
        <v>228.24220485069699</v>
      </c>
      <c r="M1473">
        <v>239.573586400625</v>
      </c>
      <c r="N1473">
        <v>227.80047825171999</v>
      </c>
      <c r="O1473">
        <v>247.251874825361</v>
      </c>
      <c r="P1473">
        <v>162.84387701975601</v>
      </c>
      <c r="Q1473">
        <v>59.8046376115852</v>
      </c>
      <c r="R1473">
        <v>46.955506402739097</v>
      </c>
      <c r="S1473">
        <v>24.652242354446599</v>
      </c>
      <c r="T1473">
        <v>71.862902293413498</v>
      </c>
    </row>
    <row r="1474" spans="1:20" x14ac:dyDescent="0.35">
      <c r="A1474" s="24">
        <v>43046</v>
      </c>
      <c r="B1474">
        <v>115.088368627126</v>
      </c>
      <c r="C1474">
        <v>130.199878071135</v>
      </c>
      <c r="D1474">
        <v>122.512247153849</v>
      </c>
      <c r="E1474">
        <v>106.946606181503</v>
      </c>
      <c r="F1474">
        <v>136.25634704667701</v>
      </c>
      <c r="G1474">
        <v>46.061849103097302</v>
      </c>
      <c r="H1474">
        <v>25.450711129247001</v>
      </c>
      <c r="I1474">
        <v>142.100234682571</v>
      </c>
      <c r="J1474">
        <v>130.191547081029</v>
      </c>
      <c r="K1474">
        <v>128.63031282554499</v>
      </c>
      <c r="L1474">
        <v>228.08346416555301</v>
      </c>
      <c r="M1474">
        <v>239.64770771616301</v>
      </c>
      <c r="N1474">
        <v>227.57541203956399</v>
      </c>
      <c r="O1474">
        <v>241.49805190714201</v>
      </c>
      <c r="P1474">
        <v>159.01133239330699</v>
      </c>
      <c r="Q1474">
        <v>59.442840279410703</v>
      </c>
      <c r="R1474">
        <v>46.633490563035203</v>
      </c>
      <c r="S1474">
        <v>25</v>
      </c>
      <c r="T1474">
        <v>71.511681711579598</v>
      </c>
    </row>
    <row r="1475" spans="1:20" x14ac:dyDescent="0.35">
      <c r="A1475" s="24">
        <v>43047</v>
      </c>
      <c r="B1475">
        <v>115.01484216241001</v>
      </c>
      <c r="C1475">
        <v>130.00713842850701</v>
      </c>
      <c r="D1475">
        <v>122.33449829017199</v>
      </c>
      <c r="E1475">
        <v>106.879281177172</v>
      </c>
      <c r="F1475">
        <v>135.592218045496</v>
      </c>
      <c r="G1475">
        <v>46.290329937381003</v>
      </c>
      <c r="H1475">
        <v>25.633807104069</v>
      </c>
      <c r="I1475">
        <v>141.845180842704</v>
      </c>
      <c r="J1475">
        <v>130.01952581869301</v>
      </c>
      <c r="K1475">
        <v>127.92772660679999</v>
      </c>
      <c r="L1475">
        <v>228.47143381671501</v>
      </c>
      <c r="M1475">
        <v>240.24051088938199</v>
      </c>
      <c r="N1475">
        <v>227.950533044407</v>
      </c>
      <c r="O1475">
        <v>239.86948454168501</v>
      </c>
      <c r="P1475">
        <v>159.29669783180199</v>
      </c>
      <c r="Q1475">
        <v>59.334297706426597</v>
      </c>
      <c r="R1475">
        <v>46.457845305761403</v>
      </c>
      <c r="S1475">
        <v>25</v>
      </c>
      <c r="T1475">
        <v>70.438521746094395</v>
      </c>
    </row>
    <row r="1476" spans="1:20" x14ac:dyDescent="0.35">
      <c r="A1476" s="24">
        <v>43048</v>
      </c>
      <c r="B1476">
        <v>114.93079590108999</v>
      </c>
      <c r="C1476">
        <v>129.88860914516201</v>
      </c>
      <c r="D1476">
        <v>122.26341481602699</v>
      </c>
      <c r="E1476">
        <v>106.906243496754</v>
      </c>
      <c r="F1476">
        <v>134.70671710367401</v>
      </c>
      <c r="G1476">
        <v>46.4919579642889</v>
      </c>
      <c r="H1476">
        <v>25.816908336039798</v>
      </c>
      <c r="I1476">
        <v>141.335277825877</v>
      </c>
      <c r="J1476">
        <v>129.67533324930801</v>
      </c>
      <c r="K1476">
        <v>126.873870184224</v>
      </c>
      <c r="L1476">
        <v>227.64256101538999</v>
      </c>
      <c r="M1476">
        <v>239.128904148602</v>
      </c>
      <c r="N1476">
        <v>227.12523168463099</v>
      </c>
      <c r="O1476">
        <v>237.69830510498599</v>
      </c>
      <c r="P1476">
        <v>161.90614194347501</v>
      </c>
      <c r="Q1476">
        <v>59.442840279410703</v>
      </c>
      <c r="R1476">
        <v>46.545666538505003</v>
      </c>
      <c r="S1476">
        <v>25.463679931559501</v>
      </c>
      <c r="T1476">
        <v>71.414119035390996</v>
      </c>
    </row>
    <row r="1477" spans="1:20" x14ac:dyDescent="0.35">
      <c r="A1477" s="24">
        <v>43049</v>
      </c>
      <c r="B1477">
        <v>114.46868160322001</v>
      </c>
      <c r="C1477">
        <v>129.32532902516999</v>
      </c>
      <c r="D1477">
        <v>121.90787691035899</v>
      </c>
      <c r="E1477">
        <v>106.838999287044</v>
      </c>
      <c r="F1477">
        <v>135.33393101253199</v>
      </c>
      <c r="G1477">
        <v>47.903239564269001</v>
      </c>
      <c r="H1477">
        <v>26.985919463215499</v>
      </c>
      <c r="I1477">
        <v>139.71535628925099</v>
      </c>
      <c r="J1477">
        <v>128.93331212701301</v>
      </c>
      <c r="K1477">
        <v>121.31179113079099</v>
      </c>
      <c r="L1477">
        <v>227.57202787561701</v>
      </c>
      <c r="M1477">
        <v>239.20302546414001</v>
      </c>
      <c r="N1477">
        <v>227.050172334542</v>
      </c>
      <c r="O1477">
        <v>237.101197858067</v>
      </c>
      <c r="P1477">
        <v>163.82238842709799</v>
      </c>
      <c r="Q1477">
        <v>59.334297706426597</v>
      </c>
      <c r="R1477">
        <v>46.428570630917797</v>
      </c>
      <c r="S1477">
        <v>25.540959613070601</v>
      </c>
      <c r="T1477">
        <v>71.199491252663194</v>
      </c>
    </row>
    <row r="1478" spans="1:20" x14ac:dyDescent="0.35">
      <c r="A1478" s="24">
        <v>43052</v>
      </c>
      <c r="B1478">
        <v>114.46868160322001</v>
      </c>
      <c r="C1478">
        <v>129.23638714950101</v>
      </c>
      <c r="D1478">
        <v>121.80125169914101</v>
      </c>
      <c r="E1478">
        <v>106.785224695037</v>
      </c>
      <c r="F1478">
        <v>135.186349718771</v>
      </c>
      <c r="G1478">
        <v>47.661307172751599</v>
      </c>
      <c r="H1478">
        <v>26.8028234883935</v>
      </c>
      <c r="I1478">
        <v>140.135295339175</v>
      </c>
      <c r="J1478">
        <v>128.95479852996101</v>
      </c>
      <c r="K1478">
        <v>121.838746828727</v>
      </c>
      <c r="L1478">
        <v>227.78361234196899</v>
      </c>
      <c r="M1478">
        <v>239.499495512556</v>
      </c>
      <c r="N1478">
        <v>227.35028191991401</v>
      </c>
      <c r="O1478">
        <v>240.14091243592799</v>
      </c>
      <c r="P1478">
        <v>161.865365612414</v>
      </c>
      <c r="Q1478">
        <v>59.153404662559097</v>
      </c>
      <c r="R1478">
        <v>46.252928165431001</v>
      </c>
      <c r="S1478">
        <v>24.961361080490899</v>
      </c>
      <c r="T1478">
        <v>70.009257759900393</v>
      </c>
    </row>
    <row r="1479" spans="1:20" x14ac:dyDescent="0.35">
      <c r="A1479" s="24">
        <v>43053</v>
      </c>
      <c r="B1479">
        <v>114.584212513344</v>
      </c>
      <c r="C1479">
        <v>129.29570015919199</v>
      </c>
      <c r="D1479">
        <v>121.83676932922501</v>
      </c>
      <c r="E1479">
        <v>106.825564295609</v>
      </c>
      <c r="F1479">
        <v>134.66976247358701</v>
      </c>
      <c r="G1479">
        <v>47.0699025976458</v>
      </c>
      <c r="H1479">
        <v>26.281698109497601</v>
      </c>
      <c r="I1479">
        <v>140.19534928393199</v>
      </c>
      <c r="J1479">
        <v>128.98707814928801</v>
      </c>
      <c r="K1479">
        <v>124.12210851912</v>
      </c>
      <c r="L1479">
        <v>227.25462127015999</v>
      </c>
      <c r="M1479">
        <v>238.980737586201</v>
      </c>
      <c r="N1479">
        <v>226.82504221489199</v>
      </c>
      <c r="O1479">
        <v>241.76945542966101</v>
      </c>
      <c r="P1479">
        <v>162.27302560462499</v>
      </c>
      <c r="Q1479">
        <v>58.357448282887901</v>
      </c>
      <c r="R1479">
        <v>45.521078045065899</v>
      </c>
      <c r="S1479">
        <v>24.459042229422302</v>
      </c>
      <c r="T1479">
        <v>67.550734738906499</v>
      </c>
    </row>
    <row r="1480" spans="1:20" x14ac:dyDescent="0.35">
      <c r="A1480" s="24">
        <v>43054</v>
      </c>
      <c r="B1480">
        <v>114.804801250118</v>
      </c>
      <c r="C1480">
        <v>129.54766989490901</v>
      </c>
      <c r="D1480">
        <v>121.97903270547</v>
      </c>
      <c r="E1480">
        <v>106.86588081200399</v>
      </c>
      <c r="F1480">
        <v>134.55909627214899</v>
      </c>
      <c r="G1480">
        <v>46.0080847967387</v>
      </c>
      <c r="H1480">
        <v>25.436624599313099</v>
      </c>
      <c r="I1480">
        <v>141.08031169868499</v>
      </c>
      <c r="J1480">
        <v>129.53554159139401</v>
      </c>
      <c r="K1480">
        <v>128.45469146695299</v>
      </c>
      <c r="L1480">
        <v>226.11713420727901</v>
      </c>
      <c r="M1480">
        <v>237.42461594448099</v>
      </c>
      <c r="N1480">
        <v>225.54954452331</v>
      </c>
      <c r="O1480">
        <v>242.366489561408</v>
      </c>
      <c r="P1480">
        <v>162.599219033385</v>
      </c>
      <c r="Q1480">
        <v>58.285097812004501</v>
      </c>
      <c r="R1480">
        <v>45.521078045065899</v>
      </c>
      <c r="S1480">
        <v>24.459042229422302</v>
      </c>
      <c r="T1480">
        <v>66.692198345780099</v>
      </c>
    </row>
    <row r="1481" spans="1:20" x14ac:dyDescent="0.35">
      <c r="A1481" s="24">
        <v>43055</v>
      </c>
      <c r="B1481">
        <v>114.678722515513</v>
      </c>
      <c r="C1481">
        <v>129.50315749877299</v>
      </c>
      <c r="D1481">
        <v>121.97903270547</v>
      </c>
      <c r="E1481">
        <v>106.812094677907</v>
      </c>
      <c r="F1481">
        <v>135.81357680688399</v>
      </c>
      <c r="G1481">
        <v>46.868288544930003</v>
      </c>
      <c r="H1481">
        <v>26.112678150312099</v>
      </c>
      <c r="I1481">
        <v>140.42031767630399</v>
      </c>
      <c r="J1481">
        <v>129.38496672008199</v>
      </c>
      <c r="K1481">
        <v>125.058908468545</v>
      </c>
      <c r="L1481">
        <v>228.039337963419</v>
      </c>
      <c r="M1481">
        <v>239.499495512556</v>
      </c>
      <c r="N1481">
        <v>227.57541203956399</v>
      </c>
      <c r="O1481">
        <v>242.31218935952501</v>
      </c>
      <c r="P1481">
        <v>165.57561568514501</v>
      </c>
      <c r="Q1481">
        <v>58.104193523697901</v>
      </c>
      <c r="R1481">
        <v>45.345432787792099</v>
      </c>
      <c r="S1481">
        <v>24.3817625479113</v>
      </c>
      <c r="T1481">
        <v>66.926345400336302</v>
      </c>
    </row>
    <row r="1482" spans="1:20" x14ac:dyDescent="0.35">
      <c r="A1482" s="24">
        <v>43056</v>
      </c>
      <c r="B1482">
        <v>114.804801250118</v>
      </c>
      <c r="C1482">
        <v>129.621824976456</v>
      </c>
      <c r="D1482">
        <v>122.014534264228</v>
      </c>
      <c r="E1482">
        <v>106.812094677907</v>
      </c>
      <c r="F1482">
        <v>135.739772980748</v>
      </c>
      <c r="G1482">
        <v>46.169363741622398</v>
      </c>
      <c r="H1482">
        <v>25.507049363259199</v>
      </c>
      <c r="I1482">
        <v>141.14030716832499</v>
      </c>
      <c r="J1482">
        <v>129.54628479286799</v>
      </c>
      <c r="K1482">
        <v>127.57645640296801</v>
      </c>
      <c r="L1482">
        <v>227.36920584723799</v>
      </c>
      <c r="M1482">
        <v>238.68431317898899</v>
      </c>
      <c r="N1482">
        <v>227.12523168463099</v>
      </c>
      <c r="O1482">
        <v>243.723531545724</v>
      </c>
      <c r="P1482">
        <v>170.22366971309501</v>
      </c>
      <c r="Q1482">
        <v>59.044865837721503</v>
      </c>
      <c r="R1482">
        <v>46.048008233313602</v>
      </c>
      <c r="S1482">
        <v>24.729522035957601</v>
      </c>
      <c r="T1482">
        <v>68.292193394385905</v>
      </c>
    </row>
    <row r="1483" spans="1:20" x14ac:dyDescent="0.35">
      <c r="A1483" s="24">
        <v>43059</v>
      </c>
      <c r="B1483">
        <v>114.74175721150201</v>
      </c>
      <c r="C1483">
        <v>129.53289692022099</v>
      </c>
      <c r="D1483">
        <v>121.943418647431</v>
      </c>
      <c r="E1483">
        <v>106.758273917544</v>
      </c>
      <c r="F1483">
        <v>135.81357680688399</v>
      </c>
      <c r="G1483">
        <v>46.196244497382501</v>
      </c>
      <c r="H1483">
        <v>25.521128007470001</v>
      </c>
      <c r="I1483">
        <v>141.38021595299099</v>
      </c>
      <c r="J1483">
        <v>129.54628479286799</v>
      </c>
      <c r="K1483">
        <v>127.63500296397601</v>
      </c>
      <c r="L1483">
        <v>227.75716054543301</v>
      </c>
      <c r="M1483">
        <v>238.980737586201</v>
      </c>
      <c r="N1483">
        <v>227.50036866634699</v>
      </c>
      <c r="O1483">
        <v>245.84055701088599</v>
      </c>
      <c r="P1483">
        <v>171.650634663445</v>
      </c>
      <c r="Q1483">
        <v>58.574533428856</v>
      </c>
      <c r="R1483">
        <v>45.755269860239601</v>
      </c>
      <c r="S1483">
        <v>24.111282741376002</v>
      </c>
      <c r="T1483">
        <v>67.472691334546894</v>
      </c>
    </row>
    <row r="1484" spans="1:20" x14ac:dyDescent="0.35">
      <c r="A1484" s="24">
        <v>43060</v>
      </c>
      <c r="B1484">
        <v>114.857306806878</v>
      </c>
      <c r="C1484">
        <v>129.72551218794499</v>
      </c>
      <c r="D1484">
        <v>122.014534264228</v>
      </c>
      <c r="E1484">
        <v>106.731427018852</v>
      </c>
      <c r="F1484">
        <v>136.071837481339</v>
      </c>
      <c r="G1484">
        <v>45.900553389183202</v>
      </c>
      <c r="H1484">
        <v>25.338034661222299</v>
      </c>
      <c r="I1484">
        <v>141.995198754363</v>
      </c>
      <c r="J1484">
        <v>129.97645298298801</v>
      </c>
      <c r="K1484">
        <v>128.63031282554499</v>
      </c>
      <c r="L1484">
        <v>229.24732826014099</v>
      </c>
      <c r="M1484">
        <v>240.98152626620799</v>
      </c>
      <c r="N1484">
        <v>229.001044408198</v>
      </c>
      <c r="O1484">
        <v>245.623404946802</v>
      </c>
      <c r="P1484">
        <v>169.530489304779</v>
      </c>
      <c r="Q1484">
        <v>58.972500374252498</v>
      </c>
      <c r="R1484">
        <v>46.018736350257001</v>
      </c>
      <c r="S1484">
        <v>23.9567233783538</v>
      </c>
      <c r="T1484">
        <v>67.706829968364204</v>
      </c>
    </row>
    <row r="1485" spans="1:20" x14ac:dyDescent="0.35">
      <c r="A1485" s="24">
        <v>43061</v>
      </c>
      <c r="B1485">
        <v>115.056855950444</v>
      </c>
      <c r="C1485">
        <v>130.09610794304399</v>
      </c>
      <c r="D1485">
        <v>122.37007216989601</v>
      </c>
      <c r="E1485">
        <v>106.85245736265701</v>
      </c>
      <c r="F1485">
        <v>136.36703960662501</v>
      </c>
      <c r="G1485">
        <v>45.645161055916802</v>
      </c>
      <c r="H1485">
        <v>25.0845112938798</v>
      </c>
      <c r="I1485">
        <v>142.64016467177601</v>
      </c>
      <c r="J1485">
        <v>130.48193361621699</v>
      </c>
      <c r="K1485">
        <v>130.035485263033</v>
      </c>
      <c r="L1485">
        <v>229.04456604362301</v>
      </c>
      <c r="M1485">
        <v>240.90743537814001</v>
      </c>
      <c r="N1485">
        <v>228.77593026542101</v>
      </c>
      <c r="O1485">
        <v>244.809170007522</v>
      </c>
      <c r="P1485">
        <v>170.01973639858301</v>
      </c>
      <c r="Q1485">
        <v>59.298116848765503</v>
      </c>
      <c r="R1485">
        <v>46.428570630917797</v>
      </c>
      <c r="S1485">
        <v>23.5703249707983</v>
      </c>
      <c r="T1485">
        <v>68.858033338209097</v>
      </c>
    </row>
    <row r="1486" spans="1:20" x14ac:dyDescent="0.35">
      <c r="A1486" s="24">
        <v>43063</v>
      </c>
      <c r="B1486">
        <v>115.035844385114</v>
      </c>
      <c r="C1486">
        <v>130.110977653768</v>
      </c>
      <c r="D1486">
        <v>122.15671728384299</v>
      </c>
      <c r="E1486">
        <v>106.838999287044</v>
      </c>
      <c r="F1486">
        <v>136.477758525083</v>
      </c>
      <c r="G1486">
        <v>45.900553389183202</v>
      </c>
      <c r="H1486">
        <v>25.267612525850499</v>
      </c>
      <c r="I1486">
        <v>142.70016014141601</v>
      </c>
      <c r="J1486">
        <v>130.331338738944</v>
      </c>
      <c r="K1486">
        <v>128.92304563058499</v>
      </c>
      <c r="L1486">
        <v>229.57355711543201</v>
      </c>
      <c r="M1486">
        <v>241.72251121556499</v>
      </c>
      <c r="N1486">
        <v>229.301138016697</v>
      </c>
      <c r="O1486">
        <v>243.61493114195801</v>
      </c>
      <c r="P1486">
        <v>169.28586575787699</v>
      </c>
      <c r="Q1486">
        <v>59.479021137072202</v>
      </c>
      <c r="R1486">
        <v>46.633490563035203</v>
      </c>
      <c r="S1486">
        <v>22.5656891111542</v>
      </c>
      <c r="T1486">
        <v>68.916582732956101</v>
      </c>
    </row>
    <row r="1487" spans="1:20" x14ac:dyDescent="0.35">
      <c r="A1487" s="24">
        <v>43066</v>
      </c>
      <c r="B1487">
        <v>115.035844385114</v>
      </c>
      <c r="C1487">
        <v>130.09610794304399</v>
      </c>
      <c r="D1487">
        <v>122.298924410448</v>
      </c>
      <c r="E1487">
        <v>106.86588081200399</v>
      </c>
      <c r="F1487">
        <v>136.145654486729</v>
      </c>
      <c r="G1487">
        <v>46.048394751025199</v>
      </c>
      <c r="H1487">
        <v>25.366205092515699</v>
      </c>
      <c r="I1487">
        <v>142.68510279888901</v>
      </c>
      <c r="J1487">
        <v>130.256066307759</v>
      </c>
      <c r="K1487">
        <v>128.33758002050499</v>
      </c>
      <c r="L1487">
        <v>229.45900244428699</v>
      </c>
      <c r="M1487">
        <v>241.87073863290499</v>
      </c>
      <c r="N1487">
        <v>229.15108322401099</v>
      </c>
      <c r="O1487">
        <v>243.61493114195801</v>
      </c>
      <c r="P1487">
        <v>169.61204196690301</v>
      </c>
      <c r="Q1487">
        <v>59.370478564088103</v>
      </c>
      <c r="R1487">
        <v>46.457845305761403</v>
      </c>
      <c r="S1487">
        <v>23.299847006756</v>
      </c>
      <c r="T1487">
        <v>67.160488244523094</v>
      </c>
    </row>
    <row r="1488" spans="1:20" x14ac:dyDescent="0.35">
      <c r="A1488" s="24">
        <v>43067</v>
      </c>
      <c r="B1488">
        <v>115.035844385114</v>
      </c>
      <c r="C1488">
        <v>130.17022156629</v>
      </c>
      <c r="D1488">
        <v>122.40558979998001</v>
      </c>
      <c r="E1488">
        <v>106.85245736265701</v>
      </c>
      <c r="F1488">
        <v>136.51464725889599</v>
      </c>
      <c r="G1488">
        <v>45.887104626787902</v>
      </c>
      <c r="H1488">
        <v>25.2816937986357</v>
      </c>
      <c r="I1488">
        <v>142.62512194802801</v>
      </c>
      <c r="J1488">
        <v>130.438890789455</v>
      </c>
      <c r="K1488">
        <v>128.688868548768</v>
      </c>
      <c r="L1488">
        <v>231.78682035125499</v>
      </c>
      <c r="M1488">
        <v>243.35276938655699</v>
      </c>
      <c r="N1488">
        <v>231.327085417316</v>
      </c>
      <c r="O1488">
        <v>251.48575515361401</v>
      </c>
      <c r="P1488">
        <v>174.79008498024899</v>
      </c>
      <c r="Q1488">
        <v>59.117216308604903</v>
      </c>
      <c r="R1488">
        <v>46.428570630917797</v>
      </c>
      <c r="S1488">
        <v>24.072643821866901</v>
      </c>
      <c r="T1488">
        <v>67.687335958751603</v>
      </c>
    </row>
    <row r="1489" spans="1:20" x14ac:dyDescent="0.35">
      <c r="A1489" s="24">
        <v>43068</v>
      </c>
      <c r="B1489">
        <v>114.752239637603</v>
      </c>
      <c r="C1489">
        <v>129.85891118201499</v>
      </c>
      <c r="D1489">
        <v>122.26341481602699</v>
      </c>
      <c r="E1489">
        <v>106.812094677907</v>
      </c>
      <c r="F1489">
        <v>136.330150872812</v>
      </c>
      <c r="G1489">
        <v>46.787640687973003</v>
      </c>
      <c r="H1489">
        <v>26.0140908407956</v>
      </c>
      <c r="I1489">
        <v>141.68028101386801</v>
      </c>
      <c r="J1489">
        <v>129.922666954752</v>
      </c>
      <c r="K1489">
        <v>125.11740921847201</v>
      </c>
      <c r="L1489">
        <v>231.64572416578</v>
      </c>
      <c r="M1489">
        <v>241.426178090761</v>
      </c>
      <c r="N1489">
        <v>231.40211281365899</v>
      </c>
      <c r="O1489">
        <v>259.13945147291099</v>
      </c>
      <c r="P1489">
        <v>179.152704690767</v>
      </c>
      <c r="Q1489">
        <v>58.719249363208803</v>
      </c>
      <c r="R1489">
        <v>46.135832257843802</v>
      </c>
      <c r="S1489">
        <v>24.3817625479113</v>
      </c>
      <c r="T1489">
        <v>68.019020427280594</v>
      </c>
    </row>
    <row r="1490" spans="1:20" x14ac:dyDescent="0.35">
      <c r="A1490" s="24">
        <v>43069</v>
      </c>
      <c r="B1490">
        <v>114.56323831851699</v>
      </c>
      <c r="C1490">
        <v>129.68105506954501</v>
      </c>
      <c r="D1490">
        <v>122.050132250941</v>
      </c>
      <c r="E1490">
        <v>106.717992027417</v>
      </c>
      <c r="F1490">
        <v>136.293248959745</v>
      </c>
      <c r="G1490">
        <v>47.110237705477999</v>
      </c>
      <c r="H1490">
        <v>26.267611579563798</v>
      </c>
      <c r="I1490">
        <v>141.51523499723999</v>
      </c>
      <c r="J1490">
        <v>129.772142098345</v>
      </c>
      <c r="K1490">
        <v>123.653736031056</v>
      </c>
      <c r="L1490">
        <v>233.67376501399201</v>
      </c>
      <c r="M1490">
        <v>243.79740599737599</v>
      </c>
      <c r="N1490">
        <v>233.202882164009</v>
      </c>
      <c r="O1490">
        <v>257.565330539684</v>
      </c>
      <c r="P1490">
        <v>178.29650505687499</v>
      </c>
      <c r="Q1490">
        <v>58.465990855872001</v>
      </c>
      <c r="R1490">
        <v>45.9016404426701</v>
      </c>
      <c r="S1490">
        <v>23.377126688267101</v>
      </c>
      <c r="T1490">
        <v>69.6970673009845</v>
      </c>
    </row>
    <row r="1491" spans="1:20" x14ac:dyDescent="0.35">
      <c r="A1491" s="24">
        <v>43070</v>
      </c>
      <c r="B1491">
        <v>114.890566554576</v>
      </c>
      <c r="C1491">
        <v>129.90101899667701</v>
      </c>
      <c r="D1491">
        <v>122.253233631114</v>
      </c>
      <c r="E1491">
        <v>106.71934245181301</v>
      </c>
      <c r="F1491">
        <v>136.207979182049</v>
      </c>
      <c r="G1491">
        <v>45.833337525590998</v>
      </c>
      <c r="H1491">
        <v>25.2535286244911</v>
      </c>
      <c r="I1491">
        <v>142.710174005135</v>
      </c>
      <c r="J1491">
        <v>130.173301643889</v>
      </c>
      <c r="K1491">
        <v>128.688868548768</v>
      </c>
      <c r="L1491">
        <v>233.18876556762601</v>
      </c>
      <c r="M1491">
        <v>243.13049672235201</v>
      </c>
      <c r="N1491">
        <v>232.90277257863599</v>
      </c>
      <c r="O1491">
        <v>257.99956155267898</v>
      </c>
      <c r="P1491">
        <v>177.440322642719</v>
      </c>
      <c r="Q1491">
        <v>58.972500374252498</v>
      </c>
      <c r="R1491">
        <v>46.457845305761403</v>
      </c>
      <c r="S1491">
        <v>23.5703249707983</v>
      </c>
      <c r="T1491">
        <v>71.082417725385596</v>
      </c>
    </row>
    <row r="1492" spans="1:20" x14ac:dyDescent="0.35">
      <c r="A1492" s="24">
        <v>43073</v>
      </c>
      <c r="B1492">
        <v>114.88007478585</v>
      </c>
      <c r="C1492">
        <v>129.85645132280601</v>
      </c>
      <c r="D1492">
        <v>122.110648828352</v>
      </c>
      <c r="E1492">
        <v>106.692391674321</v>
      </c>
      <c r="F1492">
        <v>136.13384587454701</v>
      </c>
      <c r="G1492">
        <v>45.806459564669296</v>
      </c>
      <c r="H1492">
        <v>25.154936057825999</v>
      </c>
      <c r="I1492">
        <v>142.77025718745</v>
      </c>
      <c r="J1492">
        <v>130.37812268055799</v>
      </c>
      <c r="K1492">
        <v>129.040157077033</v>
      </c>
      <c r="L1492">
        <v>232.906662914469</v>
      </c>
      <c r="M1492">
        <v>241.426178090761</v>
      </c>
      <c r="N1492">
        <v>232.67764245898701</v>
      </c>
      <c r="O1492">
        <v>262.34204228469798</v>
      </c>
      <c r="P1492">
        <v>181.51754247527199</v>
      </c>
      <c r="Q1492">
        <v>58.248916954343002</v>
      </c>
      <c r="R1492">
        <v>45.813816418139901</v>
      </c>
      <c r="S1492">
        <v>22.8748078371985</v>
      </c>
      <c r="T1492">
        <v>70.165340358250603</v>
      </c>
    </row>
    <row r="1493" spans="1:20" x14ac:dyDescent="0.35">
      <c r="A1493" s="24">
        <v>43074</v>
      </c>
      <c r="B1493">
        <v>114.995783205864</v>
      </c>
      <c r="C1493">
        <v>130.064516717472</v>
      </c>
      <c r="D1493">
        <v>122.217547252109</v>
      </c>
      <c r="E1493">
        <v>106.678922056619</v>
      </c>
      <c r="F1493">
        <v>136.207979182049</v>
      </c>
      <c r="G1493">
        <v>45.376350703477698</v>
      </c>
      <c r="H1493">
        <v>24.830995812260401</v>
      </c>
      <c r="I1493">
        <v>143.507730739338</v>
      </c>
      <c r="J1493">
        <v>130.62611658274099</v>
      </c>
      <c r="K1493">
        <v>130.738016508481</v>
      </c>
      <c r="L1493">
        <v>232.06893795737801</v>
      </c>
      <c r="M1493">
        <v>240.90743537814001</v>
      </c>
      <c r="N1493">
        <v>231.777265772248</v>
      </c>
      <c r="O1493">
        <v>258.37949236379001</v>
      </c>
      <c r="P1493">
        <v>179.68276255510099</v>
      </c>
      <c r="Q1493">
        <v>58.248916954343002</v>
      </c>
      <c r="R1493">
        <v>45.813816418139901</v>
      </c>
      <c r="S1493">
        <v>22.411129748132002</v>
      </c>
      <c r="T1493">
        <v>69.540967861157299</v>
      </c>
    </row>
    <row r="1494" spans="1:20" x14ac:dyDescent="0.35">
      <c r="A1494" s="24">
        <v>43075</v>
      </c>
      <c r="B1494">
        <v>115.111585052135</v>
      </c>
      <c r="C1494">
        <v>130.257781498583</v>
      </c>
      <c r="D1494">
        <v>122.360099912219</v>
      </c>
      <c r="E1494">
        <v>106.70582666575601</v>
      </c>
      <c r="F1494">
        <v>136.05968620853599</v>
      </c>
      <c r="G1494">
        <v>45.053767660164603</v>
      </c>
      <c r="H1494">
        <v>24.605634990488099</v>
      </c>
      <c r="I1494">
        <v>144.00435990469401</v>
      </c>
      <c r="J1494">
        <v>130.87416049982801</v>
      </c>
      <c r="K1494">
        <v>132.14321643261701</v>
      </c>
      <c r="L1494">
        <v>232.11306415951299</v>
      </c>
      <c r="M1494">
        <v>241.574344653163</v>
      </c>
      <c r="N1494">
        <v>231.62721097956199</v>
      </c>
      <c r="O1494">
        <v>257.02247475119799</v>
      </c>
      <c r="P1494">
        <v>179.845816220145</v>
      </c>
      <c r="Q1494">
        <v>57.272071278950698</v>
      </c>
      <c r="R1494">
        <v>44.877049157444397</v>
      </c>
      <c r="S1494">
        <v>22.333850066620801</v>
      </c>
      <c r="T1494">
        <v>67.414154570907897</v>
      </c>
    </row>
    <row r="1495" spans="1:20" x14ac:dyDescent="0.35">
      <c r="A1495" s="24">
        <v>43076</v>
      </c>
      <c r="B1495">
        <v>114.96423315867899</v>
      </c>
      <c r="C1495">
        <v>130.09425613892</v>
      </c>
      <c r="D1495">
        <v>122.288815546501</v>
      </c>
      <c r="E1495">
        <v>106.73281206951501</v>
      </c>
      <c r="F1495">
        <v>136.17093229718</v>
      </c>
      <c r="G1495">
        <v>45.725817297389099</v>
      </c>
      <c r="H1495">
        <v>25.1126843537475</v>
      </c>
      <c r="I1495">
        <v>143.251887485396</v>
      </c>
      <c r="J1495">
        <v>130.61532336636199</v>
      </c>
      <c r="K1495">
        <v>129.33289904428901</v>
      </c>
      <c r="L1495">
        <v>232.844937071565</v>
      </c>
      <c r="M1495">
        <v>242.537678335398</v>
      </c>
      <c r="N1495">
        <v>232.45252831620999</v>
      </c>
      <c r="O1495">
        <v>258.37949236379001</v>
      </c>
      <c r="P1495">
        <v>181.069002833593</v>
      </c>
      <c r="Q1495">
        <v>57.452968070964502</v>
      </c>
      <c r="R1495">
        <v>45.081966297774798</v>
      </c>
      <c r="S1495">
        <v>21.251932682972601</v>
      </c>
      <c r="T1495">
        <v>67.9019511103714</v>
      </c>
    </row>
    <row r="1496" spans="1:20" x14ac:dyDescent="0.35">
      <c r="A1496" s="24">
        <v>43077</v>
      </c>
      <c r="B1496">
        <v>114.922088573884</v>
      </c>
      <c r="C1496">
        <v>130.03480493489201</v>
      </c>
      <c r="D1496">
        <v>122.253233631114</v>
      </c>
      <c r="E1496">
        <v>106.74623551886199</v>
      </c>
      <c r="F1496">
        <v>136.245118321701</v>
      </c>
      <c r="G1496">
        <v>45.766141225867599</v>
      </c>
      <c r="H1496">
        <v>25.140852156466401</v>
      </c>
      <c r="I1496">
        <v>143.28198755167099</v>
      </c>
      <c r="J1496">
        <v>130.45361517732201</v>
      </c>
      <c r="K1496">
        <v>129.040157077033</v>
      </c>
      <c r="L1496">
        <v>234.11465321118999</v>
      </c>
      <c r="M1496">
        <v>243.649224221239</v>
      </c>
      <c r="N1496">
        <v>233.803117311628</v>
      </c>
      <c r="O1496">
        <v>258.97659961071002</v>
      </c>
      <c r="P1496">
        <v>183.189165411993</v>
      </c>
      <c r="Q1496">
        <v>57.7424036878161</v>
      </c>
      <c r="R1496">
        <v>45.4918033702223</v>
      </c>
      <c r="S1496">
        <v>21.367853126485699</v>
      </c>
      <c r="T1496">
        <v>68.877544189299101</v>
      </c>
    </row>
    <row r="1497" spans="1:20" x14ac:dyDescent="0.35">
      <c r="A1497" s="24">
        <v>43080</v>
      </c>
      <c r="B1497">
        <v>114.88007478585</v>
      </c>
      <c r="C1497">
        <v>130.00509315231099</v>
      </c>
      <c r="D1497">
        <v>122.253233631114</v>
      </c>
      <c r="E1497">
        <v>106.678922056619</v>
      </c>
      <c r="F1497">
        <v>136.31913301591001</v>
      </c>
      <c r="G1497">
        <v>45.967763663098602</v>
      </c>
      <c r="H1497">
        <v>25.3239481312885</v>
      </c>
      <c r="I1497">
        <v>143.22178741912199</v>
      </c>
      <c r="J1497">
        <v>130.55062408597701</v>
      </c>
      <c r="K1497">
        <v>128.33758002050499</v>
      </c>
      <c r="L1497">
        <v>234.820059373742</v>
      </c>
      <c r="M1497">
        <v>244.612497048535</v>
      </c>
      <c r="N1497">
        <v>234.47845973995601</v>
      </c>
      <c r="O1497">
        <v>257.67390657172598</v>
      </c>
      <c r="P1497">
        <v>182.74066020978199</v>
      </c>
      <c r="Q1497">
        <v>57.887119622168903</v>
      </c>
      <c r="R1497">
        <v>45.696720510552701</v>
      </c>
      <c r="S1497">
        <v>21.4837717275059</v>
      </c>
      <c r="T1497">
        <v>69.716565520966498</v>
      </c>
    </row>
    <row r="1498" spans="1:20" x14ac:dyDescent="0.35">
      <c r="A1498" s="24">
        <v>43081</v>
      </c>
      <c r="B1498">
        <v>114.827401061826</v>
      </c>
      <c r="C1498">
        <v>129.91591634626801</v>
      </c>
      <c r="D1498">
        <v>122.181925158407</v>
      </c>
      <c r="E1498">
        <v>106.665463981006</v>
      </c>
      <c r="F1498">
        <v>136.31913301591001</v>
      </c>
      <c r="G1498">
        <v>45.981190066786603</v>
      </c>
      <c r="H1498">
        <v>25.3239481312885</v>
      </c>
      <c r="I1498">
        <v>143.056288220341</v>
      </c>
      <c r="J1498">
        <v>130.45361517732201</v>
      </c>
      <c r="K1498">
        <v>128.04482889103201</v>
      </c>
      <c r="L1498">
        <v>235.23448082143801</v>
      </c>
      <c r="M1498">
        <v>244.834876208883</v>
      </c>
      <c r="N1498">
        <v>234.778585302203</v>
      </c>
      <c r="O1498">
        <v>259.57370685762999</v>
      </c>
      <c r="P1498">
        <v>180.17207852784301</v>
      </c>
      <c r="Q1498">
        <v>57.380606355642001</v>
      </c>
      <c r="R1498">
        <v>45.345432787792099</v>
      </c>
      <c r="S1498">
        <v>20.710974912394999</v>
      </c>
      <c r="T1498">
        <v>68.643397134742798</v>
      </c>
    </row>
    <row r="1499" spans="1:20" x14ac:dyDescent="0.35">
      <c r="A1499" s="24">
        <v>43082</v>
      </c>
      <c r="B1499">
        <v>115.153673581175</v>
      </c>
      <c r="C1499">
        <v>130.36175891818101</v>
      </c>
      <c r="D1499">
        <v>122.39571397025701</v>
      </c>
      <c r="E1499">
        <v>106.813572065282</v>
      </c>
      <c r="F1499">
        <v>136.31913301591001</v>
      </c>
      <c r="G1499">
        <v>45.295708436197401</v>
      </c>
      <c r="H1499">
        <v>24.774649692524999</v>
      </c>
      <c r="I1499">
        <v>144.09466010351699</v>
      </c>
      <c r="J1499">
        <v>130.90648013107901</v>
      </c>
      <c r="K1499">
        <v>130.79659971835301</v>
      </c>
      <c r="L1499">
        <v>235.208029024903</v>
      </c>
      <c r="M1499">
        <v>245.205361076694</v>
      </c>
      <c r="N1499">
        <v>234.85358074479899</v>
      </c>
      <c r="O1499">
        <v>256.533919164596</v>
      </c>
      <c r="P1499">
        <v>182.04756590013801</v>
      </c>
      <c r="Q1499">
        <v>57.127351596451902</v>
      </c>
      <c r="R1499">
        <v>45.081966297774798</v>
      </c>
      <c r="S1499">
        <v>20.710974912394999</v>
      </c>
      <c r="T1499">
        <v>67.960492084379993</v>
      </c>
    </row>
    <row r="1500" spans="1:20" x14ac:dyDescent="0.35">
      <c r="A1500" s="24">
        <v>43083</v>
      </c>
      <c r="B1500">
        <v>115.18527034148801</v>
      </c>
      <c r="C1500">
        <v>130.30237681132101</v>
      </c>
      <c r="D1500">
        <v>122.360099912219</v>
      </c>
      <c r="E1500">
        <v>106.74623551886199</v>
      </c>
      <c r="F1500">
        <v>135.985631976561</v>
      </c>
      <c r="G1500">
        <v>44.905929093160999</v>
      </c>
      <c r="H1500">
        <v>24.422539015666</v>
      </c>
      <c r="I1500">
        <v>144.41064501489001</v>
      </c>
      <c r="J1500">
        <v>131.143790849673</v>
      </c>
      <c r="K1500">
        <v>132.55303319745701</v>
      </c>
      <c r="L1500">
        <v>234.24689724090101</v>
      </c>
      <c r="M1500">
        <v>244.612497048535</v>
      </c>
      <c r="N1500">
        <v>233.728105892158</v>
      </c>
      <c r="O1500">
        <v>253.982760173336</v>
      </c>
      <c r="P1500">
        <v>178.66350925616601</v>
      </c>
      <c r="Q1500">
        <v>57.308252136612197</v>
      </c>
      <c r="R1500">
        <v>45.374707462635399</v>
      </c>
      <c r="S1500">
        <v>20.633695230883902</v>
      </c>
      <c r="T1500">
        <v>67.277557561431706</v>
      </c>
    </row>
    <row r="1501" spans="1:20" x14ac:dyDescent="0.35">
      <c r="A1501" s="24">
        <v>43084</v>
      </c>
      <c r="B1501">
        <v>115.216820388673</v>
      </c>
      <c r="C1501">
        <v>130.27265120930701</v>
      </c>
      <c r="D1501">
        <v>122.39571397025701</v>
      </c>
      <c r="E1501">
        <v>106.70582666575601</v>
      </c>
      <c r="F1501">
        <v>136.02266568217601</v>
      </c>
      <c r="G1501">
        <v>44.623669978326603</v>
      </c>
      <c r="H1501">
        <v>24.1831021782574</v>
      </c>
      <c r="I1501">
        <v>145.072846472923</v>
      </c>
      <c r="J1501">
        <v>131.32704545954601</v>
      </c>
      <c r="K1501">
        <v>133.89964991172201</v>
      </c>
      <c r="L1501">
        <v>236.19752658506499</v>
      </c>
      <c r="M1501">
        <v>246.368588019367</v>
      </c>
      <c r="N1501">
        <v>235.66622842103499</v>
      </c>
      <c r="O1501">
        <v>258.41602557861199</v>
      </c>
      <c r="P1501">
        <v>181.35011499769001</v>
      </c>
      <c r="Q1501">
        <v>57.308252136612197</v>
      </c>
      <c r="R1501">
        <v>45.462528695379</v>
      </c>
      <c r="S1501">
        <v>20.170015299324401</v>
      </c>
      <c r="T1501">
        <v>66.622689359883395</v>
      </c>
    </row>
    <row r="1502" spans="1:20" x14ac:dyDescent="0.35">
      <c r="A1502" s="24">
        <v>43087</v>
      </c>
      <c r="B1502">
        <v>115.06944046734</v>
      </c>
      <c r="C1502">
        <v>130.10912584964399</v>
      </c>
      <c r="D1502">
        <v>122.217547252109</v>
      </c>
      <c r="E1502">
        <v>106.678922056619</v>
      </c>
      <c r="F1502">
        <v>136.17093229718</v>
      </c>
      <c r="G1502">
        <v>45.430126189189799</v>
      </c>
      <c r="H1502">
        <v>24.830995812260401</v>
      </c>
      <c r="I1502">
        <v>144.24516043488799</v>
      </c>
      <c r="J1502">
        <v>130.938869783195</v>
      </c>
      <c r="K1502">
        <v>130.269680669281</v>
      </c>
      <c r="L1502">
        <v>237.69539507716999</v>
      </c>
      <c r="M1502">
        <v>248.154406627833</v>
      </c>
      <c r="N1502">
        <v>237.24995194955301</v>
      </c>
      <c r="O1502">
        <v>261.90588590547799</v>
      </c>
      <c r="P1502">
        <v>186.18285067709201</v>
      </c>
      <c r="Q1502">
        <v>57.561506895802196</v>
      </c>
      <c r="R1502">
        <v>45.5796246029659</v>
      </c>
      <c r="S1502">
        <v>20.942813956928301</v>
      </c>
      <c r="T1502">
        <v>67.932451025196002</v>
      </c>
    </row>
    <row r="1503" spans="1:20" x14ac:dyDescent="0.35">
      <c r="A1503" s="24">
        <v>43088</v>
      </c>
      <c r="B1503">
        <v>114.732704207143</v>
      </c>
      <c r="C1503">
        <v>129.63353003685</v>
      </c>
      <c r="D1503">
        <v>121.93518209294299</v>
      </c>
      <c r="E1503">
        <v>106.611631678555</v>
      </c>
      <c r="F1503">
        <v>135.917771994281</v>
      </c>
      <c r="G1503">
        <v>46.545711091293803</v>
      </c>
      <c r="H1503">
        <v>25.760567473453101</v>
      </c>
      <c r="I1503">
        <v>143.116459115331</v>
      </c>
      <c r="J1503">
        <v>130.27030054956299</v>
      </c>
      <c r="K1503">
        <v>125.157915375939</v>
      </c>
      <c r="L1503">
        <v>236.78248660793699</v>
      </c>
      <c r="M1503">
        <v>247.261542964803</v>
      </c>
      <c r="N1503">
        <v>236.344910015853</v>
      </c>
      <c r="O1503">
        <v>260.59712430712699</v>
      </c>
      <c r="P1503">
        <v>184.503702716438</v>
      </c>
      <c r="Q1503">
        <v>57.995662195152903</v>
      </c>
      <c r="R1503">
        <v>45.755269860239601</v>
      </c>
      <c r="S1503">
        <v>20.710974912394999</v>
      </c>
      <c r="T1503">
        <v>68.049735070936094</v>
      </c>
    </row>
    <row r="1504" spans="1:20" x14ac:dyDescent="0.35">
      <c r="A1504" s="24">
        <v>43089</v>
      </c>
      <c r="B1504">
        <v>114.469522439538</v>
      </c>
      <c r="C1504">
        <v>129.49977173750199</v>
      </c>
      <c r="D1504">
        <v>121.89939928598299</v>
      </c>
      <c r="E1504">
        <v>106.55775320774799</v>
      </c>
      <c r="F1504">
        <v>136.06668439276399</v>
      </c>
      <c r="G1504">
        <v>47.6209720649194</v>
      </c>
      <c r="H1504">
        <v>26.6619739605012</v>
      </c>
      <c r="I1504">
        <v>142.138331221041</v>
      </c>
      <c r="J1504">
        <v>129.92523772083999</v>
      </c>
      <c r="K1504">
        <v>120.70682832480701</v>
      </c>
      <c r="L1504">
        <v>236.658406897563</v>
      </c>
      <c r="M1504">
        <v>246.81508070581901</v>
      </c>
      <c r="N1504">
        <v>236.19410431012801</v>
      </c>
      <c r="O1504">
        <v>260.16094355618299</v>
      </c>
      <c r="P1504">
        <v>185.11805118066599</v>
      </c>
      <c r="Q1504">
        <v>58.321278669666</v>
      </c>
      <c r="R1504">
        <v>46.106557583000502</v>
      </c>
      <c r="S1504">
        <v>20.208656061326401</v>
      </c>
      <c r="T1504">
        <v>69.750517938573196</v>
      </c>
    </row>
    <row r="1505" spans="1:20" x14ac:dyDescent="0.35">
      <c r="A1505" s="24">
        <v>43090</v>
      </c>
      <c r="B1505">
        <v>114.57060965024</v>
      </c>
      <c r="C1505">
        <v>129.58890708524399</v>
      </c>
      <c r="D1505">
        <v>121.93518209294299</v>
      </c>
      <c r="E1505">
        <v>106.530837056522</v>
      </c>
      <c r="F1505">
        <v>136.10396850421699</v>
      </c>
      <c r="G1505">
        <v>47.069902597645701</v>
      </c>
      <c r="H1505">
        <v>26.239443776844801</v>
      </c>
      <c r="I1505">
        <v>142.981030745266</v>
      </c>
      <c r="J1505">
        <v>130.27537206087399</v>
      </c>
      <c r="K1505">
        <v>122.815228336168</v>
      </c>
      <c r="L1505">
        <v>237.14587358329101</v>
      </c>
      <c r="M1505">
        <v>246.66627516656001</v>
      </c>
      <c r="N1505">
        <v>236.72198019922101</v>
      </c>
      <c r="O1505">
        <v>263.75984297785402</v>
      </c>
      <c r="P1505">
        <v>185.896193758517</v>
      </c>
      <c r="Q1505">
        <v>58.357448282887901</v>
      </c>
      <c r="R1505">
        <v>46.252928165431001</v>
      </c>
      <c r="S1505">
        <v>19.860896573280002</v>
      </c>
      <c r="T1505">
        <v>71.666311732539299</v>
      </c>
    </row>
    <row r="1506" spans="1:20" x14ac:dyDescent="0.35">
      <c r="A1506" s="24">
        <v>43091</v>
      </c>
      <c r="B1506">
        <v>114.623246003761</v>
      </c>
      <c r="C1506">
        <v>129.60379061540101</v>
      </c>
      <c r="D1506">
        <v>122.042369800565</v>
      </c>
      <c r="E1506">
        <v>106.55775320774799</v>
      </c>
      <c r="F1506">
        <v>136.36452236898401</v>
      </c>
      <c r="G1506">
        <v>46.948925222533397</v>
      </c>
      <c r="H1506">
        <v>26.112678150312099</v>
      </c>
      <c r="I1506">
        <v>142.87562934757901</v>
      </c>
      <c r="J1506">
        <v>130.37259103212699</v>
      </c>
      <c r="K1506">
        <v>123.40090467722</v>
      </c>
      <c r="L1506">
        <v>237.08381877513901</v>
      </c>
      <c r="M1506">
        <v>246.368588019367</v>
      </c>
      <c r="N1506">
        <v>236.72198019922101</v>
      </c>
      <c r="O1506">
        <v>262.72382534686102</v>
      </c>
      <c r="P1506">
        <v>186.387644978324</v>
      </c>
      <c r="Q1506">
        <v>58.610710538371102</v>
      </c>
      <c r="R1506">
        <v>46.399298747861103</v>
      </c>
      <c r="S1506">
        <v>20.285935742837498</v>
      </c>
      <c r="T1506">
        <v>71.979100063888495</v>
      </c>
    </row>
    <row r="1507" spans="1:20" x14ac:dyDescent="0.35">
      <c r="A1507" s="24">
        <v>43095</v>
      </c>
      <c r="B1507">
        <v>114.71798022894799</v>
      </c>
      <c r="C1507">
        <v>129.75883084273701</v>
      </c>
      <c r="D1507">
        <v>122.078152607525</v>
      </c>
      <c r="E1507">
        <v>106.53887035037</v>
      </c>
      <c r="F1507">
        <v>136.55066616190101</v>
      </c>
      <c r="G1507">
        <v>46.626356153412502</v>
      </c>
      <c r="H1507">
        <v>25.9014117441967</v>
      </c>
      <c r="I1507">
        <v>143.13851885307199</v>
      </c>
      <c r="J1507">
        <v>130.545492556781</v>
      </c>
      <c r="K1507">
        <v>124.396562703</v>
      </c>
      <c r="L1507">
        <v>236.80026568429599</v>
      </c>
      <c r="M1507">
        <v>245.847761025089</v>
      </c>
      <c r="N1507">
        <v>236.42032085715201</v>
      </c>
      <c r="O1507">
        <v>260.70621214538102</v>
      </c>
      <c r="P1507">
        <v>188.47636432170799</v>
      </c>
      <c r="Q1507">
        <v>59.479021137072102</v>
      </c>
      <c r="R1507">
        <v>47.218967309183199</v>
      </c>
      <c r="S1507">
        <v>20.170015299324401</v>
      </c>
      <c r="T1507">
        <v>73.582080264289999</v>
      </c>
    </row>
    <row r="1508" spans="1:20" x14ac:dyDescent="0.35">
      <c r="A1508" s="24">
        <v>43096</v>
      </c>
      <c r="B1508">
        <v>115.075952277493</v>
      </c>
      <c r="C1508">
        <v>130.250719767932</v>
      </c>
      <c r="D1508">
        <v>122.399876443647</v>
      </c>
      <c r="E1508">
        <v>106.660189246397</v>
      </c>
      <c r="F1508">
        <v>136.58785801857101</v>
      </c>
      <c r="G1508">
        <v>45.456998560434599</v>
      </c>
      <c r="H1508">
        <v>24.859158357830601</v>
      </c>
      <c r="I1508">
        <v>144.66416388294601</v>
      </c>
      <c r="J1508">
        <v>131.269458298573</v>
      </c>
      <c r="K1508">
        <v>129.140501667981</v>
      </c>
      <c r="L1508">
        <v>236.91543342704099</v>
      </c>
      <c r="M1508">
        <v>246.29420807033799</v>
      </c>
      <c r="N1508">
        <v>236.571190470369</v>
      </c>
      <c r="O1508">
        <v>259.23394064826999</v>
      </c>
      <c r="P1508">
        <v>186.22386808443599</v>
      </c>
      <c r="Q1508">
        <v>59.623729575131797</v>
      </c>
      <c r="R1508">
        <v>47.336066008556699</v>
      </c>
      <c r="S1508">
        <v>20.826893513415101</v>
      </c>
      <c r="T1508">
        <v>72.995626352634204</v>
      </c>
    </row>
    <row r="1509" spans="1:20" x14ac:dyDescent="0.35">
      <c r="A1509" s="24">
        <v>43097</v>
      </c>
      <c r="B1509">
        <v>114.991803247291</v>
      </c>
      <c r="C1509">
        <v>130.161280392648</v>
      </c>
      <c r="D1509">
        <v>122.32837511503099</v>
      </c>
      <c r="E1509">
        <v>106.63326155308199</v>
      </c>
      <c r="F1509">
        <v>136.47616383526801</v>
      </c>
      <c r="G1509">
        <v>45.524206039511697</v>
      </c>
      <c r="H1509">
        <v>24.915496591842899</v>
      </c>
      <c r="I1509">
        <v>144.331805938923</v>
      </c>
      <c r="J1509">
        <v>131.183022540716</v>
      </c>
      <c r="K1509">
        <v>128.96477952501201</v>
      </c>
      <c r="L1509">
        <v>237.402825347939</v>
      </c>
      <c r="M1509">
        <v>246.59180393512401</v>
      </c>
      <c r="N1509">
        <v>237.099066359463</v>
      </c>
      <c r="O1509">
        <v>260.59712430712699</v>
      </c>
      <c r="P1509">
        <v>186.42859350673001</v>
      </c>
      <c r="Q1509">
        <v>59.913172688276497</v>
      </c>
      <c r="R1509">
        <v>47.628807173417599</v>
      </c>
      <c r="S1509">
        <v>22.256570385109701</v>
      </c>
      <c r="T1509">
        <v>73.542982775463699</v>
      </c>
    </row>
    <row r="1510" spans="1:20" x14ac:dyDescent="0.35">
      <c r="A1510" s="24">
        <v>43098</v>
      </c>
      <c r="B1510">
        <v>115.107539695181</v>
      </c>
      <c r="C1510">
        <v>130.265575659223</v>
      </c>
      <c r="D1510">
        <v>122.32837511503099</v>
      </c>
      <c r="E1510">
        <v>106.67371657454299</v>
      </c>
      <c r="F1510">
        <v>136.69956538112899</v>
      </c>
      <c r="G1510">
        <v>45.403234254076096</v>
      </c>
      <c r="H1510">
        <v>24.830995812260401</v>
      </c>
      <c r="I1510">
        <v>144.633946866439</v>
      </c>
      <c r="J1510">
        <v>131.355924065371</v>
      </c>
      <c r="K1510">
        <v>129.49190014283801</v>
      </c>
      <c r="L1510">
        <v>236.50772586099799</v>
      </c>
      <c r="M1510">
        <v>245.55010430536501</v>
      </c>
      <c r="N1510">
        <v>236.11867749195599</v>
      </c>
      <c r="O1510">
        <v>258.14330598297801</v>
      </c>
      <c r="P1510">
        <v>185.03610246465101</v>
      </c>
      <c r="Q1510">
        <v>60.094076976583104</v>
      </c>
      <c r="R1510">
        <v>47.658081848260899</v>
      </c>
      <c r="S1510">
        <v>22.5270483491521</v>
      </c>
      <c r="T1510">
        <v>72.682846442023404</v>
      </c>
    </row>
    <row r="1511" spans="1:20" x14ac:dyDescent="0.35">
      <c r="A1511" s="24">
        <v>43102</v>
      </c>
      <c r="B1511">
        <v>114.939101495389</v>
      </c>
      <c r="C1511">
        <v>129.937640496136</v>
      </c>
      <c r="D1511">
        <v>122.221147229095</v>
      </c>
      <c r="E1511">
        <v>106.60628769141201</v>
      </c>
      <c r="F1511">
        <v>136.84851731737501</v>
      </c>
      <c r="G1511">
        <v>46.384415377379902</v>
      </c>
      <c r="H1511">
        <v>25.605641929924399</v>
      </c>
      <c r="I1511">
        <v>143.259343062764</v>
      </c>
      <c r="J1511">
        <v>130.48067324062501</v>
      </c>
      <c r="K1511">
        <v>125.216498585812</v>
      </c>
      <c r="L1511">
        <v>238.20049130959799</v>
      </c>
      <c r="M1511">
        <v>247.633564419821</v>
      </c>
      <c r="N1511">
        <v>238.75816877553299</v>
      </c>
      <c r="O1511">
        <v>258.852206329556</v>
      </c>
      <c r="P1511">
        <v>188.435381353834</v>
      </c>
      <c r="Q1511">
        <v>60.383497600848699</v>
      </c>
      <c r="R1511">
        <v>47.9215483382782</v>
      </c>
      <c r="S1511">
        <v>23.2225673252448</v>
      </c>
      <c r="T1511">
        <v>74.715932702468706</v>
      </c>
    </row>
    <row r="1512" spans="1:20" x14ac:dyDescent="0.35">
      <c r="A1512" s="24">
        <v>43103</v>
      </c>
      <c r="B1512">
        <v>114.949639977244</v>
      </c>
      <c r="C1512">
        <v>130.04199104044599</v>
      </c>
      <c r="D1512">
        <v>122.29265659337401</v>
      </c>
      <c r="E1512">
        <v>106.61974576702499</v>
      </c>
      <c r="F1512">
        <v>137.518563803902</v>
      </c>
      <c r="G1512">
        <v>45.954320490380198</v>
      </c>
      <c r="H1512">
        <v>25.2535286244911</v>
      </c>
      <c r="I1512">
        <v>144.02972348652301</v>
      </c>
      <c r="J1512">
        <v>130.71841408739701</v>
      </c>
      <c r="K1512">
        <v>126.73922225612201</v>
      </c>
      <c r="L1512">
        <v>239.70718205153699</v>
      </c>
      <c r="M1512">
        <v>249.791404483305</v>
      </c>
      <c r="N1512">
        <v>239.28606064149901</v>
      </c>
      <c r="O1512">
        <v>259.39754803392702</v>
      </c>
      <c r="P1512">
        <v>188.312552988351</v>
      </c>
      <c r="Q1512">
        <v>60.745302429315998</v>
      </c>
      <c r="R1512">
        <v>48.419206643469302</v>
      </c>
      <c r="S1512">
        <v>22.8361670751964</v>
      </c>
      <c r="T1512">
        <v>75.458759727952895</v>
      </c>
    </row>
    <row r="1513" spans="1:20" x14ac:dyDescent="0.35">
      <c r="A1513" s="24">
        <v>43104</v>
      </c>
      <c r="B1513">
        <v>114.875926660014</v>
      </c>
      <c r="C1513">
        <v>130.01223779956399</v>
      </c>
      <c r="D1513">
        <v>122.18538049346</v>
      </c>
      <c r="E1513">
        <v>106.53887035037</v>
      </c>
      <c r="F1513">
        <v>137.70469441756401</v>
      </c>
      <c r="G1513">
        <v>46.0080847967387</v>
      </c>
      <c r="H1513">
        <v>25.2957855857182</v>
      </c>
      <c r="I1513">
        <v>143.87871149788199</v>
      </c>
      <c r="J1513">
        <v>130.67516119803599</v>
      </c>
      <c r="K1513">
        <v>126.91492607465899</v>
      </c>
      <c r="L1513">
        <v>240.71753899901699</v>
      </c>
      <c r="M1513">
        <v>250.75872416403601</v>
      </c>
      <c r="N1513">
        <v>240.115627826408</v>
      </c>
      <c r="O1513">
        <v>261.14241726804897</v>
      </c>
      <c r="P1513">
        <v>187.20675330431601</v>
      </c>
      <c r="Q1513">
        <v>60.672944462139803</v>
      </c>
      <c r="R1513">
        <v>48.419206643469302</v>
      </c>
      <c r="S1513">
        <v>21.9088108970634</v>
      </c>
      <c r="T1513">
        <v>75.830198502910704</v>
      </c>
    </row>
    <row r="1514" spans="1:20" x14ac:dyDescent="0.35">
      <c r="A1514" s="24">
        <v>43105</v>
      </c>
      <c r="B1514">
        <v>114.802222685408</v>
      </c>
      <c r="C1514">
        <v>129.92281224371399</v>
      </c>
      <c r="D1514">
        <v>122.14966197180399</v>
      </c>
      <c r="E1514">
        <v>106.55235151015999</v>
      </c>
      <c r="F1514">
        <v>137.853554099028</v>
      </c>
      <c r="G1514">
        <v>46.290329937381003</v>
      </c>
      <c r="H1514">
        <v>25.4929628333254</v>
      </c>
      <c r="I1514">
        <v>143.66720700110901</v>
      </c>
      <c r="J1514">
        <v>130.63197832954199</v>
      </c>
      <c r="K1514">
        <v>125.919295535527</v>
      </c>
      <c r="L1514">
        <v>242.32161840734</v>
      </c>
      <c r="M1514">
        <v>253.214251374713</v>
      </c>
      <c r="N1514">
        <v>241.774730242478</v>
      </c>
      <c r="O1514">
        <v>262.61473750860802</v>
      </c>
      <c r="P1514">
        <v>188.84491829709501</v>
      </c>
      <c r="Q1514">
        <v>60.455859316171697</v>
      </c>
      <c r="R1514">
        <v>48.009366779235201</v>
      </c>
      <c r="S1514">
        <v>21.329212364483698</v>
      </c>
      <c r="T1514">
        <v>75.341484102951199</v>
      </c>
    </row>
    <row r="1515" spans="1:20" x14ac:dyDescent="0.35">
      <c r="A1515" s="24">
        <v>43108</v>
      </c>
      <c r="B1515">
        <v>114.77069132347501</v>
      </c>
      <c r="C1515">
        <v>129.878037278336</v>
      </c>
      <c r="D1515">
        <v>122.221147229095</v>
      </c>
      <c r="E1515">
        <v>106.53887035037</v>
      </c>
      <c r="F1515">
        <v>137.70469441756401</v>
      </c>
      <c r="G1515">
        <v>46.3172134879796</v>
      </c>
      <c r="H1515">
        <v>25.5633875972716</v>
      </c>
      <c r="I1515">
        <v>143.71248136014299</v>
      </c>
      <c r="J1515">
        <v>130.621115092297</v>
      </c>
      <c r="K1515">
        <v>125.567897060669</v>
      </c>
      <c r="L1515">
        <v>242.76483926720601</v>
      </c>
      <c r="M1515">
        <v>253.73506315525501</v>
      </c>
      <c r="N1515">
        <v>242.227147359653</v>
      </c>
      <c r="O1515">
        <v>262.50574715725099</v>
      </c>
      <c r="P1515">
        <v>189.623095314415</v>
      </c>
      <c r="Q1515">
        <v>60.419689702949803</v>
      </c>
      <c r="R1515">
        <v>48.097190803765301</v>
      </c>
      <c r="S1515">
        <v>21.541731028015899</v>
      </c>
      <c r="T1515">
        <v>75.791126276299906</v>
      </c>
    </row>
    <row r="1516" spans="1:20" x14ac:dyDescent="0.35">
      <c r="A1516" s="24">
        <v>43109</v>
      </c>
      <c r="B1516">
        <v>114.45483583184701</v>
      </c>
      <c r="C1516">
        <v>129.520293596633</v>
      </c>
      <c r="D1516">
        <v>122.042369800565</v>
      </c>
      <c r="E1516">
        <v>106.484957253296</v>
      </c>
      <c r="F1516">
        <v>137.369677763928</v>
      </c>
      <c r="G1516">
        <v>47.634420827314699</v>
      </c>
      <c r="H1516">
        <v>26.577473180918599</v>
      </c>
      <c r="I1516">
        <v>142.62493190389901</v>
      </c>
      <c r="J1516">
        <v>130.14571342259899</v>
      </c>
      <c r="K1516">
        <v>120.35542984995</v>
      </c>
      <c r="L1516">
        <v>243.314196278461</v>
      </c>
      <c r="M1516">
        <v>254.40477175746599</v>
      </c>
      <c r="N1516">
        <v>242.45342781417</v>
      </c>
      <c r="O1516">
        <v>265.94108793671501</v>
      </c>
      <c r="P1516">
        <v>187.61632468704599</v>
      </c>
      <c r="Q1516">
        <v>60.817645403906702</v>
      </c>
      <c r="R1516">
        <v>48.536299759269802</v>
      </c>
      <c r="S1516">
        <v>22.507727968150999</v>
      </c>
      <c r="T1516">
        <v>75.673825389082793</v>
      </c>
    </row>
    <row r="1517" spans="1:20" x14ac:dyDescent="0.35">
      <c r="A1517" s="24">
        <v>43110</v>
      </c>
      <c r="B1517">
        <v>114.45483583184701</v>
      </c>
      <c r="C1517">
        <v>129.639513851667</v>
      </c>
      <c r="D1517">
        <v>122.042369800565</v>
      </c>
      <c r="E1517">
        <v>106.511884946611</v>
      </c>
      <c r="F1517">
        <v>137.10903164437801</v>
      </c>
      <c r="G1517">
        <v>47.688182338834899</v>
      </c>
      <c r="H1517">
        <v>26.6619739605012</v>
      </c>
      <c r="I1517">
        <v>143.07809943883601</v>
      </c>
      <c r="J1517">
        <v>130.232169186417</v>
      </c>
      <c r="K1517">
        <v>120.121151983757</v>
      </c>
      <c r="L1517">
        <v>242.942076771069</v>
      </c>
      <c r="M1517">
        <v>253.586348898404</v>
      </c>
      <c r="N1517">
        <v>242.30257417782599</v>
      </c>
      <c r="O1517">
        <v>269.54008484528401</v>
      </c>
      <c r="P1517">
        <v>188.96783276125001</v>
      </c>
      <c r="Q1517">
        <v>61.034730549874801</v>
      </c>
      <c r="R1517">
        <v>48.711942224756697</v>
      </c>
      <c r="S1517">
        <v>22.208269432607299</v>
      </c>
      <c r="T1517">
        <v>75.224191636472</v>
      </c>
    </row>
    <row r="1518" spans="1:20" x14ac:dyDescent="0.35">
      <c r="A1518" s="24">
        <v>43111</v>
      </c>
      <c r="B1518">
        <v>114.50742547223901</v>
      </c>
      <c r="C1518">
        <v>129.69915852776799</v>
      </c>
      <c r="D1518">
        <v>122.042369800565</v>
      </c>
      <c r="E1518">
        <v>106.55235151015999</v>
      </c>
      <c r="F1518">
        <v>137.444101015033</v>
      </c>
      <c r="G1518">
        <v>47.325283751558601</v>
      </c>
      <c r="H1518">
        <v>26.3239498135761</v>
      </c>
      <c r="I1518">
        <v>143.71248136014299</v>
      </c>
      <c r="J1518">
        <v>130.545492556781</v>
      </c>
      <c r="K1518">
        <v>121.585329093059</v>
      </c>
      <c r="L1518">
        <v>244.71457143341999</v>
      </c>
      <c r="M1518">
        <v>255.148921163643</v>
      </c>
      <c r="N1518">
        <v>244.037071458322</v>
      </c>
      <c r="O1518">
        <v>273.029920800426</v>
      </c>
      <c r="P1518">
        <v>193.63672266782501</v>
      </c>
      <c r="Q1518">
        <v>60.998557188506503</v>
      </c>
      <c r="R1518">
        <v>48.829040924130403</v>
      </c>
      <c r="S1518">
        <v>23.5703249707983</v>
      </c>
      <c r="T1518">
        <v>77.022701384697996</v>
      </c>
    </row>
    <row r="1519" spans="1:20" x14ac:dyDescent="0.35">
      <c r="A1519" s="24">
        <v>43112</v>
      </c>
      <c r="B1519">
        <v>114.486385879032</v>
      </c>
      <c r="C1519">
        <v>129.65450793729499</v>
      </c>
      <c r="D1519">
        <v>122.042369800565</v>
      </c>
      <c r="E1519">
        <v>106.511884946611</v>
      </c>
      <c r="F1519">
        <v>137.22073900693599</v>
      </c>
      <c r="G1519">
        <v>47.177431210362997</v>
      </c>
      <c r="H1519">
        <v>26.1831029142582</v>
      </c>
      <c r="I1519">
        <v>144.19593900548301</v>
      </c>
      <c r="J1519">
        <v>130.567139007424</v>
      </c>
      <c r="K1519">
        <v>122.112449710886</v>
      </c>
      <c r="L1519">
        <v>246.30978373301201</v>
      </c>
      <c r="M1519">
        <v>257.00911972113801</v>
      </c>
      <c r="N1519">
        <v>245.54533621492101</v>
      </c>
      <c r="O1519">
        <v>274.61125576406499</v>
      </c>
      <c r="P1519">
        <v>195.84833925563001</v>
      </c>
      <c r="Q1519">
        <v>61.3965278820489</v>
      </c>
      <c r="R1519">
        <v>49.1803258551044</v>
      </c>
      <c r="S1519">
        <v>24.420403309913301</v>
      </c>
      <c r="T1519">
        <v>77.648269626657395</v>
      </c>
    </row>
    <row r="1520" spans="1:20" x14ac:dyDescent="0.35">
      <c r="A1520" s="24">
        <v>43116</v>
      </c>
      <c r="B1520">
        <v>114.51793592621701</v>
      </c>
      <c r="C1520">
        <v>129.639513851667</v>
      </c>
      <c r="D1520">
        <v>121.970884543274</v>
      </c>
      <c r="E1520">
        <v>106.484957253296</v>
      </c>
      <c r="F1520">
        <v>137.257957222116</v>
      </c>
      <c r="G1520">
        <v>46.747319554332897</v>
      </c>
      <c r="H1520">
        <v>25.9014117441967</v>
      </c>
      <c r="I1520">
        <v>144.256285325823</v>
      </c>
      <c r="J1520">
        <v>130.68596441739601</v>
      </c>
      <c r="K1520">
        <v>123.40090467722</v>
      </c>
      <c r="L1520">
        <v>245.46787194549199</v>
      </c>
      <c r="M1520">
        <v>256.26501595616497</v>
      </c>
      <c r="N1520">
        <v>244.56496332428799</v>
      </c>
      <c r="O1520">
        <v>272.43005954865203</v>
      </c>
      <c r="P1520">
        <v>191.67081447019001</v>
      </c>
      <c r="Q1520">
        <v>61.107092265197402</v>
      </c>
      <c r="R1520">
        <v>48.916859365087397</v>
      </c>
      <c r="S1520">
        <v>23.763525095822501</v>
      </c>
      <c r="T1520">
        <v>76.2407347666947</v>
      </c>
    </row>
    <row r="1521" spans="1:20" x14ac:dyDescent="0.35">
      <c r="A1521" s="24">
        <v>43117</v>
      </c>
      <c r="B1521">
        <v>114.39161428334199</v>
      </c>
      <c r="C1521">
        <v>129.37126482298299</v>
      </c>
      <c r="D1521">
        <v>121.684959585437</v>
      </c>
      <c r="E1521">
        <v>106.37700409617101</v>
      </c>
      <c r="F1521">
        <v>137.146263038813</v>
      </c>
      <c r="G1521">
        <v>46.881726127971703</v>
      </c>
      <c r="H1521">
        <v>25.985920409502299</v>
      </c>
      <c r="I1521">
        <v>143.74274223298801</v>
      </c>
      <c r="J1521">
        <v>130.32938815767</v>
      </c>
      <c r="K1521">
        <v>123.28376574412199</v>
      </c>
      <c r="L1521">
        <v>247.80759241325299</v>
      </c>
      <c r="M1521">
        <v>259.16700542582601</v>
      </c>
      <c r="N1521">
        <v>246.90277928892201</v>
      </c>
      <c r="O1521">
        <v>273.902355417487</v>
      </c>
      <c r="P1521">
        <v>193.67767119623099</v>
      </c>
      <c r="Q1521">
        <v>61.179457728666698</v>
      </c>
      <c r="R1521">
        <v>49.063232739304198</v>
      </c>
      <c r="S1521">
        <v>24.729522035957601</v>
      </c>
      <c r="T1521">
        <v>76.885864384175406</v>
      </c>
    </row>
    <row r="1522" spans="1:20" x14ac:dyDescent="0.35">
      <c r="A1522" s="24">
        <v>43118</v>
      </c>
      <c r="B1522">
        <v>114.138952312341</v>
      </c>
      <c r="C1522">
        <v>129.073110539646</v>
      </c>
      <c r="D1522">
        <v>121.613434149832</v>
      </c>
      <c r="E1522">
        <v>106.323056372831</v>
      </c>
      <c r="F1522">
        <v>137.034608393274</v>
      </c>
      <c r="G1522">
        <v>47.7957053618751</v>
      </c>
      <c r="H1522">
        <v>26.690149648943201</v>
      </c>
      <c r="I1522">
        <v>142.76084269367701</v>
      </c>
      <c r="J1522">
        <v>129.82148680306699</v>
      </c>
      <c r="K1522">
        <v>119.828345880988</v>
      </c>
      <c r="L1522">
        <v>247.391077550343</v>
      </c>
      <c r="M1522">
        <v>259.31573489641198</v>
      </c>
      <c r="N1522">
        <v>246.45034619487501</v>
      </c>
      <c r="O1522">
        <v>272.92085733389598</v>
      </c>
      <c r="P1522">
        <v>194.210105383913</v>
      </c>
      <c r="Q1522">
        <v>61.179457728666698</v>
      </c>
      <c r="R1522">
        <v>48.975408714773998</v>
      </c>
      <c r="S1522">
        <v>24.333463437901699</v>
      </c>
      <c r="T1522">
        <v>76.006149833736799</v>
      </c>
    </row>
    <row r="1523" spans="1:20" x14ac:dyDescent="0.35">
      <c r="A1523" s="24">
        <v>43119</v>
      </c>
      <c r="B1523">
        <v>113.89676342481501</v>
      </c>
      <c r="C1523">
        <v>128.774970075743</v>
      </c>
      <c r="D1523">
        <v>121.36320360666301</v>
      </c>
      <c r="E1523">
        <v>106.269143275757</v>
      </c>
      <c r="F1523">
        <v>137.071839787708</v>
      </c>
      <c r="G1523">
        <v>48.319916432095901</v>
      </c>
      <c r="H1523">
        <v>27.140850263892901</v>
      </c>
      <c r="I1523">
        <v>142.23215454563999</v>
      </c>
      <c r="J1523">
        <v>129.42168766292301</v>
      </c>
      <c r="K1523">
        <v>117.837057316075</v>
      </c>
      <c r="L1523">
        <v>248.51666205243001</v>
      </c>
      <c r="M1523">
        <v>260.35760187725299</v>
      </c>
      <c r="N1523">
        <v>247.58152479123299</v>
      </c>
      <c r="O1523">
        <v>276.90149107428198</v>
      </c>
      <c r="P1523">
        <v>197.81414413485899</v>
      </c>
      <c r="Q1523">
        <v>61.070907659389903</v>
      </c>
      <c r="R1523">
        <v>48.887590273817302</v>
      </c>
      <c r="S1523">
        <v>24.014684521356799</v>
      </c>
      <c r="T1523">
        <v>75.693378343865106</v>
      </c>
    </row>
    <row r="1524" spans="1:20" x14ac:dyDescent="0.35">
      <c r="A1524" s="24">
        <v>43122</v>
      </c>
      <c r="B1524">
        <v>113.85468423840101</v>
      </c>
      <c r="C1524">
        <v>128.76010036501901</v>
      </c>
      <c r="D1524">
        <v>121.47043952826201</v>
      </c>
      <c r="E1524">
        <v>106.255639031789</v>
      </c>
      <c r="F1524">
        <v>137.18349443324701</v>
      </c>
      <c r="G1524">
        <v>48.198939056983598</v>
      </c>
      <c r="H1524">
        <v>27.084514658454999</v>
      </c>
      <c r="I1524">
        <v>142.26243003726401</v>
      </c>
      <c r="J1524">
        <v>129.30281223804599</v>
      </c>
      <c r="K1524">
        <v>117.837057316075</v>
      </c>
      <c r="L1524">
        <v>250.53728622959699</v>
      </c>
      <c r="M1524">
        <v>262.29214995630599</v>
      </c>
      <c r="N1524">
        <v>249.466859731201</v>
      </c>
      <c r="O1524">
        <v>278.155733125231</v>
      </c>
      <c r="P1524">
        <v>200.312417641238</v>
      </c>
      <c r="Q1524">
        <v>61.215634838181401</v>
      </c>
      <c r="R1524">
        <v>49.092507414147804</v>
      </c>
      <c r="S1524">
        <v>24.005024330856301</v>
      </c>
      <c r="T1524">
        <v>77.5896107623104</v>
      </c>
    </row>
    <row r="1525" spans="1:20" x14ac:dyDescent="0.35">
      <c r="A1525" s="24">
        <v>43123</v>
      </c>
      <c r="B1525">
        <v>114.128413830486</v>
      </c>
      <c r="C1525">
        <v>129.132699938012</v>
      </c>
      <c r="D1525">
        <v>121.613434149832</v>
      </c>
      <c r="E1525">
        <v>106.37700409617101</v>
      </c>
      <c r="F1525">
        <v>137.59303977202501</v>
      </c>
      <c r="G1525">
        <v>47.782273368510403</v>
      </c>
      <c r="H1525">
        <v>26.7042335503027</v>
      </c>
      <c r="I1525">
        <v>142.670308594387</v>
      </c>
      <c r="J1525">
        <v>129.86477970435101</v>
      </c>
      <c r="K1525">
        <v>119.535493967139</v>
      </c>
      <c r="L1525">
        <v>251.06902864711699</v>
      </c>
      <c r="M1525">
        <v>263.48274640773201</v>
      </c>
      <c r="N1525">
        <v>250.14554132601901</v>
      </c>
      <c r="O1525">
        <v>278.97362382316498</v>
      </c>
      <c r="P1525">
        <v>200.06672647080299</v>
      </c>
      <c r="Q1525">
        <v>61.649790137532101</v>
      </c>
      <c r="R1525">
        <v>49.502341694808699</v>
      </c>
      <c r="S1525">
        <v>25.057961143002998</v>
      </c>
      <c r="T1525">
        <v>77.902399093659099</v>
      </c>
    </row>
    <row r="1526" spans="1:20" x14ac:dyDescent="0.35">
      <c r="A1526" s="24">
        <v>43124</v>
      </c>
      <c r="B1526">
        <v>114.012630669467</v>
      </c>
      <c r="C1526">
        <v>128.99859615282099</v>
      </c>
      <c r="D1526">
        <v>121.613434149832</v>
      </c>
      <c r="E1526">
        <v>106.350076402856</v>
      </c>
      <c r="F1526">
        <v>137.48134558872201</v>
      </c>
      <c r="G1526">
        <v>48.306467669700702</v>
      </c>
      <c r="H1526">
        <v>27.169018066611901</v>
      </c>
      <c r="I1526">
        <v>142.50404921909001</v>
      </c>
      <c r="J1526">
        <v>129.77830393457199</v>
      </c>
      <c r="K1526">
        <v>117.71990922076201</v>
      </c>
      <c r="L1526">
        <v>250.97147549810799</v>
      </c>
      <c r="M1526">
        <v>262.73861221529</v>
      </c>
      <c r="N1526">
        <v>250.07009853097301</v>
      </c>
      <c r="O1526">
        <v>278.04662091525302</v>
      </c>
      <c r="P1526">
        <v>198.67414933005199</v>
      </c>
      <c r="Q1526">
        <v>62.301015590265003</v>
      </c>
      <c r="R1526">
        <v>50.1170986993735</v>
      </c>
      <c r="S1526">
        <v>24.845440636977798</v>
      </c>
      <c r="T1526">
        <v>77.648269626657395</v>
      </c>
    </row>
    <row r="1527" spans="1:20" x14ac:dyDescent="0.35">
      <c r="A1527" s="24">
        <v>43125</v>
      </c>
      <c r="B1527">
        <v>114.307381169507</v>
      </c>
      <c r="C1527">
        <v>129.37126482298299</v>
      </c>
      <c r="D1527">
        <v>121.756412700076</v>
      </c>
      <c r="E1527">
        <v>106.33656061679901</v>
      </c>
      <c r="F1527">
        <v>137.33239365247499</v>
      </c>
      <c r="G1527">
        <v>47.526892214597602</v>
      </c>
      <c r="H1527">
        <v>26.507043159823802</v>
      </c>
      <c r="I1527">
        <v>143.83333480739299</v>
      </c>
      <c r="J1527">
        <v>130.43738033934099</v>
      </c>
      <c r="K1527">
        <v>120.648272601583</v>
      </c>
      <c r="L1527">
        <v>251.07788080288199</v>
      </c>
      <c r="M1527">
        <v>263.11061845657201</v>
      </c>
      <c r="N1527">
        <v>249.99478355091301</v>
      </c>
      <c r="O1527">
        <v>276.51982987074001</v>
      </c>
      <c r="P1527">
        <v>198.01893843609099</v>
      </c>
      <c r="Q1527">
        <v>61.939218258090897</v>
      </c>
      <c r="R1527">
        <v>49.736533509982699</v>
      </c>
      <c r="S1527">
        <v>25.2801399970358</v>
      </c>
      <c r="T1527">
        <v>76.064800277345995</v>
      </c>
    </row>
    <row r="1528" spans="1:20" x14ac:dyDescent="0.35">
      <c r="A1528" s="24">
        <v>43126</v>
      </c>
      <c r="B1528">
        <v>114.096854440676</v>
      </c>
      <c r="C1528">
        <v>129.147652565339</v>
      </c>
      <c r="D1528">
        <v>121.577675449861</v>
      </c>
      <c r="E1528">
        <v>106.255639031789</v>
      </c>
      <c r="F1528">
        <v>137.444101015033</v>
      </c>
      <c r="G1528">
        <v>47.997313824914102</v>
      </c>
      <c r="H1528">
        <v>26.845075192471999</v>
      </c>
      <c r="I1528">
        <v>143.63700460338001</v>
      </c>
      <c r="J1528">
        <v>130.26453883257199</v>
      </c>
      <c r="K1528">
        <v>118.949817626087</v>
      </c>
      <c r="L1528">
        <v>253.98482707605299</v>
      </c>
      <c r="M1528">
        <v>266.75665083626802</v>
      </c>
      <c r="N1528">
        <v>252.93583831532101</v>
      </c>
      <c r="O1528">
        <v>277.17418629819201</v>
      </c>
      <c r="P1528">
        <v>200.02576072266299</v>
      </c>
      <c r="Q1528">
        <v>62.409550666956299</v>
      </c>
      <c r="R1528">
        <v>50.234191815173702</v>
      </c>
      <c r="S1528">
        <v>25.859738529615498</v>
      </c>
      <c r="T1528">
        <v>76.3580272331738</v>
      </c>
    </row>
    <row r="1529" spans="1:20" x14ac:dyDescent="0.35">
      <c r="A1529" s="24">
        <v>43129</v>
      </c>
      <c r="B1529">
        <v>113.89676342481501</v>
      </c>
      <c r="C1529">
        <v>128.83462857127799</v>
      </c>
      <c r="D1529">
        <v>121.434729042268</v>
      </c>
      <c r="E1529">
        <v>106.215172468239</v>
      </c>
      <c r="F1529">
        <v>136.99736381958499</v>
      </c>
      <c r="G1529">
        <v>48.5483944715414</v>
      </c>
      <c r="H1529">
        <v>27.338035397223098</v>
      </c>
      <c r="I1529">
        <v>142.942086317605</v>
      </c>
      <c r="J1529">
        <v>129.91874578624399</v>
      </c>
      <c r="K1529">
        <v>116.782825242638</v>
      </c>
      <c r="L1529">
        <v>252.300853971354</v>
      </c>
      <c r="M1529">
        <v>264.97095393767898</v>
      </c>
      <c r="N1529">
        <v>251.27673589925101</v>
      </c>
      <c r="O1529">
        <v>276.35622248508503</v>
      </c>
      <c r="P1529">
        <v>199.698086396745</v>
      </c>
      <c r="Q1529">
        <v>62.228653874942502</v>
      </c>
      <c r="R1529">
        <v>49.8829068841995</v>
      </c>
      <c r="S1529">
        <v>25.927358020626102</v>
      </c>
      <c r="T1529">
        <v>74.872322657774106</v>
      </c>
    </row>
    <row r="1530" spans="1:20" x14ac:dyDescent="0.35">
      <c r="A1530" s="24">
        <v>43130</v>
      </c>
      <c r="B1530">
        <v>113.717824113671</v>
      </c>
      <c r="C1530">
        <v>128.596105144608</v>
      </c>
      <c r="D1530">
        <v>121.47043952826201</v>
      </c>
      <c r="E1530">
        <v>106.17478669931199</v>
      </c>
      <c r="F1530">
        <v>136.401727404909</v>
      </c>
      <c r="G1530">
        <v>49.126344694575103</v>
      </c>
      <c r="H1530">
        <v>27.830995601974401</v>
      </c>
      <c r="I1530">
        <v>142.18689480538501</v>
      </c>
      <c r="J1530">
        <v>129.47572376568201</v>
      </c>
      <c r="K1530">
        <v>114.61585118361999</v>
      </c>
      <c r="L1530">
        <v>249.712989035813</v>
      </c>
      <c r="M1530">
        <v>262.29214995630599</v>
      </c>
      <c r="N1530">
        <v>248.56186572812001</v>
      </c>
      <c r="O1530">
        <v>273.95692370833802</v>
      </c>
      <c r="P1530">
        <v>195.23395635193299</v>
      </c>
      <c r="Q1530">
        <v>61.794498575591803</v>
      </c>
      <c r="R1530">
        <v>49.414517670278499</v>
      </c>
      <c r="S1530">
        <v>25.859738529615498</v>
      </c>
      <c r="T1530">
        <v>72.272301757500998</v>
      </c>
    </row>
    <row r="1531" spans="1:20" x14ac:dyDescent="0.35">
      <c r="A1531" s="24">
        <v>43131</v>
      </c>
      <c r="B1531">
        <v>113.812567681484</v>
      </c>
      <c r="C1531">
        <v>128.76010036501901</v>
      </c>
      <c r="D1531">
        <v>121.434729042268</v>
      </c>
      <c r="E1531">
        <v>106.161293997432</v>
      </c>
      <c r="F1531">
        <v>136.62512895076901</v>
      </c>
      <c r="G1531">
        <v>48.521519305458099</v>
      </c>
      <c r="H1531">
        <v>27.3521245557314</v>
      </c>
      <c r="I1531">
        <v>143.047897041108</v>
      </c>
      <c r="J1531">
        <v>129.74583425860899</v>
      </c>
      <c r="K1531">
        <v>116.841380965862</v>
      </c>
      <c r="L1531">
        <v>249.83712855804799</v>
      </c>
      <c r="M1531">
        <v>263.18510490174299</v>
      </c>
      <c r="N1531">
        <v>248.63730852316499</v>
      </c>
      <c r="O1531">
        <v>273.68432597132602</v>
      </c>
      <c r="P1531">
        <v>193.390997057921</v>
      </c>
      <c r="Q1531">
        <v>61.866867787207497</v>
      </c>
      <c r="R1531">
        <v>49.4437923451218</v>
      </c>
      <c r="S1531">
        <v>24.227203184889099</v>
      </c>
      <c r="T1531">
        <v>72.155000870283303</v>
      </c>
    </row>
    <row r="1532" spans="1:20" x14ac:dyDescent="0.35">
      <c r="A1532" s="24">
        <v>43132</v>
      </c>
      <c r="B1532">
        <v>113.455884915293</v>
      </c>
      <c r="C1532">
        <v>128.246017429207</v>
      </c>
      <c r="D1532">
        <v>121.17323249969201</v>
      </c>
      <c r="E1532">
        <v>106.063994188327</v>
      </c>
      <c r="F1532">
        <v>136.28854396582801</v>
      </c>
      <c r="G1532">
        <v>49.986562416958499</v>
      </c>
      <c r="H1532">
        <v>28.507051781547698</v>
      </c>
      <c r="I1532">
        <v>141.66129121974899</v>
      </c>
      <c r="J1532">
        <v>129.172703465632</v>
      </c>
      <c r="K1532">
        <v>111.511783984263</v>
      </c>
      <c r="L1532">
        <v>249.55353060831001</v>
      </c>
      <c r="M1532">
        <v>262.143298775841</v>
      </c>
      <c r="N1532">
        <v>248.63730852316499</v>
      </c>
      <c r="O1532">
        <v>277.50137669778002</v>
      </c>
      <c r="P1532">
        <v>191.38419199108299</v>
      </c>
      <c r="Q1532">
        <v>62.481916130425702</v>
      </c>
      <c r="R1532">
        <v>50.058549349686601</v>
      </c>
      <c r="S1532">
        <v>23.522025860788698</v>
      </c>
      <c r="T1532">
        <v>72.506886690458799</v>
      </c>
    </row>
    <row r="1533" spans="1:20" x14ac:dyDescent="0.35">
      <c r="A1533" s="24">
        <v>43133</v>
      </c>
      <c r="B1533">
        <v>113.118233077771</v>
      </c>
      <c r="C1533">
        <v>127.887278748274</v>
      </c>
      <c r="D1533">
        <v>121.02987627329099</v>
      </c>
      <c r="E1533">
        <v>106.05048994435801</v>
      </c>
      <c r="F1533">
        <v>135.61555850551201</v>
      </c>
      <c r="G1533">
        <v>50.860228901737102</v>
      </c>
      <c r="H1533">
        <v>29.338036133224001</v>
      </c>
      <c r="I1533">
        <v>140.57020401895099</v>
      </c>
      <c r="J1533">
        <v>128.51175650343799</v>
      </c>
      <c r="K1533">
        <v>108.407744271553</v>
      </c>
      <c r="L1533">
        <v>244.12074430181701</v>
      </c>
      <c r="M1533">
        <v>256.86020768573502</v>
      </c>
      <c r="N1533">
        <v>243.35835790975801</v>
      </c>
      <c r="O1533">
        <v>274.17507501312099</v>
      </c>
      <c r="P1533">
        <v>186.305730701778</v>
      </c>
      <c r="Q1533">
        <v>61.4688783529323</v>
      </c>
      <c r="R1533">
        <v>49.385248579008397</v>
      </c>
      <c r="S1533">
        <v>23.377126688267101</v>
      </c>
      <c r="T1533">
        <v>69.418180862811099</v>
      </c>
    </row>
    <row r="1534" spans="1:20" x14ac:dyDescent="0.35">
      <c r="A1534" s="24">
        <v>43136</v>
      </c>
      <c r="B1534">
        <v>113.571976382963</v>
      </c>
      <c r="C1534">
        <v>128.35056144558999</v>
      </c>
      <c r="D1534">
        <v>121.35231528341301</v>
      </c>
      <c r="E1534">
        <v>106.320655618348</v>
      </c>
      <c r="F1534">
        <v>134.755572600725</v>
      </c>
      <c r="G1534">
        <v>49.825277882397899</v>
      </c>
      <c r="H1534">
        <v>28.4507135475354</v>
      </c>
      <c r="I1534">
        <v>140.176184064463</v>
      </c>
      <c r="J1534">
        <v>128.58761911049399</v>
      </c>
      <c r="K1534">
        <v>111.62892291735901</v>
      </c>
      <c r="L1534">
        <v>233.91099381672399</v>
      </c>
      <c r="M1534">
        <v>246.51748484103399</v>
      </c>
      <c r="N1534">
        <v>234.30881730077999</v>
      </c>
      <c r="O1534">
        <v>263.16007921297802</v>
      </c>
      <c r="P1534">
        <v>180.28529828153</v>
      </c>
      <c r="Q1534">
        <v>60.890014615522396</v>
      </c>
      <c r="R1534">
        <v>49.8829068841995</v>
      </c>
      <c r="S1534">
        <v>22.449768667641099</v>
      </c>
      <c r="T1534">
        <v>67.189586106387793</v>
      </c>
    </row>
    <row r="1535" spans="1:20" x14ac:dyDescent="0.35">
      <c r="A1535" s="24">
        <v>43137</v>
      </c>
      <c r="B1535">
        <v>113.24487236992201</v>
      </c>
      <c r="C1535">
        <v>127.887278748274</v>
      </c>
      <c r="D1535">
        <v>121.065779615195</v>
      </c>
      <c r="E1535">
        <v>106.18555546822</v>
      </c>
      <c r="F1535">
        <v>135.46600032354999</v>
      </c>
      <c r="G1535">
        <v>50.497324724783901</v>
      </c>
      <c r="H1535">
        <v>29.000004100575801</v>
      </c>
      <c r="I1535">
        <v>139.97916677782999</v>
      </c>
      <c r="J1535">
        <v>128.327571616341</v>
      </c>
      <c r="K1535">
        <v>109.40336564846901</v>
      </c>
      <c r="L1535">
        <v>238.51957264722799</v>
      </c>
      <c r="M1535">
        <v>252.02373099196001</v>
      </c>
      <c r="N1535">
        <v>237.626926271683</v>
      </c>
      <c r="O1535">
        <v>265.66844145625402</v>
      </c>
      <c r="P1535">
        <v>185.52758812392699</v>
      </c>
      <c r="Q1535">
        <v>60.528224779640603</v>
      </c>
      <c r="R1535">
        <v>48.477750409582903</v>
      </c>
      <c r="S1535">
        <v>22.507727968151102</v>
      </c>
      <c r="T1535">
        <v>68.069288025718393</v>
      </c>
    </row>
    <row r="1536" spans="1:20" x14ac:dyDescent="0.35">
      <c r="A1536" s="24">
        <v>43138</v>
      </c>
      <c r="B1536">
        <v>112.99164049875</v>
      </c>
      <c r="C1536">
        <v>127.633208458626</v>
      </c>
      <c r="D1536">
        <v>120.8508738462</v>
      </c>
      <c r="E1536">
        <v>106.077498432295</v>
      </c>
      <c r="F1536">
        <v>134.942493969667</v>
      </c>
      <c r="G1536">
        <v>51.518832571404502</v>
      </c>
      <c r="H1536">
        <v>29.830993709400801</v>
      </c>
      <c r="I1536">
        <v>139.05473365936601</v>
      </c>
      <c r="J1536">
        <v>127.970055076412</v>
      </c>
      <c r="K1536">
        <v>106.240733563671</v>
      </c>
      <c r="L1536">
        <v>237.225602797042</v>
      </c>
      <c r="M1536">
        <v>250.38665706781401</v>
      </c>
      <c r="N1536">
        <v>236.495779629071</v>
      </c>
      <c r="O1536">
        <v>266.92268350720298</v>
      </c>
      <c r="P1536">
        <v>187.37058185740699</v>
      </c>
      <c r="Q1536">
        <v>59.840810972953498</v>
      </c>
      <c r="R1536">
        <v>47.570257823730699</v>
      </c>
      <c r="S1536">
        <v>22.024729498083602</v>
      </c>
      <c r="T1536">
        <v>65.899356344012205</v>
      </c>
    </row>
    <row r="1537" spans="1:20" x14ac:dyDescent="0.35">
      <c r="A1537" s="24">
        <v>43139</v>
      </c>
      <c r="B1537">
        <v>112.80172360234</v>
      </c>
      <c r="C1537">
        <v>127.334280286999</v>
      </c>
      <c r="D1537">
        <v>120.60014509193</v>
      </c>
      <c r="E1537">
        <v>106.117999622111</v>
      </c>
      <c r="F1537">
        <v>133.970378966173</v>
      </c>
      <c r="G1537">
        <v>51.572594082924702</v>
      </c>
      <c r="H1537">
        <v>29.957756707359302</v>
      </c>
      <c r="I1537">
        <v>138.115243198375</v>
      </c>
      <c r="J1537">
        <v>127.4174604032</v>
      </c>
      <c r="K1537">
        <v>106.006483184126</v>
      </c>
      <c r="L1537">
        <v>228.32761619146001</v>
      </c>
      <c r="M1537">
        <v>240.41584918198799</v>
      </c>
      <c r="N1537">
        <v>227.82326127284199</v>
      </c>
      <c r="O1537">
        <v>257.16180789938801</v>
      </c>
      <c r="P1537">
        <v>181.96444624218401</v>
      </c>
      <c r="Q1537">
        <v>59.225758881588902</v>
      </c>
      <c r="R1537">
        <v>47.043324843696098</v>
      </c>
      <c r="S1537">
        <v>21.966770197573499</v>
      </c>
      <c r="T1537">
        <v>63.299369126693001</v>
      </c>
    </row>
    <row r="1538" spans="1:20" x14ac:dyDescent="0.35">
      <c r="A1538" s="24">
        <v>43140</v>
      </c>
      <c r="B1538">
        <v>112.65396997597701</v>
      </c>
      <c r="C1538">
        <v>127.08026527508601</v>
      </c>
      <c r="D1538">
        <v>120.67176695549</v>
      </c>
      <c r="E1538">
        <v>106.117999622111</v>
      </c>
      <c r="F1538">
        <v>133.409496246054</v>
      </c>
      <c r="G1538">
        <v>52.311840019872399</v>
      </c>
      <c r="H1538">
        <v>30.577472024345902</v>
      </c>
      <c r="I1538">
        <v>137.26654997469799</v>
      </c>
      <c r="J1538">
        <v>127.00575771579901</v>
      </c>
      <c r="K1538">
        <v>103.780935077452</v>
      </c>
      <c r="L1538">
        <v>231.757392914522</v>
      </c>
      <c r="M1538">
        <v>244.65719500113201</v>
      </c>
      <c r="N1538">
        <v>231.06602330993701</v>
      </c>
      <c r="O1538">
        <v>261.796846810673</v>
      </c>
      <c r="P1538">
        <v>183.234091699045</v>
      </c>
      <c r="Q1538">
        <v>58.357448282887901</v>
      </c>
      <c r="R1538">
        <v>46.252928165431001</v>
      </c>
      <c r="S1538">
        <v>21.2809132544741</v>
      </c>
      <c r="T1538">
        <v>63.318909450367897</v>
      </c>
    </row>
    <row r="1539" spans="1:20" x14ac:dyDescent="0.35">
      <c r="A1539" s="24">
        <v>43143</v>
      </c>
      <c r="B1539">
        <v>112.68561344941899</v>
      </c>
      <c r="C1539">
        <v>127.005529777321</v>
      </c>
      <c r="D1539">
        <v>120.60014509193</v>
      </c>
      <c r="E1539">
        <v>106.05048994435801</v>
      </c>
      <c r="F1539">
        <v>134.30685851707599</v>
      </c>
      <c r="G1539">
        <v>51.868299165316003</v>
      </c>
      <c r="H1539">
        <v>30.140850053607</v>
      </c>
      <c r="I1539">
        <v>137.58478617806099</v>
      </c>
      <c r="J1539">
        <v>127.00575771579901</v>
      </c>
      <c r="K1539">
        <v>105.36224195763501</v>
      </c>
      <c r="L1539">
        <v>235.16062812325401</v>
      </c>
      <c r="M1539">
        <v>248.74965921234201</v>
      </c>
      <c r="N1539">
        <v>234.15793171068901</v>
      </c>
      <c r="O1539">
        <v>264.08710649261502</v>
      </c>
      <c r="P1539">
        <v>183.193125950905</v>
      </c>
      <c r="Q1539">
        <v>58.719249363208803</v>
      </c>
      <c r="R1539">
        <v>46.487119980604703</v>
      </c>
      <c r="S1539">
        <v>20.933153766427701</v>
      </c>
      <c r="T1539">
        <v>64.960999770703495</v>
      </c>
    </row>
    <row r="1540" spans="1:20" x14ac:dyDescent="0.35">
      <c r="A1540" s="24">
        <v>43144</v>
      </c>
      <c r="B1540">
        <v>112.71726626548801</v>
      </c>
      <c r="C1540">
        <v>126.975665980969</v>
      </c>
      <c r="D1540">
        <v>120.45686922215801</v>
      </c>
      <c r="E1540">
        <v>106.063994188327</v>
      </c>
      <c r="F1540">
        <v>133.932910345154</v>
      </c>
      <c r="G1540">
        <v>51.424730362375399</v>
      </c>
      <c r="H1540">
        <v>29.7323985141614</v>
      </c>
      <c r="I1540">
        <v>137.29691317899699</v>
      </c>
      <c r="J1540">
        <v>126.962424802591</v>
      </c>
      <c r="K1540">
        <v>106.416474031072</v>
      </c>
      <c r="L1540">
        <v>235.745543287229</v>
      </c>
      <c r="M1540">
        <v>249.419367814553</v>
      </c>
      <c r="N1540">
        <v>234.987514872471</v>
      </c>
      <c r="O1540">
        <v>265.45033889491998</v>
      </c>
      <c r="P1540">
        <v>184.09413133370799</v>
      </c>
      <c r="Q1540">
        <v>58.827791936192902</v>
      </c>
      <c r="R1540">
        <v>46.574941213348303</v>
      </c>
      <c r="S1540">
        <v>21.251932682972601</v>
      </c>
      <c r="T1540">
        <v>64.081323113588297</v>
      </c>
    </row>
    <row r="1541" spans="1:20" x14ac:dyDescent="0.35">
      <c r="A1541" s="24">
        <v>43145</v>
      </c>
      <c r="B1541">
        <v>112.337385759539</v>
      </c>
      <c r="C1541">
        <v>126.542205621703</v>
      </c>
      <c r="D1541">
        <v>120.20614046788801</v>
      </c>
      <c r="E1541">
        <v>105.87490014650299</v>
      </c>
      <c r="F1541">
        <v>134.15736623138801</v>
      </c>
      <c r="G1541">
        <v>52.513442893234597</v>
      </c>
      <c r="H1541">
        <v>30.732400196448999</v>
      </c>
      <c r="I1541">
        <v>136.72099175552</v>
      </c>
      <c r="J1541">
        <v>126.496485952813</v>
      </c>
      <c r="K1541">
        <v>103.136712175393</v>
      </c>
      <c r="L1541">
        <v>238.92723535437401</v>
      </c>
      <c r="M1541">
        <v>252.99108110015899</v>
      </c>
      <c r="N1541">
        <v>238.15486606826801</v>
      </c>
      <c r="O1541">
        <v>273.08446471955199</v>
      </c>
      <c r="P1541">
        <v>187.452478914219</v>
      </c>
      <c r="Q1541">
        <v>59.732268399969399</v>
      </c>
      <c r="R1541">
        <v>47.336066008556699</v>
      </c>
      <c r="S1541">
        <v>21.2422724924721</v>
      </c>
      <c r="T1541">
        <v>66.505380051927801</v>
      </c>
    </row>
    <row r="1542" spans="1:20" x14ac:dyDescent="0.35">
      <c r="A1542" s="24">
        <v>43146</v>
      </c>
      <c r="B1542">
        <v>112.474591561422</v>
      </c>
      <c r="C1542">
        <v>126.811242358112</v>
      </c>
      <c r="D1542">
        <v>120.277754295785</v>
      </c>
      <c r="E1542">
        <v>105.87490014650299</v>
      </c>
      <c r="F1542">
        <v>135.129481234883</v>
      </c>
      <c r="G1542">
        <v>52.177430651395298</v>
      </c>
      <c r="H1542">
        <v>30.408457322309001</v>
      </c>
      <c r="I1542">
        <v>137.630235962445</v>
      </c>
      <c r="J1542">
        <v>127.092423542215</v>
      </c>
      <c r="K1542">
        <v>104.19089843774999</v>
      </c>
      <c r="L1542">
        <v>241.97598060241501</v>
      </c>
      <c r="M1542">
        <v>257.00911972113801</v>
      </c>
      <c r="N1542">
        <v>241.17136362772001</v>
      </c>
      <c r="O1542">
        <v>274.12055546571901</v>
      </c>
      <c r="P1542">
        <v>189.623095314415</v>
      </c>
      <c r="Q1542">
        <v>59.840810972953498</v>
      </c>
      <c r="R1542">
        <v>47.658081848260899</v>
      </c>
      <c r="S1542">
        <v>21.126353891451899</v>
      </c>
      <c r="T1542">
        <v>66.642233893927198</v>
      </c>
    </row>
    <row r="1543" spans="1:20" x14ac:dyDescent="0.35">
      <c r="A1543" s="24">
        <v>43147</v>
      </c>
      <c r="B1543">
        <v>112.6961612739</v>
      </c>
      <c r="C1543">
        <v>127.08026527508601</v>
      </c>
      <c r="D1543">
        <v>120.42103820122</v>
      </c>
      <c r="E1543">
        <v>105.92891712237601</v>
      </c>
      <c r="F1543">
        <v>135.802466695199</v>
      </c>
      <c r="G1543">
        <v>51.639793177486403</v>
      </c>
      <c r="H1543">
        <v>29.929583647491601</v>
      </c>
      <c r="I1543">
        <v>138.28192651826799</v>
      </c>
      <c r="J1543">
        <v>127.47161654172901</v>
      </c>
      <c r="K1543">
        <v>105.713658756925</v>
      </c>
      <c r="L1543">
        <v>242.046917472264</v>
      </c>
      <c r="M1543">
        <v>256.71153907008699</v>
      </c>
      <c r="N1543">
        <v>241.246822399639</v>
      </c>
      <c r="O1543">
        <v>275.59285133455302</v>
      </c>
      <c r="P1543">
        <v>189.25452411929399</v>
      </c>
      <c r="Q1543">
        <v>59.949342301498397</v>
      </c>
      <c r="R1543">
        <v>47.745900289217801</v>
      </c>
      <c r="S1543">
        <v>20.952474147428699</v>
      </c>
      <c r="T1543">
        <v>66.309892607796201</v>
      </c>
    </row>
    <row r="1544" spans="1:20" x14ac:dyDescent="0.35">
      <c r="A1544" s="24">
        <v>43151</v>
      </c>
      <c r="B1544">
        <v>112.580097834108</v>
      </c>
      <c r="C1544">
        <v>126.811242358112</v>
      </c>
      <c r="D1544">
        <v>120.277754295785</v>
      </c>
      <c r="E1544">
        <v>105.847880116477</v>
      </c>
      <c r="F1544">
        <v>135.31644214158899</v>
      </c>
      <c r="G1544">
        <v>52.150549895635201</v>
      </c>
      <c r="H1544">
        <v>30.3521190882967</v>
      </c>
      <c r="I1544">
        <v>137.645381017647</v>
      </c>
      <c r="J1544">
        <v>126.929925117685</v>
      </c>
      <c r="K1544">
        <v>104.24948164762201</v>
      </c>
      <c r="L1544">
        <v>240.53144933938901</v>
      </c>
      <c r="M1544">
        <v>256.11619520316998</v>
      </c>
      <c r="N1544">
        <v>239.58771998356801</v>
      </c>
      <c r="O1544">
        <v>273.73879677527901</v>
      </c>
      <c r="P1544">
        <v>185.52758812392699</v>
      </c>
      <c r="Q1544">
        <v>60.130254086098198</v>
      </c>
      <c r="R1544">
        <v>47.745900289217801</v>
      </c>
      <c r="S1544">
        <v>21.425812426995801</v>
      </c>
      <c r="T1544">
        <v>66.114396742926104</v>
      </c>
    </row>
    <row r="1545" spans="1:20" x14ac:dyDescent="0.35">
      <c r="A1545" s="24">
        <v>43152</v>
      </c>
      <c r="B1545">
        <v>112.221256921367</v>
      </c>
      <c r="C1545">
        <v>126.377878734883</v>
      </c>
      <c r="D1545">
        <v>120.134518604327</v>
      </c>
      <c r="E1545">
        <v>105.82088317063</v>
      </c>
      <c r="F1545">
        <v>134.79294896696001</v>
      </c>
      <c r="G1545">
        <v>53.3333366871395</v>
      </c>
      <c r="H1545">
        <v>31.464791981460198</v>
      </c>
      <c r="I1545">
        <v>136.433147994015</v>
      </c>
      <c r="J1545">
        <v>126.23643845866</v>
      </c>
      <c r="K1545">
        <v>100.61831215487</v>
      </c>
      <c r="L1545">
        <v>239.33491301448601</v>
      </c>
      <c r="M1545">
        <v>255.372152293136</v>
      </c>
      <c r="N1545">
        <v>238.53193625163601</v>
      </c>
      <c r="O1545">
        <v>275.647370881955</v>
      </c>
      <c r="P1545">
        <v>185.691399457285</v>
      </c>
      <c r="Q1545">
        <v>60.057884874482497</v>
      </c>
      <c r="R1545">
        <v>47.628807173417599</v>
      </c>
      <c r="S1545">
        <v>21.541731028015899</v>
      </c>
      <c r="T1545">
        <v>64.530948445460595</v>
      </c>
    </row>
    <row r="1546" spans="1:20" x14ac:dyDescent="0.35">
      <c r="A1546" s="24">
        <v>43153</v>
      </c>
      <c r="B1546">
        <v>112.23192619998299</v>
      </c>
      <c r="C1546">
        <v>126.557185887898</v>
      </c>
      <c r="D1546">
        <v>120.134518604327</v>
      </c>
      <c r="E1546">
        <v>105.88841593255999</v>
      </c>
      <c r="F1546">
        <v>134.79294896696001</v>
      </c>
      <c r="G1546">
        <v>53.077972302257102</v>
      </c>
      <c r="H1546">
        <v>31.1408517358946</v>
      </c>
      <c r="I1546">
        <v>136.72099175552</v>
      </c>
      <c r="J1546">
        <v>126.40981012341599</v>
      </c>
      <c r="K1546">
        <v>101.379683152242</v>
      </c>
      <c r="L1546">
        <v>239.64514219635001</v>
      </c>
      <c r="M1546">
        <v>255.59533778142301</v>
      </c>
      <c r="N1546">
        <v>238.682741957361</v>
      </c>
      <c r="O1546">
        <v>270.41254383406903</v>
      </c>
      <c r="P1546">
        <v>185.36375957083499</v>
      </c>
      <c r="Q1546">
        <v>60.600575250524102</v>
      </c>
      <c r="R1546">
        <v>48.214283919565602</v>
      </c>
      <c r="S1546">
        <v>21.387171664993801</v>
      </c>
      <c r="T1546">
        <v>65.938479095053793</v>
      </c>
    </row>
    <row r="1547" spans="1:20" x14ac:dyDescent="0.35">
      <c r="A1547" s="24">
        <v>43154</v>
      </c>
      <c r="B1547">
        <v>112.51677351671999</v>
      </c>
      <c r="C1547">
        <v>126.975665980969</v>
      </c>
      <c r="D1547">
        <v>120.385191108957</v>
      </c>
      <c r="E1547">
        <v>105.955925610313</v>
      </c>
      <c r="F1547">
        <v>135.57819531853099</v>
      </c>
      <c r="G1547">
        <v>52.137112312593601</v>
      </c>
      <c r="H1547">
        <v>30.380292148164401</v>
      </c>
      <c r="I1547">
        <v>137.87273227102099</v>
      </c>
      <c r="J1547">
        <v>126.994914484516</v>
      </c>
      <c r="K1547">
        <v>104.073777829086</v>
      </c>
      <c r="L1547">
        <v>243.464922173925</v>
      </c>
      <c r="M1547">
        <v>259.98553478103099</v>
      </c>
      <c r="N1547">
        <v>242.528838655469</v>
      </c>
      <c r="O1547">
        <v>274.55671184493798</v>
      </c>
      <c r="P1547">
        <v>188.23065593153899</v>
      </c>
      <c r="Q1547">
        <v>60.998557188506503</v>
      </c>
      <c r="R1547">
        <v>48.682667549913397</v>
      </c>
      <c r="S1547">
        <v>21.464451346504902</v>
      </c>
      <c r="T1547">
        <v>67.717414836651002</v>
      </c>
    </row>
    <row r="1548" spans="1:20" x14ac:dyDescent="0.35">
      <c r="A1548" s="24">
        <v>43157</v>
      </c>
      <c r="B1548">
        <v>112.601193483069</v>
      </c>
      <c r="C1548">
        <v>127.16991194187599</v>
      </c>
      <c r="D1548">
        <v>120.564306035329</v>
      </c>
      <c r="E1548">
        <v>105.96949910681499</v>
      </c>
      <c r="F1548">
        <v>135.877258965435</v>
      </c>
      <c r="G1548">
        <v>52.150549895635201</v>
      </c>
      <c r="H1548">
        <v>30.295783482858798</v>
      </c>
      <c r="I1548">
        <v>137.84241292305899</v>
      </c>
      <c r="J1548">
        <v>127.157442917989</v>
      </c>
      <c r="K1548">
        <v>104.19089843774999</v>
      </c>
      <c r="L1548">
        <v>246.29215418631</v>
      </c>
      <c r="M1548">
        <v>263.11061845657201</v>
      </c>
      <c r="N1548">
        <v>245.24369284972499</v>
      </c>
      <c r="O1548">
        <v>276.628868965545</v>
      </c>
      <c r="P1548">
        <v>188.84491829709501</v>
      </c>
      <c r="Q1548">
        <v>61.324169914872797</v>
      </c>
      <c r="R1548">
        <v>48.916859365087397</v>
      </c>
      <c r="S1548">
        <v>21.628670900027501</v>
      </c>
      <c r="T1548">
        <v>68.010646002848404</v>
      </c>
    </row>
    <row r="1549" spans="1:20" x14ac:dyDescent="0.35">
      <c r="A1549" s="24">
        <v>43158</v>
      </c>
      <c r="B1549">
        <v>112.35852812163</v>
      </c>
      <c r="C1549">
        <v>126.706615425127</v>
      </c>
      <c r="D1549">
        <v>120.20614046788801</v>
      </c>
      <c r="E1549">
        <v>105.820883170629</v>
      </c>
      <c r="F1549">
        <v>135.50337668978599</v>
      </c>
      <c r="G1549">
        <v>52.231192162915498</v>
      </c>
      <c r="H1549">
        <v>30.4507116549618</v>
      </c>
      <c r="I1549">
        <v>137.16050535072901</v>
      </c>
      <c r="J1549">
        <v>126.604838241796</v>
      </c>
      <c r="K1549">
        <v>103.780935077452</v>
      </c>
      <c r="L1549">
        <v>243.21673284724801</v>
      </c>
      <c r="M1549">
        <v>260.05996037126403</v>
      </c>
      <c r="N1549">
        <v>242.227147359653</v>
      </c>
      <c r="O1549">
        <v>273.029920800426</v>
      </c>
      <c r="P1549">
        <v>184.99510227704201</v>
      </c>
      <c r="Q1549">
        <v>60.709117823508201</v>
      </c>
      <c r="R1549">
        <v>48.389931968626001</v>
      </c>
      <c r="S1549">
        <v>21.628670900027501</v>
      </c>
      <c r="T1549">
        <v>66.407644750600497</v>
      </c>
    </row>
    <row r="1550" spans="1:20" x14ac:dyDescent="0.35">
      <c r="A1550" s="24">
        <v>43159</v>
      </c>
      <c r="B1550">
        <v>112.66453648570899</v>
      </c>
      <c r="C1550">
        <v>126.79624827248399</v>
      </c>
      <c r="D1550">
        <v>120.277754295785</v>
      </c>
      <c r="E1550">
        <v>105.847880116477</v>
      </c>
      <c r="F1550">
        <v>135.39119487406001</v>
      </c>
      <c r="G1550">
        <v>51.586037255643099</v>
      </c>
      <c r="H1550">
        <v>29.887326686264402</v>
      </c>
      <c r="I1550">
        <v>137.59993123326299</v>
      </c>
      <c r="J1550">
        <v>126.84319927338299</v>
      </c>
      <c r="K1550">
        <v>105.65505722262</v>
      </c>
      <c r="L1550">
        <v>240.75297752801001</v>
      </c>
      <c r="M1550">
        <v>257.60437230564702</v>
      </c>
      <c r="N1550">
        <v>239.66316277861401</v>
      </c>
      <c r="O1550">
        <v>268.88572841783201</v>
      </c>
      <c r="P1550">
        <v>185.44567384738099</v>
      </c>
      <c r="Q1550">
        <v>60.057884874482497</v>
      </c>
      <c r="R1550">
        <v>47.628807173417599</v>
      </c>
      <c r="S1550">
        <v>21.503092108506898</v>
      </c>
      <c r="T1550">
        <v>64.628692167525898</v>
      </c>
    </row>
    <row r="1551" spans="1:20" x14ac:dyDescent="0.35">
      <c r="A1551" s="24">
        <v>43160</v>
      </c>
      <c r="B1551">
        <v>112.764951027357</v>
      </c>
      <c r="C1551">
        <v>126.896674097606</v>
      </c>
      <c r="D1551">
        <v>120.331593237315</v>
      </c>
      <c r="E1551">
        <v>105.969614527703</v>
      </c>
      <c r="F1551">
        <v>134.80156819951199</v>
      </c>
      <c r="G1551">
        <v>50.887104067820303</v>
      </c>
      <c r="H1551">
        <v>29.267611369277802</v>
      </c>
      <c r="I1551">
        <v>137.28532048713001</v>
      </c>
      <c r="J1551">
        <v>126.712840426447</v>
      </c>
      <c r="K1551">
        <v>107.88064197815901</v>
      </c>
      <c r="L1551">
        <v>237.25218917026899</v>
      </c>
      <c r="M1551">
        <v>253.73506315525501</v>
      </c>
      <c r="N1551">
        <v>236.72198019922101</v>
      </c>
      <c r="O1551">
        <v>268.23129887520798</v>
      </c>
      <c r="P1551">
        <v>183.684577170712</v>
      </c>
      <c r="Q1551">
        <v>60.1664199511738</v>
      </c>
      <c r="R1551">
        <v>47.745900289217801</v>
      </c>
      <c r="S1551">
        <v>21.686632043030599</v>
      </c>
      <c r="T1551">
        <v>65.293353687942599</v>
      </c>
    </row>
    <row r="1552" spans="1:20" x14ac:dyDescent="0.35">
      <c r="A1552" s="24">
        <v>43161</v>
      </c>
      <c r="B1552">
        <v>112.585189565146</v>
      </c>
      <c r="C1552">
        <v>126.59698585712199</v>
      </c>
      <c r="D1552">
        <v>120.25979458917099</v>
      </c>
      <c r="E1552">
        <v>105.87491168859199</v>
      </c>
      <c r="F1552">
        <v>135.21467193705001</v>
      </c>
      <c r="G1552">
        <v>51.733878617485097</v>
      </c>
      <c r="H1552">
        <v>29.957756707359302</v>
      </c>
      <c r="I1552">
        <v>136.52510011488101</v>
      </c>
      <c r="J1552">
        <v>126.310800618584</v>
      </c>
      <c r="K1552">
        <v>105.010843482778</v>
      </c>
      <c r="L1552">
        <v>238.47520719764</v>
      </c>
      <c r="M1552">
        <v>255.29778755784301</v>
      </c>
      <c r="N1552">
        <v>238.07947120384199</v>
      </c>
      <c r="O1552">
        <v>271.99387879770802</v>
      </c>
      <c r="P1552">
        <v>185.568571091802</v>
      </c>
      <c r="Q1552">
        <v>60.1664199511738</v>
      </c>
      <c r="R1552">
        <v>47.687356523104199</v>
      </c>
      <c r="S1552">
        <v>21.812210834551301</v>
      </c>
      <c r="T1552">
        <v>66.739977615992998</v>
      </c>
    </row>
    <row r="1553" spans="1:20" x14ac:dyDescent="0.35">
      <c r="A1553" s="24">
        <v>43164</v>
      </c>
      <c r="B1553">
        <v>112.521734450997</v>
      </c>
      <c r="C1553">
        <v>126.477157547003</v>
      </c>
      <c r="D1553">
        <v>120.223907318592</v>
      </c>
      <c r="E1553">
        <v>105.902035597417</v>
      </c>
      <c r="F1553">
        <v>135.13956336470301</v>
      </c>
      <c r="G1553">
        <v>52.016140527158001</v>
      </c>
      <c r="H1553">
        <v>30.2112748175531</v>
      </c>
      <c r="I1553">
        <v>136.50986734700501</v>
      </c>
      <c r="J1553">
        <v>126.267337666624</v>
      </c>
      <c r="K1553">
        <v>104.483741189383</v>
      </c>
      <c r="L1553">
        <v>241.23154719907399</v>
      </c>
      <c r="M1553">
        <v>258.12526015486401</v>
      </c>
      <c r="N1553">
        <v>240.79432539809901</v>
      </c>
      <c r="O1553">
        <v>275.32015611064298</v>
      </c>
      <c r="P1553">
        <v>186.469524815402</v>
      </c>
      <c r="Q1553">
        <v>60.528224779640702</v>
      </c>
      <c r="R1553">
        <v>48.243558594408903</v>
      </c>
      <c r="S1553">
        <v>21.7639117245417</v>
      </c>
      <c r="T1553">
        <v>67.951999769608804</v>
      </c>
    </row>
    <row r="1554" spans="1:20" x14ac:dyDescent="0.35">
      <c r="A1554" s="24">
        <v>43165</v>
      </c>
      <c r="B1554">
        <v>112.54290484096499</v>
      </c>
      <c r="C1554">
        <v>126.59698585712199</v>
      </c>
      <c r="D1554">
        <v>120.188012012352</v>
      </c>
      <c r="E1554">
        <v>105.888473643004</v>
      </c>
      <c r="F1554">
        <v>135.327354564453</v>
      </c>
      <c r="G1554">
        <v>51.895185510752903</v>
      </c>
      <c r="H1554">
        <v>30.169023113474701</v>
      </c>
      <c r="I1554">
        <v>136.813952572148</v>
      </c>
      <c r="J1554">
        <v>126.37598004205201</v>
      </c>
      <c r="K1554">
        <v>104.60088012248001</v>
      </c>
      <c r="L1554">
        <v>241.84307864220801</v>
      </c>
      <c r="M1554">
        <v>258.72051273937302</v>
      </c>
      <c r="N1554">
        <v>241.47307090040999</v>
      </c>
      <c r="O1554">
        <v>278.428330862243</v>
      </c>
      <c r="P1554">
        <v>189.09071278593601</v>
      </c>
      <c r="Q1554">
        <v>60.745302429315998</v>
      </c>
      <c r="R1554">
        <v>48.1557401534522</v>
      </c>
      <c r="S1554">
        <v>22.169630513098198</v>
      </c>
      <c r="T1554">
        <v>67.326448369126297</v>
      </c>
    </row>
    <row r="1555" spans="1:20" x14ac:dyDescent="0.35">
      <c r="A1555" s="24">
        <v>43166</v>
      </c>
      <c r="B1555">
        <v>112.521734450997</v>
      </c>
      <c r="C1555">
        <v>126.641940475138</v>
      </c>
      <c r="D1555">
        <v>120.116261578185</v>
      </c>
      <c r="E1555">
        <v>105.902035597417</v>
      </c>
      <c r="F1555">
        <v>134.98931986149901</v>
      </c>
      <c r="G1555">
        <v>52.056470045313397</v>
      </c>
      <c r="H1555">
        <v>30.267615680139698</v>
      </c>
      <c r="I1555">
        <v>136.58587037981701</v>
      </c>
      <c r="J1555">
        <v>126.332547099035</v>
      </c>
      <c r="K1555">
        <v>104.308028208631</v>
      </c>
      <c r="L1555">
        <v>241.75437764896401</v>
      </c>
      <c r="M1555">
        <v>259.39016048664502</v>
      </c>
      <c r="N1555">
        <v>241.322201287192</v>
      </c>
      <c r="O1555">
        <v>279.73709246059502</v>
      </c>
      <c r="P1555">
        <v>186.51049056354199</v>
      </c>
      <c r="Q1555">
        <v>60.094076976583104</v>
      </c>
      <c r="R1555">
        <v>47.599532498574</v>
      </c>
      <c r="S1555">
        <v>22.430448286640001</v>
      </c>
      <c r="T1555">
        <v>66.642233893927198</v>
      </c>
    </row>
    <row r="1556" spans="1:20" x14ac:dyDescent="0.35">
      <c r="A1556" s="24">
        <v>43167</v>
      </c>
      <c r="B1556">
        <v>112.701514598459</v>
      </c>
      <c r="C1556">
        <v>126.77676287088499</v>
      </c>
      <c r="D1556">
        <v>120.152108670448</v>
      </c>
      <c r="E1556">
        <v>105.98313031376</v>
      </c>
      <c r="F1556">
        <v>135.10202884741099</v>
      </c>
      <c r="G1556">
        <v>51.478503053249199</v>
      </c>
      <c r="H1556">
        <v>29.774655475388499</v>
      </c>
      <c r="I1556">
        <v>137.14841562037</v>
      </c>
      <c r="J1556">
        <v>126.582461573548</v>
      </c>
      <c r="K1556">
        <v>106.006483184126</v>
      </c>
      <c r="L1556">
        <v>242.924297694708</v>
      </c>
      <c r="M1556">
        <v>260.87842887152999</v>
      </c>
      <c r="N1556">
        <v>241.92553594820299</v>
      </c>
      <c r="O1556">
        <v>277.66491096826297</v>
      </c>
      <c r="P1556">
        <v>183.356920064528</v>
      </c>
      <c r="Q1556">
        <v>59.732268399969499</v>
      </c>
      <c r="R1556">
        <v>47.218967309183199</v>
      </c>
      <c r="S1556">
        <v>22.1406499415966</v>
      </c>
      <c r="T1556">
        <v>66.524933006710199</v>
      </c>
    </row>
    <row r="1557" spans="1:20" x14ac:dyDescent="0.35">
      <c r="A1557" s="24">
        <v>43168</v>
      </c>
      <c r="B1557">
        <v>112.489988208672</v>
      </c>
      <c r="C1557">
        <v>126.477157547003</v>
      </c>
      <c r="D1557">
        <v>120.116261578185</v>
      </c>
      <c r="E1557">
        <v>105.87491168859199</v>
      </c>
      <c r="F1557">
        <v>135.55271981925901</v>
      </c>
      <c r="G1557">
        <v>52.150549895635201</v>
      </c>
      <c r="H1557">
        <v>30.338035186937201</v>
      </c>
      <c r="I1557">
        <v>136.418675402654</v>
      </c>
      <c r="J1557">
        <v>126.136948810745</v>
      </c>
      <c r="K1557">
        <v>103.956620571557</v>
      </c>
      <c r="L1557">
        <v>247.15177028536101</v>
      </c>
      <c r="M1557">
        <v>265.64063211242097</v>
      </c>
      <c r="N1557">
        <v>246.37493535357601</v>
      </c>
      <c r="O1557">
        <v>282.79074766479198</v>
      </c>
      <c r="P1557">
        <v>186.14188492895201</v>
      </c>
      <c r="Q1557">
        <v>60.311147129965697</v>
      </c>
      <c r="R1557">
        <v>47.833724313748</v>
      </c>
      <c r="S1557">
        <v>21.966770197573499</v>
      </c>
      <c r="T1557">
        <v>67.971548514022203</v>
      </c>
    </row>
    <row r="1558" spans="1:20" x14ac:dyDescent="0.35">
      <c r="A1558" s="24">
        <v>43171</v>
      </c>
      <c r="B1558">
        <v>112.5535087212</v>
      </c>
      <c r="C1558">
        <v>126.567025324734</v>
      </c>
      <c r="D1558">
        <v>120.152108670448</v>
      </c>
      <c r="E1558">
        <v>105.902035597417</v>
      </c>
      <c r="F1558">
        <v>135.40247631605499</v>
      </c>
      <c r="G1558">
        <v>51.532264564769399</v>
      </c>
      <c r="H1558">
        <v>29.760574202603401</v>
      </c>
      <c r="I1558">
        <v>136.70752785992099</v>
      </c>
      <c r="J1558">
        <v>126.299907372397</v>
      </c>
      <c r="K1558">
        <v>105.772214480149</v>
      </c>
      <c r="L1558">
        <v>246.84151119756501</v>
      </c>
      <c r="M1558">
        <v>265.71499684771402</v>
      </c>
      <c r="N1558">
        <v>246.14868685280601</v>
      </c>
      <c r="O1558">
        <v>281.20933958597999</v>
      </c>
      <c r="P1558">
        <v>185.52758812392699</v>
      </c>
      <c r="Q1558">
        <v>60.202604556981299</v>
      </c>
      <c r="R1558">
        <v>47.4824337992005</v>
      </c>
      <c r="S1558">
        <v>22.4207880961395</v>
      </c>
      <c r="T1558">
        <v>68.049735070936094</v>
      </c>
    </row>
    <row r="1559" spans="1:20" x14ac:dyDescent="0.35">
      <c r="A1559" s="24">
        <v>43172</v>
      </c>
      <c r="B1559">
        <v>112.701514598459</v>
      </c>
      <c r="C1559">
        <v>126.537092431213</v>
      </c>
      <c r="D1559">
        <v>120.04436650208601</v>
      </c>
      <c r="E1559">
        <v>105.94255987141101</v>
      </c>
      <c r="F1559">
        <v>134.98931986149901</v>
      </c>
      <c r="G1559">
        <v>50.954314341735802</v>
      </c>
      <c r="H1559">
        <v>29.323946974715799</v>
      </c>
      <c r="I1559">
        <v>136.84438887034301</v>
      </c>
      <c r="J1559">
        <v>126.310800618584</v>
      </c>
      <c r="K1559">
        <v>107.41206792134</v>
      </c>
      <c r="L1559">
        <v>245.246254039077</v>
      </c>
      <c r="M1559">
        <v>263.70587104108199</v>
      </c>
      <c r="N1559">
        <v>244.71580098375901</v>
      </c>
      <c r="O1559">
        <v>278.86460910008498</v>
      </c>
      <c r="P1559">
        <v>185.07708543252599</v>
      </c>
      <c r="Q1559">
        <v>60.0217115131138</v>
      </c>
      <c r="R1559">
        <v>47.365340683400298</v>
      </c>
      <c r="S1559">
        <v>22.449768667640999</v>
      </c>
      <c r="T1559">
        <v>67.756508115108204</v>
      </c>
    </row>
    <row r="1560" spans="1:20" x14ac:dyDescent="0.35">
      <c r="A1560" s="24">
        <v>43173</v>
      </c>
      <c r="B1560">
        <v>112.89192665403399</v>
      </c>
      <c r="C1560">
        <v>126.716814167241</v>
      </c>
      <c r="D1560">
        <v>120.116261578185</v>
      </c>
      <c r="E1560">
        <v>105.98313031376</v>
      </c>
      <c r="F1560">
        <v>134.839089537549</v>
      </c>
      <c r="G1560">
        <v>50.161301303591003</v>
      </c>
      <c r="H1560">
        <v>28.5915525611302</v>
      </c>
      <c r="I1560">
        <v>137.619739679014</v>
      </c>
      <c r="J1560">
        <v>126.59332481079301</v>
      </c>
      <c r="K1560">
        <v>110.16474580805701</v>
      </c>
      <c r="L1560">
        <v>243.98779748271301</v>
      </c>
      <c r="M1560">
        <v>262.73861221529</v>
      </c>
      <c r="N1560">
        <v>243.20755220403299</v>
      </c>
      <c r="O1560">
        <v>275.04746088673301</v>
      </c>
      <c r="P1560">
        <v>184.012251496631</v>
      </c>
      <c r="Q1560">
        <v>60.0217115131138</v>
      </c>
      <c r="R1560">
        <v>47.423890033087197</v>
      </c>
      <c r="S1560">
        <v>22.044049879084501</v>
      </c>
      <c r="T1560">
        <v>67.502370227367607</v>
      </c>
    </row>
    <row r="1561" spans="1:20" x14ac:dyDescent="0.35">
      <c r="A1561" s="24">
        <v>43174</v>
      </c>
      <c r="B1561">
        <v>112.902502506392</v>
      </c>
      <c r="C1561">
        <v>126.641940475138</v>
      </c>
      <c r="D1561">
        <v>120.152108670448</v>
      </c>
      <c r="E1561">
        <v>105.969614527703</v>
      </c>
      <c r="F1561">
        <v>134.91421128915101</v>
      </c>
      <c r="G1561">
        <v>50.107545381747698</v>
      </c>
      <c r="H1561">
        <v>28.521135682907101</v>
      </c>
      <c r="I1561">
        <v>137.65013212087101</v>
      </c>
      <c r="J1561">
        <v>126.723713666672</v>
      </c>
      <c r="K1561">
        <v>110.16474580805701</v>
      </c>
      <c r="L1561">
        <v>243.72194870340201</v>
      </c>
      <c r="M1561">
        <v>262.73861221529</v>
      </c>
      <c r="N1561">
        <v>243.056714544562</v>
      </c>
      <c r="O1561">
        <v>275.86547344329</v>
      </c>
      <c r="P1561">
        <v>182.86552050392399</v>
      </c>
      <c r="Q1561">
        <v>59.985526907306301</v>
      </c>
      <c r="R1561">
        <v>47.5117084740438</v>
      </c>
      <c r="S1561">
        <v>21.638331090528101</v>
      </c>
      <c r="T1561">
        <v>66.583570819210706</v>
      </c>
    </row>
    <row r="1562" spans="1:20" x14ac:dyDescent="0.35">
      <c r="A1562" s="24">
        <v>43175</v>
      </c>
      <c r="B1562">
        <v>112.83896330861199</v>
      </c>
      <c r="C1562">
        <v>126.731780614001</v>
      </c>
      <c r="D1562">
        <v>120.116261578185</v>
      </c>
      <c r="E1562">
        <v>105.902035597417</v>
      </c>
      <c r="F1562">
        <v>135.10202884741099</v>
      </c>
      <c r="G1562">
        <v>50.510762307825601</v>
      </c>
      <c r="H1562">
        <v>28.8732463597661</v>
      </c>
      <c r="I1562">
        <v>137.619739679014</v>
      </c>
      <c r="J1562">
        <v>126.86492574787199</v>
      </c>
      <c r="K1562">
        <v>108.81770763185099</v>
      </c>
      <c r="L1562">
        <v>243.98621246833599</v>
      </c>
      <c r="M1562">
        <v>262.73861221529</v>
      </c>
      <c r="N1562">
        <v>243.50361964049699</v>
      </c>
      <c r="O1562">
        <v>276.89934636253798</v>
      </c>
      <c r="P1562">
        <v>183.752612341331</v>
      </c>
      <c r="Q1562">
        <v>60.2026045569812</v>
      </c>
      <c r="R1562">
        <v>47.833724313748</v>
      </c>
      <c r="S1562">
        <v>21.715610772039099</v>
      </c>
      <c r="T1562">
        <v>67.415994502268603</v>
      </c>
    </row>
    <row r="1563" spans="1:20" x14ac:dyDescent="0.35">
      <c r="A1563" s="24">
        <v>43178</v>
      </c>
      <c r="B1563">
        <v>112.722666303176</v>
      </c>
      <c r="C1563">
        <v>126.432216748421</v>
      </c>
      <c r="D1563">
        <v>119.972656246233</v>
      </c>
      <c r="E1563">
        <v>105.888473643004</v>
      </c>
      <c r="F1563">
        <v>134.65129833779901</v>
      </c>
      <c r="G1563">
        <v>50.806461800540099</v>
      </c>
      <c r="H1563">
        <v>29.126769727108599</v>
      </c>
      <c r="I1563">
        <v>137.026758140266</v>
      </c>
      <c r="J1563">
        <v>126.441209480425</v>
      </c>
      <c r="K1563">
        <v>107.997762586823</v>
      </c>
      <c r="L1563">
        <v>240.685001345393</v>
      </c>
      <c r="M1563">
        <v>258.70913286580401</v>
      </c>
      <c r="N1563">
        <v>240.32252833378499</v>
      </c>
      <c r="O1563">
        <v>275.03951570458997</v>
      </c>
      <c r="P1563">
        <v>182.35616076034</v>
      </c>
      <c r="Q1563">
        <v>59.8046376115852</v>
      </c>
      <c r="R1563">
        <v>47.5117084740438</v>
      </c>
      <c r="S1563">
        <v>21.3775114744933</v>
      </c>
      <c r="T1563">
        <v>65.731585760632598</v>
      </c>
    </row>
    <row r="1564" spans="1:20" x14ac:dyDescent="0.35">
      <c r="A1564" s="24">
        <v>43179</v>
      </c>
      <c r="B1564">
        <v>112.54290484096499</v>
      </c>
      <c r="C1564">
        <v>126.11754824174299</v>
      </c>
      <c r="D1564">
        <v>119.86493014919699</v>
      </c>
      <c r="E1564">
        <v>105.780278102013</v>
      </c>
      <c r="F1564">
        <v>134.839089537549</v>
      </c>
      <c r="G1564">
        <v>51.2096899059717</v>
      </c>
      <c r="H1564">
        <v>29.507048206686498</v>
      </c>
      <c r="I1564">
        <v>136.37305019292</v>
      </c>
      <c r="J1564">
        <v>125.995726726564</v>
      </c>
      <c r="K1564">
        <v>106.433744808459</v>
      </c>
      <c r="L1564">
        <v>241.094308878779</v>
      </c>
      <c r="M1564">
        <v>259.604552436267</v>
      </c>
      <c r="N1564">
        <v>240.70124413508799</v>
      </c>
      <c r="O1564">
        <v>274.38311205229297</v>
      </c>
      <c r="P1564">
        <v>180.91870899174</v>
      </c>
      <c r="Q1564">
        <v>60.202604556981299</v>
      </c>
      <c r="R1564">
        <v>47.980092104391602</v>
      </c>
      <c r="S1564">
        <v>21.532072680008401</v>
      </c>
      <c r="T1564">
        <v>66.730462181495497</v>
      </c>
    </row>
    <row r="1565" spans="1:20" x14ac:dyDescent="0.35">
      <c r="A1565" s="24">
        <v>43180</v>
      </c>
      <c r="B1565">
        <v>112.53230096073</v>
      </c>
      <c r="C1565">
        <v>126.057544260364</v>
      </c>
      <c r="D1565">
        <v>119.757244230475</v>
      </c>
      <c r="E1565">
        <v>105.834387414598</v>
      </c>
      <c r="F1565">
        <v>134.95175898569801</v>
      </c>
      <c r="G1565">
        <v>51.084598528729998</v>
      </c>
      <c r="H1565">
        <v>29.4225421699552</v>
      </c>
      <c r="I1565">
        <v>136.19063706666</v>
      </c>
      <c r="J1565">
        <v>125.919614044985</v>
      </c>
      <c r="K1565">
        <v>106.609494438076</v>
      </c>
      <c r="L1565">
        <v>240.631589351484</v>
      </c>
      <c r="M1565">
        <v>258.26148393551301</v>
      </c>
      <c r="N1565">
        <v>240.32252833378499</v>
      </c>
      <c r="O1565">
        <v>275.03951570458997</v>
      </c>
      <c r="P1565">
        <v>180.95977805828599</v>
      </c>
      <c r="Q1565">
        <v>61.287992805358002</v>
      </c>
      <c r="R1565">
        <v>48.946134039930698</v>
      </c>
      <c r="S1565">
        <v>21.3098919834827</v>
      </c>
      <c r="T1565">
        <v>69.511747898584005</v>
      </c>
    </row>
    <row r="1566" spans="1:20" x14ac:dyDescent="0.35">
      <c r="A1566" s="24">
        <v>43181</v>
      </c>
      <c r="B1566">
        <v>112.743808665266</v>
      </c>
      <c r="C1566">
        <v>126.25242591522399</v>
      </c>
      <c r="D1566">
        <v>119.900857598089</v>
      </c>
      <c r="E1566">
        <v>105.956110283735</v>
      </c>
      <c r="F1566">
        <v>134.12541971807599</v>
      </c>
      <c r="G1566">
        <v>50.129619015454502</v>
      </c>
      <c r="H1566">
        <v>28.577473916919502</v>
      </c>
      <c r="I1566">
        <v>136.44909708207001</v>
      </c>
      <c r="J1566">
        <v>126.136948810745</v>
      </c>
      <c r="K1566">
        <v>109.88978770228999</v>
      </c>
      <c r="L1566">
        <v>234.616534555968</v>
      </c>
      <c r="M1566">
        <v>251.54557852356101</v>
      </c>
      <c r="N1566">
        <v>234.41479190042699</v>
      </c>
      <c r="O1566">
        <v>264.81023992622198</v>
      </c>
      <c r="P1566">
        <v>178.12587470869499</v>
      </c>
      <c r="Q1566">
        <v>60.817645403906702</v>
      </c>
      <c r="R1566">
        <v>48.360657293782701</v>
      </c>
      <c r="S1566">
        <v>21.1360122394595</v>
      </c>
      <c r="T1566">
        <v>68.042771120201607</v>
      </c>
    </row>
    <row r="1567" spans="1:20" x14ac:dyDescent="0.35">
      <c r="A1567" s="24">
        <v>43182</v>
      </c>
      <c r="B1567">
        <v>112.743808665266</v>
      </c>
      <c r="C1567">
        <v>126.087560070487</v>
      </c>
      <c r="D1567">
        <v>119.793147572378</v>
      </c>
      <c r="E1567">
        <v>105.969614527703</v>
      </c>
      <c r="F1567">
        <v>133.78735865661201</v>
      </c>
      <c r="G1567">
        <v>50.196868417107503</v>
      </c>
      <c r="H1567">
        <v>28.676063855010199</v>
      </c>
      <c r="I1567">
        <v>135.87131907364</v>
      </c>
      <c r="J1567">
        <v>125.73491900586301</v>
      </c>
      <c r="K1567">
        <v>109.53832509191901</v>
      </c>
      <c r="L1567">
        <v>229.61575438497599</v>
      </c>
      <c r="M1567">
        <v>245.94897800215699</v>
      </c>
      <c r="N1567">
        <v>229.64317091723299</v>
      </c>
      <c r="O1567">
        <v>255.72982286265099</v>
      </c>
      <c r="P1567">
        <v>176.44195688161199</v>
      </c>
      <c r="Q1567">
        <v>61.360343276241501</v>
      </c>
      <c r="R1567">
        <v>48.946134039930698</v>
      </c>
      <c r="S1567">
        <v>20.942813956928301</v>
      </c>
      <c r="T1567">
        <v>67.964424569256394</v>
      </c>
    </row>
    <row r="1568" spans="1:20" x14ac:dyDescent="0.35">
      <c r="A1568" s="24">
        <v>43185</v>
      </c>
      <c r="B1568">
        <v>112.701514598459</v>
      </c>
      <c r="C1568">
        <v>126.102567975548</v>
      </c>
      <c r="D1568">
        <v>119.86493014919699</v>
      </c>
      <c r="E1568">
        <v>105.902035597417</v>
      </c>
      <c r="F1568">
        <v>134.613737461998</v>
      </c>
      <c r="G1568">
        <v>50.5600297191937</v>
      </c>
      <c r="H1568">
        <v>28.929584593778401</v>
      </c>
      <c r="I1568">
        <v>136.44909708207001</v>
      </c>
      <c r="J1568">
        <v>126.18039175674301</v>
      </c>
      <c r="K1568">
        <v>108.366789165496</v>
      </c>
      <c r="L1568">
        <v>235.89774952630901</v>
      </c>
      <c r="M1568">
        <v>253.560333412039</v>
      </c>
      <c r="N1568">
        <v>235.702368108115</v>
      </c>
      <c r="O1568">
        <v>264.26331405976703</v>
      </c>
      <c r="P1568">
        <v>182.027556568764</v>
      </c>
      <c r="Q1568">
        <v>61.3965278820489</v>
      </c>
      <c r="R1568">
        <v>48.829040924130403</v>
      </c>
      <c r="S1568">
        <v>21.2809132544741</v>
      </c>
      <c r="T1568">
        <v>69.237509708058994</v>
      </c>
    </row>
    <row r="1569" spans="1:20" x14ac:dyDescent="0.35">
      <c r="A1569" s="24">
        <v>43186</v>
      </c>
      <c r="B1569">
        <v>113.029375364187</v>
      </c>
      <c r="C1569">
        <v>126.62698784781099</v>
      </c>
      <c r="D1569">
        <v>120.188012012352</v>
      </c>
      <c r="E1569">
        <v>106.07781006869401</v>
      </c>
      <c r="F1569">
        <v>134.42591990373799</v>
      </c>
      <c r="G1569">
        <v>49.564698329055602</v>
      </c>
      <c r="H1569">
        <v>28.0422646366641</v>
      </c>
      <c r="I1569">
        <v>137.45248622673401</v>
      </c>
      <c r="J1569">
        <v>126.63675775381</v>
      </c>
      <c r="K1569">
        <v>111.76424884945401</v>
      </c>
      <c r="L1569">
        <v>231.88474732441</v>
      </c>
      <c r="M1569">
        <v>247.44143016408901</v>
      </c>
      <c r="N1569">
        <v>231.612400418146</v>
      </c>
      <c r="O1569">
        <v>258.35541310011899</v>
      </c>
      <c r="P1569">
        <v>178.331220041428</v>
      </c>
      <c r="Q1569">
        <v>61.143265626566098</v>
      </c>
      <c r="R1569">
        <v>48.565574434113103</v>
      </c>
      <c r="S1569">
        <v>21.599692171019001</v>
      </c>
      <c r="T1569">
        <v>67.5531051767924</v>
      </c>
    </row>
    <row r="1570" spans="1:20" x14ac:dyDescent="0.35">
      <c r="A1570" s="24">
        <v>43187</v>
      </c>
      <c r="B1570">
        <v>113.092802450458</v>
      </c>
      <c r="C1570">
        <v>126.731780614001</v>
      </c>
      <c r="D1570">
        <v>120.223907318592</v>
      </c>
      <c r="E1570">
        <v>106.037251168434</v>
      </c>
      <c r="F1570">
        <v>134.35082451064599</v>
      </c>
      <c r="G1570">
        <v>49.349490182347701</v>
      </c>
      <c r="H1570">
        <v>27.830995601974401</v>
      </c>
      <c r="I1570">
        <v>137.71093162336501</v>
      </c>
      <c r="J1570">
        <v>126.973628141186</v>
      </c>
      <c r="K1570">
        <v>112.52575728006801</v>
      </c>
      <c r="L1570">
        <v>231.19963233647599</v>
      </c>
      <c r="M1570">
        <v>245.94897800215699</v>
      </c>
      <c r="N1570">
        <v>231.08228776681099</v>
      </c>
      <c r="O1570">
        <v>259.44955729371998</v>
      </c>
      <c r="P1570">
        <v>180.179414134697</v>
      </c>
      <c r="Q1570">
        <v>60.890014615522396</v>
      </c>
      <c r="R1570">
        <v>48.477750409582903</v>
      </c>
      <c r="S1570">
        <v>21.541731028015899</v>
      </c>
      <c r="T1570">
        <v>67.102612508855501</v>
      </c>
    </row>
    <row r="1571" spans="1:20" x14ac:dyDescent="0.35">
      <c r="A1571" s="24">
        <v>43188</v>
      </c>
      <c r="B1571">
        <v>113.42065387356</v>
      </c>
      <c r="C1571">
        <v>127.121433368252</v>
      </c>
      <c r="D1571">
        <v>120.403440099436</v>
      </c>
      <c r="E1571">
        <v>106.091372023107</v>
      </c>
      <c r="F1571">
        <v>134.65129833779901</v>
      </c>
      <c r="G1571">
        <v>48.784586264979197</v>
      </c>
      <c r="H1571">
        <v>27.3521245557314</v>
      </c>
      <c r="I1571">
        <v>138.896777750627</v>
      </c>
      <c r="J1571">
        <v>127.549479744964</v>
      </c>
      <c r="K1571">
        <v>114.400190940583</v>
      </c>
      <c r="L1571">
        <v>234.15377016977499</v>
      </c>
      <c r="M1571">
        <v>250.127734516678</v>
      </c>
      <c r="N1571">
        <v>234.339061521665</v>
      </c>
      <c r="O1571">
        <v>261.96579160396499</v>
      </c>
      <c r="P1571">
        <v>181.945470094874</v>
      </c>
      <c r="Q1571">
        <v>61.432712487856797</v>
      </c>
      <c r="R1571">
        <v>48.741216899600197</v>
      </c>
      <c r="S1571">
        <v>21.783230263049798</v>
      </c>
      <c r="T1571">
        <v>68.982908679701893</v>
      </c>
    </row>
    <row r="1572" spans="1:20" x14ac:dyDescent="0.35">
      <c r="A1572" s="24">
        <v>43192</v>
      </c>
      <c r="B1572">
        <v>113.30726242473401</v>
      </c>
      <c r="C1572">
        <v>127.106411643757</v>
      </c>
      <c r="D1572">
        <v>120.464527208916</v>
      </c>
      <c r="E1572">
        <v>106.153641592516</v>
      </c>
      <c r="F1572">
        <v>134.31184027534101</v>
      </c>
      <c r="G1572">
        <v>48.676979396786798</v>
      </c>
      <c r="H1572">
        <v>27.239442830558101</v>
      </c>
      <c r="I1572">
        <v>138.930371705119</v>
      </c>
      <c r="J1572">
        <v>127.48081928414599</v>
      </c>
      <c r="K1572">
        <v>114.98595890379499</v>
      </c>
      <c r="L1572">
        <v>229.09966772267001</v>
      </c>
      <c r="M1572">
        <v>244.00883126872799</v>
      </c>
      <c r="N1572">
        <v>228.73434246459499</v>
      </c>
      <c r="O1572">
        <v>256.550394450265</v>
      </c>
      <c r="P1572">
        <v>177.14014823263901</v>
      </c>
      <c r="Q1572">
        <v>60.600575250524102</v>
      </c>
      <c r="R1572">
        <v>47.950817429548302</v>
      </c>
      <c r="S1572">
        <v>21.290573444974601</v>
      </c>
      <c r="T1572">
        <v>66.652128261657694</v>
      </c>
    </row>
    <row r="1573" spans="1:20" x14ac:dyDescent="0.35">
      <c r="A1573" s="24">
        <v>43193</v>
      </c>
      <c r="B1573">
        <v>113.180015861909</v>
      </c>
      <c r="C1573">
        <v>126.79072049897999</v>
      </c>
      <c r="D1573">
        <v>120.392608025827</v>
      </c>
      <c r="E1573">
        <v>106.045249836015</v>
      </c>
      <c r="F1573">
        <v>134.575820746321</v>
      </c>
      <c r="G1573">
        <v>49.389847648886999</v>
      </c>
      <c r="H1573">
        <v>27.915496381556999</v>
      </c>
      <c r="I1573">
        <v>137.99925780458199</v>
      </c>
      <c r="J1573">
        <v>127.143008616567</v>
      </c>
      <c r="K1573">
        <v>112.23285039292099</v>
      </c>
      <c r="L1573">
        <v>232.03601152664299</v>
      </c>
      <c r="M1573">
        <v>246.84448885502599</v>
      </c>
      <c r="N1573">
        <v>231.763925083163</v>
      </c>
      <c r="O1573">
        <v>260.32474591563403</v>
      </c>
      <c r="P1573">
        <v>179.44015371712399</v>
      </c>
      <c r="Q1573">
        <v>60.926195473183498</v>
      </c>
      <c r="R1573">
        <v>48.126465478608601</v>
      </c>
      <c r="S1573">
        <v>21.474111537005399</v>
      </c>
      <c r="T1573">
        <v>67.788140619259707</v>
      </c>
    </row>
    <row r="1574" spans="1:20" x14ac:dyDescent="0.35">
      <c r="A1574" s="24">
        <v>43194</v>
      </c>
      <c r="B1574">
        <v>113.222422040225</v>
      </c>
      <c r="C1574">
        <v>126.83585476963501</v>
      </c>
      <c r="D1574">
        <v>120.35668057693501</v>
      </c>
      <c r="E1574">
        <v>106.045249836015</v>
      </c>
      <c r="F1574">
        <v>134.91530516728901</v>
      </c>
      <c r="G1574">
        <v>49.564698329055602</v>
      </c>
      <c r="H1574">
        <v>28.056348538023599</v>
      </c>
      <c r="I1574">
        <v>138.197722350352</v>
      </c>
      <c r="J1574">
        <v>127.143008616567</v>
      </c>
      <c r="K1574">
        <v>111.529925172181</v>
      </c>
      <c r="L1574">
        <v>234.51863748874499</v>
      </c>
      <c r="M1574">
        <v>250.202357885461</v>
      </c>
      <c r="N1574">
        <v>234.41479190042699</v>
      </c>
      <c r="O1574">
        <v>263.00514816119602</v>
      </c>
      <c r="P1574">
        <v>184.409751845546</v>
      </c>
      <c r="Q1574">
        <v>60.672944462139803</v>
      </c>
      <c r="R1574">
        <v>48.097190803765301</v>
      </c>
      <c r="S1574">
        <v>21.570711599517502</v>
      </c>
      <c r="T1574">
        <v>67.827301263624605</v>
      </c>
    </row>
    <row r="1575" spans="1:20" x14ac:dyDescent="0.35">
      <c r="A1575" s="24">
        <v>43195</v>
      </c>
      <c r="B1575">
        <v>113.063457262952</v>
      </c>
      <c r="C1575">
        <v>126.820777767405</v>
      </c>
      <c r="D1575">
        <v>120.35668057693501</v>
      </c>
      <c r="E1575">
        <v>105.97759011110701</v>
      </c>
      <c r="F1575">
        <v>135.02846224786001</v>
      </c>
      <c r="G1575">
        <v>50.304475285300001</v>
      </c>
      <c r="H1575">
        <v>28.690147756369701</v>
      </c>
      <c r="I1575">
        <v>137.78558972849501</v>
      </c>
      <c r="J1575">
        <v>127.18662161324001</v>
      </c>
      <c r="K1575">
        <v>109.12829759610899</v>
      </c>
      <c r="L1575">
        <v>236.36944083309601</v>
      </c>
      <c r="M1575">
        <v>251.69479483365799</v>
      </c>
      <c r="N1575">
        <v>236.232544666942</v>
      </c>
      <c r="O1575">
        <v>264.75557414847299</v>
      </c>
      <c r="P1575">
        <v>185.888324339896</v>
      </c>
      <c r="Q1575">
        <v>60.962380078991401</v>
      </c>
      <c r="R1575">
        <v>48.302107944095802</v>
      </c>
      <c r="S1575">
        <v>21.338872554984199</v>
      </c>
      <c r="T1575">
        <v>69.766357347680099</v>
      </c>
    </row>
    <row r="1576" spans="1:20" x14ac:dyDescent="0.35">
      <c r="A1576" s="24">
        <v>43196</v>
      </c>
      <c r="B1576">
        <v>113.317884990221</v>
      </c>
      <c r="C1576">
        <v>127.121364271083</v>
      </c>
      <c r="D1576">
        <v>120.53651871296999</v>
      </c>
      <c r="E1576">
        <v>106.153641592516</v>
      </c>
      <c r="F1576">
        <v>134.80212172820899</v>
      </c>
      <c r="G1576">
        <v>49.241888903831999</v>
      </c>
      <c r="H1576">
        <v>27.760568209453901</v>
      </c>
      <c r="I1576">
        <v>138.82352304829601</v>
      </c>
      <c r="J1576">
        <v>127.568015268549</v>
      </c>
      <c r="K1576">
        <v>112.642914537596</v>
      </c>
      <c r="L1576">
        <v>231.10172031628801</v>
      </c>
      <c r="M1576">
        <v>245.72513832327601</v>
      </c>
      <c r="N1576">
        <v>231.08228776681099</v>
      </c>
      <c r="O1576">
        <v>257.863201754861</v>
      </c>
      <c r="P1576">
        <v>182.725816798728</v>
      </c>
      <c r="Q1576">
        <v>60.528224779640603</v>
      </c>
      <c r="R1576">
        <v>47.716625614374202</v>
      </c>
      <c r="S1576">
        <v>21.4837717275059</v>
      </c>
      <c r="T1576">
        <v>67.886069597572202</v>
      </c>
    </row>
    <row r="1577" spans="1:20" x14ac:dyDescent="0.35">
      <c r="A1577" s="24">
        <v>43199</v>
      </c>
      <c r="B1577">
        <v>113.41320780082999</v>
      </c>
      <c r="C1577">
        <v>127.19658344903</v>
      </c>
      <c r="D1577">
        <v>120.644461772905</v>
      </c>
      <c r="E1577">
        <v>106.167215089018</v>
      </c>
      <c r="F1577">
        <v>135.29248225660399</v>
      </c>
      <c r="G1577">
        <v>49.093930158777098</v>
      </c>
      <c r="H1577">
        <v>27.619729195859001</v>
      </c>
      <c r="I1577">
        <v>138.88458568881401</v>
      </c>
      <c r="J1577">
        <v>127.633424760578</v>
      </c>
      <c r="K1577">
        <v>113.11148859441499</v>
      </c>
      <c r="L1577">
        <v>232.24070267574999</v>
      </c>
      <c r="M1577">
        <v>246.84448885502599</v>
      </c>
      <c r="N1577">
        <v>231.763925083163</v>
      </c>
      <c r="O1577">
        <v>256.11270265241097</v>
      </c>
      <c r="P1577">
        <v>181.657986629047</v>
      </c>
      <c r="Q1577">
        <v>61.287992805358002</v>
      </c>
      <c r="R1577">
        <v>48.507025084426203</v>
      </c>
      <c r="S1577">
        <v>21.493431918006401</v>
      </c>
      <c r="T1577">
        <v>67.983998575885195</v>
      </c>
    </row>
    <row r="1578" spans="1:20" x14ac:dyDescent="0.35">
      <c r="A1578" s="24">
        <v>43200</v>
      </c>
      <c r="B1578">
        <v>113.328451499953</v>
      </c>
      <c r="C1578">
        <v>127.15151827554401</v>
      </c>
      <c r="D1578">
        <v>120.50055108576299</v>
      </c>
      <c r="E1578">
        <v>106.099416859044</v>
      </c>
      <c r="F1578">
        <v>135.78284278500001</v>
      </c>
      <c r="G1578">
        <v>49.255348845580897</v>
      </c>
      <c r="H1578">
        <v>27.760568209453901</v>
      </c>
      <c r="I1578">
        <v>138.97615772142299</v>
      </c>
      <c r="J1578">
        <v>127.666084493178</v>
      </c>
      <c r="K1578">
        <v>112.584294678859</v>
      </c>
      <c r="L1578">
        <v>235.933382443857</v>
      </c>
      <c r="M1578">
        <v>251.24705462095901</v>
      </c>
      <c r="N1578">
        <v>235.77806653313101</v>
      </c>
      <c r="O1578">
        <v>260.59826977817198</v>
      </c>
      <c r="P1578">
        <v>185.43651294867999</v>
      </c>
      <c r="Q1578">
        <v>62.337188951633799</v>
      </c>
      <c r="R1578">
        <v>49.6487094854525</v>
      </c>
      <c r="S1578">
        <v>21.193973382462499</v>
      </c>
      <c r="T1578">
        <v>70.843588740226707</v>
      </c>
    </row>
    <row r="1579" spans="1:20" x14ac:dyDescent="0.35">
      <c r="A1579" s="24">
        <v>43201</v>
      </c>
      <c r="B1579">
        <v>113.423821023692</v>
      </c>
      <c r="C1579">
        <v>127.25673944418</v>
      </c>
      <c r="D1579">
        <v>120.53651871296999</v>
      </c>
      <c r="E1579">
        <v>106.153641592517</v>
      </c>
      <c r="F1579">
        <v>135.78284278500001</v>
      </c>
      <c r="G1579">
        <v>48.945977003399001</v>
      </c>
      <c r="H1579">
        <v>27.4929661979006</v>
      </c>
      <c r="I1579">
        <v>139.250917675588</v>
      </c>
      <c r="J1579">
        <v>127.753230462677</v>
      </c>
      <c r="K1579">
        <v>113.638700834403</v>
      </c>
      <c r="L1579">
        <v>234.696562829035</v>
      </c>
      <c r="M1579">
        <v>249.829301896483</v>
      </c>
      <c r="N1579">
        <v>234.56626863482501</v>
      </c>
      <c r="O1579">
        <v>259.23069920892999</v>
      </c>
      <c r="P1579">
        <v>184.94368415011999</v>
      </c>
      <c r="Q1579">
        <v>62.807528856791997</v>
      </c>
      <c r="R1579">
        <v>50</v>
      </c>
      <c r="S1579">
        <v>21.271253063973599</v>
      </c>
      <c r="T1579">
        <v>72.1362899893508</v>
      </c>
    </row>
    <row r="1580" spans="1:20" x14ac:dyDescent="0.35">
      <c r="A1580" s="24">
        <v>43202</v>
      </c>
      <c r="B1580">
        <v>113.169430666926</v>
      </c>
      <c r="C1580">
        <v>127.061346470271</v>
      </c>
      <c r="D1580">
        <v>120.392608025827</v>
      </c>
      <c r="E1580">
        <v>106.045249836015</v>
      </c>
      <c r="F1580">
        <v>136.310869623234</v>
      </c>
      <c r="G1580">
        <v>49.618521327020602</v>
      </c>
      <c r="H1580">
        <v>28.0704298108088</v>
      </c>
      <c r="I1580">
        <v>138.96091033476799</v>
      </c>
      <c r="J1580">
        <v>127.40453655189199</v>
      </c>
      <c r="K1580">
        <v>111.29561065712301</v>
      </c>
      <c r="L1580">
        <v>236.62745425831699</v>
      </c>
      <c r="M1580">
        <v>252.14262632876699</v>
      </c>
      <c r="N1580">
        <v>236.459767756975</v>
      </c>
      <c r="O1580">
        <v>263.825622261913</v>
      </c>
      <c r="P1580">
        <v>185.19009854940001</v>
      </c>
      <c r="Q1580">
        <v>62.554274097601898</v>
      </c>
      <c r="R1580">
        <v>50.204917140330402</v>
      </c>
      <c r="S1580">
        <v>21.435472617496298</v>
      </c>
      <c r="T1580">
        <v>71.999183525195903</v>
      </c>
    </row>
    <row r="1581" spans="1:20" x14ac:dyDescent="0.35">
      <c r="A1581" s="24">
        <v>43203</v>
      </c>
      <c r="B1581">
        <v>113.201242307632</v>
      </c>
      <c r="C1581">
        <v>127.046241829173</v>
      </c>
      <c r="D1581">
        <v>120.35668057693501</v>
      </c>
      <c r="E1581">
        <v>106.031780218313</v>
      </c>
      <c r="F1581">
        <v>136.38628131843899</v>
      </c>
      <c r="G1581">
        <v>49.403290821605403</v>
      </c>
      <c r="H1581">
        <v>27.8732446774785</v>
      </c>
      <c r="I1581">
        <v>139.021929118949</v>
      </c>
      <c r="J1581">
        <v>127.448119539622</v>
      </c>
      <c r="K1581">
        <v>112.057128249952</v>
      </c>
      <c r="L1581">
        <v>235.933382443857</v>
      </c>
      <c r="M1581">
        <v>251.39633178599499</v>
      </c>
      <c r="N1581">
        <v>235.62665370622599</v>
      </c>
      <c r="O1581">
        <v>259.668342263336</v>
      </c>
      <c r="P1581">
        <v>182.725816798728</v>
      </c>
      <c r="Q1581">
        <v>62.590443710823799</v>
      </c>
      <c r="R1581">
        <v>50.292741164860601</v>
      </c>
      <c r="S1581">
        <v>21.802550644050701</v>
      </c>
      <c r="T1581">
        <v>73.213529802635804</v>
      </c>
    </row>
    <row r="1582" spans="1:20" x14ac:dyDescent="0.35">
      <c r="A1582" s="24">
        <v>43206</v>
      </c>
      <c r="B1582">
        <v>113.222422040225</v>
      </c>
      <c r="C1582">
        <v>126.956070023899</v>
      </c>
      <c r="D1582">
        <v>120.32064866442499</v>
      </c>
      <c r="E1582">
        <v>106.045249836015</v>
      </c>
      <c r="F1582">
        <v>136.574889631979</v>
      </c>
      <c r="G1582">
        <v>49.430216294779903</v>
      </c>
      <c r="H1582">
        <v>27.8732446774785</v>
      </c>
      <c r="I1582">
        <v>138.91515355602201</v>
      </c>
      <c r="J1582">
        <v>127.45907280369499</v>
      </c>
      <c r="K1582">
        <v>111.99855420229601</v>
      </c>
      <c r="L1582">
        <v>237.87317088780199</v>
      </c>
      <c r="M1582">
        <v>253.336417664484</v>
      </c>
      <c r="N1582">
        <v>237.59589918401201</v>
      </c>
      <c r="O1582">
        <v>260.65295992764499</v>
      </c>
      <c r="P1582">
        <v>184.040095807157</v>
      </c>
      <c r="Q1582">
        <v>62.373373557441603</v>
      </c>
      <c r="R1582">
        <v>50</v>
      </c>
      <c r="S1582">
        <v>21.918471087563901</v>
      </c>
      <c r="T1582">
        <v>73.742385862994894</v>
      </c>
    </row>
    <row r="1583" spans="1:20" x14ac:dyDescent="0.35">
      <c r="A1583" s="24">
        <v>43207</v>
      </c>
      <c r="B1583">
        <v>113.254224338306</v>
      </c>
      <c r="C1583">
        <v>127.03124774354499</v>
      </c>
      <c r="D1583">
        <v>120.35668057693501</v>
      </c>
      <c r="E1583">
        <v>106.0182182639</v>
      </c>
      <c r="F1583">
        <v>136.65032768569299</v>
      </c>
      <c r="G1583">
        <v>49.147741977388499</v>
      </c>
      <c r="H1583">
        <v>27.6619808999375</v>
      </c>
      <c r="I1583">
        <v>139.12880701333</v>
      </c>
      <c r="J1583">
        <v>127.469956046901</v>
      </c>
      <c r="K1583">
        <v>112.93578477587801</v>
      </c>
      <c r="L1583">
        <v>240.41803109364599</v>
      </c>
      <c r="M1583">
        <v>257.51518939274098</v>
      </c>
      <c r="N1583">
        <v>240.019510957498</v>
      </c>
      <c r="O1583">
        <v>257.91789190433502</v>
      </c>
      <c r="P1583">
        <v>185.23116761594699</v>
      </c>
      <c r="Q1583">
        <v>62.409550666956299</v>
      </c>
      <c r="R1583">
        <v>49.970725325156401</v>
      </c>
      <c r="S1583">
        <v>21.8315312155522</v>
      </c>
      <c r="T1583">
        <v>74.212423064975596</v>
      </c>
    </row>
    <row r="1584" spans="1:20" x14ac:dyDescent="0.35">
      <c r="A1584" s="24">
        <v>43208</v>
      </c>
      <c r="B1584">
        <v>112.936266755882</v>
      </c>
      <c r="C1584">
        <v>126.535212988222</v>
      </c>
      <c r="D1584">
        <v>120.104738437565</v>
      </c>
      <c r="E1584">
        <v>105.896276095075</v>
      </c>
      <c r="F1584">
        <v>136.49942521975501</v>
      </c>
      <c r="G1584">
        <v>49.914422048100199</v>
      </c>
      <c r="H1584">
        <v>28.3521209808703</v>
      </c>
      <c r="I1584">
        <v>137.938239020401</v>
      </c>
      <c r="J1584">
        <v>126.816081192195</v>
      </c>
      <c r="K1584">
        <v>110.065491520827</v>
      </c>
      <c r="L1584">
        <v>240.596046151731</v>
      </c>
      <c r="M1584">
        <v>257.96292960544099</v>
      </c>
      <c r="N1584">
        <v>240.398226758801</v>
      </c>
      <c r="O1584">
        <v>256.11270265241097</v>
      </c>
      <c r="P1584">
        <v>185.31330574904001</v>
      </c>
      <c r="Q1584">
        <v>63.567296882509297</v>
      </c>
      <c r="R1584">
        <v>51.141684401025898</v>
      </c>
      <c r="S1584">
        <v>21.841191406052801</v>
      </c>
      <c r="T1584">
        <v>76.504025997178005</v>
      </c>
    </row>
    <row r="1585" spans="1:20" x14ac:dyDescent="0.35">
      <c r="A1585" s="24">
        <v>43209</v>
      </c>
      <c r="B1585">
        <v>112.66066863864501</v>
      </c>
      <c r="C1585">
        <v>126.279650199728</v>
      </c>
      <c r="D1585">
        <v>119.996835555944</v>
      </c>
      <c r="E1585">
        <v>105.842109072046</v>
      </c>
      <c r="F1585">
        <v>136.12226130969501</v>
      </c>
      <c r="G1585">
        <v>50.707994053925603</v>
      </c>
      <c r="H1585">
        <v>29.014093259083999</v>
      </c>
      <c r="I1585">
        <v>137.06820237916199</v>
      </c>
      <c r="J1585">
        <v>126.33667833014201</v>
      </c>
      <c r="K1585">
        <v>107.663873106971</v>
      </c>
      <c r="L1585">
        <v>239.26131451672001</v>
      </c>
      <c r="M1585">
        <v>255.64968124183</v>
      </c>
      <c r="N1585">
        <v>238.959173816716</v>
      </c>
      <c r="O1585">
        <v>260.87174489726101</v>
      </c>
      <c r="P1585">
        <v>183.054386550836</v>
      </c>
      <c r="Q1585">
        <v>63.314042123318899</v>
      </c>
      <c r="R1585">
        <v>50.907492585851898</v>
      </c>
      <c r="S1585">
        <v>21.338872554984199</v>
      </c>
      <c r="T1585">
        <v>76.347349736763903</v>
      </c>
    </row>
    <row r="1586" spans="1:20" x14ac:dyDescent="0.35">
      <c r="A1586" s="24">
        <v>43210</v>
      </c>
      <c r="B1586">
        <v>112.353277565954</v>
      </c>
      <c r="C1586">
        <v>125.918880062032</v>
      </c>
      <c r="D1586">
        <v>119.85283647651001</v>
      </c>
      <c r="E1586">
        <v>105.760818140192</v>
      </c>
      <c r="F1586">
        <v>135.74509739963401</v>
      </c>
      <c r="G1586">
        <v>51.434305478744101</v>
      </c>
      <c r="H1586">
        <v>29.647897734578802</v>
      </c>
      <c r="I1586">
        <v>136.24392251667001</v>
      </c>
      <c r="J1586">
        <v>125.824535711642</v>
      </c>
      <c r="K1586">
        <v>105.145079111155</v>
      </c>
      <c r="L1586">
        <v>237.232526020216</v>
      </c>
      <c r="M1586">
        <v>252.814023655532</v>
      </c>
      <c r="N1586">
        <v>237.06569067143801</v>
      </c>
      <c r="O1586">
        <v>262.78633881985502</v>
      </c>
      <c r="P1586">
        <v>180.631191086445</v>
      </c>
      <c r="Q1586">
        <v>63.205503298481197</v>
      </c>
      <c r="R1586">
        <v>50.878217911008598</v>
      </c>
      <c r="S1586">
        <v>21.792890453550299</v>
      </c>
      <c r="T1586">
        <v>76.112318504665595</v>
      </c>
    </row>
    <row r="1587" spans="1:20" x14ac:dyDescent="0.35">
      <c r="A1587" s="24">
        <v>43213</v>
      </c>
      <c r="B1587">
        <v>112.30027685002899</v>
      </c>
      <c r="C1587">
        <v>125.78367072214</v>
      </c>
      <c r="D1587">
        <v>119.708957932019</v>
      </c>
      <c r="E1587">
        <v>105.72017844531</v>
      </c>
      <c r="F1587">
        <v>135.33020128346101</v>
      </c>
      <c r="G1587">
        <v>51.5015660597508</v>
      </c>
      <c r="H1587">
        <v>29.605640773351698</v>
      </c>
      <c r="I1587">
        <v>136.03023982180301</v>
      </c>
      <c r="J1587">
        <v>125.770079483686</v>
      </c>
      <c r="K1587">
        <v>105.262227206468</v>
      </c>
      <c r="L1587">
        <v>237.19692300859899</v>
      </c>
      <c r="M1587">
        <v>252.51563667654099</v>
      </c>
      <c r="N1587">
        <v>237.14142105019999</v>
      </c>
      <c r="O1587">
        <v>264.91971771206499</v>
      </c>
      <c r="P1587">
        <v>182.561523312807</v>
      </c>
      <c r="Q1587">
        <v>63.169318692673301</v>
      </c>
      <c r="R1587">
        <v>51.053865960068997</v>
      </c>
      <c r="S1587">
        <v>21.850851596553301</v>
      </c>
      <c r="T1587">
        <v>76.621545823596193</v>
      </c>
    </row>
    <row r="1588" spans="1:20" x14ac:dyDescent="0.35">
      <c r="A1588" s="24">
        <v>43214</v>
      </c>
      <c r="B1588">
        <v>112.151878582488</v>
      </c>
      <c r="C1588">
        <v>125.648350826778</v>
      </c>
      <c r="D1588">
        <v>119.672998340475</v>
      </c>
      <c r="E1588">
        <v>105.78789588066201</v>
      </c>
      <c r="F1588">
        <v>135.103834405301</v>
      </c>
      <c r="G1588">
        <v>51.931976763489999</v>
      </c>
      <c r="H1588">
        <v>30.070430546809501</v>
      </c>
      <c r="I1588">
        <v>135.312808616133</v>
      </c>
      <c r="J1588">
        <v>125.399519056678</v>
      </c>
      <c r="K1588">
        <v>103.622071412144</v>
      </c>
      <c r="L1588">
        <v>234.00249101457501</v>
      </c>
      <c r="M1588">
        <v>247.590707329125</v>
      </c>
      <c r="N1588">
        <v>234.11182245475899</v>
      </c>
      <c r="O1588">
        <v>266.23250064493601</v>
      </c>
      <c r="P1588">
        <v>182.19185005468501</v>
      </c>
      <c r="Q1588">
        <v>62.843705966307098</v>
      </c>
      <c r="R1588">
        <v>50.556207654877902</v>
      </c>
      <c r="S1588">
        <v>22.130989751096099</v>
      </c>
      <c r="T1588">
        <v>75.681395632988497</v>
      </c>
    </row>
    <row r="1589" spans="1:20" x14ac:dyDescent="0.35">
      <c r="A1589" s="24">
        <v>43215</v>
      </c>
      <c r="B1589">
        <v>112.003499000198</v>
      </c>
      <c r="C1589">
        <v>125.407851221081</v>
      </c>
      <c r="D1589">
        <v>119.52906354634401</v>
      </c>
      <c r="E1589">
        <v>105.78789588066201</v>
      </c>
      <c r="F1589">
        <v>134.91530516728901</v>
      </c>
      <c r="G1589">
        <v>52.604487549050901</v>
      </c>
      <c r="H1589">
        <v>30.6619780610772</v>
      </c>
      <c r="I1589">
        <v>134.65651314487701</v>
      </c>
      <c r="J1589">
        <v>125.007292173067</v>
      </c>
      <c r="K1589">
        <v>101.74760110276399</v>
      </c>
      <c r="L1589">
        <v>234.58091659138401</v>
      </c>
      <c r="M1589">
        <v>248.03835625941699</v>
      </c>
      <c r="N1589">
        <v>234.339061521665</v>
      </c>
      <c r="O1589">
        <v>265.63073839866303</v>
      </c>
      <c r="P1589">
        <v>183.218697256491</v>
      </c>
      <c r="Q1589">
        <v>62.952241042998402</v>
      </c>
      <c r="R1589">
        <v>50.731850120365102</v>
      </c>
      <c r="S1589">
        <v>22.1503101320972</v>
      </c>
      <c r="T1589">
        <v>76.621545823596193</v>
      </c>
    </row>
    <row r="1590" spans="1:20" x14ac:dyDescent="0.35">
      <c r="A1590" s="24">
        <v>43216</v>
      </c>
      <c r="B1590">
        <v>112.194303446055</v>
      </c>
      <c r="C1590">
        <v>125.618252100052</v>
      </c>
      <c r="D1590">
        <v>119.637022677605</v>
      </c>
      <c r="E1590">
        <v>105.842109072046</v>
      </c>
      <c r="F1590">
        <v>135.36795984808199</v>
      </c>
      <c r="G1590">
        <v>51.958868698603702</v>
      </c>
      <c r="H1590">
        <v>30.014092312797299</v>
      </c>
      <c r="I1590">
        <v>135.14492655634999</v>
      </c>
      <c r="J1590">
        <v>125.377782579208</v>
      </c>
      <c r="K1590">
        <v>103.856395089418</v>
      </c>
      <c r="L1590">
        <v>236.96563053329899</v>
      </c>
      <c r="M1590">
        <v>252.06778996769799</v>
      </c>
      <c r="N1590">
        <v>236.91424589078699</v>
      </c>
      <c r="O1590">
        <v>264.75557414847299</v>
      </c>
      <c r="P1590">
        <v>185.888324339896</v>
      </c>
      <c r="Q1590">
        <v>63.2778500212182</v>
      </c>
      <c r="R1590">
        <v>50.936767260695497</v>
      </c>
      <c r="S1590">
        <v>22.266228733117401</v>
      </c>
      <c r="T1590">
        <v>77.659629202885796</v>
      </c>
    </row>
    <row r="1591" spans="1:20" x14ac:dyDescent="0.35">
      <c r="A1591" s="24">
        <v>43217</v>
      </c>
      <c r="B1591">
        <v>112.332116518612</v>
      </c>
      <c r="C1591">
        <v>125.828708256759</v>
      </c>
      <c r="D1591">
        <v>119.85283647651001</v>
      </c>
      <c r="E1591">
        <v>105.855636400192</v>
      </c>
      <c r="F1591">
        <v>135.29248225660399</v>
      </c>
      <c r="G1591">
        <v>51.192210986599399</v>
      </c>
      <c r="H1591">
        <v>29.338036133224001</v>
      </c>
      <c r="I1591">
        <v>135.69449032101599</v>
      </c>
      <c r="J1591">
        <v>125.66109700690799</v>
      </c>
      <c r="K1591">
        <v>106.02375396151299</v>
      </c>
      <c r="L1591">
        <v>237.188055899868</v>
      </c>
      <c r="M1591">
        <v>252.441043735227</v>
      </c>
      <c r="N1591">
        <v>237.14142105019999</v>
      </c>
      <c r="O1591">
        <v>266.56071465694799</v>
      </c>
      <c r="P1591">
        <v>187.77762193918099</v>
      </c>
      <c r="Q1591">
        <v>63.241672911703098</v>
      </c>
      <c r="R1591">
        <v>50.848948819738503</v>
      </c>
      <c r="S1591">
        <v>21.8315312155523</v>
      </c>
      <c r="T1591">
        <v>76.249391285866594</v>
      </c>
    </row>
    <row r="1592" spans="1:20" x14ac:dyDescent="0.35">
      <c r="A1592" s="24">
        <v>43220</v>
      </c>
      <c r="B1592">
        <v>112.353277565954</v>
      </c>
      <c r="C1592">
        <v>125.768621358777</v>
      </c>
      <c r="D1592">
        <v>119.85283647651001</v>
      </c>
      <c r="E1592">
        <v>105.855636400192</v>
      </c>
      <c r="F1592">
        <v>135.29248225660399</v>
      </c>
      <c r="G1592">
        <v>50.936645373351901</v>
      </c>
      <c r="H1592">
        <v>29.154934901253299</v>
      </c>
      <c r="I1592">
        <v>135.46556023949299</v>
      </c>
      <c r="J1592">
        <v>125.552134536091</v>
      </c>
      <c r="K1592">
        <v>106.726651695605</v>
      </c>
      <c r="L1592">
        <v>235.363913693575</v>
      </c>
      <c r="M1592">
        <v>250.65011331189601</v>
      </c>
      <c r="N1592">
        <v>235.399430616193</v>
      </c>
      <c r="O1592">
        <v>262.34869576544901</v>
      </c>
      <c r="P1592">
        <v>185.55972014832</v>
      </c>
      <c r="Q1592">
        <v>63.531112276701499</v>
      </c>
      <c r="R1592">
        <v>50.995316610382098</v>
      </c>
      <c r="S1592">
        <v>21.792890453550299</v>
      </c>
      <c r="T1592">
        <v>77.130806825480605</v>
      </c>
    </row>
    <row r="1593" spans="1:20" x14ac:dyDescent="0.35">
      <c r="A1593" s="24">
        <v>43221</v>
      </c>
      <c r="B1593">
        <v>112.257702504449</v>
      </c>
      <c r="C1593">
        <v>125.568087555509</v>
      </c>
      <c r="D1593">
        <v>119.66534838938</v>
      </c>
      <c r="E1593">
        <v>105.791843275053</v>
      </c>
      <c r="F1593">
        <v>135.26597877546899</v>
      </c>
      <c r="G1593">
        <v>51.2729091506476</v>
      </c>
      <c r="H1593">
        <v>29.492961676752699</v>
      </c>
      <c r="I1593">
        <v>135.004425469919</v>
      </c>
      <c r="J1593">
        <v>125.21224324848799</v>
      </c>
      <c r="K1593">
        <v>105.437958511652</v>
      </c>
      <c r="L1593">
        <v>235.782207959419</v>
      </c>
      <c r="M1593">
        <v>252.29175135645599</v>
      </c>
      <c r="N1593">
        <v>235.77806653313101</v>
      </c>
      <c r="O1593">
        <v>264.700835255551</v>
      </c>
      <c r="P1593">
        <v>185.06689134976</v>
      </c>
      <c r="Q1593">
        <v>63.169318692673301</v>
      </c>
      <c r="R1593">
        <v>50.673300770678203</v>
      </c>
      <c r="S1593">
        <v>22.053710069585101</v>
      </c>
      <c r="T1593">
        <v>76.778238925487202</v>
      </c>
    </row>
    <row r="1594" spans="1:20" x14ac:dyDescent="0.35">
      <c r="A1594" s="24">
        <v>43222</v>
      </c>
      <c r="B1594">
        <v>112.257702504449</v>
      </c>
      <c r="C1594">
        <v>125.61331856220001</v>
      </c>
      <c r="D1594">
        <v>119.66534838938</v>
      </c>
      <c r="E1594">
        <v>105.859710757561</v>
      </c>
      <c r="F1594">
        <v>135.26597877546899</v>
      </c>
      <c r="G1594">
        <v>51.434305478744101</v>
      </c>
      <c r="H1594">
        <v>29.6197220461368</v>
      </c>
      <c r="I1594">
        <v>134.713394814558</v>
      </c>
      <c r="J1594">
        <v>125.11391394635601</v>
      </c>
      <c r="K1594">
        <v>105.027931015842</v>
      </c>
      <c r="L1594">
        <v>234.19828514902099</v>
      </c>
      <c r="M1594">
        <v>251.02312365967001</v>
      </c>
      <c r="N1594">
        <v>234.26333114290301</v>
      </c>
      <c r="O1594">
        <v>263.880385526559</v>
      </c>
      <c r="P1594">
        <v>185.806203426537</v>
      </c>
      <c r="Q1594">
        <v>63.169318692673301</v>
      </c>
      <c r="R1594">
        <v>50.731850120365102</v>
      </c>
      <c r="S1594">
        <v>21.715610772039099</v>
      </c>
      <c r="T1594">
        <v>77.483349463257994</v>
      </c>
    </row>
    <row r="1595" spans="1:20" x14ac:dyDescent="0.35">
      <c r="A1595" s="24">
        <v>43223</v>
      </c>
      <c r="B1595">
        <v>112.385173290292</v>
      </c>
      <c r="C1595">
        <v>125.568087555509</v>
      </c>
      <c r="D1595">
        <v>119.737532749344</v>
      </c>
      <c r="E1595">
        <v>105.88683466638599</v>
      </c>
      <c r="F1595">
        <v>135.228022522028</v>
      </c>
      <c r="G1595">
        <v>51.017343537400201</v>
      </c>
      <c r="H1595">
        <v>29.2112731352656</v>
      </c>
      <c r="I1595">
        <v>134.759414731329</v>
      </c>
      <c r="J1595">
        <v>125.135750453635</v>
      </c>
      <c r="K1595">
        <v>106.49233718054801</v>
      </c>
      <c r="L1595">
        <v>233.682153627817</v>
      </c>
      <c r="M1595">
        <v>251.17238561097099</v>
      </c>
      <c r="N1595">
        <v>233.73317056094899</v>
      </c>
      <c r="O1595">
        <v>261.30931483649402</v>
      </c>
      <c r="P1595">
        <v>183.629405141691</v>
      </c>
      <c r="Q1595">
        <v>63.567296882509297</v>
      </c>
      <c r="R1595">
        <v>51.083140634912603</v>
      </c>
      <c r="S1595">
        <v>21.5513912185165</v>
      </c>
      <c r="T1595">
        <v>76.1710699971362</v>
      </c>
    </row>
    <row r="1596" spans="1:20" x14ac:dyDescent="0.35">
      <c r="A1596" s="24">
        <v>43224</v>
      </c>
      <c r="B1596">
        <v>112.4595312487</v>
      </c>
      <c r="C1596">
        <v>125.70376675614899</v>
      </c>
      <c r="D1596">
        <v>119.737532749344</v>
      </c>
      <c r="E1596">
        <v>105.873249627795</v>
      </c>
      <c r="F1596">
        <v>135.30384277412699</v>
      </c>
      <c r="G1596">
        <v>50.842492857231498</v>
      </c>
      <c r="H1596">
        <v>29.0422636903773</v>
      </c>
      <c r="I1596">
        <v>134.79002645487299</v>
      </c>
      <c r="J1596">
        <v>125.31057255061999</v>
      </c>
      <c r="K1596">
        <v>107.07810514376</v>
      </c>
      <c r="L1596">
        <v>236.70754234324801</v>
      </c>
      <c r="M1596">
        <v>254.754276885103</v>
      </c>
      <c r="N1596">
        <v>236.76272122577001</v>
      </c>
      <c r="O1596">
        <v>264.64612073435399</v>
      </c>
      <c r="P1596">
        <v>184.779442323403</v>
      </c>
      <c r="Q1596">
        <v>64.001452181859605</v>
      </c>
      <c r="R1596">
        <v>51.580798940103598</v>
      </c>
      <c r="S1596">
        <v>21.396831855494298</v>
      </c>
      <c r="T1596">
        <v>77.581265810463094</v>
      </c>
    </row>
    <row r="1597" spans="1:20" x14ac:dyDescent="0.35">
      <c r="A1597" s="24">
        <v>43227</v>
      </c>
      <c r="B1597">
        <v>112.40634368025999</v>
      </c>
      <c r="C1597">
        <v>125.688717392786</v>
      </c>
      <c r="D1597">
        <v>119.773556626192</v>
      </c>
      <c r="E1597">
        <v>105.88683466638599</v>
      </c>
      <c r="F1597">
        <v>135.41750066637599</v>
      </c>
      <c r="G1597">
        <v>51.030797889472296</v>
      </c>
      <c r="H1597">
        <v>29.2112731352656</v>
      </c>
      <c r="I1597">
        <v>134.544957241167</v>
      </c>
      <c r="J1597">
        <v>125.168510216044</v>
      </c>
      <c r="K1597">
        <v>106.55092039042</v>
      </c>
      <c r="L1597">
        <v>237.50839328662599</v>
      </c>
      <c r="M1597">
        <v>256.09745188199997</v>
      </c>
      <c r="N1597">
        <v>237.520136851503</v>
      </c>
      <c r="O1597">
        <v>266.06840582479299</v>
      </c>
      <c r="P1597">
        <v>183.91690582725201</v>
      </c>
      <c r="Q1597">
        <v>63.965267576051801</v>
      </c>
      <c r="R1597">
        <v>51.522249590416699</v>
      </c>
      <c r="S1597">
        <v>21.541731028015899</v>
      </c>
      <c r="T1597">
        <v>78.051353536874601</v>
      </c>
    </row>
    <row r="1598" spans="1:20" x14ac:dyDescent="0.35">
      <c r="A1598" s="24">
        <v>43228</v>
      </c>
      <c r="B1598">
        <v>112.27891026492</v>
      </c>
      <c r="C1598">
        <v>125.522842729385</v>
      </c>
      <c r="D1598">
        <v>119.66534838938</v>
      </c>
      <c r="E1598">
        <v>105.832563764558</v>
      </c>
      <c r="F1598">
        <v>135.26597877546899</v>
      </c>
      <c r="G1598">
        <v>51.098041701448601</v>
      </c>
      <c r="H1598">
        <v>29.309865701930701</v>
      </c>
      <c r="I1598">
        <v>134.269290922696</v>
      </c>
      <c r="J1598">
        <v>125.124827198505</v>
      </c>
      <c r="K1598">
        <v>106.082309684737</v>
      </c>
      <c r="L1598">
        <v>237.50839328662599</v>
      </c>
      <c r="M1598">
        <v>256.172029609579</v>
      </c>
      <c r="N1598">
        <v>237.67161358590101</v>
      </c>
      <c r="O1598">
        <v>268.42054531489498</v>
      </c>
      <c r="P1598">
        <v>183.793698627612</v>
      </c>
      <c r="Q1598">
        <v>64.1461606199193</v>
      </c>
      <c r="R1598">
        <v>51.668617381060599</v>
      </c>
      <c r="S1598">
        <v>21.570711599517502</v>
      </c>
      <c r="T1598">
        <v>79.657424148303903</v>
      </c>
    </row>
    <row r="1599" spans="1:20" x14ac:dyDescent="0.35">
      <c r="A1599" s="24">
        <v>43229</v>
      </c>
      <c r="B1599">
        <v>112.151430136451</v>
      </c>
      <c r="C1599">
        <v>125.462589998198</v>
      </c>
      <c r="D1599">
        <v>119.557196402209</v>
      </c>
      <c r="E1599">
        <v>105.77826977855101</v>
      </c>
      <c r="F1599">
        <v>135.45541738205301</v>
      </c>
      <c r="G1599">
        <v>51.716763027105202</v>
      </c>
      <c r="H1599">
        <v>29.788739376748001</v>
      </c>
      <c r="I1599">
        <v>134.14672707828399</v>
      </c>
      <c r="J1599">
        <v>125.102980688245</v>
      </c>
      <c r="K1599">
        <v>104.38357068054199</v>
      </c>
      <c r="L1599">
        <v>239.80406231708301</v>
      </c>
      <c r="M1599">
        <v>258.78374102085399</v>
      </c>
      <c r="N1599">
        <v>239.79231982121101</v>
      </c>
      <c r="O1599">
        <v>271.10094756045697</v>
      </c>
      <c r="P1599">
        <v>185.64190994061599</v>
      </c>
      <c r="Q1599">
        <v>64.725039349915505</v>
      </c>
      <c r="R1599">
        <v>52.254099710781801</v>
      </c>
      <c r="S1599">
        <v>21.541731028015899</v>
      </c>
      <c r="T1599">
        <v>81.067628382368696</v>
      </c>
    </row>
    <row r="1600" spans="1:20" x14ac:dyDescent="0.35">
      <c r="A1600" s="24">
        <v>43230</v>
      </c>
      <c r="B1600">
        <v>112.40634368025999</v>
      </c>
      <c r="C1600">
        <v>125.779151767301</v>
      </c>
      <c r="D1600">
        <v>119.701396373216</v>
      </c>
      <c r="E1600">
        <v>105.832563764558</v>
      </c>
      <c r="F1600">
        <v>135.75856659790401</v>
      </c>
      <c r="G1600">
        <v>50.896287906812603</v>
      </c>
      <c r="H1600">
        <v>29.126769727108599</v>
      </c>
      <c r="I1600">
        <v>135.43332583146301</v>
      </c>
      <c r="J1600">
        <v>125.73680956925099</v>
      </c>
      <c r="K1600">
        <v>106.726651695605</v>
      </c>
      <c r="L1600">
        <v>242.046424024392</v>
      </c>
      <c r="M1600">
        <v>261.17162796698301</v>
      </c>
      <c r="N1600">
        <v>242.06450279091899</v>
      </c>
      <c r="O1600">
        <v>271.70261231983397</v>
      </c>
      <c r="P1600">
        <v>185.39544388213301</v>
      </c>
      <c r="Q1600">
        <v>65.050648328135395</v>
      </c>
      <c r="R1600">
        <v>52.429742176269002</v>
      </c>
      <c r="S1600">
        <v>22.102009179594599</v>
      </c>
      <c r="T1600">
        <v>81.439791340837303</v>
      </c>
    </row>
    <row r="1601" spans="1:20" x14ac:dyDescent="0.35">
      <c r="A1601" s="24">
        <v>43231</v>
      </c>
      <c r="B1601">
        <v>112.4595312487</v>
      </c>
      <c r="C1601">
        <v>125.85452295901899</v>
      </c>
      <c r="D1601">
        <v>119.845684736515</v>
      </c>
      <c r="E1601">
        <v>105.846148803148</v>
      </c>
      <c r="F1601">
        <v>135.682759525059</v>
      </c>
      <c r="G1601">
        <v>50.694539701853401</v>
      </c>
      <c r="H1601">
        <v>28.887332889699898</v>
      </c>
      <c r="I1601">
        <v>135.86222619300699</v>
      </c>
      <c r="J1601">
        <v>125.955304680794</v>
      </c>
      <c r="K1601">
        <v>107.54671584944199</v>
      </c>
      <c r="L1601">
        <v>242.78490614733599</v>
      </c>
      <c r="M1601">
        <v>261.61933775221303</v>
      </c>
      <c r="N1601">
        <v>242.44320261534901</v>
      </c>
      <c r="O1601">
        <v>272.03087507529398</v>
      </c>
      <c r="P1601">
        <v>187.079344489482</v>
      </c>
      <c r="Q1601">
        <v>64.6526851308857</v>
      </c>
      <c r="R1601">
        <v>52.0491825704514</v>
      </c>
      <c r="S1601">
        <v>22.169630513098198</v>
      </c>
      <c r="T1601">
        <v>80.832605571009296</v>
      </c>
    </row>
    <row r="1602" spans="1:20" x14ac:dyDescent="0.35">
      <c r="A1602" s="24">
        <v>43234</v>
      </c>
      <c r="B1602">
        <v>112.353277565954</v>
      </c>
      <c r="C1602">
        <v>125.688717392786</v>
      </c>
      <c r="D1602">
        <v>119.737532749344</v>
      </c>
      <c r="E1602">
        <v>105.818990268056</v>
      </c>
      <c r="F1602">
        <v>135.72055762744401</v>
      </c>
      <c r="G1602">
        <v>51.246006036180198</v>
      </c>
      <c r="H1602">
        <v>29.3521200345835</v>
      </c>
      <c r="I1602">
        <v>135.479228798001</v>
      </c>
      <c r="J1602">
        <v>125.72587631114</v>
      </c>
      <c r="K1602">
        <v>105.90656005512</v>
      </c>
      <c r="L1602">
        <v>242.90062714981499</v>
      </c>
      <c r="M1602">
        <v>261.84316221735901</v>
      </c>
      <c r="N1602">
        <v>242.74618803788999</v>
      </c>
      <c r="O1602">
        <v>271.31978127352198</v>
      </c>
      <c r="P1602">
        <v>189.17403908070301</v>
      </c>
      <c r="Q1602">
        <v>65.123017539751103</v>
      </c>
      <c r="R1602">
        <v>52.429742176269002</v>
      </c>
      <c r="S1602">
        <v>22.343508414628399</v>
      </c>
      <c r="T1602">
        <v>81.851093891823794</v>
      </c>
    </row>
    <row r="1603" spans="1:20" x14ac:dyDescent="0.35">
      <c r="A1603" s="24">
        <v>43235</v>
      </c>
      <c r="B1603">
        <v>111.853998302818</v>
      </c>
      <c r="C1603">
        <v>125.040489213482</v>
      </c>
      <c r="D1603">
        <v>119.448980129734</v>
      </c>
      <c r="E1603">
        <v>105.696874967898</v>
      </c>
      <c r="F1603">
        <v>135.03864981171799</v>
      </c>
      <c r="G1603">
        <v>52.348938704833998</v>
      </c>
      <c r="H1603">
        <v>30.366202989656198</v>
      </c>
      <c r="I1603">
        <v>133.932240350564</v>
      </c>
      <c r="J1603">
        <v>124.77516299857299</v>
      </c>
      <c r="K1603">
        <v>102.15764692300699</v>
      </c>
      <c r="L1603">
        <v>241.22779400465299</v>
      </c>
      <c r="M1603">
        <v>259.23142037861498</v>
      </c>
      <c r="N1603">
        <v>241.00414967326401</v>
      </c>
      <c r="O1603">
        <v>272.68725435586703</v>
      </c>
      <c r="P1603">
        <v>189.74902323209</v>
      </c>
      <c r="Q1603">
        <v>65.195364262488198</v>
      </c>
      <c r="R1603">
        <v>52.400467501425702</v>
      </c>
      <c r="S1603">
        <v>22.343508414628399</v>
      </c>
      <c r="T1603">
        <v>82.164480095605796</v>
      </c>
    </row>
    <row r="1604" spans="1:20" x14ac:dyDescent="0.35">
      <c r="A1604" s="24">
        <v>43236</v>
      </c>
      <c r="B1604">
        <v>111.726518174349</v>
      </c>
      <c r="C1604">
        <v>124.919900834507</v>
      </c>
      <c r="D1604">
        <v>119.304699802098</v>
      </c>
      <c r="E1604">
        <v>105.629042111657</v>
      </c>
      <c r="F1604">
        <v>135.26597877546899</v>
      </c>
      <c r="G1604">
        <v>52.819706875112502</v>
      </c>
      <c r="H1604">
        <v>30.746491983531499</v>
      </c>
      <c r="I1604">
        <v>133.702564711305</v>
      </c>
      <c r="J1604">
        <v>124.611224144795</v>
      </c>
      <c r="K1604">
        <v>101.10329574076</v>
      </c>
      <c r="L1604">
        <v>242.24218825290501</v>
      </c>
      <c r="M1604">
        <v>260.27614754158202</v>
      </c>
      <c r="N1604">
        <v>242.06450279091899</v>
      </c>
      <c r="O1604">
        <v>273.83603995549203</v>
      </c>
      <c r="P1604">
        <v>192.82934098096101</v>
      </c>
      <c r="Q1604">
        <v>65.557172839101796</v>
      </c>
      <c r="R1604">
        <v>52.634659316599397</v>
      </c>
      <c r="S1604">
        <v>22.169630513098198</v>
      </c>
      <c r="T1604">
        <v>82.712889110747795</v>
      </c>
    </row>
    <row r="1605" spans="1:20" x14ac:dyDescent="0.35">
      <c r="A1605" s="24">
        <v>43237</v>
      </c>
      <c r="B1605">
        <v>111.577755544404</v>
      </c>
      <c r="C1605">
        <v>124.87471128611701</v>
      </c>
      <c r="D1605">
        <v>119.304699802098</v>
      </c>
      <c r="E1605">
        <v>105.683336097663</v>
      </c>
      <c r="F1605">
        <v>135.26597877546899</v>
      </c>
      <c r="G1605">
        <v>53.303918218109501</v>
      </c>
      <c r="H1605">
        <v>31.1408517358946</v>
      </c>
      <c r="I1605">
        <v>133.135750787239</v>
      </c>
      <c r="J1605">
        <v>124.370782493183</v>
      </c>
      <c r="K1605">
        <v>99.404593385429806</v>
      </c>
      <c r="L1605">
        <v>242.037541962695</v>
      </c>
      <c r="M1605">
        <v>259.82837690141201</v>
      </c>
      <c r="N1605">
        <v>242.06450279091899</v>
      </c>
      <c r="O1605">
        <v>274.492467979514</v>
      </c>
      <c r="P1605">
        <v>193.03473797289701</v>
      </c>
      <c r="Q1605">
        <v>65.629519561838507</v>
      </c>
      <c r="R1605">
        <v>52.781032690816502</v>
      </c>
      <c r="S1605">
        <v>22.469089048642001</v>
      </c>
      <c r="T1605">
        <v>85.239523275048001</v>
      </c>
    </row>
    <row r="1606" spans="1:20" x14ac:dyDescent="0.35">
      <c r="A1606" s="24">
        <v>43238</v>
      </c>
      <c r="B1606">
        <v>111.86460218305299</v>
      </c>
      <c r="C1606">
        <v>125.236476423043</v>
      </c>
      <c r="D1606">
        <v>119.521116275721</v>
      </c>
      <c r="E1606">
        <v>105.764742450405</v>
      </c>
      <c r="F1606">
        <v>135.114404167544</v>
      </c>
      <c r="G1606">
        <v>52.389296171373303</v>
      </c>
      <c r="H1606">
        <v>30.380292148164401</v>
      </c>
      <c r="I1606">
        <v>133.932240350564</v>
      </c>
      <c r="J1606">
        <v>124.88439554987301</v>
      </c>
      <c r="K1606">
        <v>101.981933942254</v>
      </c>
      <c r="L1606">
        <v>241.43239543596599</v>
      </c>
      <c r="M1606">
        <v>259.67919101878402</v>
      </c>
      <c r="N1606">
        <v>241.45857987645601</v>
      </c>
      <c r="O1606">
        <v>272.19501863888502</v>
      </c>
      <c r="P1606">
        <v>191.02221595423799</v>
      </c>
      <c r="Q1606">
        <v>65.665704167646396</v>
      </c>
      <c r="R1606">
        <v>52.634659316599397</v>
      </c>
      <c r="S1606">
        <v>22.401469557631401</v>
      </c>
      <c r="T1606">
        <v>84.534395895799605</v>
      </c>
    </row>
    <row r="1607" spans="1:20" x14ac:dyDescent="0.35">
      <c r="A1607" s="24">
        <v>43241</v>
      </c>
      <c r="B1607">
        <v>111.875271461669</v>
      </c>
      <c r="C1607">
        <v>125.29677061253101</v>
      </c>
      <c r="D1607">
        <v>119.557196402209</v>
      </c>
      <c r="E1607">
        <v>105.77826977855101</v>
      </c>
      <c r="F1607">
        <v>135.26597877546899</v>
      </c>
      <c r="G1607">
        <v>52.4027393440917</v>
      </c>
      <c r="H1607">
        <v>30.3098621270696</v>
      </c>
      <c r="I1607">
        <v>134.10070716151299</v>
      </c>
      <c r="J1607">
        <v>124.960908350688</v>
      </c>
      <c r="K1607">
        <v>102.15764692300699</v>
      </c>
      <c r="L1607">
        <v>243.247625674631</v>
      </c>
      <c r="M1607">
        <v>261.61933775221303</v>
      </c>
      <c r="N1607">
        <v>243.35212692922599</v>
      </c>
      <c r="O1607">
        <v>274.76591872687902</v>
      </c>
      <c r="P1607">
        <v>192.09009778312199</v>
      </c>
      <c r="Q1607">
        <v>66.172213686026893</v>
      </c>
      <c r="R1607">
        <v>53.132317621790797</v>
      </c>
      <c r="S1607">
        <v>22.343508414628399</v>
      </c>
      <c r="T1607">
        <v>86.6105542336404</v>
      </c>
    </row>
    <row r="1608" spans="1:20" x14ac:dyDescent="0.35">
      <c r="A1608" s="24">
        <v>43242</v>
      </c>
      <c r="B1608">
        <v>111.875271461669</v>
      </c>
      <c r="C1608">
        <v>125.26661660807</v>
      </c>
      <c r="D1608">
        <v>119.521116275721</v>
      </c>
      <c r="E1608">
        <v>105.764742450405</v>
      </c>
      <c r="F1608">
        <v>135.34175948980399</v>
      </c>
      <c r="G1608">
        <v>52.5372381473979</v>
      </c>
      <c r="H1608">
        <v>30.4929659876146</v>
      </c>
      <c r="I1608">
        <v>133.916919870013</v>
      </c>
      <c r="J1608">
        <v>124.829779274223</v>
      </c>
      <c r="K1608">
        <v>101.68904537954</v>
      </c>
      <c r="L1608">
        <v>242.571362842463</v>
      </c>
      <c r="M1608">
        <v>260.49994157925801</v>
      </c>
      <c r="N1608">
        <v>242.59466337287299</v>
      </c>
      <c r="O1608">
        <v>276.18820381731899</v>
      </c>
      <c r="P1608">
        <v>188.72224490922201</v>
      </c>
      <c r="Q1608">
        <v>66.244575401349493</v>
      </c>
      <c r="R1608">
        <v>53.161592296634097</v>
      </c>
      <c r="S1608">
        <v>22.9134467567076</v>
      </c>
      <c r="T1608">
        <v>84.377736476862495</v>
      </c>
    </row>
    <row r="1609" spans="1:20" x14ac:dyDescent="0.35">
      <c r="A1609" s="24">
        <v>43243</v>
      </c>
      <c r="B1609">
        <v>112.183307175538</v>
      </c>
      <c r="C1609">
        <v>125.73393458004399</v>
      </c>
      <c r="D1609">
        <v>119.881772898666</v>
      </c>
      <c r="E1609">
        <v>105.927543613802</v>
      </c>
      <c r="F1609">
        <v>135.41750066637599</v>
      </c>
      <c r="G1609">
        <v>51.810921132902401</v>
      </c>
      <c r="H1609">
        <v>29.845072353611599</v>
      </c>
      <c r="I1609">
        <v>134.682812328572</v>
      </c>
      <c r="J1609">
        <v>125.365258847136</v>
      </c>
      <c r="K1609">
        <v>103.91495997485799</v>
      </c>
      <c r="L1609">
        <v>243.23883333072899</v>
      </c>
      <c r="M1609">
        <v>262.44005788521798</v>
      </c>
      <c r="N1609">
        <v>243.427793400496</v>
      </c>
      <c r="O1609">
        <v>274.492467979514</v>
      </c>
      <c r="P1609">
        <v>190.07755854472799</v>
      </c>
      <c r="Q1609">
        <v>66.6063689853776</v>
      </c>
      <c r="R1609">
        <v>53.220141646320997</v>
      </c>
      <c r="S1609">
        <v>23.106646881731798</v>
      </c>
      <c r="T1609">
        <v>83.907657171189399</v>
      </c>
    </row>
    <row r="1610" spans="1:20" x14ac:dyDescent="0.35">
      <c r="A1610" s="24">
        <v>43244</v>
      </c>
      <c r="B1610">
        <v>112.491426973038</v>
      </c>
      <c r="C1610">
        <v>126.005265342456</v>
      </c>
      <c r="D1610">
        <v>119.9899329215</v>
      </c>
      <c r="E1610">
        <v>105.995388012132</v>
      </c>
      <c r="F1610">
        <v>135.45541738205301</v>
      </c>
      <c r="G1610">
        <v>51.003894775005101</v>
      </c>
      <c r="H1610">
        <v>29.126769727108599</v>
      </c>
      <c r="I1610">
        <v>135.280121025949</v>
      </c>
      <c r="J1610">
        <v>125.714933050048</v>
      </c>
      <c r="K1610">
        <v>106.14088373239299</v>
      </c>
      <c r="L1610">
        <v>242.74048088588501</v>
      </c>
      <c r="M1610">
        <v>262.21629427501102</v>
      </c>
      <c r="N1610">
        <v>242.97341112792299</v>
      </c>
      <c r="O1610">
        <v>273.28901660214001</v>
      </c>
      <c r="P1610">
        <v>191.63832083137501</v>
      </c>
      <c r="Q1610">
        <v>66.172213686026893</v>
      </c>
      <c r="R1610">
        <v>52.898125806616697</v>
      </c>
      <c r="S1610">
        <v>23.203246944243901</v>
      </c>
      <c r="T1610">
        <v>82.673724256013301</v>
      </c>
    </row>
    <row r="1611" spans="1:20" x14ac:dyDescent="0.35">
      <c r="A1611" s="24">
        <v>43245</v>
      </c>
      <c r="B1611">
        <v>112.735745979237</v>
      </c>
      <c r="C1611">
        <v>126.321827111559</v>
      </c>
      <c r="D1611">
        <v>120.206349395123</v>
      </c>
      <c r="E1611">
        <v>106.131065266703</v>
      </c>
      <c r="F1611">
        <v>135.26597877546899</v>
      </c>
      <c r="G1611">
        <v>50.344832751839299</v>
      </c>
      <c r="H1611">
        <v>28.549303485626201</v>
      </c>
      <c r="I1611">
        <v>135.96942570053</v>
      </c>
      <c r="J1611">
        <v>126.086473769183</v>
      </c>
      <c r="K1611">
        <v>108.425381537584</v>
      </c>
      <c r="L1611">
        <v>242.162145026872</v>
      </c>
      <c r="M1611">
        <v>262.21629427501102</v>
      </c>
      <c r="N1611">
        <v>242.44320261534901</v>
      </c>
      <c r="O1611">
        <v>271.92144603289802</v>
      </c>
      <c r="P1611">
        <v>191.63832083137501</v>
      </c>
      <c r="Q1611">
        <v>65.195364262488198</v>
      </c>
      <c r="R1611">
        <v>51.873534521391001</v>
      </c>
      <c r="S1611">
        <v>23.1549459917414</v>
      </c>
      <c r="T1611">
        <v>80.0687435407674</v>
      </c>
    </row>
    <row r="1612" spans="1:20" x14ac:dyDescent="0.35">
      <c r="A1612" s="24">
        <v>43249</v>
      </c>
      <c r="B1612">
        <v>113.479353591197</v>
      </c>
      <c r="C1612">
        <v>127.045343565978</v>
      </c>
      <c r="D1612">
        <v>120.711254203053</v>
      </c>
      <c r="E1612">
        <v>106.49737654091101</v>
      </c>
      <c r="F1612">
        <v>134.65974624004099</v>
      </c>
      <c r="G1612">
        <v>48.206216816184998</v>
      </c>
      <c r="H1612">
        <v>26.718314823087901</v>
      </c>
      <c r="I1612">
        <v>137.19474253150301</v>
      </c>
      <c r="J1612">
        <v>126.753102424522</v>
      </c>
      <c r="K1612">
        <v>115.278838304293</v>
      </c>
      <c r="L1612">
        <v>239.37700561326901</v>
      </c>
      <c r="M1612">
        <v>259.9030459114</v>
      </c>
      <c r="N1612">
        <v>239.71660541932201</v>
      </c>
      <c r="O1612">
        <v>265.02907363928699</v>
      </c>
      <c r="P1612">
        <v>191.51511363173501</v>
      </c>
      <c r="Q1612">
        <v>64.580315919270006</v>
      </c>
      <c r="R1612">
        <v>51.346607124929598</v>
      </c>
      <c r="S1612">
        <v>22.6719475216738</v>
      </c>
      <c r="T1612">
        <v>80.421277757806905</v>
      </c>
    </row>
    <row r="1613" spans="1:20" x14ac:dyDescent="0.35">
      <c r="A1613" s="24">
        <v>43250</v>
      </c>
      <c r="B1613">
        <v>113.192572350928</v>
      </c>
      <c r="C1613">
        <v>126.472597133862</v>
      </c>
      <c r="D1613">
        <v>120.49488594340799</v>
      </c>
      <c r="E1613">
        <v>106.321013423102</v>
      </c>
      <c r="F1613">
        <v>135.152281345457</v>
      </c>
      <c r="G1613">
        <v>48.798035027374397</v>
      </c>
      <c r="H1613">
        <v>27.253526731917599</v>
      </c>
      <c r="I1613">
        <v>136.16857732891901</v>
      </c>
      <c r="J1613">
        <v>126.261365887034</v>
      </c>
      <c r="K1613">
        <v>112.93578477587801</v>
      </c>
      <c r="L1613">
        <v>242.571362842463</v>
      </c>
      <c r="M1613">
        <v>262.73858178782001</v>
      </c>
      <c r="N1613">
        <v>242.97341112792299</v>
      </c>
      <c r="O1613">
        <v>269.295831423707</v>
      </c>
      <c r="P1613">
        <v>194.10249926364</v>
      </c>
      <c r="Q1613">
        <v>65.412441912163501</v>
      </c>
      <c r="R1613">
        <v>52.1955503610953</v>
      </c>
      <c r="S1613">
        <v>22.575349301654601</v>
      </c>
      <c r="T1613">
        <v>83.398396169305499</v>
      </c>
    </row>
    <row r="1614" spans="1:20" x14ac:dyDescent="0.35">
      <c r="A1614" s="24">
        <v>43251</v>
      </c>
      <c r="B1614">
        <v>113.096950576295</v>
      </c>
      <c r="C1614">
        <v>126.50269586058801</v>
      </c>
      <c r="D1614">
        <v>120.31452548928399</v>
      </c>
      <c r="E1614">
        <v>106.239595528271</v>
      </c>
      <c r="F1614">
        <v>134.962790021854</v>
      </c>
      <c r="G1614">
        <v>48.999794411687098</v>
      </c>
      <c r="H1614">
        <v>27.408457532595001</v>
      </c>
      <c r="I1614">
        <v>136.153212992031</v>
      </c>
      <c r="J1614">
        <v>126.20667959051799</v>
      </c>
      <c r="K1614">
        <v>112.350016812666</v>
      </c>
      <c r="L1614">
        <v>241.085352052253</v>
      </c>
      <c r="M1614">
        <v>261.54466874222499</v>
      </c>
      <c r="N1614">
        <v>241.38283352081999</v>
      </c>
      <c r="O1614">
        <v>266.61542917814501</v>
      </c>
      <c r="P1614">
        <v>190.44721458311699</v>
      </c>
      <c r="Q1614">
        <v>65.231548868296002</v>
      </c>
      <c r="R1614">
        <v>51.785716080434099</v>
      </c>
      <c r="S1614">
        <v>23.0776663102302</v>
      </c>
      <c r="T1614">
        <v>82.752045544743197</v>
      </c>
    </row>
    <row r="1615" spans="1:20" x14ac:dyDescent="0.35">
      <c r="A1615" s="24">
        <v>43252</v>
      </c>
      <c r="B1615">
        <v>112.95744648847599</v>
      </c>
      <c r="C1615">
        <v>126.253213622948</v>
      </c>
      <c r="D1615">
        <v>120.166323758145</v>
      </c>
      <c r="E1615">
        <v>106.088763511024</v>
      </c>
      <c r="F1615">
        <v>135.179839166965</v>
      </c>
      <c r="G1615">
        <v>49.5243576315467</v>
      </c>
      <c r="H1615">
        <v>27.830995601974401</v>
      </c>
      <c r="I1615">
        <v>135.61353152207101</v>
      </c>
      <c r="J1615">
        <v>125.96441739638399</v>
      </c>
      <c r="K1615">
        <v>110.651296132903</v>
      </c>
      <c r="L1615">
        <v>243.452331776704</v>
      </c>
      <c r="M1615">
        <v>264.97722199638298</v>
      </c>
      <c r="N1615">
        <v>243.88225555743401</v>
      </c>
      <c r="O1615">
        <v>270.00692522547803</v>
      </c>
      <c r="P1615">
        <v>191.47401012571899</v>
      </c>
      <c r="Q1615">
        <v>64.7973860726525</v>
      </c>
      <c r="R1615">
        <v>51.258783100399398</v>
      </c>
      <c r="S1615">
        <v>23.212907134744398</v>
      </c>
      <c r="T1615">
        <v>82.556204429595198</v>
      </c>
    </row>
    <row r="1616" spans="1:20" x14ac:dyDescent="0.35">
      <c r="A1616" s="24">
        <v>43255</v>
      </c>
      <c r="B1616">
        <v>112.691237710126</v>
      </c>
      <c r="C1616">
        <v>126.011262976707</v>
      </c>
      <c r="D1616">
        <v>119.98554544954899</v>
      </c>
      <c r="E1616">
        <v>106.020815233894</v>
      </c>
      <c r="F1616">
        <v>135.56050875876801</v>
      </c>
      <c r="G1616">
        <v>50.250680235719003</v>
      </c>
      <c r="H1616">
        <v>28.4929652516138</v>
      </c>
      <c r="I1616">
        <v>135.13693008415399</v>
      </c>
      <c r="J1616">
        <v>125.67942246789499</v>
      </c>
      <c r="K1616">
        <v>108.191039535879</v>
      </c>
      <c r="L1616">
        <v>244.60904835362999</v>
      </c>
      <c r="M1616">
        <v>266.76803070983601</v>
      </c>
      <c r="N1616">
        <v>245.01838698447199</v>
      </c>
      <c r="O1616">
        <v>272.52323265089598</v>
      </c>
      <c r="P1616">
        <v>195.66326155028599</v>
      </c>
      <c r="Q1616">
        <v>64.037629291374699</v>
      </c>
      <c r="R1616">
        <v>50.702575445521497</v>
      </c>
      <c r="S1616">
        <v>22.865147646697899</v>
      </c>
      <c r="T1616">
        <v>80.636747614383907</v>
      </c>
    </row>
    <row r="1617" spans="1:20" x14ac:dyDescent="0.35">
      <c r="A1617" s="24">
        <v>43256</v>
      </c>
      <c r="B1617">
        <v>112.776414429162</v>
      </c>
      <c r="C1617">
        <v>126.14738439922699</v>
      </c>
      <c r="D1617">
        <v>120.0940268989</v>
      </c>
      <c r="E1617">
        <v>106.156734872332</v>
      </c>
      <c r="F1617">
        <v>135.82694057111601</v>
      </c>
      <c r="G1617">
        <v>49.927870810495399</v>
      </c>
      <c r="H1617">
        <v>28.225360611486199</v>
      </c>
      <c r="I1617">
        <v>135.38283256827199</v>
      </c>
      <c r="J1617">
        <v>125.767078589419</v>
      </c>
      <c r="K1617">
        <v>109.06970522402</v>
      </c>
      <c r="L1617">
        <v>244.78701855281699</v>
      </c>
      <c r="M1617">
        <v>267.51429482513902</v>
      </c>
      <c r="N1617">
        <v>245.16989567261501</v>
      </c>
      <c r="O1617">
        <v>271.48390046538998</v>
      </c>
      <c r="P1617">
        <v>199.154321623827</v>
      </c>
      <c r="Q1617">
        <v>64.1461606199192</v>
      </c>
      <c r="R1617">
        <v>50.790399470051703</v>
      </c>
      <c r="S1617">
        <v>22.575349301654601</v>
      </c>
      <c r="T1617">
        <v>80.440872816281498</v>
      </c>
    </row>
    <row r="1618" spans="1:20" x14ac:dyDescent="0.35">
      <c r="A1618" s="24">
        <v>43257</v>
      </c>
      <c r="B1618">
        <v>112.520865586802</v>
      </c>
      <c r="C1618">
        <v>125.799618348697</v>
      </c>
      <c r="D1618">
        <v>119.840991909373</v>
      </c>
      <c r="E1618">
        <v>106.061581891754</v>
      </c>
      <c r="F1618">
        <v>136.017341263291</v>
      </c>
      <c r="G1618">
        <v>50.748334751434498</v>
      </c>
      <c r="H1618">
        <v>28.943665866563499</v>
      </c>
      <c r="I1618">
        <v>134.598798204785</v>
      </c>
      <c r="J1618">
        <v>125.306701397016</v>
      </c>
      <c r="K1618">
        <v>106.433744808459</v>
      </c>
      <c r="L1618">
        <v>246.83358612568099</v>
      </c>
      <c r="M1618">
        <v>269.52908014108601</v>
      </c>
      <c r="N1618">
        <v>247.21488750603601</v>
      </c>
      <c r="O1618">
        <v>277.11808258870599</v>
      </c>
      <c r="P1618">
        <v>200.55075598508299</v>
      </c>
      <c r="Q1618">
        <v>64.363238269594603</v>
      </c>
      <c r="R1618">
        <v>50.907492585851898</v>
      </c>
      <c r="S1618">
        <v>22.652628983165801</v>
      </c>
      <c r="T1618">
        <v>80.636747614383907</v>
      </c>
    </row>
    <row r="1619" spans="1:20" x14ac:dyDescent="0.35">
      <c r="A1619" s="24">
        <v>43258</v>
      </c>
      <c r="B1619">
        <v>112.765782521049</v>
      </c>
      <c r="C1619">
        <v>126.14738439922699</v>
      </c>
      <c r="D1619">
        <v>120.0940268989</v>
      </c>
      <c r="E1619">
        <v>106.197501530192</v>
      </c>
      <c r="F1619">
        <v>136.09346463824701</v>
      </c>
      <c r="G1619">
        <v>49.820258352626198</v>
      </c>
      <c r="H1619">
        <v>28.1126867720359</v>
      </c>
      <c r="I1619">
        <v>135.152279802263</v>
      </c>
      <c r="J1619">
        <v>125.72325553014799</v>
      </c>
      <c r="K1619">
        <v>109.53832509191901</v>
      </c>
      <c r="L1619">
        <v>246.806865175762</v>
      </c>
      <c r="M1619">
        <v>268.33510624055202</v>
      </c>
      <c r="N1619">
        <v>247.06337881789301</v>
      </c>
      <c r="O1619">
        <v>277.28220178057302</v>
      </c>
      <c r="P1619">
        <v>201.741793354404</v>
      </c>
      <c r="Q1619">
        <v>64.616500525077797</v>
      </c>
      <c r="R1619">
        <v>51.3758762161997</v>
      </c>
      <c r="S1619">
        <v>22.903786566207099</v>
      </c>
      <c r="T1619">
        <v>82.673724256013301</v>
      </c>
    </row>
    <row r="1620" spans="1:20" x14ac:dyDescent="0.35">
      <c r="A1620" s="24">
        <v>43259</v>
      </c>
      <c r="B1620">
        <v>112.606032963212</v>
      </c>
      <c r="C1620">
        <v>126.04154135607099</v>
      </c>
      <c r="D1620">
        <v>120.02177021796901</v>
      </c>
      <c r="E1620">
        <v>106.170354537189</v>
      </c>
      <c r="F1620">
        <v>136.09346463824701</v>
      </c>
      <c r="G1620">
        <v>50.116164663382598</v>
      </c>
      <c r="H1620">
        <v>28.338039708085098</v>
      </c>
      <c r="I1620">
        <v>134.767893623237</v>
      </c>
      <c r="J1620">
        <v>125.51498346507201</v>
      </c>
      <c r="K1620">
        <v>108.366789165496</v>
      </c>
      <c r="L1620">
        <v>247.53658486073499</v>
      </c>
      <c r="M1620">
        <v>269.00673177333698</v>
      </c>
      <c r="N1620">
        <v>247.896508845515</v>
      </c>
      <c r="O1620">
        <v>278.485628786223</v>
      </c>
      <c r="P1620">
        <v>203.50786653431501</v>
      </c>
      <c r="Q1620">
        <v>64.580315919270006</v>
      </c>
      <c r="R1620">
        <v>51.288057775242997</v>
      </c>
      <c r="S1620">
        <v>22.691267902674799</v>
      </c>
      <c r="T1620">
        <v>82.340751414495102</v>
      </c>
    </row>
    <row r="1621" spans="1:20" x14ac:dyDescent="0.35">
      <c r="A1621" s="24">
        <v>43262</v>
      </c>
      <c r="B1621">
        <v>112.488904464084</v>
      </c>
      <c r="C1621">
        <v>125.905406114117</v>
      </c>
      <c r="D1621">
        <v>119.94940907342099</v>
      </c>
      <c r="E1621">
        <v>106.10236009170301</v>
      </c>
      <c r="F1621">
        <v>136.32192701790001</v>
      </c>
      <c r="G1621">
        <v>50.344832751839398</v>
      </c>
      <c r="H1621">
        <v>28.535216955692299</v>
      </c>
      <c r="I1621">
        <v>134.98318438381099</v>
      </c>
      <c r="J1621">
        <v>125.394417536425</v>
      </c>
      <c r="K1621">
        <v>107.839613574372</v>
      </c>
      <c r="L1621">
        <v>247.865744497328</v>
      </c>
      <c r="M1621">
        <v>269.155948083434</v>
      </c>
      <c r="N1621">
        <v>248.19946231431001</v>
      </c>
      <c r="O1621">
        <v>275.69582186999099</v>
      </c>
      <c r="P1621">
        <v>205.643561313145</v>
      </c>
      <c r="Q1621">
        <v>64.544131313462103</v>
      </c>
      <c r="R1621">
        <v>51.170959075869298</v>
      </c>
      <c r="S1621">
        <v>23.0197070097202</v>
      </c>
      <c r="T1621">
        <v>82.928325284370999</v>
      </c>
    </row>
    <row r="1622" spans="1:20" x14ac:dyDescent="0.35">
      <c r="A1622" s="24">
        <v>43263</v>
      </c>
      <c r="B1622">
        <v>112.520865586802</v>
      </c>
      <c r="C1622">
        <v>125.860036913089</v>
      </c>
      <c r="D1622">
        <v>119.98554544954899</v>
      </c>
      <c r="E1622">
        <v>106.088763511024</v>
      </c>
      <c r="F1622">
        <v>136.47413423005</v>
      </c>
      <c r="G1622">
        <v>50.344832751839398</v>
      </c>
      <c r="H1622">
        <v>28.521135682907101</v>
      </c>
      <c r="I1622">
        <v>134.99847562680401</v>
      </c>
      <c r="J1622">
        <v>125.40539080646001</v>
      </c>
      <c r="K1622">
        <v>107.722437992411</v>
      </c>
      <c r="L1622">
        <v>248.18605197815401</v>
      </c>
      <c r="M1622">
        <v>270.20064481893201</v>
      </c>
      <c r="N1622">
        <v>248.65392447124901</v>
      </c>
      <c r="O1622">
        <v>274.109515074581</v>
      </c>
      <c r="P1622">
        <v>206.38283895045299</v>
      </c>
      <c r="Q1622">
        <v>64.507969196532898</v>
      </c>
      <c r="R1622">
        <v>51.258783100399498</v>
      </c>
      <c r="S1622">
        <v>22.9810680902111</v>
      </c>
      <c r="T1622">
        <v>82.614955922065803</v>
      </c>
    </row>
    <row r="1623" spans="1:20" x14ac:dyDescent="0.35">
      <c r="A1623" s="24">
        <v>43264</v>
      </c>
      <c r="B1623">
        <v>112.41436899578601</v>
      </c>
      <c r="C1623">
        <v>125.814736809229</v>
      </c>
      <c r="D1623">
        <v>119.91324859030399</v>
      </c>
      <c r="E1623">
        <v>105.98004857603399</v>
      </c>
      <c r="F1623">
        <v>136.47413423005</v>
      </c>
      <c r="G1623">
        <v>50.385173449348301</v>
      </c>
      <c r="H1623">
        <v>28.577473916919502</v>
      </c>
      <c r="I1623">
        <v>134.90626036791201</v>
      </c>
      <c r="J1623">
        <v>125.284734850985</v>
      </c>
      <c r="K1623">
        <v>107.605299059315</v>
      </c>
      <c r="L1623">
        <v>247.39418776723301</v>
      </c>
      <c r="M1623">
        <v>269.30519482100101</v>
      </c>
      <c r="N1623">
        <v>247.593539399847</v>
      </c>
      <c r="O1623">
        <v>272.57792280037</v>
      </c>
      <c r="P1623">
        <v>203.83643628642201</v>
      </c>
      <c r="Q1623">
        <v>64.761208963137406</v>
      </c>
      <c r="R1623">
        <v>51.492974915573498</v>
      </c>
      <c r="S1623">
        <v>23.135627453233301</v>
      </c>
      <c r="T1623">
        <v>82.575782646592899</v>
      </c>
    </row>
    <row r="1624" spans="1:20" x14ac:dyDescent="0.35">
      <c r="A1624" s="24">
        <v>43265</v>
      </c>
      <c r="B1624">
        <v>112.70188830348999</v>
      </c>
      <c r="C1624">
        <v>126.177676598025</v>
      </c>
      <c r="D1624">
        <v>120.05784230879399</v>
      </c>
      <c r="E1624">
        <v>106.0752130987</v>
      </c>
      <c r="F1624">
        <v>136.89286550932999</v>
      </c>
      <c r="G1624">
        <v>49.578152681127797</v>
      </c>
      <c r="H1624">
        <v>27.859160776119001</v>
      </c>
      <c r="I1624">
        <v>135.70580525608</v>
      </c>
      <c r="J1624">
        <v>125.85480473181001</v>
      </c>
      <c r="K1624">
        <v>110.241241150444</v>
      </c>
      <c r="L1624">
        <v>248.017053558458</v>
      </c>
      <c r="M1624">
        <v>270.94684807929701</v>
      </c>
      <c r="N1624">
        <v>248.275160739326</v>
      </c>
      <c r="O1624">
        <v>271.374495794719</v>
      </c>
      <c r="P1624">
        <v>202.111449392792</v>
      </c>
      <c r="Q1624">
        <v>64.037629291374699</v>
      </c>
      <c r="R1624">
        <v>51.024591285225704</v>
      </c>
      <c r="S1624">
        <v>23.203246944243901</v>
      </c>
      <c r="T1624">
        <v>81.674830993673595</v>
      </c>
    </row>
    <row r="1625" spans="1:20" x14ac:dyDescent="0.35">
      <c r="A1625" s="24">
        <v>43266</v>
      </c>
      <c r="B1625">
        <v>112.74446264906901</v>
      </c>
      <c r="C1625">
        <v>126.132279758129</v>
      </c>
      <c r="D1625">
        <v>120.02177021796901</v>
      </c>
      <c r="E1625">
        <v>106.115933588205</v>
      </c>
      <c r="F1625">
        <v>136.85479064259701</v>
      </c>
      <c r="G1625">
        <v>49.537806393941999</v>
      </c>
      <c r="H1625">
        <v>27.788738640747201</v>
      </c>
      <c r="I1625">
        <v>135.61353152207101</v>
      </c>
      <c r="J1625">
        <v>125.67942246789499</v>
      </c>
      <c r="K1625">
        <v>110.41697245562899</v>
      </c>
      <c r="L1625">
        <v>247.70058898984701</v>
      </c>
      <c r="M1625">
        <v>270.49907743912598</v>
      </c>
      <c r="N1625">
        <v>247.90989746522001</v>
      </c>
      <c r="O1625">
        <v>270.49618759208698</v>
      </c>
      <c r="P1625">
        <v>203.417893422069</v>
      </c>
      <c r="Q1625">
        <v>62.481916130425702</v>
      </c>
      <c r="R1625">
        <v>49.853632209356199</v>
      </c>
      <c r="S1625">
        <v>23.6862454143115</v>
      </c>
      <c r="T1625">
        <v>79.302793167379207</v>
      </c>
    </row>
    <row r="1626" spans="1:20" x14ac:dyDescent="0.35">
      <c r="A1626" s="24">
        <v>43269</v>
      </c>
      <c r="B1626">
        <v>112.765782521049</v>
      </c>
      <c r="C1626">
        <v>126.056618358302</v>
      </c>
      <c r="D1626">
        <v>120.05784230879399</v>
      </c>
      <c r="E1626">
        <v>106.115933588205</v>
      </c>
      <c r="F1626">
        <v>136.77869362614999</v>
      </c>
      <c r="G1626">
        <v>49.591601443522997</v>
      </c>
      <c r="H1626">
        <v>27.887331207412402</v>
      </c>
      <c r="I1626">
        <v>135.198416669267</v>
      </c>
      <c r="J1626">
        <v>125.547853260271</v>
      </c>
      <c r="K1626">
        <v>110.299806035884</v>
      </c>
      <c r="L1626">
        <v>247.19118630326301</v>
      </c>
      <c r="M1626">
        <v>270.34191955950803</v>
      </c>
      <c r="N1626">
        <v>247.60561791595299</v>
      </c>
      <c r="O1626">
        <v>270.825571446867</v>
      </c>
      <c r="P1626">
        <v>205.35480358697299</v>
      </c>
      <c r="Q1626">
        <v>63.0245952620281</v>
      </c>
      <c r="R1626">
        <v>50.322015839703901</v>
      </c>
      <c r="S1626">
        <v>23.183926563242899</v>
      </c>
      <c r="T1626">
        <v>81.009702122270397</v>
      </c>
    </row>
    <row r="1627" spans="1:20" x14ac:dyDescent="0.35">
      <c r="A1627" s="24">
        <v>43270</v>
      </c>
      <c r="B1627">
        <v>112.882864307049</v>
      </c>
      <c r="C1627">
        <v>126.177676598025</v>
      </c>
      <c r="D1627">
        <v>120.0940268989</v>
      </c>
      <c r="E1627">
        <v>106.197501530192</v>
      </c>
      <c r="F1627">
        <v>136.58831929248501</v>
      </c>
      <c r="G1627">
        <v>49.013237584405701</v>
      </c>
      <c r="H1627">
        <v>27.413514909641599</v>
      </c>
      <c r="I1627">
        <v>135.10617217281799</v>
      </c>
      <c r="J1627">
        <v>125.61362285961199</v>
      </c>
      <c r="K1627">
        <v>111.65015177210999</v>
      </c>
      <c r="L1627">
        <v>246.24370657705501</v>
      </c>
      <c r="M1627">
        <v>268.76985392380499</v>
      </c>
      <c r="N1627">
        <v>246.54029599074701</v>
      </c>
      <c r="O1627">
        <v>272.30764037717199</v>
      </c>
      <c r="P1627">
        <v>206.261370943987</v>
      </c>
      <c r="Q1627">
        <v>62.373373557441603</v>
      </c>
      <c r="R1627">
        <v>49.853632209356199</v>
      </c>
      <c r="S1627">
        <v>22.845827265697</v>
      </c>
      <c r="T1627">
        <v>81.716025246384902</v>
      </c>
    </row>
    <row r="1628" spans="1:20" x14ac:dyDescent="0.35">
      <c r="A1628" s="24">
        <v>43271</v>
      </c>
      <c r="B1628">
        <v>112.669871125017</v>
      </c>
      <c r="C1628">
        <v>125.845015188593</v>
      </c>
      <c r="D1628">
        <v>119.91324859030399</v>
      </c>
      <c r="E1628">
        <v>106.115933588205</v>
      </c>
      <c r="F1628">
        <v>136.74063193867099</v>
      </c>
      <c r="G1628">
        <v>49.848765704336898</v>
      </c>
      <c r="H1628">
        <v>28.132698108551299</v>
      </c>
      <c r="I1628">
        <v>134.06054937518201</v>
      </c>
      <c r="J1628">
        <v>124.91206379501</v>
      </c>
      <c r="K1628">
        <v>108.836929961271</v>
      </c>
      <c r="L1628">
        <v>246.66381015176299</v>
      </c>
      <c r="M1628">
        <v>269.81789768094001</v>
      </c>
      <c r="N1628">
        <v>247.07291701116699</v>
      </c>
      <c r="O1628">
        <v>272.96626185638598</v>
      </c>
      <c r="P1628">
        <v>208.363142846047</v>
      </c>
      <c r="Q1628">
        <v>62.301015590265003</v>
      </c>
      <c r="R1628">
        <v>49.853632209356199</v>
      </c>
      <c r="S1628">
        <v>23.212907134744398</v>
      </c>
      <c r="T1628">
        <v>83.109009070230499</v>
      </c>
    </row>
    <row r="1629" spans="1:20" x14ac:dyDescent="0.35">
      <c r="A1629" s="24">
        <v>43272</v>
      </c>
      <c r="B1629">
        <v>112.70188830348999</v>
      </c>
      <c r="C1629">
        <v>125.784499888165</v>
      </c>
      <c r="D1629">
        <v>119.94940907342099</v>
      </c>
      <c r="E1629">
        <v>106.170354537189</v>
      </c>
      <c r="F1629">
        <v>136.47413423005</v>
      </c>
      <c r="G1629">
        <v>49.377097596092497</v>
      </c>
      <c r="H1629">
        <v>27.709652724322599</v>
      </c>
      <c r="I1629">
        <v>133.86072528295199</v>
      </c>
      <c r="J1629">
        <v>124.81344440643301</v>
      </c>
      <c r="K1629">
        <v>110.24355002890699</v>
      </c>
      <c r="L1629">
        <v>245.11749405040101</v>
      </c>
      <c r="M1629">
        <v>267.79647917665602</v>
      </c>
      <c r="N1629">
        <v>245.47494211179301</v>
      </c>
      <c r="O1629">
        <v>272.08800239720301</v>
      </c>
      <c r="P1629">
        <v>208.569211407625</v>
      </c>
      <c r="Q1629">
        <v>61.8306831813996</v>
      </c>
      <c r="R1629">
        <v>49.6779841602958</v>
      </c>
      <c r="S1629">
        <v>23.280526625754899</v>
      </c>
      <c r="T1629">
        <v>80.950841160199303</v>
      </c>
    </row>
    <row r="1630" spans="1:20" x14ac:dyDescent="0.35">
      <c r="A1630" s="24">
        <v>43273</v>
      </c>
      <c r="B1630">
        <v>112.808347524003</v>
      </c>
      <c r="C1630">
        <v>125.845015188593</v>
      </c>
      <c r="D1630">
        <v>119.94940907342099</v>
      </c>
      <c r="E1630">
        <v>106.18392803368999</v>
      </c>
      <c r="F1630">
        <v>136.512235455292</v>
      </c>
      <c r="G1630">
        <v>49.336673053431497</v>
      </c>
      <c r="H1630">
        <v>27.667345820182899</v>
      </c>
      <c r="I1630">
        <v>133.737766731503</v>
      </c>
      <c r="J1630">
        <v>124.966870127297</v>
      </c>
      <c r="K1630">
        <v>110.419372956253</v>
      </c>
      <c r="L1630">
        <v>245.56440829282499</v>
      </c>
      <c r="M1630">
        <v>267.57186359730599</v>
      </c>
      <c r="N1630">
        <v>245.77933349917299</v>
      </c>
      <c r="O1630">
        <v>269.45322401965001</v>
      </c>
      <c r="P1630">
        <v>207.868626513517</v>
      </c>
      <c r="Q1630">
        <v>63.060779867835599</v>
      </c>
      <c r="R1630">
        <v>50.936767260695497</v>
      </c>
      <c r="S1630">
        <v>23.0583477717222</v>
      </c>
      <c r="T1630">
        <v>83.560284866846899</v>
      </c>
    </row>
    <row r="1631" spans="1:20" x14ac:dyDescent="0.35">
      <c r="A1631" s="24">
        <v>43276</v>
      </c>
      <c r="B1631">
        <v>112.74446264906901</v>
      </c>
      <c r="C1631">
        <v>125.799618348697</v>
      </c>
      <c r="D1631">
        <v>119.94940907342099</v>
      </c>
      <c r="E1631">
        <v>106.22472931781699</v>
      </c>
      <c r="F1631">
        <v>136.207649700682</v>
      </c>
      <c r="G1631">
        <v>49.174952524080197</v>
      </c>
      <c r="H1631">
        <v>27.512228390726701</v>
      </c>
      <c r="I1631">
        <v>133.44556657381</v>
      </c>
      <c r="J1631">
        <v>124.84629419567</v>
      </c>
      <c r="K1631">
        <v>111.00545243481299</v>
      </c>
      <c r="L1631">
        <v>242.22159801897101</v>
      </c>
      <c r="M1631">
        <v>262.85536241550301</v>
      </c>
      <c r="N1631">
        <v>242.431283867974</v>
      </c>
      <c r="O1631">
        <v>266.70887036935699</v>
      </c>
      <c r="P1631">
        <v>204.61297742897401</v>
      </c>
      <c r="Q1631">
        <v>62.337188951633799</v>
      </c>
      <c r="R1631">
        <v>50.175642465486902</v>
      </c>
      <c r="S1631">
        <v>22.932767137708598</v>
      </c>
      <c r="T1631">
        <v>81.362867894697203</v>
      </c>
    </row>
    <row r="1632" spans="1:20" x14ac:dyDescent="0.35">
      <c r="A1632" s="24">
        <v>43277</v>
      </c>
      <c r="B1632">
        <v>112.925504051009</v>
      </c>
      <c r="C1632">
        <v>126.086896737666</v>
      </c>
      <c r="D1632">
        <v>120.02177021796901</v>
      </c>
      <c r="E1632">
        <v>106.26540363896601</v>
      </c>
      <c r="F1632">
        <v>136.207649700682</v>
      </c>
      <c r="G1632">
        <v>49.067138837846002</v>
      </c>
      <c r="H1632">
        <v>27.385312935456099</v>
      </c>
      <c r="I1632">
        <v>133.93759082373401</v>
      </c>
      <c r="J1632">
        <v>125.262848328801</v>
      </c>
      <c r="K1632">
        <v>111.41573647267499</v>
      </c>
      <c r="L1632">
        <v>242.757901091066</v>
      </c>
      <c r="M1632">
        <v>263.678821020756</v>
      </c>
      <c r="N1632">
        <v>243.040066642732</v>
      </c>
      <c r="O1632">
        <v>265.06221918442202</v>
      </c>
      <c r="P1632">
        <v>205.43716557661301</v>
      </c>
      <c r="Q1632">
        <v>62.952241042998402</v>
      </c>
      <c r="R1632">
        <v>50.936767260695497</v>
      </c>
      <c r="S1632">
        <v>23.0197070097202</v>
      </c>
      <c r="T1632">
        <v>83.305212277133904</v>
      </c>
    </row>
    <row r="1633" spans="1:20" x14ac:dyDescent="0.35">
      <c r="A1633" s="24">
        <v>43278</v>
      </c>
      <c r="B1633">
        <v>113.127771898671</v>
      </c>
      <c r="C1633">
        <v>126.38930740660101</v>
      </c>
      <c r="D1633">
        <v>120.347126173729</v>
      </c>
      <c r="E1633">
        <v>106.387715154635</v>
      </c>
      <c r="F1633">
        <v>135.865028617104</v>
      </c>
      <c r="G1633">
        <v>48.1238026213572</v>
      </c>
      <c r="H1633">
        <v>26.6238254609808</v>
      </c>
      <c r="I1633">
        <v>134.69098422611799</v>
      </c>
      <c r="J1633">
        <v>125.69040574090999</v>
      </c>
      <c r="K1633">
        <v>114.58063162485401</v>
      </c>
      <c r="L1633">
        <v>240.74687671795499</v>
      </c>
      <c r="M1633">
        <v>260.459594754791</v>
      </c>
      <c r="N1633">
        <v>240.90943876919201</v>
      </c>
      <c r="O1633">
        <v>260.176931407366</v>
      </c>
      <c r="P1633">
        <v>202.346361009492</v>
      </c>
      <c r="Q1633">
        <v>63.2778500212182</v>
      </c>
      <c r="R1633">
        <v>51.6100680313738</v>
      </c>
      <c r="S1633">
        <v>23.377126688267101</v>
      </c>
      <c r="T1633">
        <v>84.443148773481894</v>
      </c>
    </row>
    <row r="1634" spans="1:20" x14ac:dyDescent="0.35">
      <c r="A1634" s="24">
        <v>43279</v>
      </c>
      <c r="B1634">
        <v>113.117177361061</v>
      </c>
      <c r="C1634">
        <v>126.29861046284501</v>
      </c>
      <c r="D1634">
        <v>120.202484241262</v>
      </c>
      <c r="E1634">
        <v>106.360556619543</v>
      </c>
      <c r="F1634">
        <v>135.37016078361199</v>
      </c>
      <c r="G1634">
        <v>48.1238026213572</v>
      </c>
      <c r="H1634">
        <v>26.6238254609808</v>
      </c>
      <c r="I1634">
        <v>134.66027017111901</v>
      </c>
      <c r="J1634">
        <v>125.525936729145</v>
      </c>
      <c r="K1634">
        <v>114.69784385568001</v>
      </c>
      <c r="L1634">
        <v>242.12326731574001</v>
      </c>
      <c r="M1634">
        <v>262.70553755601702</v>
      </c>
      <c r="N1634">
        <v>242.35517004425699</v>
      </c>
      <c r="O1634">
        <v>260.61610988040701</v>
      </c>
      <c r="P1634">
        <v>202.38755061417899</v>
      </c>
      <c r="Q1634">
        <v>63.241672911703098</v>
      </c>
      <c r="R1634">
        <v>51.7271667307472</v>
      </c>
      <c r="S1634">
        <v>23.116307072232299</v>
      </c>
      <c r="T1634">
        <v>84.188076183768899</v>
      </c>
    </row>
    <row r="1635" spans="1:20" x14ac:dyDescent="0.35">
      <c r="A1635" s="24">
        <v>43280</v>
      </c>
      <c r="B1635">
        <v>113.21298598820999</v>
      </c>
      <c r="C1635">
        <v>126.283492002313</v>
      </c>
      <c r="D1635">
        <v>120.347126173729</v>
      </c>
      <c r="E1635">
        <v>106.292631426591</v>
      </c>
      <c r="F1635">
        <v>135.06566728378499</v>
      </c>
      <c r="G1635">
        <v>48.447226911029603</v>
      </c>
      <c r="H1635">
        <v>26.891753415753399</v>
      </c>
      <c r="I1635">
        <v>134.64492045301</v>
      </c>
      <c r="J1635">
        <v>125.591706328485</v>
      </c>
      <c r="K1635">
        <v>113.467074202039</v>
      </c>
      <c r="L1635">
        <v>242.47186580789699</v>
      </c>
      <c r="M1635">
        <v>263.00503513764102</v>
      </c>
      <c r="N1635">
        <v>242.58343163104499</v>
      </c>
      <c r="O1635">
        <v>258.85963970548698</v>
      </c>
      <c r="P1635">
        <v>200.120916974963</v>
      </c>
      <c r="Q1635">
        <v>63.965267576051801</v>
      </c>
      <c r="R1635">
        <v>52.429742176269002</v>
      </c>
      <c r="S1635">
        <v>22.894128218199601</v>
      </c>
      <c r="T1635">
        <v>84.482397835600906</v>
      </c>
    </row>
    <row r="1636" spans="1:20" x14ac:dyDescent="0.35">
      <c r="A1636" s="24">
        <v>43283</v>
      </c>
      <c r="B1636">
        <v>113.105218800091</v>
      </c>
      <c r="C1636">
        <v>126.22278322981199</v>
      </c>
      <c r="D1636">
        <v>120.223867140278</v>
      </c>
      <c r="E1636">
        <v>106.257254924229</v>
      </c>
      <c r="F1636">
        <v>135.05032663135299</v>
      </c>
      <c r="G1636">
        <v>48.474191511941697</v>
      </c>
      <c r="H1636">
        <v>26.962262294078698</v>
      </c>
      <c r="I1636">
        <v>134.57551048959499</v>
      </c>
      <c r="J1636">
        <v>125.608181238008</v>
      </c>
      <c r="K1636">
        <v>113.29123295026</v>
      </c>
      <c r="L1636">
        <v>242.99030008583699</v>
      </c>
      <c r="M1636">
        <v>264.50231005347899</v>
      </c>
      <c r="N1636">
        <v>243.19221440580301</v>
      </c>
      <c r="O1636">
        <v>261.27478010306999</v>
      </c>
      <c r="P1636">
        <v>199.75005555516699</v>
      </c>
      <c r="Q1636">
        <v>62.626628316631702</v>
      </c>
      <c r="R1636">
        <v>51.6978920559039</v>
      </c>
      <c r="S1636">
        <v>22.440108477140502</v>
      </c>
      <c r="T1636">
        <v>82.873590484161397</v>
      </c>
    </row>
    <row r="1637" spans="1:20" x14ac:dyDescent="0.35">
      <c r="A1637" s="24">
        <v>43284</v>
      </c>
      <c r="B1637">
        <v>113.340008328016</v>
      </c>
      <c r="C1637">
        <v>126.571558099006</v>
      </c>
      <c r="D1637">
        <v>120.441312178754</v>
      </c>
      <c r="E1637">
        <v>106.35250024151701</v>
      </c>
      <c r="F1637">
        <v>135.12679266693101</v>
      </c>
      <c r="G1637">
        <v>48.056419067460801</v>
      </c>
      <c r="H1637">
        <v>26.581523813989801</v>
      </c>
      <c r="I1637">
        <v>135.43945109992799</v>
      </c>
      <c r="J1637">
        <v>126.069988856679</v>
      </c>
      <c r="K1637">
        <v>114.873685107459</v>
      </c>
      <c r="L1637">
        <v>242.13220918930099</v>
      </c>
      <c r="M1637">
        <v>262.48101325907402</v>
      </c>
      <c r="N1637">
        <v>242.20299032744001</v>
      </c>
      <c r="O1637">
        <v>260.01230040928601</v>
      </c>
      <c r="P1637">
        <v>200.780312264385</v>
      </c>
      <c r="Q1637">
        <v>62.554274097601898</v>
      </c>
      <c r="R1637">
        <v>51.6978920559039</v>
      </c>
      <c r="S1637">
        <v>22.642968792665201</v>
      </c>
      <c r="T1637">
        <v>83.736850911583304</v>
      </c>
    </row>
    <row r="1638" spans="1:20" x14ac:dyDescent="0.35">
      <c r="A1638" s="24">
        <v>43286</v>
      </c>
      <c r="B1638">
        <v>113.446710456799</v>
      </c>
      <c r="C1638">
        <v>126.96575744696401</v>
      </c>
      <c r="D1638">
        <v>120.368814427936</v>
      </c>
      <c r="E1638">
        <v>106.298067750445</v>
      </c>
      <c r="F1638">
        <v>135.662252604797</v>
      </c>
      <c r="G1638">
        <v>47.7599481993471</v>
      </c>
      <c r="H1638">
        <v>26.341795204828401</v>
      </c>
      <c r="I1638">
        <v>136.39616248275999</v>
      </c>
      <c r="J1638">
        <v>126.46581681341</v>
      </c>
      <c r="K1638">
        <v>116.045853226795</v>
      </c>
      <c r="L1638">
        <v>244.107555785964</v>
      </c>
      <c r="M1638">
        <v>265.17612636406398</v>
      </c>
      <c r="N1638">
        <v>244.33358624723499</v>
      </c>
      <c r="O1638">
        <v>260.72585575521799</v>
      </c>
      <c r="P1638">
        <v>203.08815272802201</v>
      </c>
      <c r="Q1638">
        <v>62.916063933483301</v>
      </c>
      <c r="R1638">
        <v>51.6100680313738</v>
      </c>
      <c r="S1638">
        <v>22.1792888611058</v>
      </c>
      <c r="T1638">
        <v>83.619120566702605</v>
      </c>
    </row>
    <row r="1639" spans="1:20" x14ac:dyDescent="0.35">
      <c r="A1639" s="24">
        <v>43287</v>
      </c>
      <c r="B1639">
        <v>113.56409120682299</v>
      </c>
      <c r="C1639">
        <v>126.950638986432</v>
      </c>
      <c r="D1639">
        <v>120.513793858246</v>
      </c>
      <c r="E1639">
        <v>106.36613144846299</v>
      </c>
      <c r="F1639">
        <v>136.00645519893601</v>
      </c>
      <c r="G1639">
        <v>47.4769428626592</v>
      </c>
      <c r="H1639">
        <v>26.087966922861401</v>
      </c>
      <c r="I1639">
        <v>136.87443046150099</v>
      </c>
      <c r="J1639">
        <v>126.641779250216</v>
      </c>
      <c r="K1639">
        <v>117.100836601954</v>
      </c>
      <c r="L1639">
        <v>246.172291212299</v>
      </c>
      <c r="M1639">
        <v>268.02103390106902</v>
      </c>
      <c r="N1639">
        <v>246.38816420454901</v>
      </c>
      <c r="O1639">
        <v>262.48237467358598</v>
      </c>
      <c r="P1639">
        <v>205.35480358697299</v>
      </c>
      <c r="Q1639">
        <v>63.205503298481197</v>
      </c>
      <c r="R1639">
        <v>51.756441405590799</v>
      </c>
      <c r="S1639">
        <v>22.372488986129898</v>
      </c>
      <c r="T1639">
        <v>85.169100639024805</v>
      </c>
    </row>
    <row r="1640" spans="1:20" x14ac:dyDescent="0.35">
      <c r="A1640" s="24">
        <v>43290</v>
      </c>
      <c r="B1640">
        <v>113.457361050163</v>
      </c>
      <c r="C1640">
        <v>126.85966565400101</v>
      </c>
      <c r="D1640">
        <v>120.55006684064401</v>
      </c>
      <c r="E1640">
        <v>106.35250024151701</v>
      </c>
      <c r="F1640">
        <v>136.235998277471</v>
      </c>
      <c r="G1640">
        <v>48.029471235579202</v>
      </c>
      <c r="H1640">
        <v>26.553316582655501</v>
      </c>
      <c r="I1640">
        <v>136.84351174359401</v>
      </c>
      <c r="J1640">
        <v>126.729725458186</v>
      </c>
      <c r="K1640">
        <v>114.873685107459</v>
      </c>
      <c r="L1640">
        <v>248.388874006534</v>
      </c>
      <c r="M1640">
        <v>270.491653136585</v>
      </c>
      <c r="N1640">
        <v>248.670891910541</v>
      </c>
      <c r="O1640">
        <v>268.52022566754403</v>
      </c>
      <c r="P1640">
        <v>205.93169912887799</v>
      </c>
      <c r="Q1640">
        <v>63.5311122767014</v>
      </c>
      <c r="R1640">
        <v>51.9906332207646</v>
      </c>
      <c r="S1640">
        <v>22.1792888611058</v>
      </c>
      <c r="T1640">
        <v>87.346872028269203</v>
      </c>
    </row>
    <row r="1641" spans="1:20" x14ac:dyDescent="0.35">
      <c r="A1641" s="24">
        <v>43291</v>
      </c>
      <c r="B1641">
        <v>113.371988135986</v>
      </c>
      <c r="C1641">
        <v>126.76870614100299</v>
      </c>
      <c r="D1641">
        <v>120.477561054163</v>
      </c>
      <c r="E1641">
        <v>106.28442500141</v>
      </c>
      <c r="F1641">
        <v>136.235998277471</v>
      </c>
      <c r="G1641">
        <v>48.042936767004797</v>
      </c>
      <c r="H1641">
        <v>26.581523813989801</v>
      </c>
      <c r="I1641">
        <v>136.88991174862301</v>
      </c>
      <c r="J1641">
        <v>126.58675285234899</v>
      </c>
      <c r="K1641">
        <v>114.932286641763</v>
      </c>
      <c r="L1641">
        <v>249.282732397312</v>
      </c>
      <c r="M1641">
        <v>271.16553030210798</v>
      </c>
      <c r="N1641">
        <v>249.355724601524</v>
      </c>
      <c r="O1641">
        <v>265.556136550384</v>
      </c>
      <c r="P1641">
        <v>204.44815013128601</v>
      </c>
      <c r="Q1641">
        <v>63.386403838641797</v>
      </c>
      <c r="R1641">
        <v>51.9613585459213</v>
      </c>
      <c r="S1641">
        <v>21.812210834551301</v>
      </c>
      <c r="T1641">
        <v>87.209538204174805</v>
      </c>
    </row>
    <row r="1642" spans="1:20" x14ac:dyDescent="0.35">
      <c r="A1642" s="24">
        <v>43292</v>
      </c>
      <c r="B1642">
        <v>113.414702620952</v>
      </c>
      <c r="C1642">
        <v>126.920319148766</v>
      </c>
      <c r="D1642">
        <v>120.622588698451</v>
      </c>
      <c r="E1642">
        <v>106.31171049948</v>
      </c>
      <c r="F1642">
        <v>136.121246507085</v>
      </c>
      <c r="G1642">
        <v>47.706052535583702</v>
      </c>
      <c r="H1642">
        <v>26.285385999308701</v>
      </c>
      <c r="I1642">
        <v>137.09042292347399</v>
      </c>
      <c r="J1642">
        <v>126.839628209206</v>
      </c>
      <c r="K1642">
        <v>116.10447308553201</v>
      </c>
      <c r="L1642">
        <v>247.459307933378</v>
      </c>
      <c r="M1642">
        <v>269.81789768094001</v>
      </c>
      <c r="N1642">
        <v>247.68165185530501</v>
      </c>
      <c r="O1642">
        <v>264.51317297794799</v>
      </c>
      <c r="P1642">
        <v>202.55241235133599</v>
      </c>
      <c r="Q1642">
        <v>61.179457728666698</v>
      </c>
      <c r="R1642">
        <v>49.853632209356199</v>
      </c>
      <c r="S1642">
        <v>22.121329560595701</v>
      </c>
      <c r="T1642">
        <v>84.914019628573399</v>
      </c>
    </row>
    <row r="1643" spans="1:20" x14ac:dyDescent="0.35">
      <c r="A1643" s="24">
        <v>43293</v>
      </c>
      <c r="B1643">
        <v>113.55340324295599</v>
      </c>
      <c r="C1643">
        <v>127.117494829631</v>
      </c>
      <c r="D1643">
        <v>120.69503823529099</v>
      </c>
      <c r="E1643">
        <v>106.36613144846299</v>
      </c>
      <c r="F1643">
        <v>136.50369529826801</v>
      </c>
      <c r="G1643">
        <v>47.706052535583702</v>
      </c>
      <c r="H1643">
        <v>26.299490929262902</v>
      </c>
      <c r="I1643">
        <v>137.39903997015401</v>
      </c>
      <c r="J1643">
        <v>127.11454013295899</v>
      </c>
      <c r="K1643">
        <v>116.16306545761999</v>
      </c>
      <c r="L1643">
        <v>249.70271634829501</v>
      </c>
      <c r="M1643">
        <v>273.18682709651301</v>
      </c>
      <c r="N1643">
        <v>249.88834562194401</v>
      </c>
      <c r="O1643">
        <v>262.207875942074</v>
      </c>
      <c r="P1643">
        <v>201.72815532475801</v>
      </c>
      <c r="Q1643">
        <v>61.505062958740197</v>
      </c>
      <c r="R1643">
        <v>50.1170986993735</v>
      </c>
      <c r="S1643">
        <v>21.937789626072</v>
      </c>
      <c r="T1643">
        <v>84.698204521717898</v>
      </c>
    </row>
    <row r="1644" spans="1:20" x14ac:dyDescent="0.35">
      <c r="A1644" s="24">
        <v>43294</v>
      </c>
      <c r="B1644">
        <v>113.660105371738</v>
      </c>
      <c r="C1644">
        <v>127.23874654142701</v>
      </c>
      <c r="D1644">
        <v>120.876282612336</v>
      </c>
      <c r="E1644">
        <v>106.406955816767</v>
      </c>
      <c r="F1644">
        <v>136.50369529826801</v>
      </c>
      <c r="G1644">
        <v>47.463471741556702</v>
      </c>
      <c r="H1644">
        <v>26.073864621481398</v>
      </c>
      <c r="I1644">
        <v>137.98534072682901</v>
      </c>
      <c r="J1644">
        <v>127.213499622887</v>
      </c>
      <c r="K1644">
        <v>116.925004512391</v>
      </c>
      <c r="L1644">
        <v>249.89945251958599</v>
      </c>
      <c r="M1644">
        <v>273.63605825521603</v>
      </c>
      <c r="N1644">
        <v>249.96442749191601</v>
      </c>
      <c r="O1644">
        <v>259.24378682491403</v>
      </c>
      <c r="P1644">
        <v>202.84084290255399</v>
      </c>
      <c r="Q1644">
        <v>61.613613028017397</v>
      </c>
      <c r="R1644">
        <v>50.292741164860601</v>
      </c>
      <c r="S1644">
        <v>21.647991281028599</v>
      </c>
      <c r="T1644">
        <v>84.737445163098499</v>
      </c>
    </row>
    <row r="1645" spans="1:20" x14ac:dyDescent="0.35">
      <c r="A1645" s="24">
        <v>43297</v>
      </c>
      <c r="B1645">
        <v>113.532055343099</v>
      </c>
      <c r="C1645">
        <v>127.07195979539701</v>
      </c>
      <c r="D1645">
        <v>120.69503823529099</v>
      </c>
      <c r="E1645">
        <v>106.36613144846299</v>
      </c>
      <c r="F1645">
        <v>136.38898306564599</v>
      </c>
      <c r="G1645">
        <v>47.894704127786298</v>
      </c>
      <c r="H1645">
        <v>26.426401127384899</v>
      </c>
      <c r="I1645">
        <v>137.39903997015401</v>
      </c>
      <c r="J1645">
        <v>127.004617375978</v>
      </c>
      <c r="K1645">
        <v>115.401153889498</v>
      </c>
      <c r="L1645">
        <v>249.67590568058</v>
      </c>
      <c r="M1645">
        <v>272.96224194463099</v>
      </c>
      <c r="N1645">
        <v>249.73619785887499</v>
      </c>
      <c r="O1645">
        <v>262.70186642320903</v>
      </c>
      <c r="P1645">
        <v>203.25296280597499</v>
      </c>
      <c r="Q1645">
        <v>60.311147129965697</v>
      </c>
      <c r="R1645">
        <v>49.121782088991097</v>
      </c>
      <c r="S1645">
        <v>21.647991281028599</v>
      </c>
      <c r="T1645">
        <v>83.030569891161704</v>
      </c>
    </row>
    <row r="1646" spans="1:20" x14ac:dyDescent="0.35">
      <c r="A1646" s="24">
        <v>43298</v>
      </c>
      <c r="B1646">
        <v>113.48939691388701</v>
      </c>
      <c r="C1646">
        <v>127.026493858332</v>
      </c>
      <c r="D1646">
        <v>120.622588698451</v>
      </c>
      <c r="E1646">
        <v>106.35250024151701</v>
      </c>
      <c r="F1646">
        <v>136.50369529826801</v>
      </c>
      <c r="G1646">
        <v>48.0833780786962</v>
      </c>
      <c r="H1646">
        <v>26.581523813989801</v>
      </c>
      <c r="I1646">
        <v>136.997842195103</v>
      </c>
      <c r="J1646">
        <v>126.916591144161</v>
      </c>
      <c r="K1646">
        <v>114.639223996943</v>
      </c>
      <c r="L1646">
        <v>250.68594861577699</v>
      </c>
      <c r="M1646">
        <v>274.75898401462501</v>
      </c>
      <c r="N1646">
        <v>250.80148783033499</v>
      </c>
      <c r="O1646">
        <v>263.141020524525</v>
      </c>
      <c r="P1646">
        <v>205.68445818234801</v>
      </c>
      <c r="Q1646">
        <v>60.383497600848699</v>
      </c>
      <c r="R1646">
        <v>49.151056763834397</v>
      </c>
      <c r="S1646">
        <v>21.445132807996899</v>
      </c>
      <c r="T1646">
        <v>83.0697684288494</v>
      </c>
    </row>
    <row r="1647" spans="1:20" x14ac:dyDescent="0.35">
      <c r="A1647" s="24">
        <v>43299</v>
      </c>
      <c r="B1647">
        <v>113.457361050163</v>
      </c>
      <c r="C1647">
        <v>127.026493858332</v>
      </c>
      <c r="D1647">
        <v>120.658821502534</v>
      </c>
      <c r="E1647">
        <v>106.35250024151701</v>
      </c>
      <c r="F1647">
        <v>136.61848660641701</v>
      </c>
      <c r="G1647">
        <v>48.420295848178199</v>
      </c>
      <c r="H1647">
        <v>26.9058583457076</v>
      </c>
      <c r="I1647">
        <v>136.56590112749501</v>
      </c>
      <c r="J1647">
        <v>126.89464460409199</v>
      </c>
      <c r="K1647">
        <v>113.34983448456499</v>
      </c>
      <c r="L1647">
        <v>251.21326495541399</v>
      </c>
      <c r="M1647">
        <v>275.05848159624901</v>
      </c>
      <c r="N1647">
        <v>251.25805893453</v>
      </c>
      <c r="O1647">
        <v>267.14795135550003</v>
      </c>
      <c r="P1647">
        <v>206.38507751592499</v>
      </c>
      <c r="Q1647">
        <v>60.926195473183498</v>
      </c>
      <c r="R1647">
        <v>49.473067019965399</v>
      </c>
      <c r="S1647">
        <v>21.396831855494298</v>
      </c>
      <c r="T1647">
        <v>83.285575114966406</v>
      </c>
    </row>
    <row r="1648" spans="1:20" x14ac:dyDescent="0.35">
      <c r="A1648" s="24">
        <v>43300</v>
      </c>
      <c r="B1648">
        <v>113.628106878517</v>
      </c>
      <c r="C1648">
        <v>127.284226297926</v>
      </c>
      <c r="D1648">
        <v>120.80375271886599</v>
      </c>
      <c r="E1648">
        <v>106.434160520215</v>
      </c>
      <c r="F1648">
        <v>136.541901957547</v>
      </c>
      <c r="G1648">
        <v>47.894704127786298</v>
      </c>
      <c r="H1648">
        <v>26.3982017817737</v>
      </c>
      <c r="I1648">
        <v>137.24470951864501</v>
      </c>
      <c r="J1648">
        <v>127.09252357202401</v>
      </c>
      <c r="K1648">
        <v>115.401153889498</v>
      </c>
      <c r="L1648">
        <v>250.26584504106901</v>
      </c>
      <c r="M1648">
        <v>273.71090983002</v>
      </c>
      <c r="N1648">
        <v>250.42099859611099</v>
      </c>
      <c r="O1648">
        <v>266.15994602150499</v>
      </c>
      <c r="P1648">
        <v>208.651607836735</v>
      </c>
      <c r="Q1648">
        <v>60.853837506007302</v>
      </c>
      <c r="R1648">
        <v>49.473067019965399</v>
      </c>
      <c r="S1648">
        <v>21.676971852530102</v>
      </c>
      <c r="T1648">
        <v>83.717222170154301</v>
      </c>
    </row>
    <row r="1649" spans="1:20" x14ac:dyDescent="0.35">
      <c r="A1649" s="24">
        <v>43301</v>
      </c>
      <c r="B1649">
        <v>113.403986629207</v>
      </c>
      <c r="C1649">
        <v>127.087133533664</v>
      </c>
      <c r="D1649">
        <v>120.73123086106</v>
      </c>
      <c r="E1649">
        <v>106.420587023713</v>
      </c>
      <c r="F1649">
        <v>136.58021405086399</v>
      </c>
      <c r="G1649">
        <v>49.013237584405701</v>
      </c>
      <c r="H1649">
        <v>27.3571162184192</v>
      </c>
      <c r="I1649">
        <v>136.22639460046599</v>
      </c>
      <c r="J1649">
        <v>126.718712176228</v>
      </c>
      <c r="K1649">
        <v>111.298496755201</v>
      </c>
      <c r="L1649">
        <v>249.979824710868</v>
      </c>
      <c r="M1649">
        <v>273.78582225976299</v>
      </c>
      <c r="N1649">
        <v>250.04054131563399</v>
      </c>
      <c r="O1649">
        <v>267.25774597376</v>
      </c>
      <c r="P1649">
        <v>206.34381903229999</v>
      </c>
      <c r="Q1649">
        <v>61.287992805358002</v>
      </c>
      <c r="R1649">
        <v>49.736533509982699</v>
      </c>
      <c r="S1649">
        <v>21.6190107095271</v>
      </c>
      <c r="T1649">
        <v>83.383676718418101</v>
      </c>
    </row>
    <row r="1650" spans="1:20" x14ac:dyDescent="0.35">
      <c r="A1650" s="24">
        <v>43304</v>
      </c>
      <c r="B1650">
        <v>113.009157922046</v>
      </c>
      <c r="C1650">
        <v>126.647412970906</v>
      </c>
      <c r="D1650">
        <v>120.477561054163</v>
      </c>
      <c r="E1650">
        <v>106.28442500141</v>
      </c>
      <c r="F1650">
        <v>136.58021405086399</v>
      </c>
      <c r="G1650">
        <v>50.185666704788296</v>
      </c>
      <c r="H1650">
        <v>28.372426717712699</v>
      </c>
      <c r="I1650">
        <v>135.36235165867899</v>
      </c>
      <c r="J1650">
        <v>126.212971465496</v>
      </c>
      <c r="K1650">
        <v>107.195885431984</v>
      </c>
      <c r="L1650">
        <v>250.44463765337801</v>
      </c>
      <c r="M1650">
        <v>274.30984413833102</v>
      </c>
      <c r="N1650">
        <v>250.42099859611099</v>
      </c>
      <c r="O1650">
        <v>270.825571446867</v>
      </c>
      <c r="P1650">
        <v>206.13775047072201</v>
      </c>
      <c r="Q1650">
        <v>61.505062958740197</v>
      </c>
      <c r="R1650">
        <v>49.824357534512899</v>
      </c>
      <c r="S1650">
        <v>21.338872554984199</v>
      </c>
      <c r="T1650">
        <v>82.991295566826693</v>
      </c>
    </row>
    <row r="1651" spans="1:20" x14ac:dyDescent="0.35">
      <c r="A1651" s="24">
        <v>43305</v>
      </c>
      <c r="B1651">
        <v>113.169271842288</v>
      </c>
      <c r="C1651">
        <v>126.890013130534</v>
      </c>
      <c r="D1651">
        <v>120.658821502534</v>
      </c>
      <c r="E1651">
        <v>106.31171049948</v>
      </c>
      <c r="F1651">
        <v>136.847897892406</v>
      </c>
      <c r="G1651">
        <v>49.875719125895401</v>
      </c>
      <c r="H1651">
        <v>28.0903912044115</v>
      </c>
      <c r="I1651">
        <v>136.16471797122301</v>
      </c>
      <c r="J1651">
        <v>126.608749407323</v>
      </c>
      <c r="K1651">
        <v>108.309452017016</v>
      </c>
      <c r="L1651">
        <v>251.70485865970701</v>
      </c>
      <c r="M1651">
        <v>275.58250347481697</v>
      </c>
      <c r="N1651">
        <v>251.334108850756</v>
      </c>
      <c r="O1651">
        <v>268.63002028580502</v>
      </c>
      <c r="P1651">
        <v>202.75844647344499</v>
      </c>
      <c r="Q1651">
        <v>61.8306831813996</v>
      </c>
      <c r="R1651">
        <v>50.058549349686601</v>
      </c>
      <c r="S1651">
        <v>21.561051409017001</v>
      </c>
      <c r="T1651">
        <v>83.756454390796407</v>
      </c>
    </row>
    <row r="1652" spans="1:20" x14ac:dyDescent="0.35">
      <c r="A1652" s="24">
        <v>43306</v>
      </c>
      <c r="B1652">
        <v>113.17986637989701</v>
      </c>
      <c r="C1652">
        <v>126.85966565400101</v>
      </c>
      <c r="D1652">
        <v>120.69503823529099</v>
      </c>
      <c r="E1652">
        <v>106.28442500141</v>
      </c>
      <c r="F1652">
        <v>137.077427791687</v>
      </c>
      <c r="G1652">
        <v>50.077858608230898</v>
      </c>
      <c r="H1652">
        <v>28.259613563822001</v>
      </c>
      <c r="I1652">
        <v>136.55039060281501</v>
      </c>
      <c r="J1652">
        <v>126.77372857111401</v>
      </c>
      <c r="K1652">
        <v>107.664761841935</v>
      </c>
      <c r="L1652">
        <v>253.85001113622101</v>
      </c>
      <c r="M1652">
        <v>279.25096089948403</v>
      </c>
      <c r="N1652">
        <v>253.54083457114001</v>
      </c>
      <c r="O1652">
        <v>265.88552040516498</v>
      </c>
      <c r="P1652">
        <v>204.69539107781799</v>
      </c>
      <c r="Q1652">
        <v>62.662809174293201</v>
      </c>
      <c r="R1652">
        <v>50.761124795208403</v>
      </c>
      <c r="S1652">
        <v>21.8315312155523</v>
      </c>
      <c r="T1652">
        <v>84.345047170030199</v>
      </c>
    </row>
    <row r="1653" spans="1:20" x14ac:dyDescent="0.35">
      <c r="A1653" s="24">
        <v>43307</v>
      </c>
      <c r="B1653">
        <v>113.115860050829</v>
      </c>
      <c r="C1653">
        <v>126.950638986432</v>
      </c>
      <c r="D1653">
        <v>120.69503823529099</v>
      </c>
      <c r="E1653">
        <v>106.28442500141</v>
      </c>
      <c r="F1653">
        <v>137.15389382726499</v>
      </c>
      <c r="G1653">
        <v>50.266526969464103</v>
      </c>
      <c r="H1653">
        <v>28.414728364703802</v>
      </c>
      <c r="I1653">
        <v>136.82811816914699</v>
      </c>
      <c r="J1653">
        <v>126.89464460409199</v>
      </c>
      <c r="K1653">
        <v>107.13726557324701</v>
      </c>
      <c r="L1653">
        <v>253.25120466700099</v>
      </c>
      <c r="M1653">
        <v>276.55584779449498</v>
      </c>
      <c r="N1653">
        <v>253.008149643227</v>
      </c>
      <c r="O1653">
        <v>266.81861624416803</v>
      </c>
      <c r="P1653">
        <v>206.5910944183</v>
      </c>
      <c r="Q1653">
        <v>62.662809174293201</v>
      </c>
      <c r="R1653">
        <v>50.790399470051703</v>
      </c>
      <c r="S1653">
        <v>21.850851596553301</v>
      </c>
      <c r="T1653">
        <v>84.619740080433701</v>
      </c>
    </row>
    <row r="1654" spans="1:20" x14ac:dyDescent="0.35">
      <c r="A1654" s="24">
        <v>43308</v>
      </c>
      <c r="B1654">
        <v>113.201289020761</v>
      </c>
      <c r="C1654">
        <v>127.132613290162</v>
      </c>
      <c r="D1654">
        <v>120.69503823529099</v>
      </c>
      <c r="E1654">
        <v>106.31171049948</v>
      </c>
      <c r="F1654">
        <v>137.077427791687</v>
      </c>
      <c r="G1654">
        <v>50.064398666482099</v>
      </c>
      <c r="H1654">
        <v>28.2878181665818</v>
      </c>
      <c r="I1654">
        <v>137.22928670664001</v>
      </c>
      <c r="J1654">
        <v>127.059573752978</v>
      </c>
      <c r="K1654">
        <v>107.547540448893</v>
      </c>
      <c r="L1654">
        <v>251.535112591721</v>
      </c>
      <c r="M1654">
        <v>273.56114582547298</v>
      </c>
      <c r="N1654">
        <v>251.181897180193</v>
      </c>
      <c r="O1654">
        <v>267.03820548068802</v>
      </c>
      <c r="P1654">
        <v>203.33539367455299</v>
      </c>
      <c r="Q1654">
        <v>62.409550666956299</v>
      </c>
      <c r="R1654">
        <v>50.585482329721302</v>
      </c>
      <c r="S1654">
        <v>22.034389688584099</v>
      </c>
      <c r="T1654">
        <v>82.893193963374998</v>
      </c>
    </row>
    <row r="1655" spans="1:20" x14ac:dyDescent="0.35">
      <c r="A1655" s="24">
        <v>43311</v>
      </c>
      <c r="B1655">
        <v>113.083880242859</v>
      </c>
      <c r="C1655">
        <v>126.96575744696401</v>
      </c>
      <c r="D1655">
        <v>120.73123086106</v>
      </c>
      <c r="E1655">
        <v>106.35250024151701</v>
      </c>
      <c r="F1655">
        <v>137.19212684505399</v>
      </c>
      <c r="G1655">
        <v>50.455195330697101</v>
      </c>
      <c r="H1655">
        <v>28.5698510513086</v>
      </c>
      <c r="I1655">
        <v>136.735537440776</v>
      </c>
      <c r="J1655">
        <v>126.883651328095</v>
      </c>
      <c r="K1655">
        <v>106.43397386386199</v>
      </c>
      <c r="L1655">
        <v>250.22124034402901</v>
      </c>
      <c r="M1655">
        <v>270.19218598242901</v>
      </c>
      <c r="N1655">
        <v>249.58403411893201</v>
      </c>
      <c r="O1655">
        <v>266.15994602150499</v>
      </c>
      <c r="P1655">
        <v>204.242081569709</v>
      </c>
      <c r="Q1655">
        <v>62.7713442509841</v>
      </c>
      <c r="R1655">
        <v>50.966041935538897</v>
      </c>
      <c r="S1655">
        <v>22.1792888611058</v>
      </c>
      <c r="T1655">
        <v>84.3842878114108</v>
      </c>
    </row>
    <row r="1656" spans="1:20" x14ac:dyDescent="0.35">
      <c r="A1656" s="24">
        <v>43312</v>
      </c>
      <c r="B1656">
        <v>113.17986637989701</v>
      </c>
      <c r="C1656">
        <v>127.284226297926</v>
      </c>
      <c r="D1656">
        <v>120.876282612336</v>
      </c>
      <c r="E1656">
        <v>106.35250024151701</v>
      </c>
      <c r="F1656">
        <v>137.45992929988799</v>
      </c>
      <c r="G1656">
        <v>49.9161548479101</v>
      </c>
      <c r="H1656">
        <v>28.118598435745799</v>
      </c>
      <c r="I1656">
        <v>137.56876399610999</v>
      </c>
      <c r="J1656">
        <v>127.27944927588401</v>
      </c>
      <c r="K1656">
        <v>108.133629089669</v>
      </c>
      <c r="L1656">
        <v>251.45457591781499</v>
      </c>
      <c r="M1656">
        <v>272.06381005469598</v>
      </c>
      <c r="N1656">
        <v>250.725421937237</v>
      </c>
      <c r="O1656">
        <v>265.11705556424101</v>
      </c>
      <c r="P1656">
        <v>204.53052934066099</v>
      </c>
      <c r="Q1656">
        <v>62.409550666956299</v>
      </c>
      <c r="R1656">
        <v>50.526932980034402</v>
      </c>
      <c r="S1656">
        <v>22.034389688584099</v>
      </c>
      <c r="T1656">
        <v>84.403916552839803</v>
      </c>
    </row>
    <row r="1657" spans="1:20" x14ac:dyDescent="0.35">
      <c r="A1657" s="24">
        <v>43313</v>
      </c>
      <c r="B1657">
        <v>113.063335808817</v>
      </c>
      <c r="C1657">
        <v>127.081951246004</v>
      </c>
      <c r="D1657">
        <v>120.719997004305</v>
      </c>
      <c r="E1657">
        <v>106.371625482761</v>
      </c>
      <c r="F1657">
        <v>137.57903022431401</v>
      </c>
      <c r="G1657">
        <v>50.711252835503402</v>
      </c>
      <c r="H1657">
        <v>28.7672727563303</v>
      </c>
      <c r="I1657">
        <v>136.689049723073</v>
      </c>
      <c r="J1657">
        <v>126.830615523426</v>
      </c>
      <c r="K1657">
        <v>105.554831740482</v>
      </c>
      <c r="L1657">
        <v>251.034487296072</v>
      </c>
      <c r="M1657">
        <v>272.96224194463099</v>
      </c>
      <c r="N1657">
        <v>250.649276159772</v>
      </c>
      <c r="O1657">
        <v>266.65396087436397</v>
      </c>
      <c r="P1657">
        <v>202.14029244791399</v>
      </c>
      <c r="Q1657">
        <v>61.505062958740197</v>
      </c>
      <c r="R1657">
        <v>49.853632209356199</v>
      </c>
      <c r="S1657">
        <v>21.889490516062398</v>
      </c>
      <c r="T1657">
        <v>83.0697684288494</v>
      </c>
    </row>
    <row r="1658" spans="1:20" x14ac:dyDescent="0.35">
      <c r="A1658" s="24">
        <v>43314</v>
      </c>
      <c r="B1658">
        <v>113.10609700691199</v>
      </c>
      <c r="C1658">
        <v>127.18840234424501</v>
      </c>
      <c r="D1658">
        <v>120.792663504044</v>
      </c>
      <c r="E1658">
        <v>106.439816143757</v>
      </c>
      <c r="F1658">
        <v>137.617434572414</v>
      </c>
      <c r="G1658">
        <v>50.616915860048501</v>
      </c>
      <c r="H1658">
        <v>28.654454345290901</v>
      </c>
      <c r="I1658">
        <v>136.84389183185201</v>
      </c>
      <c r="J1658">
        <v>126.98505154535999</v>
      </c>
      <c r="K1658">
        <v>105.965088291695</v>
      </c>
      <c r="L1658">
        <v>252.40208554995399</v>
      </c>
      <c r="M1658">
        <v>275.05848159624901</v>
      </c>
      <c r="N1658">
        <v>252.24728301289201</v>
      </c>
      <c r="O1658">
        <v>269.01416740523098</v>
      </c>
      <c r="P1658">
        <v>204.242081569709</v>
      </c>
      <c r="Q1658">
        <v>61.866867787207497</v>
      </c>
      <c r="R1658">
        <v>50.292741164860701</v>
      </c>
      <c r="S1658">
        <v>22.295209304618901</v>
      </c>
      <c r="T1658">
        <v>83.324849439301403</v>
      </c>
    </row>
    <row r="1659" spans="1:20" x14ac:dyDescent="0.35">
      <c r="A1659" s="24">
        <v>43315</v>
      </c>
      <c r="B1659">
        <v>113.35212571362401</v>
      </c>
      <c r="C1659">
        <v>127.477435801301</v>
      </c>
      <c r="D1659">
        <v>120.93806078882599</v>
      </c>
      <c r="E1659">
        <v>106.48070976459501</v>
      </c>
      <c r="F1659">
        <v>137.809495850676</v>
      </c>
      <c r="G1659">
        <v>50.118294330245597</v>
      </c>
      <c r="H1659">
        <v>28.2737132366276</v>
      </c>
      <c r="I1659">
        <v>137.47891697944101</v>
      </c>
      <c r="J1659">
        <v>127.382059853836</v>
      </c>
      <c r="K1659">
        <v>107.371726683763</v>
      </c>
      <c r="L1659">
        <v>253.48360366177201</v>
      </c>
      <c r="M1659">
        <v>276.10664706326202</v>
      </c>
      <c r="N1659">
        <v>253.31250907686001</v>
      </c>
      <c r="O1659">
        <v>268.19084181276298</v>
      </c>
      <c r="P1659">
        <v>206.014129997456</v>
      </c>
      <c r="Q1659">
        <v>62.083937940590097</v>
      </c>
      <c r="R1659">
        <v>50.3512905145475</v>
      </c>
      <c r="S1659">
        <v>22.546368730153102</v>
      </c>
      <c r="T1659">
        <v>82.402711208331397</v>
      </c>
    </row>
    <row r="1660" spans="1:20" x14ac:dyDescent="0.35">
      <c r="A1660" s="24">
        <v>43318</v>
      </c>
      <c r="B1660">
        <v>113.42700685907499</v>
      </c>
      <c r="C1660">
        <v>127.629518669812</v>
      </c>
      <c r="D1660">
        <v>121.156044216718</v>
      </c>
      <c r="E1660">
        <v>106.50793755222</v>
      </c>
      <c r="F1660">
        <v>137.88634408463901</v>
      </c>
      <c r="G1660">
        <v>50.118294330245597</v>
      </c>
      <c r="H1660">
        <v>28.217309288256601</v>
      </c>
      <c r="I1660">
        <v>137.587402939529</v>
      </c>
      <c r="J1660">
        <v>127.503325991145</v>
      </c>
      <c r="K1660">
        <v>107.664761841935</v>
      </c>
      <c r="L1660">
        <v>254.413169734928</v>
      </c>
      <c r="M1660">
        <v>277.304485252414</v>
      </c>
      <c r="N1660">
        <v>254.22565128525099</v>
      </c>
      <c r="O1660">
        <v>268.41038230583501</v>
      </c>
      <c r="P1660">
        <v>207.250472487986</v>
      </c>
      <c r="Q1660">
        <v>62.192473017281003</v>
      </c>
      <c r="R1660">
        <v>50.439108955504203</v>
      </c>
      <c r="S1660">
        <v>22.6333086021647</v>
      </c>
      <c r="T1660">
        <v>82.952063346184602</v>
      </c>
    </row>
    <row r="1661" spans="1:20" x14ac:dyDescent="0.35">
      <c r="A1661" s="24">
        <v>43319</v>
      </c>
      <c r="B1661">
        <v>113.223748693083</v>
      </c>
      <c r="C1661">
        <v>127.386103163592</v>
      </c>
      <c r="D1661">
        <v>121.047008306625</v>
      </c>
      <c r="E1661">
        <v>106.41254218777701</v>
      </c>
      <c r="F1661">
        <v>138.040066911076</v>
      </c>
      <c r="G1661">
        <v>50.603433559592403</v>
      </c>
      <c r="H1661">
        <v>28.668561903819501</v>
      </c>
      <c r="I1661">
        <v>136.93680879214301</v>
      </c>
      <c r="J1661">
        <v>127.106347691612</v>
      </c>
      <c r="K1661">
        <v>106.02372647486401</v>
      </c>
      <c r="L1661">
        <v>255.25331707248199</v>
      </c>
      <c r="M1661">
        <v>278.05312271033301</v>
      </c>
      <c r="N1661">
        <v>254.91054788372699</v>
      </c>
      <c r="O1661">
        <v>269.17889589020803</v>
      </c>
      <c r="P1661">
        <v>208.98131409131199</v>
      </c>
      <c r="Q1661">
        <v>62.662809174293201</v>
      </c>
      <c r="R1661">
        <v>50.673300770678203</v>
      </c>
      <c r="S1661">
        <v>22.932767137708598</v>
      </c>
      <c r="T1661">
        <v>83.109009070230499</v>
      </c>
    </row>
    <row r="1662" spans="1:20" x14ac:dyDescent="0.35">
      <c r="A1662" s="24">
        <v>43320</v>
      </c>
      <c r="B1662">
        <v>113.223748693083</v>
      </c>
      <c r="C1662">
        <v>127.34054049049099</v>
      </c>
      <c r="D1662">
        <v>121.01071925290201</v>
      </c>
      <c r="E1662">
        <v>106.426150310545</v>
      </c>
      <c r="F1662">
        <v>138.040066911076</v>
      </c>
      <c r="G1662">
        <v>50.495631052711701</v>
      </c>
      <c r="H1662">
        <v>28.583953352688599</v>
      </c>
      <c r="I1662">
        <v>136.72005615365401</v>
      </c>
      <c r="J1662">
        <v>126.907858541845</v>
      </c>
      <c r="K1662">
        <v>106.316743308604</v>
      </c>
      <c r="L1662">
        <v>255.14604449569001</v>
      </c>
      <c r="M1662">
        <v>278.35255943701901</v>
      </c>
      <c r="N1662">
        <v>254.834386129389</v>
      </c>
      <c r="O1662">
        <v>270.77066195187501</v>
      </c>
      <c r="P1662">
        <v>209.104986223781</v>
      </c>
      <c r="Q1662">
        <v>61.903033652283099</v>
      </c>
      <c r="R1662">
        <v>49.7950828596693</v>
      </c>
      <c r="S1662">
        <v>23.309505354763498</v>
      </c>
      <c r="T1662">
        <v>81.814135270575093</v>
      </c>
    </row>
    <row r="1663" spans="1:20" x14ac:dyDescent="0.35">
      <c r="A1663" s="24">
        <v>43321</v>
      </c>
      <c r="B1663">
        <v>113.38423631835499</v>
      </c>
      <c r="C1663">
        <v>127.43174875329601</v>
      </c>
      <c r="D1663">
        <v>121.047008306625</v>
      </c>
      <c r="E1663">
        <v>106.426150310545</v>
      </c>
      <c r="F1663">
        <v>137.809495850676</v>
      </c>
      <c r="G1663">
        <v>49.673579643559798</v>
      </c>
      <c r="H1663">
        <v>27.878869826584399</v>
      </c>
      <c r="I1663">
        <v>136.75109182179401</v>
      </c>
      <c r="J1663">
        <v>127.00705810331399</v>
      </c>
      <c r="K1663">
        <v>108.836929961271</v>
      </c>
      <c r="L1663">
        <v>254.79743105056599</v>
      </c>
      <c r="M1663">
        <v>278.20285628740999</v>
      </c>
      <c r="N1663">
        <v>254.60606063510801</v>
      </c>
      <c r="O1663">
        <v>269.39848512672802</v>
      </c>
      <c r="P1663">
        <v>210.01157080053</v>
      </c>
      <c r="Q1663">
        <v>61.649790137532101</v>
      </c>
      <c r="R1663">
        <v>49.6779841602958</v>
      </c>
      <c r="S1663">
        <v>23.386785036274699</v>
      </c>
      <c r="T1663">
        <v>81.048951184390006</v>
      </c>
    </row>
    <row r="1664" spans="1:20" x14ac:dyDescent="0.35">
      <c r="A1664" s="24">
        <v>43322</v>
      </c>
      <c r="B1664">
        <v>113.630227654564</v>
      </c>
      <c r="C1664">
        <v>127.659962882382</v>
      </c>
      <c r="D1664">
        <v>121.192445769722</v>
      </c>
      <c r="E1664">
        <v>106.56250854835901</v>
      </c>
      <c r="F1664">
        <v>137.57903022431401</v>
      </c>
      <c r="G1664">
        <v>48.972813041744601</v>
      </c>
      <c r="H1664">
        <v>27.286604711519601</v>
      </c>
      <c r="I1664">
        <v>136.797477208044</v>
      </c>
      <c r="J1664">
        <v>127.21659054398199</v>
      </c>
      <c r="K1664">
        <v>111.181302848808</v>
      </c>
      <c r="L1664">
        <v>253.09028084884699</v>
      </c>
      <c r="M1664">
        <v>276.33123221514398</v>
      </c>
      <c r="N1664">
        <v>252.93205179638301</v>
      </c>
      <c r="O1664">
        <v>268.026162071236</v>
      </c>
      <c r="P1664">
        <v>210.13524293299801</v>
      </c>
      <c r="Q1664">
        <v>61.649790137532101</v>
      </c>
      <c r="R1664">
        <v>49.824357534512899</v>
      </c>
      <c r="S1664">
        <v>23.309505354763498</v>
      </c>
      <c r="T1664">
        <v>81.833738749788196</v>
      </c>
    </row>
    <row r="1665" spans="1:20" x14ac:dyDescent="0.35">
      <c r="A1665" s="24">
        <v>43325</v>
      </c>
      <c r="B1665">
        <v>113.694430178773</v>
      </c>
      <c r="C1665">
        <v>127.675122801215</v>
      </c>
      <c r="D1665">
        <v>121.192445769722</v>
      </c>
      <c r="E1665">
        <v>106.576209007838</v>
      </c>
      <c r="F1665">
        <v>137.54055997994101</v>
      </c>
      <c r="G1665">
        <v>49.121051270639803</v>
      </c>
      <c r="H1665">
        <v>27.413514909641599</v>
      </c>
      <c r="I1665">
        <v>136.62716843092201</v>
      </c>
      <c r="J1665">
        <v>127.183560701088</v>
      </c>
      <c r="K1665">
        <v>110.712453925505</v>
      </c>
      <c r="L1665">
        <v>252.14292074636501</v>
      </c>
      <c r="M1665">
        <v>275.732328334302</v>
      </c>
      <c r="N1665">
        <v>251.94287564864001</v>
      </c>
      <c r="O1665">
        <v>266.050224518417</v>
      </c>
      <c r="P1665">
        <v>208.98131409131199</v>
      </c>
      <c r="Q1665">
        <v>61.324169914872698</v>
      </c>
      <c r="R1665">
        <v>49.619440394182497</v>
      </c>
      <c r="S1665">
        <v>23.222567325244899</v>
      </c>
      <c r="T1665">
        <v>79.793275922422794</v>
      </c>
    </row>
    <row r="1666" spans="1:20" x14ac:dyDescent="0.35">
      <c r="A1666" s="24">
        <v>43326</v>
      </c>
      <c r="B1666">
        <v>113.58743842859199</v>
      </c>
      <c r="C1666">
        <v>127.81207338976</v>
      </c>
      <c r="D1666">
        <v>121.26506405548299</v>
      </c>
      <c r="E1666">
        <v>106.589794046428</v>
      </c>
      <c r="F1666">
        <v>137.73267397522201</v>
      </c>
      <c r="G1666">
        <v>49.3636152956364</v>
      </c>
      <c r="H1666">
        <v>27.6250415446174</v>
      </c>
      <c r="I1666">
        <v>137.32403101432499</v>
      </c>
      <c r="J1666">
        <v>127.34892998113401</v>
      </c>
      <c r="K1666">
        <v>109.833293477693</v>
      </c>
      <c r="L1666">
        <v>253.75168043299001</v>
      </c>
      <c r="M1666">
        <v>277.45421882949199</v>
      </c>
      <c r="N1666">
        <v>253.54083457114001</v>
      </c>
      <c r="O1666">
        <v>269.61792813290299</v>
      </c>
      <c r="P1666">
        <v>213.720632711588</v>
      </c>
      <c r="Q1666">
        <v>61.432712487856797</v>
      </c>
      <c r="R1666">
        <v>49.590165719338898</v>
      </c>
      <c r="S1666">
        <v>23.396445226775199</v>
      </c>
      <c r="T1666">
        <v>80.4603584051562</v>
      </c>
    </row>
    <row r="1667" spans="1:20" x14ac:dyDescent="0.35">
      <c r="A1667" s="24">
        <v>43327</v>
      </c>
      <c r="B1667">
        <v>113.747907368613</v>
      </c>
      <c r="C1667">
        <v>127.918538307435</v>
      </c>
      <c r="D1667">
        <v>121.337730555223</v>
      </c>
      <c r="E1667">
        <v>106.657961623246</v>
      </c>
      <c r="F1667">
        <v>137.425281039369</v>
      </c>
      <c r="G1667">
        <v>48.824574812849399</v>
      </c>
      <c r="H1667">
        <v>27.187891230434399</v>
      </c>
      <c r="I1667">
        <v>137.55629417749401</v>
      </c>
      <c r="J1667">
        <v>127.613598852458</v>
      </c>
      <c r="K1667">
        <v>111.65015177210999</v>
      </c>
      <c r="L1667">
        <v>251.8568406043</v>
      </c>
      <c r="M1667">
        <v>275.20821517332598</v>
      </c>
      <c r="N1667">
        <v>251.63846828438801</v>
      </c>
      <c r="O1667">
        <v>266.98327161397202</v>
      </c>
      <c r="P1667">
        <v>207.90986777740801</v>
      </c>
      <c r="Q1667">
        <v>60.094076976583104</v>
      </c>
      <c r="R1667">
        <v>48.477750409583003</v>
      </c>
      <c r="S1667">
        <v>23.319165545263999</v>
      </c>
      <c r="T1667">
        <v>76.713020305853405</v>
      </c>
    </row>
    <row r="1668" spans="1:20" x14ac:dyDescent="0.35">
      <c r="A1668" s="24">
        <v>43328</v>
      </c>
      <c r="B1668">
        <v>113.812063179693</v>
      </c>
      <c r="C1668">
        <v>127.93373968456901</v>
      </c>
      <c r="D1668">
        <v>121.44678253664</v>
      </c>
      <c r="E1668">
        <v>106.64434195838901</v>
      </c>
      <c r="F1668">
        <v>137.65583892051299</v>
      </c>
      <c r="G1668">
        <v>48.824574812849399</v>
      </c>
      <c r="H1668">
        <v>27.159686627674599</v>
      </c>
      <c r="I1668">
        <v>137.89710177586699</v>
      </c>
      <c r="J1668">
        <v>127.779018147407</v>
      </c>
      <c r="K1668">
        <v>111.65015177210999</v>
      </c>
      <c r="L1668">
        <v>253.89466069215899</v>
      </c>
      <c r="M1668">
        <v>276.55584779449498</v>
      </c>
      <c r="N1668">
        <v>253.76904822730901</v>
      </c>
      <c r="O1668">
        <v>270.551121458804</v>
      </c>
      <c r="P1668">
        <v>208.610383792579</v>
      </c>
      <c r="Q1668">
        <v>60.564401889155697</v>
      </c>
      <c r="R1668">
        <v>48.887590273817402</v>
      </c>
      <c r="S1668">
        <v>23.048687581221699</v>
      </c>
      <c r="T1668">
        <v>77.438930067704106</v>
      </c>
    </row>
    <row r="1669" spans="1:20" x14ac:dyDescent="0.35">
      <c r="A1669" s="24">
        <v>43329</v>
      </c>
      <c r="B1669">
        <v>113.87627504652799</v>
      </c>
      <c r="C1669">
        <v>128.14673861708701</v>
      </c>
      <c r="D1669">
        <v>121.44678253664</v>
      </c>
      <c r="E1669">
        <v>106.68520095296</v>
      </c>
      <c r="F1669">
        <v>137.77103878555801</v>
      </c>
      <c r="G1669">
        <v>48.743720137850502</v>
      </c>
      <c r="H1669">
        <v>27.060978403738101</v>
      </c>
      <c r="I1669">
        <v>138.17577956284401</v>
      </c>
      <c r="J1669">
        <v>127.88930101170099</v>
      </c>
      <c r="K1669">
        <v>112.06041748553901</v>
      </c>
      <c r="L1669">
        <v>254.788548988869</v>
      </c>
      <c r="M1669">
        <v>277.22960325013997</v>
      </c>
      <c r="N1669">
        <v>254.53002669575699</v>
      </c>
      <c r="O1669">
        <v>271.70380653432699</v>
      </c>
      <c r="P1669">
        <v>211.00068956426301</v>
      </c>
      <c r="Q1669">
        <v>60.817645403906603</v>
      </c>
      <c r="R1669">
        <v>49.238875204791398</v>
      </c>
      <c r="S1669">
        <v>23.357806307266099</v>
      </c>
      <c r="T1669">
        <v>77.8901890228436</v>
      </c>
    </row>
    <row r="1670" spans="1:20" x14ac:dyDescent="0.35">
      <c r="A1670" s="24">
        <v>43332</v>
      </c>
      <c r="B1670">
        <v>114.100881112377</v>
      </c>
      <c r="C1670">
        <v>128.40521730610399</v>
      </c>
      <c r="D1670">
        <v>121.664806142846</v>
      </c>
      <c r="E1670">
        <v>106.79430831897101</v>
      </c>
      <c r="F1670">
        <v>137.88634408464</v>
      </c>
      <c r="G1670">
        <v>48.1238026213572</v>
      </c>
      <c r="H1670">
        <v>26.525111979895701</v>
      </c>
      <c r="I1670">
        <v>138.71793160647999</v>
      </c>
      <c r="J1670">
        <v>128.22013960160101</v>
      </c>
      <c r="K1670">
        <v>114.22894912129701</v>
      </c>
      <c r="L1670">
        <v>255.33370421672899</v>
      </c>
      <c r="M1670">
        <v>277.52907040429602</v>
      </c>
      <c r="N1670">
        <v>255.138761539895</v>
      </c>
      <c r="O1670">
        <v>272.47224700352598</v>
      </c>
      <c r="P1670">
        <v>214.00908048254101</v>
      </c>
      <c r="Q1670">
        <v>60.926195473183498</v>
      </c>
      <c r="R1670">
        <v>49.268149879634997</v>
      </c>
      <c r="S1670">
        <v>23.3288257357646</v>
      </c>
      <c r="T1670">
        <v>78.694580067455405</v>
      </c>
    </row>
    <row r="1671" spans="1:20" x14ac:dyDescent="0.35">
      <c r="A1671" s="24">
        <v>43333</v>
      </c>
      <c r="B1671">
        <v>114.00461469656599</v>
      </c>
      <c r="C1671">
        <v>128.14673861708701</v>
      </c>
      <c r="D1671">
        <v>121.592115536119</v>
      </c>
      <c r="E1671">
        <v>106.780665569937</v>
      </c>
      <c r="F1671">
        <v>138.15522723835599</v>
      </c>
      <c r="G1671">
        <v>48.379848946809901</v>
      </c>
      <c r="H1671">
        <v>26.807152750345502</v>
      </c>
      <c r="I1671">
        <v>138.25325909235099</v>
      </c>
      <c r="J1671">
        <v>127.900364308563</v>
      </c>
      <c r="K1671">
        <v>113.173993232787</v>
      </c>
      <c r="L1671">
        <v>255.932570497813</v>
      </c>
      <c r="M1671">
        <v>278.05312271033301</v>
      </c>
      <c r="N1671">
        <v>255.823594230879</v>
      </c>
      <c r="O1671">
        <v>275.216722512442</v>
      </c>
      <c r="P1671">
        <v>215.69874970091399</v>
      </c>
      <c r="Q1671">
        <v>61.034730549874801</v>
      </c>
      <c r="R1671">
        <v>49.4437923451218</v>
      </c>
      <c r="S1671">
        <v>23.551004589797301</v>
      </c>
      <c r="T1671">
        <v>80.185665494752698</v>
      </c>
    </row>
    <row r="1672" spans="1:20" x14ac:dyDescent="0.35">
      <c r="A1672" s="24">
        <v>43334</v>
      </c>
      <c r="B1672">
        <v>114.100881112377</v>
      </c>
      <c r="C1672">
        <v>128.22275932219199</v>
      </c>
      <c r="D1672">
        <v>121.592115536119</v>
      </c>
      <c r="E1672">
        <v>106.80800877845</v>
      </c>
      <c r="F1672">
        <v>138.193710661984</v>
      </c>
      <c r="G1672">
        <v>48.015994524799801</v>
      </c>
      <c r="H1672">
        <v>26.496912634284499</v>
      </c>
      <c r="I1672">
        <v>138.222340374444</v>
      </c>
      <c r="J1672">
        <v>127.88930101170099</v>
      </c>
      <c r="K1672">
        <v>114.40481785972401</v>
      </c>
      <c r="L1672">
        <v>255.78061845915201</v>
      </c>
      <c r="M1672">
        <v>278.50235386903501</v>
      </c>
      <c r="N1672">
        <v>255.823594230879</v>
      </c>
      <c r="O1672">
        <v>274.558052289778</v>
      </c>
      <c r="P1672">
        <v>215.82233573471001</v>
      </c>
      <c r="Q1672">
        <v>61.903033652283</v>
      </c>
      <c r="R1672">
        <v>50.146367790643602</v>
      </c>
      <c r="S1672">
        <v>23.357806307266099</v>
      </c>
      <c r="T1672">
        <v>81.814135270575093</v>
      </c>
    </row>
    <row r="1673" spans="1:20" x14ac:dyDescent="0.35">
      <c r="A1673" s="24">
        <v>43335</v>
      </c>
      <c r="B1673">
        <v>114.036687930794</v>
      </c>
      <c r="C1673">
        <v>128.17705845475299</v>
      </c>
      <c r="D1673">
        <v>121.592115536119</v>
      </c>
      <c r="E1673">
        <v>106.76704590508</v>
      </c>
      <c r="F1673">
        <v>138.11680971100199</v>
      </c>
      <c r="G1673">
        <v>47.894704127786298</v>
      </c>
      <c r="H1673">
        <v>26.3699971790139</v>
      </c>
      <c r="I1673">
        <v>138.268740379473</v>
      </c>
      <c r="J1673">
        <v>127.933424160399</v>
      </c>
      <c r="K1673">
        <v>114.932286641763</v>
      </c>
      <c r="L1673">
        <v>255.44094688758901</v>
      </c>
      <c r="M1673">
        <v>278.27773828968401</v>
      </c>
      <c r="N1673">
        <v>255.36702312668299</v>
      </c>
      <c r="O1673">
        <v>272.96626185638598</v>
      </c>
      <c r="P1673">
        <v>216.35809333113099</v>
      </c>
      <c r="Q1673">
        <v>61.794498575591703</v>
      </c>
      <c r="R1673">
        <v>50.000000000000099</v>
      </c>
      <c r="S1673">
        <v>23.406105417275601</v>
      </c>
      <c r="T1673">
        <v>81.4413323359814</v>
      </c>
    </row>
    <row r="1674" spans="1:20" x14ac:dyDescent="0.35">
      <c r="A1674" s="24">
        <v>43336</v>
      </c>
      <c r="B1674">
        <v>114.16511166446401</v>
      </c>
      <c r="C1674">
        <v>128.40521730610399</v>
      </c>
      <c r="D1674">
        <v>121.664806142846</v>
      </c>
      <c r="E1674">
        <v>106.76704590508</v>
      </c>
      <c r="F1674">
        <v>138.347393950656</v>
      </c>
      <c r="G1674">
        <v>47.706052535583702</v>
      </c>
      <c r="H1674">
        <v>26.214879749557699</v>
      </c>
      <c r="I1674">
        <v>138.57849769092701</v>
      </c>
      <c r="J1674">
        <v>128.187049740822</v>
      </c>
      <c r="K1674">
        <v>115.635596675581</v>
      </c>
      <c r="L1674">
        <v>256.97832111538997</v>
      </c>
      <c r="M1674">
        <v>280.52374194584797</v>
      </c>
      <c r="N1674">
        <v>256.96491814169099</v>
      </c>
      <c r="O1674">
        <v>272.08800239720301</v>
      </c>
      <c r="P1674">
        <v>213.967873658119</v>
      </c>
      <c r="Q1674">
        <v>62.264830984457497</v>
      </c>
      <c r="R1674">
        <v>50.468383630347802</v>
      </c>
      <c r="S1674">
        <v>23.068006119729802</v>
      </c>
      <c r="T1674">
        <v>82.500787549567704</v>
      </c>
    </row>
    <row r="1675" spans="1:20" x14ac:dyDescent="0.35">
      <c r="A1675" s="24">
        <v>43339</v>
      </c>
      <c r="B1675">
        <v>114.015321345685</v>
      </c>
      <c r="C1675">
        <v>128.23794687989201</v>
      </c>
      <c r="D1675">
        <v>121.701151446211</v>
      </c>
      <c r="E1675">
        <v>106.726117657975</v>
      </c>
      <c r="F1675">
        <v>138.42421582610999</v>
      </c>
      <c r="G1675">
        <v>48.298994271811203</v>
      </c>
      <c r="H1675">
        <v>26.722538942065899</v>
      </c>
      <c r="I1675">
        <v>138.08292107766999</v>
      </c>
      <c r="J1675">
        <v>127.98858059701701</v>
      </c>
      <c r="K1675">
        <v>113.467074202039</v>
      </c>
      <c r="L1675">
        <v>259.00728904748399</v>
      </c>
      <c r="M1675">
        <v>283.06918232869901</v>
      </c>
      <c r="N1675">
        <v>258.94335032154203</v>
      </c>
      <c r="O1675">
        <v>272.63687800160602</v>
      </c>
      <c r="P1675">
        <v>212.44303173743299</v>
      </c>
      <c r="Q1675">
        <v>62.481916130425702</v>
      </c>
      <c r="R1675">
        <v>50.702575445521603</v>
      </c>
      <c r="S1675">
        <v>22.720248474176401</v>
      </c>
      <c r="T1675">
        <v>82.697007597948598</v>
      </c>
    </row>
    <row r="1676" spans="1:20" x14ac:dyDescent="0.35">
      <c r="A1676" s="24">
        <v>43340</v>
      </c>
      <c r="B1676">
        <v>113.801356530574</v>
      </c>
      <c r="C1676">
        <v>127.93373968456901</v>
      </c>
      <c r="D1676">
        <v>121.44678253664</v>
      </c>
      <c r="E1676">
        <v>106.68520095296</v>
      </c>
      <c r="F1676">
        <v>138.42421582610999</v>
      </c>
      <c r="G1676">
        <v>48.824574812849399</v>
      </c>
      <c r="H1676">
        <v>27.159686627674599</v>
      </c>
      <c r="I1676">
        <v>137.57184855851099</v>
      </c>
      <c r="J1676">
        <v>127.503325991145</v>
      </c>
      <c r="K1676">
        <v>111.47434716919599</v>
      </c>
      <c r="L1676">
        <v>259.13241546546402</v>
      </c>
      <c r="M1676">
        <v>283.29376748058098</v>
      </c>
      <c r="N1676">
        <v>259.09560992272401</v>
      </c>
      <c r="O1676">
        <v>271.75864291414598</v>
      </c>
      <c r="P1676">
        <v>213.473288446651</v>
      </c>
      <c r="Q1676">
        <v>62.228653874942403</v>
      </c>
      <c r="R1676">
        <v>50.439108955504203</v>
      </c>
      <c r="S1676">
        <v>22.556028920653599</v>
      </c>
      <c r="T1676">
        <v>82.128018297928406</v>
      </c>
    </row>
    <row r="1677" spans="1:20" x14ac:dyDescent="0.35">
      <c r="A1677" s="24">
        <v>43341</v>
      </c>
      <c r="B1677">
        <v>113.77999928809101</v>
      </c>
      <c r="C1677">
        <v>127.872934176032</v>
      </c>
      <c r="D1677">
        <v>121.374108001238</v>
      </c>
      <c r="E1677">
        <v>106.671592830192</v>
      </c>
      <c r="F1677">
        <v>138.347393950656</v>
      </c>
      <c r="G1677">
        <v>48.716755536938201</v>
      </c>
      <c r="H1677">
        <v>27.089180377923601</v>
      </c>
      <c r="I1677">
        <v>137.587402939529</v>
      </c>
      <c r="J1677">
        <v>127.371016562935</v>
      </c>
      <c r="K1677">
        <v>111.884603720409</v>
      </c>
      <c r="L1677">
        <v>260.52674962223199</v>
      </c>
      <c r="M1677">
        <v>285.76438671609702</v>
      </c>
      <c r="N1677">
        <v>260.31309558787399</v>
      </c>
      <c r="O1677">
        <v>271.53915116452299</v>
      </c>
      <c r="P1677">
        <v>213.26723710480701</v>
      </c>
      <c r="Q1677">
        <v>62.916063933483201</v>
      </c>
      <c r="R1677">
        <v>51.112409726182698</v>
      </c>
      <c r="S1677">
        <v>22.749227203184901</v>
      </c>
      <c r="T1677">
        <v>83.167870032301593</v>
      </c>
    </row>
    <row r="1678" spans="1:20" x14ac:dyDescent="0.35">
      <c r="A1678" s="24">
        <v>43342</v>
      </c>
      <c r="B1678">
        <v>113.83347647793001</v>
      </c>
      <c r="C1678">
        <v>127.979357635406</v>
      </c>
      <c r="D1678">
        <v>121.51940885806501</v>
      </c>
      <c r="E1678">
        <v>106.71248645103</v>
      </c>
      <c r="F1678">
        <v>138.193710661984</v>
      </c>
      <c r="G1678">
        <v>48.5415694761613</v>
      </c>
      <c r="H1678">
        <v>26.9058583457076</v>
      </c>
      <c r="I1678">
        <v>137.50990879124399</v>
      </c>
      <c r="J1678">
        <v>127.49235272111</v>
      </c>
      <c r="K1678">
        <v>112.58792291644301</v>
      </c>
      <c r="L1678">
        <v>259.47211694295902</v>
      </c>
      <c r="M1678">
        <v>284.94083682843501</v>
      </c>
      <c r="N1678">
        <v>259.39993740261002</v>
      </c>
      <c r="O1678">
        <v>269.78272973305201</v>
      </c>
      <c r="P1678">
        <v>211.824860492168</v>
      </c>
      <c r="Q1678">
        <v>62.807528856791897</v>
      </c>
      <c r="R1678">
        <v>51.053865960069103</v>
      </c>
      <c r="S1678">
        <v>22.845827265697</v>
      </c>
      <c r="T1678">
        <v>83.619120566702605</v>
      </c>
    </row>
    <row r="1679" spans="1:20" x14ac:dyDescent="0.35">
      <c r="A1679" s="24">
        <v>43343</v>
      </c>
      <c r="B1679">
        <v>113.822769828812</v>
      </c>
      <c r="C1679">
        <v>128.02508614171199</v>
      </c>
      <c r="D1679">
        <v>121.410469375928</v>
      </c>
      <c r="E1679">
        <v>106.753437782311</v>
      </c>
      <c r="F1679">
        <v>138.30900278181099</v>
      </c>
      <c r="G1679">
        <v>48.743720137850403</v>
      </c>
      <c r="H1679">
        <v>27.089180377923601</v>
      </c>
      <c r="I1679">
        <v>137.12271580661999</v>
      </c>
      <c r="J1679">
        <v>127.30483684137801</v>
      </c>
      <c r="K1679">
        <v>111.76740981401601</v>
      </c>
      <c r="L1679">
        <v>259.48093919279199</v>
      </c>
      <c r="M1679">
        <v>285.24030398258998</v>
      </c>
      <c r="N1679">
        <v>259.55211711942599</v>
      </c>
      <c r="O1679">
        <v>271.26470117645903</v>
      </c>
      <c r="P1679">
        <v>214.66844133249299</v>
      </c>
      <c r="Q1679">
        <v>62.8798868239681</v>
      </c>
      <c r="R1679">
        <v>51.053865960069103</v>
      </c>
      <c r="S1679">
        <v>23.135627453233301</v>
      </c>
      <c r="T1679">
        <v>83.0697684288494</v>
      </c>
    </row>
    <row r="1680" spans="1:20" x14ac:dyDescent="0.35">
      <c r="A1680" s="24">
        <v>43347</v>
      </c>
      <c r="B1680">
        <v>113.696280018674</v>
      </c>
      <c r="C1680">
        <v>127.85415356555499</v>
      </c>
      <c r="D1680">
        <v>121.366683048705</v>
      </c>
      <c r="E1680">
        <v>106.75071384934</v>
      </c>
      <c r="F1680">
        <v>138.19314395403299</v>
      </c>
      <c r="G1680">
        <v>49.390568717195002</v>
      </c>
      <c r="H1680">
        <v>27.5827346404776</v>
      </c>
      <c r="I1680">
        <v>136.51198706998201</v>
      </c>
      <c r="J1680">
        <v>127.070356966375</v>
      </c>
      <c r="K1680">
        <v>109.833293477693</v>
      </c>
      <c r="L1680">
        <v>259.03414457409599</v>
      </c>
      <c r="M1680">
        <v>284.94083682843501</v>
      </c>
      <c r="N1680">
        <v>259.17169179269501</v>
      </c>
      <c r="O1680">
        <v>272.69186061177101</v>
      </c>
      <c r="P1680">
        <v>215.65745677781999</v>
      </c>
      <c r="Q1680">
        <v>62.518093239940399</v>
      </c>
      <c r="R1680">
        <v>50.819674144895302</v>
      </c>
      <c r="S1680">
        <v>22.3241898761204</v>
      </c>
      <c r="T1680">
        <v>82.128018297928406</v>
      </c>
    </row>
    <row r="1681" spans="1:20" x14ac:dyDescent="0.35">
      <c r="A1681" s="24">
        <v>43348</v>
      </c>
      <c r="B1681">
        <v>113.642672032074</v>
      </c>
      <c r="C1681">
        <v>127.77782883290701</v>
      </c>
      <c r="D1681">
        <v>121.366683048705</v>
      </c>
      <c r="E1681">
        <v>106.80531947174499</v>
      </c>
      <c r="F1681">
        <v>138.038748985609</v>
      </c>
      <c r="G1681">
        <v>49.606201679340202</v>
      </c>
      <c r="H1681">
        <v>27.766054044119301</v>
      </c>
      <c r="I1681">
        <v>136.43422978367201</v>
      </c>
      <c r="J1681">
        <v>126.99292389131899</v>
      </c>
      <c r="K1681">
        <v>108.954142192096</v>
      </c>
      <c r="L1681">
        <v>258.33688777791701</v>
      </c>
      <c r="M1681">
        <v>282.395366018115</v>
      </c>
      <c r="N1681">
        <v>258.41069734737499</v>
      </c>
      <c r="O1681">
        <v>273.24073621617498</v>
      </c>
      <c r="P1681">
        <v>213.51452971054101</v>
      </c>
      <c r="Q1681">
        <v>62.264830984457497</v>
      </c>
      <c r="R1681">
        <v>50.526932980034402</v>
      </c>
      <c r="S1681">
        <v>22.1503101320972</v>
      </c>
      <c r="T1681">
        <v>81.598294901504204</v>
      </c>
    </row>
    <row r="1682" spans="1:20" x14ac:dyDescent="0.35">
      <c r="A1682" s="24">
        <v>43349</v>
      </c>
      <c r="B1682">
        <v>113.835625281855</v>
      </c>
      <c r="C1682">
        <v>128.021949130249</v>
      </c>
      <c r="D1682">
        <v>121.58530129396701</v>
      </c>
      <c r="E1682">
        <v>106.84628234511599</v>
      </c>
      <c r="F1682">
        <v>138.038748985609</v>
      </c>
      <c r="G1682">
        <v>49.255807199079001</v>
      </c>
      <c r="H1682">
        <v>27.498128717921102</v>
      </c>
      <c r="I1682">
        <v>136.90056883862499</v>
      </c>
      <c r="J1682">
        <v>127.34688937303299</v>
      </c>
      <c r="K1682">
        <v>110.184948494602</v>
      </c>
      <c r="L1682">
        <v>257.559333555286</v>
      </c>
      <c r="M1682">
        <v>281.42208255337499</v>
      </c>
      <c r="N1682">
        <v>257.49755513898498</v>
      </c>
      <c r="O1682">
        <v>271.86843753240697</v>
      </c>
      <c r="P1682">
        <v>210.83582782710701</v>
      </c>
      <c r="Q1682">
        <v>61.903033652283</v>
      </c>
      <c r="R1682">
        <v>50.175642465486902</v>
      </c>
      <c r="S1682">
        <v>22.034389688584099</v>
      </c>
      <c r="T1682">
        <v>79.224337146833406</v>
      </c>
    </row>
    <row r="1683" spans="1:20" x14ac:dyDescent="0.35">
      <c r="A1683" s="24">
        <v>43350</v>
      </c>
      <c r="B1683">
        <v>113.42822140042399</v>
      </c>
      <c r="C1683">
        <v>127.579589055643</v>
      </c>
      <c r="D1683">
        <v>121.293887978359</v>
      </c>
      <c r="E1683">
        <v>106.641410267818</v>
      </c>
      <c r="F1683">
        <v>138.038748985609</v>
      </c>
      <c r="G1683">
        <v>50.064398666482099</v>
      </c>
      <c r="H1683">
        <v>28.189107314071101</v>
      </c>
      <c r="I1683">
        <v>136.13898891991599</v>
      </c>
      <c r="J1683">
        <v>126.815901138539</v>
      </c>
      <c r="K1683">
        <v>107.31309766280999</v>
      </c>
      <c r="L1683">
        <v>257.058738165568</v>
      </c>
      <c r="M1683">
        <v>280.82323952747402</v>
      </c>
      <c r="N1683">
        <v>257.04106391915502</v>
      </c>
      <c r="O1683">
        <v>271.648897039335</v>
      </c>
      <c r="P1683">
        <v>211.37158542352799</v>
      </c>
      <c r="Q1683">
        <v>62.047760831074903</v>
      </c>
      <c r="R1683">
        <v>50.322015839704001</v>
      </c>
      <c r="S1683">
        <v>22.024729498083602</v>
      </c>
      <c r="T1683">
        <v>78.3806801986251</v>
      </c>
    </row>
    <row r="1684" spans="1:20" x14ac:dyDescent="0.35">
      <c r="A1684" s="24">
        <v>43353</v>
      </c>
      <c r="B1684">
        <v>113.53548408675201</v>
      </c>
      <c r="C1684">
        <v>127.671087526558</v>
      </c>
      <c r="D1684">
        <v>121.293887978359</v>
      </c>
      <c r="E1684">
        <v>106.66871885006501</v>
      </c>
      <c r="F1684">
        <v>138.30896324404699</v>
      </c>
      <c r="G1684">
        <v>49.713998596544101</v>
      </c>
      <c r="H1684">
        <v>27.892972127964299</v>
      </c>
      <c r="I1684">
        <v>136.68288059827</v>
      </c>
      <c r="J1684">
        <v>127.236266407389</v>
      </c>
      <c r="K1684">
        <v>108.426691734489</v>
      </c>
      <c r="L1684">
        <v>257.50565240799199</v>
      </c>
      <c r="M1684">
        <v>281.34726140604101</v>
      </c>
      <c r="N1684">
        <v>257.49755513898498</v>
      </c>
      <c r="O1684">
        <v>271.26470117645903</v>
      </c>
      <c r="P1684">
        <v>213.720632711588</v>
      </c>
      <c r="Q1684">
        <v>62.264830984457497</v>
      </c>
      <c r="R1684">
        <v>50.3512905145476</v>
      </c>
      <c r="S1684">
        <v>22.237250004108802</v>
      </c>
      <c r="T1684">
        <v>78.518014022719498</v>
      </c>
    </row>
    <row r="1685" spans="1:20" x14ac:dyDescent="0.35">
      <c r="A1685" s="24">
        <v>43354</v>
      </c>
      <c r="B1685">
        <v>113.34250280909301</v>
      </c>
      <c r="C1685">
        <v>127.457494358388</v>
      </c>
      <c r="D1685">
        <v>121.11166325043899</v>
      </c>
      <c r="E1685">
        <v>106.586746934969</v>
      </c>
      <c r="F1685">
        <v>138.347578460221</v>
      </c>
      <c r="G1685">
        <v>50.428241909138599</v>
      </c>
      <c r="H1685">
        <v>28.471137570223501</v>
      </c>
      <c r="I1685">
        <v>136.06123163360499</v>
      </c>
      <c r="J1685">
        <v>126.948670703869</v>
      </c>
      <c r="K1685">
        <v>106.082318846953</v>
      </c>
      <c r="L1685">
        <v>258.35474161910503</v>
      </c>
      <c r="M1685">
        <v>282.91935746921303</v>
      </c>
      <c r="N1685">
        <v>258.334663408023</v>
      </c>
      <c r="O1685">
        <v>271.648897039335</v>
      </c>
      <c r="P1685">
        <v>215.204233368383</v>
      </c>
      <c r="Q1685">
        <v>62.8798868239681</v>
      </c>
      <c r="R1685">
        <v>50.936767260695603</v>
      </c>
      <c r="S1685">
        <v>22.420788096139599</v>
      </c>
      <c r="T1685">
        <v>80.028736612183707</v>
      </c>
    </row>
    <row r="1686" spans="1:20" x14ac:dyDescent="0.35">
      <c r="A1686" s="24">
        <v>43355</v>
      </c>
      <c r="B1686">
        <v>113.417533436556</v>
      </c>
      <c r="C1686">
        <v>127.655830871688</v>
      </c>
      <c r="D1686">
        <v>121.25743821137701</v>
      </c>
      <c r="E1686">
        <v>106.60042431027</v>
      </c>
      <c r="F1686">
        <v>138.656421114088</v>
      </c>
      <c r="G1686">
        <v>50.2260968371262</v>
      </c>
      <c r="H1686">
        <v>28.3019204679618</v>
      </c>
      <c r="I1686">
        <v>136.66732621725299</v>
      </c>
      <c r="J1686">
        <v>127.203086519782</v>
      </c>
      <c r="K1686">
        <v>106.785619718554</v>
      </c>
      <c r="L1686">
        <v>258.41736463995898</v>
      </c>
      <c r="M1686">
        <v>282.76971517454302</v>
      </c>
      <c r="N1686">
        <v>258.56287706419198</v>
      </c>
      <c r="O1686">
        <v>267.14795135550003</v>
      </c>
      <c r="P1686">
        <v>214.421217605696</v>
      </c>
      <c r="Q1686">
        <v>63.314042123318799</v>
      </c>
      <c r="R1686">
        <v>51.258783100399498</v>
      </c>
      <c r="S1686">
        <v>22.420788096139599</v>
      </c>
      <c r="T1686">
        <v>81.088174984293602</v>
      </c>
    </row>
    <row r="1687" spans="1:20" x14ac:dyDescent="0.35">
      <c r="A1687" s="24">
        <v>43356</v>
      </c>
      <c r="B1687">
        <v>113.492648147651</v>
      </c>
      <c r="C1687">
        <v>127.74737080090399</v>
      </c>
      <c r="D1687">
        <v>121.33028953136299</v>
      </c>
      <c r="E1687">
        <v>106.627790602961</v>
      </c>
      <c r="F1687">
        <v>138.88796743933301</v>
      </c>
      <c r="G1687">
        <v>50.118294330245597</v>
      </c>
      <c r="H1687">
        <v>28.245508633867701</v>
      </c>
      <c r="I1687">
        <v>137.16464246522901</v>
      </c>
      <c r="J1687">
        <v>127.468565632558</v>
      </c>
      <c r="K1687">
        <v>107.13726557324701</v>
      </c>
      <c r="L1687">
        <v>259.94576708826798</v>
      </c>
      <c r="M1687">
        <v>285.09057040551301</v>
      </c>
      <c r="N1687">
        <v>259.93254244615702</v>
      </c>
      <c r="O1687">
        <v>264.45838534157701</v>
      </c>
      <c r="P1687">
        <v>212.89635846527599</v>
      </c>
      <c r="Q1687">
        <v>62.626628316631702</v>
      </c>
      <c r="R1687">
        <v>50.673300770678303</v>
      </c>
      <c r="S1687">
        <v>22.275888923617899</v>
      </c>
      <c r="T1687">
        <v>80.715414153392302</v>
      </c>
    </row>
    <row r="1688" spans="1:20" x14ac:dyDescent="0.35">
      <c r="A1688" s="24">
        <v>43357</v>
      </c>
      <c r="B1688">
        <v>113.27821620125199</v>
      </c>
      <c r="C1688">
        <v>127.503236684128</v>
      </c>
      <c r="D1688">
        <v>121.14811301742</v>
      </c>
      <c r="E1688">
        <v>106.573069559667</v>
      </c>
      <c r="F1688">
        <v>139.04244148328499</v>
      </c>
      <c r="G1688">
        <v>50.603433559592403</v>
      </c>
      <c r="H1688">
        <v>28.583953352688599</v>
      </c>
      <c r="I1688">
        <v>136.79164431516199</v>
      </c>
      <c r="J1688">
        <v>127.313649467541</v>
      </c>
      <c r="K1688">
        <v>105.78927452656499</v>
      </c>
      <c r="L1688">
        <v>259.99041664420599</v>
      </c>
      <c r="M1688">
        <v>284.86598525363098</v>
      </c>
      <c r="N1688">
        <v>260.16080403294501</v>
      </c>
      <c r="O1688">
        <v>266.81861624416803</v>
      </c>
      <c r="P1688">
        <v>213.39089201754101</v>
      </c>
      <c r="Q1688">
        <v>62.228653874942403</v>
      </c>
      <c r="R1688">
        <v>50.585482329721302</v>
      </c>
      <c r="S1688">
        <v>21.918471087563901</v>
      </c>
      <c r="T1688">
        <v>81.088174984293602</v>
      </c>
    </row>
    <row r="1689" spans="1:20" x14ac:dyDescent="0.35">
      <c r="A1689" s="24">
        <v>43360</v>
      </c>
      <c r="B1689">
        <v>113.27821620125199</v>
      </c>
      <c r="C1689">
        <v>127.48799384869299</v>
      </c>
      <c r="D1689">
        <v>121.184546713077</v>
      </c>
      <c r="E1689">
        <v>106.614124769749</v>
      </c>
      <c r="F1689">
        <v>138.88796743933301</v>
      </c>
      <c r="G1689">
        <v>50.576480138033702</v>
      </c>
      <c r="H1689">
        <v>28.598053025494099</v>
      </c>
      <c r="I1689">
        <v>136.714033216644</v>
      </c>
      <c r="J1689">
        <v>127.236266407389</v>
      </c>
      <c r="K1689">
        <v>105.61346076143499</v>
      </c>
      <c r="L1689">
        <v>258.61399614048997</v>
      </c>
      <c r="M1689">
        <v>282.09589886395997</v>
      </c>
      <c r="N1689">
        <v>258.56287706419198</v>
      </c>
      <c r="O1689">
        <v>264.842629947901</v>
      </c>
      <c r="P1689">
        <v>211.20672368637199</v>
      </c>
      <c r="Q1689">
        <v>62.1562959077662</v>
      </c>
      <c r="R1689">
        <v>50.468383630347802</v>
      </c>
      <c r="S1689">
        <v>22.1792888611058</v>
      </c>
      <c r="T1689">
        <v>80.911600518818702</v>
      </c>
    </row>
    <row r="1690" spans="1:20" x14ac:dyDescent="0.35">
      <c r="A1690" s="24">
        <v>43361</v>
      </c>
      <c r="B1690">
        <v>113.03163627962</v>
      </c>
      <c r="C1690">
        <v>127.22864453534901</v>
      </c>
      <c r="D1690">
        <v>121.11166325043899</v>
      </c>
      <c r="E1690">
        <v>106.504821188227</v>
      </c>
      <c r="F1690">
        <v>138.88796743933301</v>
      </c>
      <c r="G1690">
        <v>51.6411179308895</v>
      </c>
      <c r="H1690">
        <v>29.5005556280456</v>
      </c>
      <c r="I1690">
        <v>135.67275219641701</v>
      </c>
      <c r="J1690">
        <v>126.71634146975801</v>
      </c>
      <c r="K1690">
        <v>102.389954912734</v>
      </c>
      <c r="L1690">
        <v>260.01730207675001</v>
      </c>
      <c r="M1690">
        <v>284.11731736824299</v>
      </c>
      <c r="N1690">
        <v>259.93254244615702</v>
      </c>
      <c r="O1690">
        <v>263.96437048871701</v>
      </c>
      <c r="P1690">
        <v>211.989722229324</v>
      </c>
      <c r="Q1690">
        <v>62.735170889615702</v>
      </c>
      <c r="R1690">
        <v>51.024591285225803</v>
      </c>
      <c r="S1690">
        <v>23.029367200220701</v>
      </c>
      <c r="T1690">
        <v>82.010313215263096</v>
      </c>
    </row>
    <row r="1691" spans="1:20" x14ac:dyDescent="0.35">
      <c r="A1691" s="24">
        <v>43362</v>
      </c>
      <c r="B1691">
        <v>112.817232361099</v>
      </c>
      <c r="C1691">
        <v>127.137104606134</v>
      </c>
      <c r="D1691">
        <v>121.002338056482</v>
      </c>
      <c r="E1691">
        <v>106.491132270837</v>
      </c>
      <c r="F1691">
        <v>138.61779271865899</v>
      </c>
      <c r="G1691">
        <v>52.247541967573099</v>
      </c>
      <c r="H1691">
        <v>30.022314493359499</v>
      </c>
      <c r="I1691">
        <v>135.19094647312099</v>
      </c>
      <c r="J1691">
        <v>126.528365452904</v>
      </c>
      <c r="K1691">
        <v>100.573078293885</v>
      </c>
      <c r="L1691">
        <v>260.29438053339101</v>
      </c>
      <c r="M1691">
        <v>283.81781978661797</v>
      </c>
      <c r="N1691">
        <v>259.93254244615702</v>
      </c>
      <c r="O1691">
        <v>267.696826959904</v>
      </c>
      <c r="P1691">
        <v>211.94849818516801</v>
      </c>
      <c r="Q1691">
        <v>63.1331490794513</v>
      </c>
      <c r="R1691">
        <v>51.434425565886698</v>
      </c>
      <c r="S1691">
        <v>22.961747709210101</v>
      </c>
      <c r="T1691">
        <v>82.893193963374998</v>
      </c>
    </row>
    <row r="1692" spans="1:20" x14ac:dyDescent="0.35">
      <c r="A1692" s="24">
        <v>43363</v>
      </c>
      <c r="B1692">
        <v>112.96729361602399</v>
      </c>
      <c r="C1692">
        <v>127.22864453534901</v>
      </c>
      <c r="D1692">
        <v>121.07522151912001</v>
      </c>
      <c r="E1692">
        <v>106.491132270837</v>
      </c>
      <c r="F1692">
        <v>138.81072382772999</v>
      </c>
      <c r="G1692">
        <v>51.829780702445902</v>
      </c>
      <c r="H1692">
        <v>29.655673057501801</v>
      </c>
      <c r="I1692">
        <v>136.06123163360499</v>
      </c>
      <c r="J1692">
        <v>126.86018433493101</v>
      </c>
      <c r="K1692">
        <v>101.862476968479</v>
      </c>
      <c r="L1692">
        <v>262.40379542159599</v>
      </c>
      <c r="M1692">
        <v>286.43814217174202</v>
      </c>
      <c r="N1692">
        <v>262.13931609716201</v>
      </c>
      <c r="O1692">
        <v>270.49618759208698</v>
      </c>
      <c r="P1692">
        <v>212.64911751874499</v>
      </c>
      <c r="Q1692">
        <v>63.1331490794513</v>
      </c>
      <c r="R1692">
        <v>51.375876216199799</v>
      </c>
      <c r="S1692">
        <v>23.5413462417898</v>
      </c>
      <c r="T1692">
        <v>82.657741694352097</v>
      </c>
    </row>
    <row r="1693" spans="1:20" x14ac:dyDescent="0.35">
      <c r="A1693" s="24">
        <v>43364</v>
      </c>
      <c r="B1693">
        <v>113.053086948361</v>
      </c>
      <c r="C1693">
        <v>127.152416538738</v>
      </c>
      <c r="D1693">
        <v>121.14811301742</v>
      </c>
      <c r="E1693">
        <v>106.532129770474</v>
      </c>
      <c r="F1693">
        <v>138.88796743933301</v>
      </c>
      <c r="G1693">
        <v>51.829780702445902</v>
      </c>
      <c r="H1693">
        <v>29.655673057501801</v>
      </c>
      <c r="I1693">
        <v>136.17012691950899</v>
      </c>
      <c r="J1693">
        <v>126.882330934618</v>
      </c>
      <c r="K1693">
        <v>101.80382962309299</v>
      </c>
      <c r="L1693">
        <v>262.16394984984601</v>
      </c>
      <c r="M1693">
        <v>285.68944385888398</v>
      </c>
      <c r="N1693">
        <v>261.90210746140701</v>
      </c>
      <c r="O1693">
        <v>269.36585138780498</v>
      </c>
      <c r="P1693">
        <v>212.272952420753</v>
      </c>
      <c r="Q1693">
        <v>63.2778500212182</v>
      </c>
      <c r="R1693">
        <v>51.6100680313738</v>
      </c>
      <c r="S1693">
        <v>23.753864905322001</v>
      </c>
      <c r="T1693">
        <v>83.484961361020694</v>
      </c>
    </row>
    <row r="1694" spans="1:20" x14ac:dyDescent="0.35">
      <c r="A1694" s="24">
        <v>43367</v>
      </c>
      <c r="B1694">
        <v>112.945889660413</v>
      </c>
      <c r="C1694">
        <v>127.04560613522</v>
      </c>
      <c r="D1694">
        <v>121.002338056482</v>
      </c>
      <c r="E1694">
        <v>106.477466437625</v>
      </c>
      <c r="F1694">
        <v>138.733585650164</v>
      </c>
      <c r="G1694">
        <v>52.139739460692397</v>
      </c>
      <c r="H1694">
        <v>29.923603640848601</v>
      </c>
      <c r="I1694">
        <v>135.76604924496601</v>
      </c>
      <c r="J1694">
        <v>126.59469521917499</v>
      </c>
      <c r="K1694">
        <v>100.924724148577</v>
      </c>
      <c r="L1694">
        <v>261.29308912049902</v>
      </c>
      <c r="M1694">
        <v>285.89236465252998</v>
      </c>
      <c r="N1694">
        <v>260.98391656109902</v>
      </c>
      <c r="O1694">
        <v>265.50595516991899</v>
      </c>
      <c r="P1694">
        <v>210.70206493027899</v>
      </c>
      <c r="Q1694">
        <v>64.218522335242199</v>
      </c>
      <c r="R1694">
        <v>52.371192826582202</v>
      </c>
      <c r="S1694">
        <v>24.227203184889099</v>
      </c>
      <c r="T1694">
        <v>85.213974754457894</v>
      </c>
    </row>
    <row r="1695" spans="1:20" x14ac:dyDescent="0.35">
      <c r="A1695" s="24">
        <v>43368</v>
      </c>
      <c r="B1695">
        <v>112.892291016439</v>
      </c>
      <c r="C1695">
        <v>127.01509282548101</v>
      </c>
      <c r="D1695">
        <v>120.92947066517</v>
      </c>
      <c r="E1695">
        <v>106.477466437625</v>
      </c>
      <c r="F1695">
        <v>138.77210861155501</v>
      </c>
      <c r="G1695">
        <v>52.261013088675497</v>
      </c>
      <c r="H1695">
        <v>30.219820312760199</v>
      </c>
      <c r="I1695">
        <v>135.67275219641701</v>
      </c>
      <c r="J1695">
        <v>126.59469521917499</v>
      </c>
      <c r="K1695">
        <v>100.313256169148</v>
      </c>
      <c r="L1695">
        <v>261.05070154455899</v>
      </c>
      <c r="M1695">
        <v>286.04264592405798</v>
      </c>
      <c r="N1695">
        <v>260.83089007000501</v>
      </c>
      <c r="O1695">
        <v>265.78159937247602</v>
      </c>
      <c r="P1695">
        <v>210.45401465623101</v>
      </c>
      <c r="Q1695">
        <v>64.363238269594603</v>
      </c>
      <c r="R1695">
        <v>52.5468408756428</v>
      </c>
      <c r="S1695">
        <v>24.3431236284022</v>
      </c>
      <c r="T1695">
        <v>85.6265993613885</v>
      </c>
    </row>
    <row r="1696" spans="1:20" x14ac:dyDescent="0.35">
      <c r="A1696" s="24">
        <v>43369</v>
      </c>
      <c r="B1696">
        <v>113.160274893683</v>
      </c>
      <c r="C1696">
        <v>127.335454938868</v>
      </c>
      <c r="D1696">
        <v>121.07522151912001</v>
      </c>
      <c r="E1696">
        <v>106.532129770474</v>
      </c>
      <c r="F1696">
        <v>138.81072382772999</v>
      </c>
      <c r="G1696">
        <v>51.509726987887603</v>
      </c>
      <c r="H1696">
        <v>29.607446603929102</v>
      </c>
      <c r="I1696">
        <v>136.62078002443201</v>
      </c>
      <c r="J1696">
        <v>127.04821036668901</v>
      </c>
      <c r="K1696">
        <v>102.482502457764</v>
      </c>
      <c r="L1696">
        <v>260.26952870419899</v>
      </c>
      <c r="M1696">
        <v>285.44155126541801</v>
      </c>
      <c r="N1696">
        <v>259.91279503093602</v>
      </c>
      <c r="O1696">
        <v>260.92916467986299</v>
      </c>
      <c r="P1696">
        <v>212.272952420753</v>
      </c>
      <c r="Q1696">
        <v>64.073813897182603</v>
      </c>
      <c r="R1696">
        <v>52.1955503610953</v>
      </c>
      <c r="S1696">
        <v>23.792503824831101</v>
      </c>
      <c r="T1696">
        <v>84.133341383559397</v>
      </c>
    </row>
    <row r="1697" spans="1:20" x14ac:dyDescent="0.35">
      <c r="A1697" s="24">
        <v>43370</v>
      </c>
      <c r="B1697">
        <v>113.235305521146</v>
      </c>
      <c r="C1697">
        <v>127.48799384869299</v>
      </c>
      <c r="D1697">
        <v>121.184546713077</v>
      </c>
      <c r="E1697">
        <v>106.54576097742</v>
      </c>
      <c r="F1697">
        <v>139.08099080318601</v>
      </c>
      <c r="G1697">
        <v>51.482700900530503</v>
      </c>
      <c r="H1697">
        <v>29.536243781975799</v>
      </c>
      <c r="I1697">
        <v>136.838395170891</v>
      </c>
      <c r="J1697">
        <v>127.21410980472101</v>
      </c>
      <c r="K1697">
        <v>102.59973301302099</v>
      </c>
      <c r="L1697">
        <v>260.99681105574399</v>
      </c>
      <c r="M1697">
        <v>287.09452354234202</v>
      </c>
      <c r="N1697">
        <v>260.75444073195098</v>
      </c>
      <c r="O1697">
        <v>258.22731531685997</v>
      </c>
      <c r="P1697">
        <v>211.900885619549</v>
      </c>
      <c r="Q1697">
        <v>64.363238269594603</v>
      </c>
      <c r="R1697">
        <v>52.488291525956001</v>
      </c>
      <c r="S1697">
        <v>24.3817625479113</v>
      </c>
      <c r="T1697">
        <v>84.8799830035817</v>
      </c>
    </row>
    <row r="1698" spans="1:20" x14ac:dyDescent="0.35">
      <c r="A1698" s="24">
        <v>43371</v>
      </c>
      <c r="B1698">
        <v>113.117392241453</v>
      </c>
      <c r="C1698">
        <v>127.427022506951</v>
      </c>
      <c r="D1698">
        <v>121.33028953136299</v>
      </c>
      <c r="E1698">
        <v>106.586746934969</v>
      </c>
      <c r="F1698">
        <v>139.158181697771</v>
      </c>
      <c r="G1698">
        <v>51.7934925206212</v>
      </c>
      <c r="H1698">
        <v>29.7925849810199</v>
      </c>
      <c r="I1698">
        <v>136.745098122342</v>
      </c>
      <c r="J1698">
        <v>127.125623435783</v>
      </c>
      <c r="K1698">
        <v>101.661677839989</v>
      </c>
      <c r="L1698">
        <v>261.02369648828898</v>
      </c>
      <c r="M1698">
        <v>287.31993023589803</v>
      </c>
      <c r="N1698">
        <v>260.67784760203898</v>
      </c>
      <c r="O1698">
        <v>256.79364863114301</v>
      </c>
      <c r="P1698">
        <v>210.90875340229499</v>
      </c>
      <c r="Q1698">
        <v>65.014463722327505</v>
      </c>
      <c r="R1698">
        <v>53.015224505990602</v>
      </c>
      <c r="S1698">
        <v>23.985703949855399</v>
      </c>
      <c r="T1698">
        <v>85.056818511949899</v>
      </c>
    </row>
    <row r="1699" spans="1:20" x14ac:dyDescent="0.35">
      <c r="A1699" s="24">
        <v>43374</v>
      </c>
      <c r="B1699">
        <v>113.08729030126101</v>
      </c>
      <c r="C1699">
        <v>127.393316908014</v>
      </c>
      <c r="D1699">
        <v>121.184161001257</v>
      </c>
      <c r="E1699">
        <v>106.538824182014</v>
      </c>
      <c r="F1699">
        <v>139.60427310974001</v>
      </c>
      <c r="G1699">
        <v>52.536679179717197</v>
      </c>
      <c r="H1699">
        <v>30.447680908738</v>
      </c>
      <c r="I1699">
        <v>136.38323948198899</v>
      </c>
      <c r="J1699">
        <v>126.95035120465801</v>
      </c>
      <c r="K1699">
        <v>99.433802530420706</v>
      </c>
      <c r="L1699">
        <v>261.93062377119401</v>
      </c>
      <c r="M1699">
        <v>288.29677371456103</v>
      </c>
      <c r="N1699">
        <v>261.596070456093</v>
      </c>
      <c r="O1699">
        <v>255.856238996928</v>
      </c>
      <c r="P1699">
        <v>209.66862257019699</v>
      </c>
      <c r="Q1699">
        <v>66.244575401349394</v>
      </c>
      <c r="R1699">
        <v>54.1569089070166</v>
      </c>
      <c r="S1699">
        <v>24.835780446477401</v>
      </c>
      <c r="T1699">
        <v>85.940979212312598</v>
      </c>
    </row>
    <row r="1700" spans="1:20" x14ac:dyDescent="0.35">
      <c r="A1700" s="24">
        <v>43375</v>
      </c>
      <c r="B1700">
        <v>113.216274592476</v>
      </c>
      <c r="C1700">
        <v>127.454536999564</v>
      </c>
      <c r="D1700">
        <v>121.257189105827</v>
      </c>
      <c r="E1700">
        <v>106.566259727239</v>
      </c>
      <c r="F1700">
        <v>139.41031401880599</v>
      </c>
      <c r="G1700">
        <v>51.847544695335301</v>
      </c>
      <c r="H1700">
        <v>29.863790431547599</v>
      </c>
      <c r="I1700">
        <v>136.88230998346401</v>
      </c>
      <c r="J1700">
        <v>127.061274259729</v>
      </c>
      <c r="K1700">
        <v>101.36854189744</v>
      </c>
      <c r="L1700">
        <v>261.77792408424102</v>
      </c>
      <c r="M1700">
        <v>287.69561820098198</v>
      </c>
      <c r="N1700">
        <v>261.36646681195901</v>
      </c>
      <c r="O1700">
        <v>254.86360303530299</v>
      </c>
      <c r="P1700">
        <v>202.80642065348599</v>
      </c>
      <c r="Q1700">
        <v>66.461660547317905</v>
      </c>
      <c r="R1700">
        <v>54.2447329315468</v>
      </c>
      <c r="S1700">
        <v>25.2221806965258</v>
      </c>
      <c r="T1700">
        <v>85.489046598093694</v>
      </c>
    </row>
    <row r="1701" spans="1:20" x14ac:dyDescent="0.35">
      <c r="A1701" s="24">
        <v>43376</v>
      </c>
      <c r="B1701">
        <v>112.678942814628</v>
      </c>
      <c r="C1701">
        <v>126.964942100372</v>
      </c>
      <c r="D1701">
        <v>120.891879834054</v>
      </c>
      <c r="E1701">
        <v>106.41575088848001</v>
      </c>
      <c r="F1701">
        <v>139.17763427765999</v>
      </c>
      <c r="G1701">
        <v>53.712266467495397</v>
      </c>
      <c r="H1701">
        <v>31.4730457049146</v>
      </c>
      <c r="I1701">
        <v>135.43173238453599</v>
      </c>
      <c r="J1701">
        <v>126.317922740976</v>
      </c>
      <c r="K1701">
        <v>95.974736105270097</v>
      </c>
      <c r="L1701">
        <v>261.92165199170103</v>
      </c>
      <c r="M1701">
        <v>287.69561820098198</v>
      </c>
      <c r="N1701">
        <v>261.51949330305303</v>
      </c>
      <c r="O1701">
        <v>260.87408458279998</v>
      </c>
      <c r="P1701">
        <v>203.178470234956</v>
      </c>
      <c r="Q1701">
        <v>67.076708890535699</v>
      </c>
      <c r="R1701">
        <v>54.800935002851503</v>
      </c>
      <c r="S1701">
        <v>25.9370182111265</v>
      </c>
      <c r="T1701">
        <v>87.571764691220693</v>
      </c>
    </row>
    <row r="1702" spans="1:20" x14ac:dyDescent="0.35">
      <c r="A1702" s="24">
        <v>43377</v>
      </c>
      <c r="B1702">
        <v>112.35661288335</v>
      </c>
      <c r="C1702">
        <v>126.50590196922001</v>
      </c>
      <c r="D1702">
        <v>120.636160933114</v>
      </c>
      <c r="E1702">
        <v>106.360949050564</v>
      </c>
      <c r="F1702">
        <v>138.55695727911601</v>
      </c>
      <c r="G1702">
        <v>54.468968965108303</v>
      </c>
      <c r="H1702">
        <v>32.170861222945099</v>
      </c>
      <c r="I1702">
        <v>134.66752108557901</v>
      </c>
      <c r="J1702">
        <v>125.796457344288</v>
      </c>
      <c r="K1702">
        <v>93.864100513175401</v>
      </c>
      <c r="L1702">
        <v>259.87447134723902</v>
      </c>
      <c r="M1702">
        <v>283.86370441052202</v>
      </c>
      <c r="N1702">
        <v>258.91810686195402</v>
      </c>
      <c r="O1702">
        <v>261.59088136807202</v>
      </c>
      <c r="P1702">
        <v>201.23553316301201</v>
      </c>
      <c r="Q1702">
        <v>66.353114226187103</v>
      </c>
      <c r="R1702">
        <v>54.0398102076431</v>
      </c>
      <c r="S1702">
        <v>25.4250391695575</v>
      </c>
      <c r="T1702">
        <v>86.176743048659702</v>
      </c>
    </row>
    <row r="1703" spans="1:20" x14ac:dyDescent="0.35">
      <c r="A1703" s="24">
        <v>43378</v>
      </c>
      <c r="B1703">
        <v>112.10945371891999</v>
      </c>
      <c r="C1703">
        <v>126.27637499392701</v>
      </c>
      <c r="D1703">
        <v>120.59959866685099</v>
      </c>
      <c r="E1703">
        <v>106.333582757873</v>
      </c>
      <c r="F1703">
        <v>137.89749373408799</v>
      </c>
      <c r="G1703">
        <v>55.374306558669701</v>
      </c>
      <c r="H1703">
        <v>32.939890077226302</v>
      </c>
      <c r="I1703">
        <v>133.68491984486801</v>
      </c>
      <c r="J1703">
        <v>125.308241856073</v>
      </c>
      <c r="K1703">
        <v>91.577596182654204</v>
      </c>
      <c r="L1703">
        <v>258.41999636194299</v>
      </c>
      <c r="M1703">
        <v>281.68485417939598</v>
      </c>
      <c r="N1703">
        <v>257.84692142429901</v>
      </c>
      <c r="O1703">
        <v>259.05436978315601</v>
      </c>
      <c r="P1703">
        <v>199.74740371606899</v>
      </c>
      <c r="Q1703">
        <v>66.208398291834698</v>
      </c>
      <c r="R1703">
        <v>53.9227170918425</v>
      </c>
      <c r="S1703">
        <v>25.1738797440232</v>
      </c>
      <c r="T1703">
        <v>85.764135283205903</v>
      </c>
    </row>
    <row r="1704" spans="1:20" x14ac:dyDescent="0.35">
      <c r="A1704" s="24">
        <v>43381</v>
      </c>
      <c r="B1704">
        <v>112.06647764043301</v>
      </c>
      <c r="C1704">
        <v>126.27637499392701</v>
      </c>
      <c r="D1704">
        <v>120.56308461456599</v>
      </c>
      <c r="E1704">
        <v>106.360949050564</v>
      </c>
      <c r="F1704">
        <v>137.58722772071701</v>
      </c>
      <c r="G1704">
        <v>55.7796866896716</v>
      </c>
      <c r="H1704">
        <v>33.310156317110597</v>
      </c>
      <c r="I1704">
        <v>133.35728376651099</v>
      </c>
      <c r="J1704">
        <v>125.17511218343</v>
      </c>
      <c r="K1704">
        <v>90.463663108977897</v>
      </c>
      <c r="L1704">
        <v>258.41999636194299</v>
      </c>
      <c r="M1704">
        <v>280.25713645868098</v>
      </c>
      <c r="N1704">
        <v>257.61731778016599</v>
      </c>
      <c r="O1704">
        <v>261.26003520982903</v>
      </c>
      <c r="P1704">
        <v>199.912764825523</v>
      </c>
      <c r="Q1704">
        <v>66.027505247967198</v>
      </c>
      <c r="R1704">
        <v>53.8348930673124</v>
      </c>
      <c r="S1704">
        <v>26.1495368746588</v>
      </c>
      <c r="T1704">
        <v>85.233628758102299</v>
      </c>
    </row>
    <row r="1705" spans="1:20" x14ac:dyDescent="0.35">
      <c r="A1705" s="24">
        <v>43382</v>
      </c>
      <c r="B1705">
        <v>112.227665962637</v>
      </c>
      <c r="C1705">
        <v>126.32229697230601</v>
      </c>
      <c r="D1705">
        <v>120.56308461456599</v>
      </c>
      <c r="E1705">
        <v>106.388292259078</v>
      </c>
      <c r="F1705">
        <v>137.74237390665701</v>
      </c>
      <c r="G1705">
        <v>54.685166484610903</v>
      </c>
      <c r="H1705">
        <v>32.327513739820802</v>
      </c>
      <c r="I1705">
        <v>134.01243897299301</v>
      </c>
      <c r="J1705">
        <v>125.53015798708</v>
      </c>
      <c r="K1705">
        <v>93.160561423954803</v>
      </c>
      <c r="L1705">
        <v>258.042882563967</v>
      </c>
      <c r="M1705">
        <v>280.332353163118</v>
      </c>
      <c r="N1705">
        <v>257.23481545992502</v>
      </c>
      <c r="O1705">
        <v>260.10203709839402</v>
      </c>
      <c r="P1705">
        <v>199.912764825523</v>
      </c>
      <c r="Q1705">
        <v>66.497822664246698</v>
      </c>
      <c r="R1705">
        <v>54.215458256703499</v>
      </c>
      <c r="S1705">
        <v>26.1881776366609</v>
      </c>
      <c r="T1705">
        <v>86.353570136288994</v>
      </c>
    </row>
    <row r="1706" spans="1:20" x14ac:dyDescent="0.35">
      <c r="A1706" s="24">
        <v>43383</v>
      </c>
      <c r="B1706">
        <v>112.195443246398</v>
      </c>
      <c r="C1706">
        <v>126.230563571018</v>
      </c>
      <c r="D1706">
        <v>120.52655449095499</v>
      </c>
      <c r="E1706">
        <v>106.40201580273499</v>
      </c>
      <c r="F1706">
        <v>136.656258350293</v>
      </c>
      <c r="G1706">
        <v>54.982431086831099</v>
      </c>
      <c r="H1706">
        <v>32.598096554685299</v>
      </c>
      <c r="I1706">
        <v>133.46654452189401</v>
      </c>
      <c r="J1706">
        <v>125.18623549817799</v>
      </c>
      <c r="K1706">
        <v>92.457004010302001</v>
      </c>
      <c r="L1706">
        <v>249.87235774551999</v>
      </c>
      <c r="M1706">
        <v>269.51274059000002</v>
      </c>
      <c r="N1706">
        <v>249.12450729320199</v>
      </c>
      <c r="O1706">
        <v>255.74590820073101</v>
      </c>
      <c r="P1706">
        <v>194.993431101818</v>
      </c>
      <c r="Q1706">
        <v>65.195364262488098</v>
      </c>
      <c r="R1706">
        <v>53.073768272103997</v>
      </c>
      <c r="S1706">
        <v>26.062597002647198</v>
      </c>
      <c r="T1706">
        <v>82.443593893718699</v>
      </c>
    </row>
    <row r="1707" spans="1:20" x14ac:dyDescent="0.35">
      <c r="A1707" s="24">
        <v>43384</v>
      </c>
      <c r="B1707">
        <v>112.528507854672</v>
      </c>
      <c r="C1707">
        <v>126.597690648243</v>
      </c>
      <c r="D1707">
        <v>120.709221180336</v>
      </c>
      <c r="E1707">
        <v>106.456771472295</v>
      </c>
      <c r="F1707">
        <v>137.00537680642299</v>
      </c>
      <c r="G1707">
        <v>53.671730131298297</v>
      </c>
      <c r="H1707">
        <v>31.387593381417801</v>
      </c>
      <c r="I1707">
        <v>134.30877624518601</v>
      </c>
      <c r="J1707">
        <v>125.70771089784699</v>
      </c>
      <c r="K1707">
        <v>95.798839880194606</v>
      </c>
      <c r="L1707">
        <v>244.368574757315</v>
      </c>
      <c r="M1707">
        <v>264.85423416493597</v>
      </c>
      <c r="N1707">
        <v>243.76864401241801</v>
      </c>
      <c r="O1707">
        <v>247.805502916015</v>
      </c>
      <c r="P1707">
        <v>192.71987512937301</v>
      </c>
      <c r="Q1707">
        <v>64.218522335242199</v>
      </c>
      <c r="R1707">
        <v>52.1955503610953</v>
      </c>
      <c r="S1707">
        <v>25.724497705101399</v>
      </c>
      <c r="T1707">
        <v>79.869702544991597</v>
      </c>
    </row>
    <row r="1708" spans="1:20" x14ac:dyDescent="0.35">
      <c r="A1708" s="24">
        <v>43385</v>
      </c>
      <c r="B1708">
        <v>112.56081465454299</v>
      </c>
      <c r="C1708">
        <v>126.521172443523</v>
      </c>
      <c r="D1708">
        <v>120.74575933961</v>
      </c>
      <c r="E1708">
        <v>106.456771472295</v>
      </c>
      <c r="F1708">
        <v>137.70360053942699</v>
      </c>
      <c r="G1708">
        <v>54.0771046726233</v>
      </c>
      <c r="H1708">
        <v>31.7436258912048</v>
      </c>
      <c r="I1708">
        <v>134.371139957048</v>
      </c>
      <c r="J1708">
        <v>125.729867500515</v>
      </c>
      <c r="K1708">
        <v>94.919413728114705</v>
      </c>
      <c r="L1708">
        <v>247.76246436240999</v>
      </c>
      <c r="M1708">
        <v>270.639804485252</v>
      </c>
      <c r="N1708">
        <v>247.28820537695199</v>
      </c>
      <c r="O1708">
        <v>243.55960732765101</v>
      </c>
      <c r="P1708">
        <v>196.02690790136899</v>
      </c>
      <c r="Q1708">
        <v>64.725039349915505</v>
      </c>
      <c r="R1708">
        <v>52.517566200799301</v>
      </c>
      <c r="S1708">
        <v>25.1738797440232</v>
      </c>
      <c r="T1708">
        <v>80.891407587910706</v>
      </c>
    </row>
    <row r="1709" spans="1:20" x14ac:dyDescent="0.35">
      <c r="A1709" s="24">
        <v>43388</v>
      </c>
      <c r="B1709">
        <v>112.485597174565</v>
      </c>
      <c r="C1709">
        <v>126.521172443523</v>
      </c>
      <c r="D1709">
        <v>120.709221180336</v>
      </c>
      <c r="E1709">
        <v>106.484114680809</v>
      </c>
      <c r="F1709">
        <v>137.393268629782</v>
      </c>
      <c r="G1709">
        <v>54.050084174943102</v>
      </c>
      <c r="H1709">
        <v>31.7436258912048</v>
      </c>
      <c r="I1709">
        <v>133.918834930082</v>
      </c>
      <c r="J1709">
        <v>125.496848060722</v>
      </c>
      <c r="K1709">
        <v>94.802155686208494</v>
      </c>
      <c r="L1709">
        <v>246.37079183355701</v>
      </c>
      <c r="M1709">
        <v>268.009988729665</v>
      </c>
      <c r="N1709">
        <v>245.834469688436</v>
      </c>
      <c r="O1709">
        <v>243.94567981330201</v>
      </c>
      <c r="P1709">
        <v>196.564335812027</v>
      </c>
      <c r="Q1709">
        <v>64.869755284267896</v>
      </c>
      <c r="R1709">
        <v>52.751758015973301</v>
      </c>
      <c r="S1709">
        <v>25.965996940135099</v>
      </c>
      <c r="T1709">
        <v>81.107525841351901</v>
      </c>
    </row>
    <row r="1710" spans="1:20" x14ac:dyDescent="0.35">
      <c r="A1710" s="24">
        <v>43389</v>
      </c>
      <c r="B1710">
        <v>112.550023921793</v>
      </c>
      <c r="C1710">
        <v>126.613030219715</v>
      </c>
      <c r="D1710">
        <v>120.782273391895</v>
      </c>
      <c r="E1710">
        <v>106.497803598199</v>
      </c>
      <c r="F1710">
        <v>137.97508000631299</v>
      </c>
      <c r="G1710">
        <v>53.874411812283903</v>
      </c>
      <c r="H1710">
        <v>31.601214990149501</v>
      </c>
      <c r="I1710">
        <v>134.19961782125699</v>
      </c>
      <c r="J1710">
        <v>125.81866396186</v>
      </c>
      <c r="K1710">
        <v>95.3298077125704</v>
      </c>
      <c r="L1710">
        <v>251.757911782436</v>
      </c>
      <c r="M1710">
        <v>275.22312463334902</v>
      </c>
      <c r="N1710">
        <v>251.26681426101999</v>
      </c>
      <c r="O1710">
        <v>245.43442659608201</v>
      </c>
      <c r="P1710">
        <v>199.99541955064799</v>
      </c>
      <c r="Q1710">
        <v>65.159202145558993</v>
      </c>
      <c r="R1710">
        <v>52.927400481460403</v>
      </c>
      <c r="S1710">
        <v>25.888717258624101</v>
      </c>
      <c r="T1710">
        <v>82.286420809733301</v>
      </c>
    </row>
    <row r="1711" spans="1:20" x14ac:dyDescent="0.35">
      <c r="A1711" s="24">
        <v>43390</v>
      </c>
      <c r="B1711">
        <v>112.32439016711</v>
      </c>
      <c r="C1711">
        <v>126.29172838483299</v>
      </c>
      <c r="D1711">
        <v>120.56308461456599</v>
      </c>
      <c r="E1711">
        <v>106.41575088848001</v>
      </c>
      <c r="F1711">
        <v>137.81994699962701</v>
      </c>
      <c r="G1711">
        <v>54.550036047825799</v>
      </c>
      <c r="H1711">
        <v>32.142383248453001</v>
      </c>
      <c r="I1711">
        <v>133.560090089688</v>
      </c>
      <c r="J1711">
        <v>125.197288792059</v>
      </c>
      <c r="K1711">
        <v>93.570955408410498</v>
      </c>
      <c r="L1711">
        <v>251.80280058582699</v>
      </c>
      <c r="M1711">
        <v>275.07284336182198</v>
      </c>
      <c r="N1711">
        <v>251.037370385619</v>
      </c>
      <c r="O1711">
        <v>246.813013184737</v>
      </c>
      <c r="P1711">
        <v>197.267073172935</v>
      </c>
      <c r="Q1711">
        <v>64.580315919269907</v>
      </c>
      <c r="R1711">
        <v>52.2833743856255</v>
      </c>
      <c r="S1711">
        <v>26.5359352822143</v>
      </c>
      <c r="T1711">
        <v>80.852099580622493</v>
      </c>
    </row>
    <row r="1712" spans="1:20" x14ac:dyDescent="0.35">
      <c r="A1712" s="24">
        <v>43391</v>
      </c>
      <c r="B1712">
        <v>112.24915400188</v>
      </c>
      <c r="C1712">
        <v>126.29172838483299</v>
      </c>
      <c r="D1712">
        <v>120.59959866685099</v>
      </c>
      <c r="E1712">
        <v>106.497803598199</v>
      </c>
      <c r="F1712">
        <v>137.19930953884801</v>
      </c>
      <c r="G1712">
        <v>54.577056545506103</v>
      </c>
      <c r="H1712">
        <v>32.213586070406301</v>
      </c>
      <c r="I1712">
        <v>133.31054752956101</v>
      </c>
      <c r="J1712">
        <v>125.197288792059</v>
      </c>
      <c r="K1712">
        <v>93.570955408410498</v>
      </c>
      <c r="L1712">
        <v>248.16653835775901</v>
      </c>
      <c r="M1712">
        <v>269.963584404583</v>
      </c>
      <c r="N1712">
        <v>247.67080355843299</v>
      </c>
      <c r="O1712">
        <v>242.29137590691701</v>
      </c>
      <c r="P1712">
        <v>193.75326583025199</v>
      </c>
      <c r="Q1712">
        <v>63.8567362475072</v>
      </c>
      <c r="R1712">
        <v>51.580798940103698</v>
      </c>
      <c r="S1712">
        <v>25.714839357093801</v>
      </c>
      <c r="T1712">
        <v>79.555339535544405</v>
      </c>
    </row>
    <row r="1713" spans="1:20" x14ac:dyDescent="0.35">
      <c r="A1713" s="24">
        <v>43392</v>
      </c>
      <c r="B1713">
        <v>112.152457825285</v>
      </c>
      <c r="C1713">
        <v>126.138678155959</v>
      </c>
      <c r="D1713">
        <v>120.52655449095499</v>
      </c>
      <c r="E1713">
        <v>106.456771472295</v>
      </c>
      <c r="F1713">
        <v>137.19930953884801</v>
      </c>
      <c r="G1713">
        <v>54.793276423716001</v>
      </c>
      <c r="H1713">
        <v>32.384480203102399</v>
      </c>
      <c r="I1713">
        <v>133.12335406251799</v>
      </c>
      <c r="J1713">
        <v>125.041972507807</v>
      </c>
      <c r="K1713">
        <v>92.984665198879398</v>
      </c>
      <c r="L1713">
        <v>248.03178222979099</v>
      </c>
      <c r="M1713">
        <v>269.137113479856</v>
      </c>
      <c r="N1713">
        <v>247.135162908985</v>
      </c>
      <c r="O1713">
        <v>239.03806753672799</v>
      </c>
      <c r="P1713">
        <v>191.10762583686699</v>
      </c>
      <c r="Q1713">
        <v>64.218522335242199</v>
      </c>
      <c r="R1713">
        <v>51.9613585459213</v>
      </c>
      <c r="S1713">
        <v>25.898377449124599</v>
      </c>
      <c r="T1713">
        <v>78.592571241342597</v>
      </c>
    </row>
    <row r="1714" spans="1:20" x14ac:dyDescent="0.35">
      <c r="A1714" s="24">
        <v>43395</v>
      </c>
      <c r="B1714">
        <v>112.13096044341501</v>
      </c>
      <c r="C1714">
        <v>126.153962449696</v>
      </c>
      <c r="D1714">
        <v>120.52655449095499</v>
      </c>
      <c r="E1714">
        <v>106.429405179604</v>
      </c>
      <c r="F1714">
        <v>137.23809608533301</v>
      </c>
      <c r="G1714">
        <v>55.0094571741881</v>
      </c>
      <c r="H1714">
        <v>32.5696185801933</v>
      </c>
      <c r="I1714">
        <v>132.92057697689901</v>
      </c>
      <c r="J1714">
        <v>124.886666226535</v>
      </c>
      <c r="K1714">
        <v>92.457004010302001</v>
      </c>
      <c r="L1714">
        <v>246.918489065606</v>
      </c>
      <c r="M1714">
        <v>269.43764559544098</v>
      </c>
      <c r="N1714">
        <v>246.29351720797101</v>
      </c>
      <c r="O1714">
        <v>232.255611619999</v>
      </c>
      <c r="P1714">
        <v>193.21588957879601</v>
      </c>
      <c r="Q1714">
        <v>64.290891546857495</v>
      </c>
      <c r="R1714">
        <v>52.049182570451499</v>
      </c>
      <c r="S1714">
        <v>25.164219553522699</v>
      </c>
      <c r="T1714">
        <v>77.335085520599506</v>
      </c>
    </row>
    <row r="1715" spans="1:20" x14ac:dyDescent="0.35">
      <c r="A1715" s="24">
        <v>43396</v>
      </c>
      <c r="B1715">
        <v>112.270623355872</v>
      </c>
      <c r="C1715">
        <v>126.368149853516</v>
      </c>
      <c r="D1715">
        <v>120.56308461456599</v>
      </c>
      <c r="E1715">
        <v>106.511469431412</v>
      </c>
      <c r="F1715">
        <v>137.16050981310801</v>
      </c>
      <c r="G1715">
        <v>54.604093812216703</v>
      </c>
      <c r="H1715">
        <v>32.270552533687898</v>
      </c>
      <c r="I1715">
        <v>132.84264426523899</v>
      </c>
      <c r="J1715">
        <v>125.064199131341</v>
      </c>
      <c r="K1715">
        <v>93.219199607123898</v>
      </c>
      <c r="L1715">
        <v>245.66148294692701</v>
      </c>
      <c r="M1715">
        <v>268.009988729665</v>
      </c>
      <c r="N1715">
        <v>244.91631074187401</v>
      </c>
      <c r="O1715">
        <v>232.145353938976</v>
      </c>
      <c r="P1715">
        <v>193.87731679687701</v>
      </c>
      <c r="Q1715">
        <v>62.8798868239681</v>
      </c>
      <c r="R1715">
        <v>50.673300770678303</v>
      </c>
      <c r="S1715">
        <v>25.753478276602799</v>
      </c>
      <c r="T1715">
        <v>74.604004246410099</v>
      </c>
    </row>
    <row r="1716" spans="1:20" x14ac:dyDescent="0.35">
      <c r="A1716" s="24">
        <v>43397</v>
      </c>
      <c r="B1716">
        <v>112.56081465454299</v>
      </c>
      <c r="C1716">
        <v>126.597690648243</v>
      </c>
      <c r="D1716">
        <v>120.782273391895</v>
      </c>
      <c r="E1716">
        <v>106.703068106518</v>
      </c>
      <c r="F1716">
        <v>136.53991189009301</v>
      </c>
      <c r="G1716">
        <v>53.874411812283903</v>
      </c>
      <c r="H1716">
        <v>31.558495399837</v>
      </c>
      <c r="I1716">
        <v>133.20143296197</v>
      </c>
      <c r="J1716">
        <v>125.241692024223</v>
      </c>
      <c r="K1716">
        <v>95.447065754476597</v>
      </c>
      <c r="L1716">
        <v>238.21828533892301</v>
      </c>
      <c r="M1716">
        <v>258.39259590129802</v>
      </c>
      <c r="N1716">
        <v>237.49462178507301</v>
      </c>
      <c r="O1716">
        <v>222.550742234772</v>
      </c>
      <c r="P1716">
        <v>190.11552805908201</v>
      </c>
      <c r="Q1716">
        <v>62.445731524617798</v>
      </c>
      <c r="R1716">
        <v>50.468383630347802</v>
      </c>
      <c r="S1716">
        <v>25.482998470067599</v>
      </c>
      <c r="T1716">
        <v>70.104593150756799</v>
      </c>
    </row>
    <row r="1717" spans="1:20" x14ac:dyDescent="0.35">
      <c r="A1717" s="24">
        <v>43398</v>
      </c>
      <c r="B1717">
        <v>112.46405307956699</v>
      </c>
      <c r="C1717">
        <v>126.459966171407</v>
      </c>
      <c r="D1717">
        <v>120.67265087841</v>
      </c>
      <c r="E1717">
        <v>106.620969228444</v>
      </c>
      <c r="F1717">
        <v>136.733884160282</v>
      </c>
      <c r="G1717">
        <v>54.239244427735102</v>
      </c>
      <c r="H1717">
        <v>31.928766896870101</v>
      </c>
      <c r="I1717">
        <v>132.92057697689901</v>
      </c>
      <c r="J1717">
        <v>125.08637573996999</v>
      </c>
      <c r="K1717">
        <v>94.333096031935895</v>
      </c>
      <c r="L1717">
        <v>242.49206726471999</v>
      </c>
      <c r="M1717">
        <v>264.929450869373</v>
      </c>
      <c r="N1717">
        <v>241.549791845307</v>
      </c>
      <c r="O1717">
        <v>228.450892986073</v>
      </c>
      <c r="P1717">
        <v>193.87731679687701</v>
      </c>
      <c r="Q1717">
        <v>62.698986283807898</v>
      </c>
      <c r="R1717">
        <v>50.731850120365202</v>
      </c>
      <c r="S1717">
        <v>25.376740059547899</v>
      </c>
      <c r="T1717">
        <v>71.381716033667402</v>
      </c>
    </row>
    <row r="1718" spans="1:20" x14ac:dyDescent="0.35">
      <c r="A1718" s="24">
        <v>43399</v>
      </c>
      <c r="B1718">
        <v>112.72199363412101</v>
      </c>
      <c r="C1718">
        <v>126.76596989311901</v>
      </c>
      <c r="D1718">
        <v>120.964964188265</v>
      </c>
      <c r="E1718">
        <v>106.81257944564</v>
      </c>
      <c r="F1718">
        <v>136.113141265465</v>
      </c>
      <c r="G1718">
        <v>53.6446984542644</v>
      </c>
      <c r="H1718">
        <v>31.387593381417801</v>
      </c>
      <c r="I1718">
        <v>133.170178012143</v>
      </c>
      <c r="J1718">
        <v>125.29709853536301</v>
      </c>
      <c r="K1718">
        <v>95.857468901147797</v>
      </c>
      <c r="L1718">
        <v>238.227227212484</v>
      </c>
      <c r="M1718">
        <v>259.29422267552297</v>
      </c>
      <c r="N1718">
        <v>237.49462178507301</v>
      </c>
      <c r="O1718">
        <v>226.46581603661801</v>
      </c>
      <c r="P1718">
        <v>191.314365968087</v>
      </c>
      <c r="Q1718">
        <v>63.169318692673301</v>
      </c>
      <c r="R1718">
        <v>51.229508425556197</v>
      </c>
      <c r="S1718">
        <v>25.463679931559501</v>
      </c>
      <c r="T1718">
        <v>70.576108192343</v>
      </c>
    </row>
    <row r="1719" spans="1:20" x14ac:dyDescent="0.35">
      <c r="A1719" s="24">
        <v>43402</v>
      </c>
      <c r="B1719">
        <v>112.603762705153</v>
      </c>
      <c r="C1719">
        <v>126.65893837866</v>
      </c>
      <c r="D1719">
        <v>120.928417993328</v>
      </c>
      <c r="E1719">
        <v>106.7441233166</v>
      </c>
      <c r="F1719">
        <v>136.113141265465</v>
      </c>
      <c r="G1719">
        <v>53.874411812283903</v>
      </c>
      <c r="H1719">
        <v>31.572734387082999</v>
      </c>
      <c r="I1719">
        <v>132.65549465453401</v>
      </c>
      <c r="J1719">
        <v>125.15292557182001</v>
      </c>
      <c r="K1719">
        <v>95.3298077125704</v>
      </c>
      <c r="L1719">
        <v>236.90738873142999</v>
      </c>
      <c r="M1719">
        <v>255.988217266737</v>
      </c>
      <c r="N1719">
        <v>235.964356874137</v>
      </c>
      <c r="O1719">
        <v>230.546251988275</v>
      </c>
      <c r="P1719">
        <v>192.182447218715</v>
      </c>
      <c r="Q1719">
        <v>62.518093239940399</v>
      </c>
      <c r="R1719">
        <v>50.585482329721302</v>
      </c>
      <c r="S1719">
        <v>25.038640762002</v>
      </c>
      <c r="T1719">
        <v>68.002221053985394</v>
      </c>
    </row>
    <row r="1720" spans="1:20" x14ac:dyDescent="0.35">
      <c r="A1720" s="24">
        <v>43403</v>
      </c>
      <c r="B1720">
        <v>112.442555697698</v>
      </c>
      <c r="C1720">
        <v>126.44473715540499</v>
      </c>
      <c r="D1720">
        <v>120.67265087841</v>
      </c>
      <c r="E1720">
        <v>106.689413815395</v>
      </c>
      <c r="F1720">
        <v>136.19079343396299</v>
      </c>
      <c r="G1720">
        <v>54.401395362200503</v>
      </c>
      <c r="H1720">
        <v>32.042689309135802</v>
      </c>
      <c r="I1720">
        <v>132.21871477102599</v>
      </c>
      <c r="J1720">
        <v>124.87554291178699</v>
      </c>
      <c r="K1720">
        <v>93.981367717297701</v>
      </c>
      <c r="L1720">
        <v>240.41801614068001</v>
      </c>
      <c r="M1720">
        <v>259.59487650098703</v>
      </c>
      <c r="N1720">
        <v>239.78997122085801</v>
      </c>
      <c r="O1720">
        <v>233.248198838175</v>
      </c>
      <c r="P1720">
        <v>197.680432897234</v>
      </c>
      <c r="Q1720">
        <v>62.192473017280903</v>
      </c>
      <c r="R1720">
        <v>50.292741164860701</v>
      </c>
      <c r="S1720">
        <v>25.1738797440232</v>
      </c>
      <c r="T1720">
        <v>69.456166814156305</v>
      </c>
    </row>
    <row r="1721" spans="1:20" x14ac:dyDescent="0.35">
      <c r="A1721" s="24">
        <v>43404</v>
      </c>
      <c r="B1721">
        <v>112.388854284841</v>
      </c>
      <c r="C1721">
        <v>126.306998859136</v>
      </c>
      <c r="D1721">
        <v>120.56308461456599</v>
      </c>
      <c r="E1721">
        <v>106.64831243695799</v>
      </c>
      <c r="F1721">
        <v>136.38468662862499</v>
      </c>
      <c r="G1721">
        <v>54.982431086831099</v>
      </c>
      <c r="H1721">
        <v>32.541137977126802</v>
      </c>
      <c r="I1721">
        <v>131.84437169327799</v>
      </c>
      <c r="J1721">
        <v>124.520507111119</v>
      </c>
      <c r="K1721">
        <v>92.398411638213204</v>
      </c>
      <c r="L1721">
        <v>242.985829149057</v>
      </c>
      <c r="M1721">
        <v>264.02782409514703</v>
      </c>
      <c r="N1721">
        <v>242.314924300775</v>
      </c>
      <c r="O1721">
        <v>236.336145058553</v>
      </c>
      <c r="P1721">
        <v>194.86944901413</v>
      </c>
      <c r="Q1721">
        <v>61.360343276241402</v>
      </c>
      <c r="R1721">
        <v>49.736533509982699</v>
      </c>
      <c r="S1721">
        <v>25.792119038604898</v>
      </c>
      <c r="T1721">
        <v>70.870855091469096</v>
      </c>
    </row>
    <row r="1722" spans="1:20" x14ac:dyDescent="0.35">
      <c r="A1722" s="24">
        <v>43405</v>
      </c>
      <c r="B1722">
        <v>112.672851422634</v>
      </c>
      <c r="C1722">
        <v>126.51424890721</v>
      </c>
      <c r="D1722">
        <v>120.639985908661</v>
      </c>
      <c r="E1722">
        <v>106.72232031074</v>
      </c>
      <c r="F1722">
        <v>136.88754109044501</v>
      </c>
      <c r="G1722">
        <v>54.874337916756701</v>
      </c>
      <c r="H1722">
        <v>32.484174142419597</v>
      </c>
      <c r="I1722">
        <v>131.90388474320599</v>
      </c>
      <c r="J1722">
        <v>124.89785956214899</v>
      </c>
      <c r="K1722">
        <v>92.574262052208198</v>
      </c>
      <c r="L1722">
        <v>245.571735246076</v>
      </c>
      <c r="M1722">
        <v>267.25861279949697</v>
      </c>
      <c r="N1722">
        <v>245.298892946482</v>
      </c>
      <c r="O1722">
        <v>239.03806753672799</v>
      </c>
      <c r="P1722">
        <v>198.05251691817301</v>
      </c>
      <c r="Q1722">
        <v>60.926195473183498</v>
      </c>
      <c r="R1722">
        <v>49.238875204791398</v>
      </c>
      <c r="S1722">
        <v>25.502318851068601</v>
      </c>
      <c r="T1722">
        <v>72.265859892553195</v>
      </c>
    </row>
    <row r="1723" spans="1:20" x14ac:dyDescent="0.35">
      <c r="A1723" s="24">
        <v>43406</v>
      </c>
      <c r="B1723">
        <v>112.33811448434901</v>
      </c>
      <c r="C1723">
        <v>126.023050953702</v>
      </c>
      <c r="D1723">
        <v>120.383592012037</v>
      </c>
      <c r="E1723">
        <v>106.571557546026</v>
      </c>
      <c r="F1723">
        <v>136.965456844036</v>
      </c>
      <c r="G1723">
        <v>56.239102226357097</v>
      </c>
      <c r="H1723">
        <v>33.694674687112702</v>
      </c>
      <c r="I1723">
        <v>131.23052915668001</v>
      </c>
      <c r="J1723">
        <v>124.396970297148</v>
      </c>
      <c r="K1723">
        <v>89.173806323578503</v>
      </c>
      <c r="L1723">
        <v>244.11724530781501</v>
      </c>
      <c r="M1723">
        <v>264.70398332087899</v>
      </c>
      <c r="N1723">
        <v>243.539088298905</v>
      </c>
      <c r="O1723">
        <v>239.81004190596099</v>
      </c>
      <c r="P1723">
        <v>199.623352749444</v>
      </c>
      <c r="Q1723">
        <v>60.7814795388311</v>
      </c>
      <c r="R1723">
        <v>49.180325855104499</v>
      </c>
      <c r="S1723">
        <v>25.8404181486145</v>
      </c>
      <c r="T1723">
        <v>71.086990186387197</v>
      </c>
    </row>
    <row r="1724" spans="1:20" x14ac:dyDescent="0.35">
      <c r="A1724" s="24">
        <v>43409</v>
      </c>
      <c r="B1724">
        <v>112.413705669357</v>
      </c>
      <c r="C1724">
        <v>126.115088382533</v>
      </c>
      <c r="D1724">
        <v>120.49347970239801</v>
      </c>
      <c r="E1724">
        <v>106.62641709438699</v>
      </c>
      <c r="F1724">
        <v>137.08243590846101</v>
      </c>
      <c r="G1724">
        <v>55.8607481827123</v>
      </c>
      <c r="H1724">
        <v>33.281675714044198</v>
      </c>
      <c r="I1724">
        <v>131.60634873112301</v>
      </c>
      <c r="J1724">
        <v>124.619636651722</v>
      </c>
      <c r="K1724">
        <v>90.111870658827598</v>
      </c>
      <c r="L1724">
        <v>245.46396922141301</v>
      </c>
      <c r="M1724">
        <v>264.929450869373</v>
      </c>
      <c r="N1724">
        <v>244.83979749632701</v>
      </c>
      <c r="O1724">
        <v>240.69229832794099</v>
      </c>
      <c r="P1724">
        <v>200.57420926333799</v>
      </c>
      <c r="Q1724">
        <v>60.745302429315998</v>
      </c>
      <c r="R1724">
        <v>49.180325855104499</v>
      </c>
      <c r="S1724">
        <v>27.946291772907902</v>
      </c>
      <c r="T1724">
        <v>73.091092264937103</v>
      </c>
    </row>
    <row r="1725" spans="1:20" x14ac:dyDescent="0.35">
      <c r="A1725" s="24">
        <v>43410</v>
      </c>
      <c r="B1725">
        <v>112.42449640210801</v>
      </c>
      <c r="C1725">
        <v>126.145836622646</v>
      </c>
      <c r="D1725">
        <v>120.566764948181</v>
      </c>
      <c r="E1725">
        <v>106.544179711246</v>
      </c>
      <c r="F1725">
        <v>137.355259659323</v>
      </c>
      <c r="G1725">
        <v>55.928321785620199</v>
      </c>
      <c r="H1725">
        <v>33.352883793146198</v>
      </c>
      <c r="I1725">
        <v>132.27979203032399</v>
      </c>
      <c r="J1725">
        <v>124.831079661739</v>
      </c>
      <c r="K1725">
        <v>89.9360019204005</v>
      </c>
      <c r="L1725">
        <v>247.01723845187999</v>
      </c>
      <c r="M1725">
        <v>266.80782983985398</v>
      </c>
      <c r="N1725">
        <v>246.37006240726399</v>
      </c>
      <c r="O1725">
        <v>242.07086054487101</v>
      </c>
      <c r="P1725">
        <v>200.86353524074499</v>
      </c>
      <c r="Q1725">
        <v>60.492032677540003</v>
      </c>
      <c r="R1725">
        <v>48.887590273817402</v>
      </c>
      <c r="S1725">
        <v>27.782072219385199</v>
      </c>
      <c r="T1725">
        <v>72.442678559444502</v>
      </c>
    </row>
    <row r="1726" spans="1:20" x14ac:dyDescent="0.35">
      <c r="A1726" s="24">
        <v>43411</v>
      </c>
      <c r="B1726">
        <v>112.521678395243</v>
      </c>
      <c r="C1726">
        <v>126.391421779966</v>
      </c>
      <c r="D1726">
        <v>120.639985908661</v>
      </c>
      <c r="E1726">
        <v>106.516721081844</v>
      </c>
      <c r="F1726">
        <v>138.01787304621601</v>
      </c>
      <c r="G1726">
        <v>55.7796866896716</v>
      </c>
      <c r="H1726">
        <v>33.238953495157297</v>
      </c>
      <c r="I1726">
        <v>132.953132998071</v>
      </c>
      <c r="J1726">
        <v>125.153905863947</v>
      </c>
      <c r="K1726">
        <v>90.229128700733298</v>
      </c>
      <c r="L1726">
        <v>252.30557910855299</v>
      </c>
      <c r="M1726">
        <v>273.87056276213201</v>
      </c>
      <c r="N1726">
        <v>251.72592568804799</v>
      </c>
      <c r="O1726">
        <v>243.669938123847</v>
      </c>
      <c r="P1726">
        <v>202.765058851455</v>
      </c>
      <c r="Q1726">
        <v>60.347331735773103</v>
      </c>
      <c r="R1726">
        <v>48.829040924130503</v>
      </c>
      <c r="S1726">
        <v>27.704792537874098</v>
      </c>
      <c r="T1726">
        <v>74.3092615576535</v>
      </c>
    </row>
    <row r="1727" spans="1:20" x14ac:dyDescent="0.35">
      <c r="A1727" s="24">
        <v>43412</v>
      </c>
      <c r="B1727">
        <v>112.316523676222</v>
      </c>
      <c r="C1727">
        <v>126.069028209816</v>
      </c>
      <c r="D1727">
        <v>120.456837079506</v>
      </c>
      <c r="E1727">
        <v>106.47561970340701</v>
      </c>
      <c r="F1727">
        <v>137.82299140745499</v>
      </c>
      <c r="G1727">
        <v>55.8472491132258</v>
      </c>
      <c r="H1727">
        <v>33.281675714044198</v>
      </c>
      <c r="I1727">
        <v>132.45198662995699</v>
      </c>
      <c r="J1727">
        <v>124.786546390824</v>
      </c>
      <c r="K1727">
        <v>90.170490517564104</v>
      </c>
      <c r="L1727">
        <v>251.84765948328601</v>
      </c>
      <c r="M1727">
        <v>273.41981022995901</v>
      </c>
      <c r="N1727">
        <v>250.960825186325</v>
      </c>
      <c r="O1727">
        <v>244.71762981081</v>
      </c>
      <c r="P1727">
        <v>205.121372867432</v>
      </c>
      <c r="Q1727">
        <v>59.985526907306202</v>
      </c>
      <c r="R1727">
        <v>48.302107944095901</v>
      </c>
      <c r="S1727">
        <v>27.955951963408399</v>
      </c>
      <c r="T1727">
        <v>71.538863855436901</v>
      </c>
    </row>
    <row r="1728" spans="1:20" x14ac:dyDescent="0.35">
      <c r="A1728" s="24">
        <v>43413</v>
      </c>
      <c r="B1728">
        <v>112.45684057248199</v>
      </c>
      <c r="C1728">
        <v>126.237901690344</v>
      </c>
      <c r="D1728">
        <v>120.566764948181</v>
      </c>
      <c r="E1728">
        <v>106.585269547594</v>
      </c>
      <c r="F1728">
        <v>136.965456844036</v>
      </c>
      <c r="G1728">
        <v>54.9959581047016</v>
      </c>
      <c r="H1728">
        <v>32.4984105010913</v>
      </c>
      <c r="I1728">
        <v>132.81216411070699</v>
      </c>
      <c r="J1728">
        <v>124.875622935634</v>
      </c>
      <c r="K1728">
        <v>92.281135271874803</v>
      </c>
      <c r="L1728">
        <v>249.387597546607</v>
      </c>
      <c r="M1728">
        <v>270.33921151472799</v>
      </c>
      <c r="N1728">
        <v>248.51244925944701</v>
      </c>
      <c r="O1728">
        <v>242.62227080860799</v>
      </c>
      <c r="P1728">
        <v>201.11156829505799</v>
      </c>
      <c r="Q1728">
        <v>59.334297706426597</v>
      </c>
      <c r="R1728">
        <v>47.8629989885914</v>
      </c>
      <c r="S1728">
        <v>29.211747248586899</v>
      </c>
      <c r="T1728">
        <v>71.499597951840897</v>
      </c>
    </row>
    <row r="1729" spans="1:20" x14ac:dyDescent="0.35">
      <c r="A1729" s="24">
        <v>43416</v>
      </c>
      <c r="B1729">
        <v>112.640432511253</v>
      </c>
      <c r="C1729">
        <v>126.207194908533</v>
      </c>
      <c r="D1729">
        <v>120.530066075649</v>
      </c>
      <c r="E1729">
        <v>106.681172763947</v>
      </c>
      <c r="F1729">
        <v>136.10798817688999</v>
      </c>
      <c r="G1729">
        <v>54.239244427735102</v>
      </c>
      <c r="H1729">
        <v>31.871800433588401</v>
      </c>
      <c r="I1729">
        <v>132.686910410932</v>
      </c>
      <c r="J1729">
        <v>124.864499620887</v>
      </c>
      <c r="K1729">
        <v>94.098607434771793</v>
      </c>
      <c r="L1729">
        <v>244.72767023147799</v>
      </c>
      <c r="M1729">
        <v>263.57704113550398</v>
      </c>
      <c r="N1729">
        <v>243.61563349819801</v>
      </c>
      <c r="O1729">
        <v>239.589477800466</v>
      </c>
      <c r="P1729">
        <v>199.25130316797399</v>
      </c>
      <c r="Q1729">
        <v>59.189581772074199</v>
      </c>
      <c r="R1729">
        <v>47.658081848260998</v>
      </c>
      <c r="S1729">
        <v>30.486862914766402</v>
      </c>
      <c r="T1729">
        <v>69.023926096904503</v>
      </c>
    </row>
    <row r="1730" spans="1:20" x14ac:dyDescent="0.35">
      <c r="A1730" s="24">
        <v>43417</v>
      </c>
      <c r="B1730">
        <v>112.68366084063599</v>
      </c>
      <c r="C1730">
        <v>126.268636111022</v>
      </c>
      <c r="D1730">
        <v>120.566764948181</v>
      </c>
      <c r="E1730">
        <v>106.681172763947</v>
      </c>
      <c r="F1730">
        <v>135.91305382111099</v>
      </c>
      <c r="G1730">
        <v>54.455453126591401</v>
      </c>
      <c r="H1730">
        <v>31.985728103002899</v>
      </c>
      <c r="I1730">
        <v>132.01354020562599</v>
      </c>
      <c r="J1730">
        <v>124.697469846014</v>
      </c>
      <c r="K1730">
        <v>93.746860795701906</v>
      </c>
      <c r="L1730">
        <v>244.269810418075</v>
      </c>
      <c r="M1730">
        <v>263.27644816498002</v>
      </c>
      <c r="N1730">
        <v>243.23308324733699</v>
      </c>
      <c r="O1730">
        <v>241.35399064442501</v>
      </c>
      <c r="P1730">
        <v>199.12732108028601</v>
      </c>
      <c r="Q1730">
        <v>57.561506895802196</v>
      </c>
      <c r="R1730">
        <v>46.1651069326875</v>
      </c>
      <c r="S1730">
        <v>31.945518515469601</v>
      </c>
      <c r="T1730">
        <v>67.687845413430296</v>
      </c>
    </row>
    <row r="1731" spans="1:20" x14ac:dyDescent="0.35">
      <c r="A1731" s="24">
        <v>43418</v>
      </c>
      <c r="B1731">
        <v>112.694442230761</v>
      </c>
      <c r="C1731">
        <v>126.053702457778</v>
      </c>
      <c r="D1731">
        <v>120.566764948181</v>
      </c>
      <c r="E1731">
        <v>106.763525567977</v>
      </c>
      <c r="F1731">
        <v>135.60132491047099</v>
      </c>
      <c r="G1731">
        <v>54.266276104768998</v>
      </c>
      <c r="H1731">
        <v>31.8860394208345</v>
      </c>
      <c r="I1731">
        <v>131.19918649417701</v>
      </c>
      <c r="J1731">
        <v>124.363540335019</v>
      </c>
      <c r="K1731">
        <v>94.039978413818702</v>
      </c>
      <c r="L1731">
        <v>242.59983328938301</v>
      </c>
      <c r="M1731">
        <v>261.09750665144497</v>
      </c>
      <c r="N1731">
        <v>241.62628911398099</v>
      </c>
      <c r="O1731">
        <v>236.66699121679599</v>
      </c>
      <c r="P1731">
        <v>196.06821804419701</v>
      </c>
      <c r="Q1731">
        <v>58.068016414182701</v>
      </c>
      <c r="R1731">
        <v>47.131148868226298</v>
      </c>
      <c r="S1731">
        <v>37.982999391314102</v>
      </c>
      <c r="T1731">
        <v>67.353828400338699</v>
      </c>
    </row>
    <row r="1732" spans="1:20" x14ac:dyDescent="0.35">
      <c r="A1732" s="24">
        <v>43419</v>
      </c>
      <c r="B1732">
        <v>112.834815182775</v>
      </c>
      <c r="C1732">
        <v>126.115088382533</v>
      </c>
      <c r="D1732">
        <v>120.456837079506</v>
      </c>
      <c r="E1732">
        <v>106.818338947982</v>
      </c>
      <c r="F1732">
        <v>135.52333008135199</v>
      </c>
      <c r="G1732">
        <v>54.414916790394301</v>
      </c>
      <c r="H1732">
        <v>31.9572448713621</v>
      </c>
      <c r="I1732">
        <v>130.948635238289</v>
      </c>
      <c r="J1732">
        <v>124.12977067166</v>
      </c>
      <c r="K1732">
        <v>93.922711209696402</v>
      </c>
      <c r="L1732">
        <v>245.13178908572499</v>
      </c>
      <c r="M1732">
        <v>264.70398332087899</v>
      </c>
      <c r="N1732">
        <v>244.30425270811901</v>
      </c>
      <c r="O1732">
        <v>241.07834644186801</v>
      </c>
      <c r="P1732">
        <v>194.74543248697299</v>
      </c>
      <c r="Q1732">
        <v>57.959481337491397</v>
      </c>
      <c r="R1732">
        <v>46.692037120935197</v>
      </c>
      <c r="S1732">
        <v>30.7187019592997</v>
      </c>
      <c r="T1732">
        <v>68.355875229244504</v>
      </c>
    </row>
    <row r="1733" spans="1:20" x14ac:dyDescent="0.35">
      <c r="A1733" s="24">
        <v>43420</v>
      </c>
      <c r="B1733">
        <v>113.01841646417201</v>
      </c>
      <c r="C1733">
        <v>126.345361607249</v>
      </c>
      <c r="D1733">
        <v>120.713295261434</v>
      </c>
      <c r="E1733">
        <v>106.927942623814</v>
      </c>
      <c r="F1733">
        <v>134.899687750509</v>
      </c>
      <c r="G1733">
        <v>53.766313052532603</v>
      </c>
      <c r="H1733">
        <v>31.444562473273798</v>
      </c>
      <c r="I1733">
        <v>131.15224559431999</v>
      </c>
      <c r="J1733">
        <v>124.374673652748</v>
      </c>
      <c r="K1733">
        <v>95.447065754476597</v>
      </c>
      <c r="L1733">
        <v>245.76921906566</v>
      </c>
      <c r="M1733">
        <v>264.929450869373</v>
      </c>
      <c r="N1733">
        <v>244.68680295898</v>
      </c>
      <c r="O1733">
        <v>240.69229832794099</v>
      </c>
      <c r="P1733">
        <v>192.05843069155799</v>
      </c>
      <c r="Q1733">
        <v>58.321278669665901</v>
      </c>
      <c r="R1733">
        <v>47.248241984026599</v>
      </c>
      <c r="S1733">
        <v>34.225271883786199</v>
      </c>
      <c r="T1733">
        <v>68.277292897620697</v>
      </c>
    </row>
    <row r="1734" spans="1:20" x14ac:dyDescent="0.35">
      <c r="A1734" s="24">
        <v>43423</v>
      </c>
      <c r="B1734">
        <v>113.00760704616999</v>
      </c>
      <c r="C1734">
        <v>126.130427954005</v>
      </c>
      <c r="D1734">
        <v>120.566764948181</v>
      </c>
      <c r="E1734">
        <v>106.996525715831</v>
      </c>
      <c r="F1734">
        <v>134.74376398854301</v>
      </c>
      <c r="G1734">
        <v>53.482553109475901</v>
      </c>
      <c r="H1734">
        <v>31.145493798194099</v>
      </c>
      <c r="I1734">
        <v>130.964262713203</v>
      </c>
      <c r="J1734">
        <v>124.252247169656</v>
      </c>
      <c r="K1734">
        <v>96.267853723387404</v>
      </c>
      <c r="L1734">
        <v>241.61223475588099</v>
      </c>
      <c r="M1734">
        <v>257.79147081518897</v>
      </c>
      <c r="N1734">
        <v>240.172553425464</v>
      </c>
      <c r="O1734">
        <v>239.75491306545001</v>
      </c>
      <c r="P1734">
        <v>188.13128084431</v>
      </c>
      <c r="Q1734">
        <v>58.321278669665901</v>
      </c>
      <c r="R1734">
        <v>47.336066008556699</v>
      </c>
      <c r="S1734">
        <v>35.935086910023699</v>
      </c>
      <c r="T1734">
        <v>67.903984718717794</v>
      </c>
    </row>
    <row r="1735" spans="1:20" x14ac:dyDescent="0.35">
      <c r="A1735" s="24">
        <v>43424</v>
      </c>
      <c r="B1735">
        <v>112.964416087291</v>
      </c>
      <c r="C1735">
        <v>126.053702457778</v>
      </c>
      <c r="D1735">
        <v>120.420162313962</v>
      </c>
      <c r="E1735">
        <v>106.927942623814</v>
      </c>
      <c r="F1735">
        <v>134.120174374718</v>
      </c>
      <c r="G1735">
        <v>53.414985096244799</v>
      </c>
      <c r="H1735">
        <v>31.1312574395224</v>
      </c>
      <c r="I1735">
        <v>131.13658888184801</v>
      </c>
      <c r="J1735">
        <v>123.95165759396301</v>
      </c>
      <c r="K1735">
        <v>96.385120927509703</v>
      </c>
      <c r="L1735">
        <v>237.14087929270599</v>
      </c>
      <c r="M1735">
        <v>253.58394512831899</v>
      </c>
      <c r="N1735">
        <v>235.88785960546301</v>
      </c>
      <c r="O1735">
        <v>235.34358221210101</v>
      </c>
      <c r="P1735">
        <v>181.88914434364801</v>
      </c>
      <c r="Q1735">
        <v>56.548484110895103</v>
      </c>
      <c r="R1735">
        <v>45.491803370222399</v>
      </c>
      <c r="S1735">
        <v>35.432768058955098</v>
      </c>
      <c r="T1735">
        <v>64.662029871222799</v>
      </c>
    </row>
    <row r="1736" spans="1:20" x14ac:dyDescent="0.35">
      <c r="A1736" s="24">
        <v>43425</v>
      </c>
      <c r="B1736">
        <v>113.040044642802</v>
      </c>
      <c r="C1736">
        <v>126.115088382533</v>
      </c>
      <c r="D1736">
        <v>120.530066075649</v>
      </c>
      <c r="E1736">
        <v>106.90061095738901</v>
      </c>
      <c r="F1736">
        <v>134.704779753238</v>
      </c>
      <c r="G1736">
        <v>53.469042860635803</v>
      </c>
      <c r="H1736">
        <v>31.159738042588899</v>
      </c>
      <c r="I1736">
        <v>131.29312676900901</v>
      </c>
      <c r="J1736">
        <v>124.218817207527</v>
      </c>
      <c r="K1736">
        <v>96.267853723387404</v>
      </c>
      <c r="L1736">
        <v>237.948937565611</v>
      </c>
      <c r="M1736">
        <v>254.635837960337</v>
      </c>
      <c r="N1736">
        <v>236.95902906624599</v>
      </c>
      <c r="O1736">
        <v>236.22583863408099</v>
      </c>
      <c r="P1736">
        <v>184.98954030282999</v>
      </c>
      <c r="Q1736">
        <v>57.018816519760499</v>
      </c>
      <c r="R1736">
        <v>45.8430910929833</v>
      </c>
      <c r="S1736">
        <v>35.065688189907803</v>
      </c>
      <c r="T1736">
        <v>66.214224597769203</v>
      </c>
    </row>
    <row r="1737" spans="1:20" x14ac:dyDescent="0.35">
      <c r="A1737" s="24">
        <v>43427</v>
      </c>
      <c r="B1737">
        <v>113.00760704616999</v>
      </c>
      <c r="C1737">
        <v>126.161217652419</v>
      </c>
      <c r="D1737">
        <v>120.49347970239801</v>
      </c>
      <c r="E1737">
        <v>106.941700793737</v>
      </c>
      <c r="F1737">
        <v>134.08121649792199</v>
      </c>
      <c r="G1737">
        <v>53.387964598564601</v>
      </c>
      <c r="H1737">
        <v>31.102768950732901</v>
      </c>
      <c r="I1737">
        <v>131.41848280023899</v>
      </c>
      <c r="J1737">
        <v>124.274483796171</v>
      </c>
      <c r="K1737">
        <v>96.502397293848006</v>
      </c>
      <c r="L1737">
        <v>236.359751311244</v>
      </c>
      <c r="M1737">
        <v>253.208226735766</v>
      </c>
      <c r="N1737">
        <v>235.35226688663599</v>
      </c>
      <c r="O1737">
        <v>235.83983926360301</v>
      </c>
      <c r="P1737">
        <v>185.526968213489</v>
      </c>
      <c r="Q1737">
        <v>55.354560785827402</v>
      </c>
      <c r="R1737">
        <v>44.320844294353101</v>
      </c>
      <c r="S1737">
        <v>35.142969713911697</v>
      </c>
      <c r="T1737">
        <v>63.856464133590599</v>
      </c>
    </row>
    <row r="1738" spans="1:20" x14ac:dyDescent="0.35">
      <c r="A1738" s="24">
        <v>43430</v>
      </c>
      <c r="B1738">
        <v>112.985988210166</v>
      </c>
      <c r="C1738">
        <v>126.08440923959</v>
      </c>
      <c r="D1738">
        <v>120.49347970239801</v>
      </c>
      <c r="E1738">
        <v>106.886852787466</v>
      </c>
      <c r="F1738">
        <v>134.66582187644201</v>
      </c>
      <c r="G1738">
        <v>53.604167707744097</v>
      </c>
      <c r="H1738">
        <v>31.302151572218499</v>
      </c>
      <c r="I1738">
        <v>131.54376573757199</v>
      </c>
      <c r="J1738">
        <v>124.330160387795</v>
      </c>
      <c r="K1738">
        <v>95.857468901147797</v>
      </c>
      <c r="L1738">
        <v>240.17562856474001</v>
      </c>
      <c r="M1738">
        <v>257.71634539315897</v>
      </c>
      <c r="N1738">
        <v>239.40743694687001</v>
      </c>
      <c r="O1738">
        <v>240.69229832794099</v>
      </c>
      <c r="P1738">
        <v>189.16474042412599</v>
      </c>
      <c r="Q1738">
        <v>55.607811796871097</v>
      </c>
      <c r="R1738">
        <v>44.408665527096403</v>
      </c>
      <c r="S1738">
        <v>33.384855577664702</v>
      </c>
      <c r="T1738">
        <v>64.858510962496396</v>
      </c>
    </row>
    <row r="1739" spans="1:20" x14ac:dyDescent="0.35">
      <c r="A1739" s="24">
        <v>43431</v>
      </c>
      <c r="B1739">
        <v>113.01841646417201</v>
      </c>
      <c r="C1739">
        <v>126.069028209816</v>
      </c>
      <c r="D1739">
        <v>120.420162313962</v>
      </c>
      <c r="E1739">
        <v>106.90061095738901</v>
      </c>
      <c r="F1739">
        <v>134.66582187644201</v>
      </c>
      <c r="G1739">
        <v>53.509573607156</v>
      </c>
      <c r="H1739">
        <v>31.173979658409198</v>
      </c>
      <c r="I1739">
        <v>131.41848280023899</v>
      </c>
      <c r="J1739">
        <v>124.174333951517</v>
      </c>
      <c r="K1739">
        <v>96.267853723387304</v>
      </c>
      <c r="L1739">
        <v>240.98370179061001</v>
      </c>
      <c r="M1739">
        <v>258.46775175079603</v>
      </c>
      <c r="N1739">
        <v>239.866500443278</v>
      </c>
      <c r="O1739">
        <v>239.148349589476</v>
      </c>
      <c r="P1739">
        <v>189.61946195045601</v>
      </c>
      <c r="Q1739">
        <v>55.390737895342099</v>
      </c>
      <c r="R1739">
        <v>44.262294944666202</v>
      </c>
      <c r="S1739">
        <v>32.979134946615197</v>
      </c>
      <c r="T1739">
        <v>64.033282800481999</v>
      </c>
    </row>
    <row r="1740" spans="1:20" x14ac:dyDescent="0.35">
      <c r="A1740" s="24">
        <v>43432</v>
      </c>
      <c r="B1740">
        <v>113.23437125856999</v>
      </c>
      <c r="C1740">
        <v>126.37601311132499</v>
      </c>
      <c r="D1740">
        <v>120.530066075649</v>
      </c>
      <c r="E1740">
        <v>107.01027234366499</v>
      </c>
      <c r="F1740">
        <v>135.679240664063</v>
      </c>
      <c r="G1740">
        <v>54.0771046726233</v>
      </c>
      <c r="H1740">
        <v>31.700903672317999</v>
      </c>
      <c r="I1740">
        <v>131.120917550597</v>
      </c>
      <c r="J1740">
        <v>124.508263462511</v>
      </c>
      <c r="K1740">
        <v>94.626277785565804</v>
      </c>
      <c r="L1740">
        <v>246.53235862924001</v>
      </c>
      <c r="M1740">
        <v>266.20682646362201</v>
      </c>
      <c r="N1740">
        <v>245.52840072937499</v>
      </c>
      <c r="O1740">
        <v>242.29137590691701</v>
      </c>
      <c r="P1740">
        <v>192.71987512937301</v>
      </c>
      <c r="Q1740">
        <v>55.209841103328301</v>
      </c>
      <c r="R1740">
        <v>43.998828454648901</v>
      </c>
      <c r="S1740">
        <v>36.456726142093203</v>
      </c>
      <c r="T1740">
        <v>64.956759928871904</v>
      </c>
    </row>
    <row r="1741" spans="1:20" x14ac:dyDescent="0.35">
      <c r="A1741" s="24">
        <v>43433</v>
      </c>
      <c r="B1741">
        <v>113.288399663329</v>
      </c>
      <c r="C1741">
        <v>126.130427954005</v>
      </c>
      <c r="D1741">
        <v>120.346885103842</v>
      </c>
      <c r="E1741">
        <v>107.02394971896599</v>
      </c>
      <c r="F1741">
        <v>135.75719595541801</v>
      </c>
      <c r="G1741">
        <v>53.6446984542644</v>
      </c>
      <c r="H1741">
        <v>31.259429353331701</v>
      </c>
      <c r="I1741">
        <v>130.80778330115899</v>
      </c>
      <c r="J1741">
        <v>124.152057313079</v>
      </c>
      <c r="K1741">
        <v>95.798839880194606</v>
      </c>
      <c r="L1741">
        <v>245.993692988547</v>
      </c>
      <c r="M1741">
        <v>265.605610095104</v>
      </c>
      <c r="N1741">
        <v>244.99285594116699</v>
      </c>
      <c r="O1741">
        <v>241.35399064442501</v>
      </c>
      <c r="P1741">
        <v>191.603709165228</v>
      </c>
      <c r="Q1741">
        <v>55.571638435502798</v>
      </c>
      <c r="R1741">
        <v>44.408665527096403</v>
      </c>
      <c r="S1741">
        <v>35.828826657011099</v>
      </c>
      <c r="T1741">
        <v>65.369376115063602</v>
      </c>
    </row>
    <row r="1742" spans="1:20" x14ac:dyDescent="0.35">
      <c r="A1742" s="24">
        <v>43434</v>
      </c>
      <c r="B1742">
        <v>113.255971409322</v>
      </c>
      <c r="C1742">
        <v>126.038362886307</v>
      </c>
      <c r="D1742">
        <v>120.383592012037</v>
      </c>
      <c r="E1742">
        <v>107.037684804712</v>
      </c>
      <c r="F1742">
        <v>135.36745903640499</v>
      </c>
      <c r="G1742">
        <v>53.225808074422403</v>
      </c>
      <c r="H1742">
        <v>30.917641087939401</v>
      </c>
      <c r="I1742">
        <v>130.76069621350899</v>
      </c>
      <c r="J1742">
        <v>124.074154097921</v>
      </c>
      <c r="K1742">
        <v>96.795514911964702</v>
      </c>
      <c r="L1742">
        <v>247.49307173019901</v>
      </c>
      <c r="M1742">
        <v>268.009988729665</v>
      </c>
      <c r="N1742">
        <v>247.21172408515099</v>
      </c>
      <c r="O1742">
        <v>244.49706570531501</v>
      </c>
      <c r="P1742">
        <v>191.603709165228</v>
      </c>
      <c r="Q1742">
        <v>55.318379928165903</v>
      </c>
      <c r="R1742">
        <v>44.233020269822603</v>
      </c>
      <c r="S1742">
        <v>36.051005511043797</v>
      </c>
      <c r="T1742">
        <v>64.465548779949103</v>
      </c>
    </row>
    <row r="1743" spans="1:20" x14ac:dyDescent="0.35">
      <c r="A1743" s="24">
        <v>43437</v>
      </c>
      <c r="B1743">
        <v>113.441086196092</v>
      </c>
      <c r="C1743">
        <v>126.347849105325</v>
      </c>
      <c r="D1743">
        <v>120.648077821217</v>
      </c>
      <c r="E1743">
        <v>106.996456463298</v>
      </c>
      <c r="F1743">
        <v>136.326908776164</v>
      </c>
      <c r="G1743">
        <v>52.536679179717197</v>
      </c>
      <c r="H1743">
        <v>30.276781518893198</v>
      </c>
      <c r="I1743">
        <v>131.41621688947001</v>
      </c>
      <c r="J1743">
        <v>124.535321525814</v>
      </c>
      <c r="K1743">
        <v>98.847512320890203</v>
      </c>
      <c r="L1743">
        <v>250.77025343707001</v>
      </c>
      <c r="M1743">
        <v>271.992183791652</v>
      </c>
      <c r="N1743">
        <v>250.04268221663699</v>
      </c>
      <c r="O1743">
        <v>244.386783652568</v>
      </c>
      <c r="P1743">
        <v>194.208004576316</v>
      </c>
      <c r="Q1743">
        <v>56.584664968556197</v>
      </c>
      <c r="R1743">
        <v>45.257611555048598</v>
      </c>
      <c r="S1743">
        <v>33.945131886750403</v>
      </c>
      <c r="T1743">
        <v>66.548250031599196</v>
      </c>
    </row>
    <row r="1744" spans="1:20" x14ac:dyDescent="0.35">
      <c r="A1744" s="24">
        <v>43438</v>
      </c>
      <c r="B1744">
        <v>113.74413294780599</v>
      </c>
      <c r="C1744">
        <v>126.28625588906399</v>
      </c>
      <c r="D1744">
        <v>120.427667623125</v>
      </c>
      <c r="E1744">
        <v>107.037684804712</v>
      </c>
      <c r="F1744">
        <v>135.62196362328001</v>
      </c>
      <c r="G1744">
        <v>50.7935664161486</v>
      </c>
      <c r="H1744">
        <v>28.752975940448501</v>
      </c>
      <c r="I1744">
        <v>132.15503536904001</v>
      </c>
      <c r="J1744">
        <v>124.557638176176</v>
      </c>
      <c r="K1744">
        <v>103.889543987341</v>
      </c>
      <c r="L1744">
        <v>242.64470713980899</v>
      </c>
      <c r="M1744">
        <v>262.37476053581599</v>
      </c>
      <c r="N1744">
        <v>241.93237404991501</v>
      </c>
      <c r="O1744">
        <v>231.373355198019</v>
      </c>
      <c r="P1744">
        <v>187.05645946246199</v>
      </c>
      <c r="Q1744">
        <v>56.620834581778503</v>
      </c>
      <c r="R1744">
        <v>45.257611555048598</v>
      </c>
      <c r="S1744">
        <v>35.085008570908698</v>
      </c>
      <c r="T1744">
        <v>64.288713271580804</v>
      </c>
    </row>
    <row r="1745" spans="1:20" x14ac:dyDescent="0.35">
      <c r="A1745" s="24">
        <v>43440</v>
      </c>
      <c r="B1745">
        <v>114.025616919271</v>
      </c>
      <c r="C1745">
        <v>126.54800978388199</v>
      </c>
      <c r="D1745">
        <v>120.57460775518599</v>
      </c>
      <c r="E1745">
        <v>107.161289034334</v>
      </c>
      <c r="F1745">
        <v>135.03452470500699</v>
      </c>
      <c r="G1745">
        <v>50.428722621343901</v>
      </c>
      <c r="H1745">
        <v>28.525115344470901</v>
      </c>
      <c r="I1745">
        <v>132.15503536904001</v>
      </c>
      <c r="J1745">
        <v>124.937331324734</v>
      </c>
      <c r="K1745">
        <v>104.768979301637</v>
      </c>
      <c r="L1745">
        <v>242.27658007429</v>
      </c>
      <c r="M1745">
        <v>263.05098061648499</v>
      </c>
      <c r="N1745">
        <v>241.85586080436701</v>
      </c>
      <c r="O1745">
        <v>229.71919752197999</v>
      </c>
      <c r="P1745">
        <v>185.98168973981799</v>
      </c>
      <c r="Q1745">
        <v>56.150509669205903</v>
      </c>
      <c r="R1745">
        <v>44.642857342270403</v>
      </c>
      <c r="S1745">
        <v>34.147990359782199</v>
      </c>
      <c r="T1745">
        <v>62.245315816850002</v>
      </c>
    </row>
    <row r="1746" spans="1:20" x14ac:dyDescent="0.35">
      <c r="A1746" s="24">
        <v>43441</v>
      </c>
      <c r="B1746">
        <v>114.17714496644</v>
      </c>
      <c r="C1746">
        <v>126.732789432665</v>
      </c>
      <c r="D1746">
        <v>120.72155592291</v>
      </c>
      <c r="E1746">
        <v>107.27107738358799</v>
      </c>
      <c r="F1746">
        <v>134.91703164965</v>
      </c>
      <c r="G1746">
        <v>50.212519512164398</v>
      </c>
      <c r="H1746">
        <v>28.3542212117747</v>
      </c>
      <c r="I1746">
        <v>132.37519418307099</v>
      </c>
      <c r="J1746">
        <v>124.94848464842499</v>
      </c>
      <c r="K1746">
        <v>105.355269511168</v>
      </c>
      <c r="L1746">
        <v>236.64708750243801</v>
      </c>
      <c r="M1746">
        <v>255.612681439</v>
      </c>
      <c r="N1746">
        <v>235.964356874137</v>
      </c>
      <c r="O1746">
        <v>226.465816036619</v>
      </c>
      <c r="P1746">
        <v>179.03679865851299</v>
      </c>
      <c r="Q1746">
        <v>56.801738870085202</v>
      </c>
      <c r="R1746">
        <v>45.286886229891898</v>
      </c>
      <c r="S1746">
        <v>35.278208695932904</v>
      </c>
      <c r="T1746">
        <v>61.970239762845203</v>
      </c>
    </row>
    <row r="1747" spans="1:20" x14ac:dyDescent="0.35">
      <c r="A1747" s="24">
        <v>43444</v>
      </c>
      <c r="B1747">
        <v>114.25294168921501</v>
      </c>
      <c r="C1747">
        <v>126.871287797791</v>
      </c>
      <c r="D1747">
        <v>120.868496054972</v>
      </c>
      <c r="E1747">
        <v>107.35349944015</v>
      </c>
      <c r="F1747">
        <v>134.79955177354799</v>
      </c>
      <c r="G1747">
        <v>49.847686896713199</v>
      </c>
      <c r="H1747">
        <v>27.998193959136401</v>
      </c>
      <c r="I1747">
        <v>132.62665180326701</v>
      </c>
      <c r="J1747">
        <v>125.328187799964</v>
      </c>
      <c r="K1747">
        <v>106.70371866865599</v>
      </c>
      <c r="L1747">
        <v>237.095960583383</v>
      </c>
      <c r="M1747">
        <v>257.49093869960302</v>
      </c>
      <c r="N1747">
        <v>236.34693907874399</v>
      </c>
      <c r="O1747">
        <v>221.944227502248</v>
      </c>
      <c r="P1747">
        <v>179.78089782145301</v>
      </c>
      <c r="Q1747">
        <v>55.897251161869001</v>
      </c>
      <c r="R1747">
        <v>44.408665527096403</v>
      </c>
      <c r="S1747">
        <v>35.249229966924297</v>
      </c>
      <c r="T1747">
        <v>59.966125053187803</v>
      </c>
    </row>
    <row r="1748" spans="1:20" x14ac:dyDescent="0.35">
      <c r="A1748" s="24">
        <v>43445</v>
      </c>
      <c r="B1748">
        <v>114.28541665634999</v>
      </c>
      <c r="C1748">
        <v>126.871287797791</v>
      </c>
      <c r="D1748">
        <v>120.795009917615</v>
      </c>
      <c r="E1748">
        <v>107.312317267091</v>
      </c>
      <c r="F1748">
        <v>135.15204411887299</v>
      </c>
      <c r="G1748">
        <v>49.861197145553298</v>
      </c>
      <c r="H1748">
        <v>28.0124355749569</v>
      </c>
      <c r="I1748">
        <v>133.50695082747001</v>
      </c>
      <c r="J1748">
        <v>125.551544360219</v>
      </c>
      <c r="K1748">
        <v>106.586469788966</v>
      </c>
      <c r="L1748">
        <v>237.149851072199</v>
      </c>
      <c r="M1748">
        <v>257.94175208671601</v>
      </c>
      <c r="N1748">
        <v>236.27040985632399</v>
      </c>
      <c r="O1748">
        <v>219.84881975659701</v>
      </c>
      <c r="P1748">
        <v>178.99545407621599</v>
      </c>
      <c r="Q1748">
        <v>56.222867636382098</v>
      </c>
      <c r="R1748">
        <v>44.642857342270403</v>
      </c>
      <c r="S1748">
        <v>34.128673663767003</v>
      </c>
      <c r="T1748">
        <v>59.848230503906301</v>
      </c>
    </row>
    <row r="1749" spans="1:20" x14ac:dyDescent="0.35">
      <c r="A1749" s="24">
        <v>43446</v>
      </c>
      <c r="B1749">
        <v>114.19879183032199</v>
      </c>
      <c r="C1749">
        <v>126.76353767277701</v>
      </c>
      <c r="D1749">
        <v>120.831765039788</v>
      </c>
      <c r="E1749">
        <v>107.27107738358799</v>
      </c>
      <c r="F1749">
        <v>135.543639312794</v>
      </c>
      <c r="G1749">
        <v>50.347649948949602</v>
      </c>
      <c r="H1749">
        <v>28.396948687810301</v>
      </c>
      <c r="I1749">
        <v>133.77416749159201</v>
      </c>
      <c r="J1749">
        <v>125.685514283256</v>
      </c>
      <c r="K1749">
        <v>105.120771751788</v>
      </c>
      <c r="L1749">
        <v>238.34397996960499</v>
      </c>
      <c r="M1749">
        <v>259.89528690669499</v>
      </c>
      <c r="N1749">
        <v>237.647600345547</v>
      </c>
      <c r="O1749">
        <v>222.38533134151299</v>
      </c>
      <c r="P1749">
        <v>180.607651709518</v>
      </c>
      <c r="Q1749">
        <v>56.041970844368201</v>
      </c>
      <c r="R1749">
        <v>44.320844294353101</v>
      </c>
      <c r="S1749">
        <v>32.1097399114852</v>
      </c>
      <c r="T1749">
        <v>60.182260148105897</v>
      </c>
    </row>
    <row r="1750" spans="1:20" x14ac:dyDescent="0.35">
      <c r="A1750" s="24">
        <v>43447</v>
      </c>
      <c r="B1750">
        <v>114.23123876957899</v>
      </c>
      <c r="C1750">
        <v>127.040741694537</v>
      </c>
      <c r="D1750">
        <v>120.978697136186</v>
      </c>
      <c r="E1750">
        <v>107.380992695819</v>
      </c>
      <c r="F1750">
        <v>135.896118478863</v>
      </c>
      <c r="G1750">
        <v>50.577357717292301</v>
      </c>
      <c r="H1750">
        <v>28.6248066552137</v>
      </c>
      <c r="I1750">
        <v>134.13573375636199</v>
      </c>
      <c r="J1750">
        <v>126.020574131091</v>
      </c>
      <c r="K1750">
        <v>104.417205175918</v>
      </c>
      <c r="L1750">
        <v>238.263174142314</v>
      </c>
      <c r="M1750">
        <v>259.89528690669499</v>
      </c>
      <c r="N1750">
        <v>237.49462178507201</v>
      </c>
      <c r="O1750">
        <v>216.92635754465101</v>
      </c>
      <c r="P1750">
        <v>175.77109324908</v>
      </c>
      <c r="Q1750">
        <v>56.765558012423703</v>
      </c>
      <c r="R1750">
        <v>45.052694414718196</v>
      </c>
      <c r="S1750">
        <v>32.302936351523499</v>
      </c>
      <c r="T1750">
        <v>59.808947758833497</v>
      </c>
    </row>
    <row r="1751" spans="1:20" x14ac:dyDescent="0.35">
      <c r="A1751" s="24">
        <v>43448</v>
      </c>
      <c r="B1751">
        <v>114.263732421966</v>
      </c>
      <c r="C1751">
        <v>127.071448476348</v>
      </c>
      <c r="D1751">
        <v>121.01545225835901</v>
      </c>
      <c r="E1751">
        <v>107.449668124547</v>
      </c>
      <c r="F1751">
        <v>135.308626843572</v>
      </c>
      <c r="G1751">
        <v>50.280093115072098</v>
      </c>
      <c r="H1751">
        <v>28.3542212117747</v>
      </c>
      <c r="I1751">
        <v>133.99420935539001</v>
      </c>
      <c r="J1751">
        <v>125.88656419613</v>
      </c>
      <c r="K1751">
        <v>105.53114741181101</v>
      </c>
      <c r="L1751">
        <v>233.863712538801</v>
      </c>
      <c r="M1751">
        <v>254.18505500069401</v>
      </c>
      <c r="N1751">
        <v>233.13341471952401</v>
      </c>
      <c r="O1751">
        <v>213.39728311328301</v>
      </c>
      <c r="P1751">
        <v>173.704139649979</v>
      </c>
      <c r="Q1751">
        <v>55.897251161869001</v>
      </c>
      <c r="R1751">
        <v>44.174473711922602</v>
      </c>
      <c r="S1751">
        <v>29.7044059091549</v>
      </c>
      <c r="T1751">
        <v>57.156444605898301</v>
      </c>
    </row>
    <row r="1752" spans="1:20" x14ac:dyDescent="0.35">
      <c r="A1752" s="24">
        <v>43451</v>
      </c>
      <c r="B1752">
        <v>114.45857288214999</v>
      </c>
      <c r="C1752">
        <v>127.163845210456</v>
      </c>
      <c r="D1752">
        <v>121.12566941089899</v>
      </c>
      <c r="E1752">
        <v>107.600730983571</v>
      </c>
      <c r="F1752">
        <v>134.407903862609</v>
      </c>
      <c r="G1752">
        <v>49.699051800764799</v>
      </c>
      <c r="H1752">
        <v>27.841541442260802</v>
      </c>
      <c r="I1752">
        <v>134.324447576437</v>
      </c>
      <c r="J1752">
        <v>126.020574131091</v>
      </c>
      <c r="K1752">
        <v>107.407285244525</v>
      </c>
      <c r="L1752">
        <v>229.27566413036899</v>
      </c>
      <c r="M1752">
        <v>248.62492180140299</v>
      </c>
      <c r="N1752">
        <v>227.930561952961</v>
      </c>
      <c r="O1752">
        <v>211.57766580053499</v>
      </c>
      <c r="P1752">
        <v>169.942385351653</v>
      </c>
      <c r="Q1752">
        <v>55.246025709136099</v>
      </c>
      <c r="R1752">
        <v>43.296253009127099</v>
      </c>
      <c r="S1752">
        <v>27.733771266882702</v>
      </c>
      <c r="T1752">
        <v>55.4470431124127</v>
      </c>
    </row>
    <row r="1753" spans="1:20" x14ac:dyDescent="0.35">
      <c r="A1753" s="24">
        <v>43452</v>
      </c>
      <c r="B1753">
        <v>114.794813983182</v>
      </c>
      <c r="C1753">
        <v>127.487219960402</v>
      </c>
      <c r="D1753">
        <v>121.382850802489</v>
      </c>
      <c r="E1753">
        <v>107.710588585358</v>
      </c>
      <c r="F1753">
        <v>134.016255951669</v>
      </c>
      <c r="G1753">
        <v>49.104505827294098</v>
      </c>
      <c r="H1753">
        <v>27.343095402844199</v>
      </c>
      <c r="I1753">
        <v>135.063163724552</v>
      </c>
      <c r="J1753">
        <v>126.47087832173899</v>
      </c>
      <c r="K1753">
        <v>109.341997124896</v>
      </c>
      <c r="L1753">
        <v>229.024304774938</v>
      </c>
      <c r="M1753">
        <v>249.60173485259699</v>
      </c>
      <c r="N1753">
        <v>228.16010168960199</v>
      </c>
      <c r="O1753">
        <v>208.71030805737701</v>
      </c>
      <c r="P1753">
        <v>170.562433547968</v>
      </c>
      <c r="Q1753">
        <v>54.088279493583101</v>
      </c>
      <c r="R1753">
        <v>42.154565816314502</v>
      </c>
      <c r="S1753">
        <v>29.694745718654499</v>
      </c>
      <c r="T1753">
        <v>53.855544588947303</v>
      </c>
    </row>
    <row r="1754" spans="1:20" x14ac:dyDescent="0.35">
      <c r="A1754" s="24">
        <v>43453</v>
      </c>
      <c r="B1754">
        <v>114.903291210859</v>
      </c>
      <c r="C1754">
        <v>127.28707310128</v>
      </c>
      <c r="D1754">
        <v>121.287033557893</v>
      </c>
      <c r="E1754">
        <v>107.710588585358</v>
      </c>
      <c r="F1754">
        <v>132.807889629013</v>
      </c>
      <c r="G1754">
        <v>47.793782513053998</v>
      </c>
      <c r="H1754">
        <v>26.275008387780598</v>
      </c>
      <c r="I1754">
        <v>135.236118500701</v>
      </c>
      <c r="J1754">
        <v>126.370058277366</v>
      </c>
      <c r="K1754">
        <v>113.50462096370001</v>
      </c>
      <c r="L1754">
        <v>225.59446824001299</v>
      </c>
      <c r="M1754">
        <v>245.018429918235</v>
      </c>
      <c r="N1754">
        <v>224.56401110264801</v>
      </c>
      <c r="O1754">
        <v>203.19609574724299</v>
      </c>
      <c r="P1754">
        <v>168.16479216942801</v>
      </c>
      <c r="Q1754">
        <v>54.305357143258497</v>
      </c>
      <c r="R1754">
        <v>42.359485748431602</v>
      </c>
      <c r="S1754">
        <v>29.115147186074701</v>
      </c>
      <c r="T1754">
        <v>53.128582234785</v>
      </c>
    </row>
    <row r="1755" spans="1:20" x14ac:dyDescent="0.35">
      <c r="A1755" s="24">
        <v>43454</v>
      </c>
      <c r="B1755">
        <v>114.794813983182</v>
      </c>
      <c r="C1755">
        <v>127.10227963306301</v>
      </c>
      <c r="D1755">
        <v>121.17651105016201</v>
      </c>
      <c r="E1755">
        <v>107.68311841386701</v>
      </c>
      <c r="F1755">
        <v>131.46961539310601</v>
      </c>
      <c r="G1755">
        <v>48.158620718181801</v>
      </c>
      <c r="H1755">
        <v>26.602555037352399</v>
      </c>
      <c r="I1755">
        <v>134.16713489398001</v>
      </c>
      <c r="J1755">
        <v>125.955574761278</v>
      </c>
      <c r="K1755">
        <v>112.097542785258</v>
      </c>
      <c r="L1755">
        <v>221.92225908211401</v>
      </c>
      <c r="M1755">
        <v>241.036189215044</v>
      </c>
      <c r="N1755">
        <v>220.96793649256799</v>
      </c>
      <c r="O1755">
        <v>202.64470985522999</v>
      </c>
      <c r="P1755">
        <v>165.22975731969899</v>
      </c>
      <c r="Q1755">
        <v>53.798843876731603</v>
      </c>
      <c r="R1755">
        <v>41.7740062104969</v>
      </c>
      <c r="S1755">
        <v>29.0765082665657</v>
      </c>
      <c r="T1755">
        <v>51.124459104388897</v>
      </c>
    </row>
    <row r="1756" spans="1:20" x14ac:dyDescent="0.35">
      <c r="A1756" s="24">
        <v>43455</v>
      </c>
      <c r="B1756">
        <v>114.74058004065699</v>
      </c>
      <c r="C1756">
        <v>127.302454131053</v>
      </c>
      <c r="D1756">
        <v>121.139659500034</v>
      </c>
      <c r="E1756">
        <v>107.779252471997</v>
      </c>
      <c r="F1756">
        <v>130.68231307780701</v>
      </c>
      <c r="G1756">
        <v>48.226177552059298</v>
      </c>
      <c r="H1756">
        <v>26.588313421532</v>
      </c>
      <c r="I1756">
        <v>134.08852971848</v>
      </c>
      <c r="J1756">
        <v>125.832348039715</v>
      </c>
      <c r="K1756">
        <v>112.21478250273201</v>
      </c>
      <c r="L1756">
        <v>217.375211705959</v>
      </c>
      <c r="M1756">
        <v>234.79991200375801</v>
      </c>
      <c r="N1756">
        <v>216.211158024535</v>
      </c>
      <c r="O1756">
        <v>199.15698205424599</v>
      </c>
      <c r="P1756">
        <v>160.23587936577201</v>
      </c>
      <c r="Q1756">
        <v>53.3285114678662</v>
      </c>
      <c r="R1756">
        <v>41.276347905305599</v>
      </c>
      <c r="S1756">
        <v>29.2214074390874</v>
      </c>
      <c r="T1756">
        <v>49.9347013833506</v>
      </c>
    </row>
    <row r="1757" spans="1:20" x14ac:dyDescent="0.35">
      <c r="A1757" s="24">
        <v>43458</v>
      </c>
      <c r="B1757">
        <v>114.81651690281799</v>
      </c>
      <c r="C1757">
        <v>127.109369002581</v>
      </c>
      <c r="D1757">
        <v>121.10279187858001</v>
      </c>
      <c r="E1757">
        <v>107.838428761592</v>
      </c>
      <c r="F1757">
        <v>129.698257669584</v>
      </c>
      <c r="G1757">
        <v>47.726220089499797</v>
      </c>
      <c r="H1757">
        <v>26.203802937252998</v>
      </c>
      <c r="I1757">
        <v>133.573963311104</v>
      </c>
      <c r="J1757">
        <v>125.541101248171</v>
      </c>
      <c r="K1757">
        <v>113.73914620972801</v>
      </c>
      <c r="L1757">
        <v>211.631478475243</v>
      </c>
      <c r="M1757">
        <v>228.88348835114701</v>
      </c>
      <c r="N1757">
        <v>210.284393135248</v>
      </c>
      <c r="O1757">
        <v>195.324906159721</v>
      </c>
      <c r="P1757">
        <v>159.61319655009399</v>
      </c>
      <c r="Q1757">
        <v>52.738455765162399</v>
      </c>
      <c r="R1757">
        <v>40.573769667997198</v>
      </c>
      <c r="S1757">
        <v>28.313369799462301</v>
      </c>
      <c r="T1757">
        <v>47.5118444002469</v>
      </c>
    </row>
    <row r="1758" spans="1:20" x14ac:dyDescent="0.35">
      <c r="A1758" s="24">
        <v>43460</v>
      </c>
      <c r="B1758">
        <v>114.599581132716</v>
      </c>
      <c r="C1758">
        <v>126.754085180087</v>
      </c>
      <c r="D1758">
        <v>120.99231758482701</v>
      </c>
      <c r="E1758">
        <v>107.632067754831</v>
      </c>
      <c r="F1758">
        <v>131.90254072966201</v>
      </c>
      <c r="G1758">
        <v>48.821243365473002</v>
      </c>
      <c r="H1758">
        <v>27.0440293563388</v>
      </c>
      <c r="I1758">
        <v>133.08464353532401</v>
      </c>
      <c r="J1758">
        <v>125.44028120379799</v>
      </c>
      <c r="K1758">
        <v>109.98693467981199</v>
      </c>
      <c r="L1758">
        <v>222.32412003852099</v>
      </c>
      <c r="M1758">
        <v>240.73139725373801</v>
      </c>
      <c r="N1758">
        <v>220.98335417516299</v>
      </c>
      <c r="O1758">
        <v>204.93291012646301</v>
      </c>
      <c r="P1758">
        <v>168.74582044759001</v>
      </c>
      <c r="Q1758">
        <v>53.911235796117801</v>
      </c>
      <c r="R1758">
        <v>41.7740062104969</v>
      </c>
      <c r="S1758">
        <v>27.270093177816101</v>
      </c>
      <c r="T1758">
        <v>52.495443748919698</v>
      </c>
    </row>
    <row r="1759" spans="1:20" x14ac:dyDescent="0.35">
      <c r="A1759" s="24">
        <v>43461</v>
      </c>
      <c r="B1759">
        <v>114.783957852051</v>
      </c>
      <c r="C1759">
        <v>127.140310714766</v>
      </c>
      <c r="D1759">
        <v>121.139659500034</v>
      </c>
      <c r="E1759">
        <v>107.78338453981</v>
      </c>
      <c r="F1759">
        <v>131.823807862282</v>
      </c>
      <c r="G1759">
        <v>48.780533749294797</v>
      </c>
      <c r="H1759">
        <v>27.303380273011999</v>
      </c>
      <c r="I1759">
        <v>133.08464353532401</v>
      </c>
      <c r="J1759">
        <v>125.44028120379799</v>
      </c>
      <c r="K1759">
        <v>109.398564647222</v>
      </c>
      <c r="L1759">
        <v>224.03098613389</v>
      </c>
      <c r="M1759">
        <v>243.22176391691599</v>
      </c>
      <c r="N1759">
        <v>223.13852252587299</v>
      </c>
      <c r="O1759">
        <v>204.432997316307</v>
      </c>
      <c r="P1759">
        <v>168.330704310383</v>
      </c>
      <c r="Q1759">
        <v>53.398140784428499</v>
      </c>
      <c r="R1759">
        <v>41.188523880775399</v>
      </c>
      <c r="S1759">
        <v>27.878672281897298</v>
      </c>
      <c r="T1759">
        <v>52.692438505241597</v>
      </c>
    </row>
    <row r="1760" spans="1:20" x14ac:dyDescent="0.35">
      <c r="A1760" s="24">
        <v>43462</v>
      </c>
      <c r="B1760">
        <v>115.206945233247</v>
      </c>
      <c r="C1760">
        <v>127.60364868981701</v>
      </c>
      <c r="D1760">
        <v>121.508118751669</v>
      </c>
      <c r="E1760">
        <v>107.975987376647</v>
      </c>
      <c r="F1760">
        <v>132.020587313715</v>
      </c>
      <c r="G1760">
        <v>47.993529613716497</v>
      </c>
      <c r="H1760">
        <v>26.626199063617499</v>
      </c>
      <c r="I1760">
        <v>134.000159198505</v>
      </c>
      <c r="J1760">
        <v>126.033988128462</v>
      </c>
      <c r="K1760">
        <v>112.27283430406899</v>
      </c>
      <c r="L1760">
        <v>223.742005116456</v>
      </c>
      <c r="M1760">
        <v>242.76894231682101</v>
      </c>
      <c r="N1760">
        <v>222.59970247866701</v>
      </c>
      <c r="O1760">
        <v>205.82145445332901</v>
      </c>
      <c r="P1760">
        <v>169.202436144704</v>
      </c>
      <c r="Q1760">
        <v>52.958348272820501</v>
      </c>
      <c r="R1760">
        <v>40.895785507701397</v>
      </c>
      <c r="S1760">
        <v>26.4683157912037</v>
      </c>
      <c r="T1760">
        <v>51.943906429427699</v>
      </c>
    </row>
    <row r="1761" spans="1:20" x14ac:dyDescent="0.35">
      <c r="A1761" s="24">
        <v>43465</v>
      </c>
      <c r="B1761">
        <v>115.499789837633</v>
      </c>
      <c r="C1761">
        <v>128.00542108747399</v>
      </c>
      <c r="D1761">
        <v>121.72918787412</v>
      </c>
      <c r="E1761">
        <v>108.099833990135</v>
      </c>
      <c r="F1761">
        <v>132.217419482167</v>
      </c>
      <c r="G1761">
        <v>47.667875042998702</v>
      </c>
      <c r="H1761">
        <v>26.265995006339502</v>
      </c>
      <c r="I1761">
        <v>134.45788779253701</v>
      </c>
      <c r="J1761">
        <v>126.38127161894199</v>
      </c>
      <c r="K1761">
        <v>113.621988952199</v>
      </c>
      <c r="L1761">
        <v>225.70169595790699</v>
      </c>
      <c r="M1761">
        <v>245.25929376626399</v>
      </c>
      <c r="N1761">
        <v>224.83186338111801</v>
      </c>
      <c r="O1761">
        <v>207.432035486205</v>
      </c>
      <c r="P1761">
        <v>170.157235977776</v>
      </c>
      <c r="Q1761">
        <v>53.104945776689597</v>
      </c>
      <c r="R1761">
        <v>41.042156090131897</v>
      </c>
      <c r="S1761">
        <v>23.869783506342198</v>
      </c>
      <c r="T1761">
        <v>52.2590736194011</v>
      </c>
    </row>
    <row r="1762" spans="1:20" x14ac:dyDescent="0.35">
      <c r="A1762" s="24">
        <v>43467</v>
      </c>
      <c r="B1762">
        <v>115.586564145674</v>
      </c>
      <c r="C1762">
        <v>128.17533102553301</v>
      </c>
      <c r="D1762">
        <v>121.83971038185101</v>
      </c>
      <c r="E1762">
        <v>108.196141179598</v>
      </c>
      <c r="F1762">
        <v>132.059980105915</v>
      </c>
      <c r="G1762">
        <v>47.125117425135599</v>
      </c>
      <c r="H1762">
        <v>25.905790949061299</v>
      </c>
      <c r="I1762">
        <v>135.08933133923401</v>
      </c>
      <c r="J1762">
        <v>126.773328451878</v>
      </c>
      <c r="K1762">
        <v>115.44042314778901</v>
      </c>
      <c r="L1762">
        <v>225.936502380175</v>
      </c>
      <c r="M1762">
        <v>244.65556713151699</v>
      </c>
      <c r="N1762">
        <v>224.83186338111801</v>
      </c>
      <c r="O1762">
        <v>210.48661681592901</v>
      </c>
      <c r="P1762">
        <v>172.56489924173701</v>
      </c>
      <c r="Q1762">
        <v>53.251547028705403</v>
      </c>
      <c r="R1762">
        <v>41.247073230462298</v>
      </c>
      <c r="S1762">
        <v>23.657264842810001</v>
      </c>
      <c r="T1762">
        <v>53.756137771029003</v>
      </c>
    </row>
    <row r="1763" spans="1:20" x14ac:dyDescent="0.35">
      <c r="A1763" s="24">
        <v>43468</v>
      </c>
      <c r="B1763">
        <v>116.063766784143</v>
      </c>
      <c r="C1763">
        <v>128.46885579856101</v>
      </c>
      <c r="D1763">
        <v>122.171269869382</v>
      </c>
      <c r="E1763">
        <v>108.44377669612901</v>
      </c>
      <c r="F1763">
        <v>132.09937289811401</v>
      </c>
      <c r="G1763">
        <v>46.026027659286001</v>
      </c>
      <c r="H1763">
        <v>25.012490985304101</v>
      </c>
      <c r="I1763">
        <v>135.08933133923401</v>
      </c>
      <c r="J1763">
        <v>126.829355147833</v>
      </c>
      <c r="K1763">
        <v>119.370555752543</v>
      </c>
      <c r="L1763">
        <v>220.54504607120899</v>
      </c>
      <c r="M1763">
        <v>238.54293194227</v>
      </c>
      <c r="N1763">
        <v>219.52084718328399</v>
      </c>
      <c r="O1763">
        <v>209.43134552268799</v>
      </c>
      <c r="P1763">
        <v>170.157235977776</v>
      </c>
      <c r="Q1763">
        <v>53.691335792167401</v>
      </c>
      <c r="R1763">
        <v>41.6861821859668</v>
      </c>
      <c r="S1763">
        <v>23.386785036274699</v>
      </c>
      <c r="T1763">
        <v>53.381873838306703</v>
      </c>
    </row>
    <row r="1764" spans="1:20" x14ac:dyDescent="0.35">
      <c r="A1764" s="24">
        <v>43469</v>
      </c>
      <c r="B1764">
        <v>115.71676297823799</v>
      </c>
      <c r="C1764">
        <v>128.19075351360701</v>
      </c>
      <c r="D1764">
        <v>121.83971038185101</v>
      </c>
      <c r="E1764">
        <v>108.168647923929</v>
      </c>
      <c r="F1764">
        <v>134.264276345247</v>
      </c>
      <c r="G1764">
        <v>47.070836073672503</v>
      </c>
      <c r="H1764">
        <v>25.8625666724739</v>
      </c>
      <c r="I1764">
        <v>134.757879759518</v>
      </c>
      <c r="J1764">
        <v>126.750911771707</v>
      </c>
      <c r="K1764">
        <v>115.38175747797099</v>
      </c>
      <c r="L1764">
        <v>227.93234949297801</v>
      </c>
      <c r="M1764">
        <v>247.37226852606901</v>
      </c>
      <c r="N1764">
        <v>227.064040260441</v>
      </c>
      <c r="O1764">
        <v>216.31799056107499</v>
      </c>
      <c r="P1764">
        <v>175.38774752184199</v>
      </c>
      <c r="Q1764">
        <v>54.424330807807202</v>
      </c>
      <c r="R1764">
        <v>42.300936398744703</v>
      </c>
      <c r="S1764">
        <v>24.2368633753896</v>
      </c>
      <c r="T1764">
        <v>56.3956729866836</v>
      </c>
    </row>
    <row r="1765" spans="1:20" x14ac:dyDescent="0.35">
      <c r="A1765" s="24">
        <v>43472</v>
      </c>
      <c r="B1765">
        <v>115.521511442521</v>
      </c>
      <c r="C1765">
        <v>128.020788297813</v>
      </c>
      <c r="D1765">
        <v>121.766007281596</v>
      </c>
      <c r="E1765">
        <v>108.04474359999701</v>
      </c>
      <c r="F1765">
        <v>135.76004267442599</v>
      </c>
      <c r="G1765">
        <v>47.396501823743897</v>
      </c>
      <c r="H1765">
        <v>26.107502487419701</v>
      </c>
      <c r="I1765">
        <v>135.04198111356001</v>
      </c>
      <c r="J1765">
        <v>126.76215512222601</v>
      </c>
      <c r="K1765">
        <v>114.091250175227</v>
      </c>
      <c r="L1765">
        <v>229.72953150189801</v>
      </c>
      <c r="M1765">
        <v>249.03248254071801</v>
      </c>
      <c r="N1765">
        <v>229.142263990028</v>
      </c>
      <c r="O1765">
        <v>217.65090453827099</v>
      </c>
      <c r="P1765">
        <v>180.82579130491101</v>
      </c>
      <c r="Q1765">
        <v>54.827470195301501</v>
      </c>
      <c r="R1765">
        <v>42.476581656018404</v>
      </c>
      <c r="S1765">
        <v>23.551004589797301</v>
      </c>
      <c r="T1765">
        <v>58.326097813783001</v>
      </c>
    </row>
    <row r="1766" spans="1:20" x14ac:dyDescent="0.35">
      <c r="A1766" s="24">
        <v>43473</v>
      </c>
      <c r="B1766">
        <v>115.434718449228</v>
      </c>
      <c r="C1766">
        <v>128.128925366972</v>
      </c>
      <c r="D1766">
        <v>121.766007281596</v>
      </c>
      <c r="E1766">
        <v>107.948471036801</v>
      </c>
      <c r="F1766">
        <v>136.70474482821299</v>
      </c>
      <c r="G1766">
        <v>47.667875042998702</v>
      </c>
      <c r="H1766">
        <v>26.338038972084298</v>
      </c>
      <c r="I1766">
        <v>135.73654854863699</v>
      </c>
      <c r="J1766">
        <v>127.04217856921299</v>
      </c>
      <c r="K1766">
        <v>113.211384236773</v>
      </c>
      <c r="L1766">
        <v>231.887917353163</v>
      </c>
      <c r="M1766">
        <v>251.975594735318</v>
      </c>
      <c r="N1766">
        <v>231.52834608846899</v>
      </c>
      <c r="O1766">
        <v>219.594744530101</v>
      </c>
      <c r="P1766">
        <v>182.403222294458</v>
      </c>
      <c r="Q1766">
        <v>55.377210834811798</v>
      </c>
      <c r="R1766">
        <v>43.032786519109798</v>
      </c>
      <c r="S1766">
        <v>23.898764077843701</v>
      </c>
      <c r="T1766">
        <v>58.857939025938201</v>
      </c>
    </row>
    <row r="1767" spans="1:20" x14ac:dyDescent="0.35">
      <c r="A1767" s="24">
        <v>43474</v>
      </c>
      <c r="B1767">
        <v>115.532367573651</v>
      </c>
      <c r="C1767">
        <v>128.60785166330299</v>
      </c>
      <c r="D1767">
        <v>122.06073129032499</v>
      </c>
      <c r="E1767">
        <v>108.04474359999701</v>
      </c>
      <c r="F1767">
        <v>136.90149792113701</v>
      </c>
      <c r="G1767">
        <v>47.830702328357603</v>
      </c>
      <c r="H1767">
        <v>26.467706544697901</v>
      </c>
      <c r="I1767">
        <v>136.38369266414301</v>
      </c>
      <c r="J1767">
        <v>127.52385210792799</v>
      </c>
      <c r="K1767">
        <v>112.507478658908</v>
      </c>
      <c r="L1767">
        <v>232.971663456888</v>
      </c>
      <c r="M1767">
        <v>253.03211254268899</v>
      </c>
      <c r="N1767">
        <v>232.682914827129</v>
      </c>
      <c r="O1767">
        <v>221.37190629900601</v>
      </c>
      <c r="P1767">
        <v>183.93917094383201</v>
      </c>
      <c r="Q1767">
        <v>56.4766921138322</v>
      </c>
      <c r="R1767">
        <v>44.233020269822603</v>
      </c>
      <c r="S1767">
        <v>24.043663250365299</v>
      </c>
      <c r="T1767">
        <v>60.177712949319101</v>
      </c>
    </row>
    <row r="1768" spans="1:20" x14ac:dyDescent="0.35">
      <c r="A1768" s="24">
        <v>43475</v>
      </c>
      <c r="B1768">
        <v>115.402187426339</v>
      </c>
      <c r="C1768">
        <v>128.39156370555</v>
      </c>
      <c r="D1768">
        <v>122.171269869382</v>
      </c>
      <c r="E1768">
        <v>108.072317650288</v>
      </c>
      <c r="F1768">
        <v>137.57071411461899</v>
      </c>
      <c r="G1768">
        <v>48.454867999223403</v>
      </c>
      <c r="H1768">
        <v>26.971990647742601</v>
      </c>
      <c r="I1768">
        <v>135.45237410069799</v>
      </c>
      <c r="J1768">
        <v>127.187781959023</v>
      </c>
      <c r="K1768">
        <v>110.395743600879</v>
      </c>
      <c r="L1768">
        <v>233.79346350538</v>
      </c>
      <c r="M1768">
        <v>253.93763403300201</v>
      </c>
      <c r="N1768">
        <v>233.76052296779301</v>
      </c>
      <c r="O1768">
        <v>221.03869608350001</v>
      </c>
      <c r="P1768">
        <v>180.991823984007</v>
      </c>
      <c r="Q1768">
        <v>56.3300946099627</v>
      </c>
      <c r="R1768">
        <v>44.203748386766001</v>
      </c>
      <c r="S1768">
        <v>23.908424268344199</v>
      </c>
      <c r="T1768">
        <v>60.551968461302799</v>
      </c>
    </row>
    <row r="1769" spans="1:20" x14ac:dyDescent="0.35">
      <c r="A1769" s="24">
        <v>43476</v>
      </c>
      <c r="B1769">
        <v>115.56487056866401</v>
      </c>
      <c r="C1769">
        <v>128.762352932721</v>
      </c>
      <c r="D1769">
        <v>122.392347027496</v>
      </c>
      <c r="E1769">
        <v>108.168647923929</v>
      </c>
      <c r="F1769">
        <v>137.09831691033401</v>
      </c>
      <c r="G1769">
        <v>48.074937666719102</v>
      </c>
      <c r="H1769">
        <v>26.6694207116306</v>
      </c>
      <c r="I1769">
        <v>135.752322211342</v>
      </c>
      <c r="J1769">
        <v>127.423012057593</v>
      </c>
      <c r="K1769">
        <v>111.627612720454</v>
      </c>
      <c r="L1769">
        <v>233.88373456003399</v>
      </c>
      <c r="M1769">
        <v>253.71123844668901</v>
      </c>
      <c r="N1769">
        <v>233.76052296779301</v>
      </c>
      <c r="O1769">
        <v>221.98283231363999</v>
      </c>
      <c r="P1769">
        <v>181.94658937761</v>
      </c>
      <c r="Q1769">
        <v>56.1468439819796</v>
      </c>
      <c r="R1769">
        <v>43.940281896748601</v>
      </c>
      <c r="S1769">
        <v>25.202860315524699</v>
      </c>
      <c r="T1769">
        <v>59.882241866682797</v>
      </c>
    </row>
    <row r="1770" spans="1:20" x14ac:dyDescent="0.35">
      <c r="A1770" s="24">
        <v>43479</v>
      </c>
      <c r="B1770">
        <v>115.402187426339</v>
      </c>
      <c r="C1770">
        <v>128.66970744880501</v>
      </c>
      <c r="D1770">
        <v>122.20811338384701</v>
      </c>
      <c r="E1770">
        <v>108.196141179598</v>
      </c>
      <c r="F1770">
        <v>136.70474482821299</v>
      </c>
      <c r="G1770">
        <v>48.427730118330203</v>
      </c>
      <c r="H1770">
        <v>26.986400492321302</v>
      </c>
      <c r="I1770">
        <v>135.04198111356001</v>
      </c>
      <c r="J1770">
        <v>127.087001926574</v>
      </c>
      <c r="K1770">
        <v>110.454427595128</v>
      </c>
      <c r="L1770">
        <v>232.456862749642</v>
      </c>
      <c r="M1770">
        <v>251.824704914401</v>
      </c>
      <c r="N1770">
        <v>232.37502450452899</v>
      </c>
      <c r="O1770">
        <v>223.315697547388</v>
      </c>
      <c r="P1770">
        <v>180.61819018697099</v>
      </c>
      <c r="Q1770">
        <v>55.6704058425507</v>
      </c>
      <c r="R1770">
        <v>43.5304448243011</v>
      </c>
      <c r="S1770">
        <v>28.738408969019801</v>
      </c>
      <c r="T1770">
        <v>59.921646712464103</v>
      </c>
    </row>
    <row r="1771" spans="1:20" x14ac:dyDescent="0.35">
      <c r="A1771" s="24">
        <v>43480</v>
      </c>
      <c r="B1771">
        <v>115.42387166072299</v>
      </c>
      <c r="C1771">
        <v>128.762352932721</v>
      </c>
      <c r="D1771">
        <v>122.355455299054</v>
      </c>
      <c r="E1771">
        <v>108.264943571304</v>
      </c>
      <c r="F1771">
        <v>137.05900319366299</v>
      </c>
      <c r="G1771">
        <v>48.780533749294797</v>
      </c>
      <c r="H1771">
        <v>27.260155996424601</v>
      </c>
      <c r="I1771">
        <v>134.947236805876</v>
      </c>
      <c r="J1771">
        <v>127.16540529077599</v>
      </c>
      <c r="K1771">
        <v>109.28125163201901</v>
      </c>
      <c r="L1771">
        <v>235.12104762272901</v>
      </c>
      <c r="M1771">
        <v>255.82430448890301</v>
      </c>
      <c r="N1771">
        <v>234.99202035070101</v>
      </c>
      <c r="O1771">
        <v>225.03736489991601</v>
      </c>
      <c r="P1771">
        <v>181.19939066247699</v>
      </c>
      <c r="Q1771">
        <v>56.110198354158697</v>
      </c>
      <c r="R1771">
        <v>43.998828454648901</v>
      </c>
      <c r="S1771">
        <v>27.743431457383199</v>
      </c>
      <c r="T1771">
        <v>60.6110736247904</v>
      </c>
    </row>
    <row r="1772" spans="1:20" x14ac:dyDescent="0.35">
      <c r="A1772" s="24">
        <v>43481</v>
      </c>
      <c r="B1772">
        <v>115.521511442521</v>
      </c>
      <c r="C1772">
        <v>128.99404955911399</v>
      </c>
      <c r="D1772">
        <v>122.392347027496</v>
      </c>
      <c r="E1772">
        <v>108.18233684131999</v>
      </c>
      <c r="F1772">
        <v>137.334475974713</v>
      </c>
      <c r="G1772">
        <v>48.726257987508497</v>
      </c>
      <c r="H1772">
        <v>27.202524503832802</v>
      </c>
      <c r="I1772">
        <v>135.08933133923401</v>
      </c>
      <c r="J1772">
        <v>127.41182872495899</v>
      </c>
      <c r="K1772">
        <v>109.45723031704</v>
      </c>
      <c r="L1772">
        <v>235.68993320734401</v>
      </c>
      <c r="M1772">
        <v>255.44691258553101</v>
      </c>
      <c r="N1772">
        <v>235.53085637478</v>
      </c>
      <c r="O1772">
        <v>230.59112033283</v>
      </c>
      <c r="P1772">
        <v>181.61452401941901</v>
      </c>
      <c r="Q1772">
        <v>56.403397110044097</v>
      </c>
      <c r="R1772">
        <v>44.203748386766001</v>
      </c>
      <c r="S1772">
        <v>27.2604329873156</v>
      </c>
      <c r="T1772">
        <v>60.729267110287999</v>
      </c>
    </row>
    <row r="1773" spans="1:20" x14ac:dyDescent="0.35">
      <c r="A1773" s="24">
        <v>43482</v>
      </c>
      <c r="B1773">
        <v>115.434718449228</v>
      </c>
      <c r="C1773">
        <v>129.009554963791</v>
      </c>
      <c r="D1773">
        <v>122.392347027496</v>
      </c>
      <c r="E1773">
        <v>108.12736187207</v>
      </c>
      <c r="F1773">
        <v>137.68874751941701</v>
      </c>
      <c r="G1773">
        <v>48.712691841900302</v>
      </c>
      <c r="H1773">
        <v>27.173702186101</v>
      </c>
      <c r="I1773">
        <v>135.468220857299</v>
      </c>
      <c r="J1773">
        <v>127.6694755037</v>
      </c>
      <c r="K1773">
        <v>109.515886824641</v>
      </c>
      <c r="L1773">
        <v>237.47805371897701</v>
      </c>
      <c r="M1773">
        <v>257.40908880683003</v>
      </c>
      <c r="N1773">
        <v>237.455095000884</v>
      </c>
      <c r="O1773">
        <v>232.42384963328399</v>
      </c>
      <c r="P1773">
        <v>182.818355651399</v>
      </c>
      <c r="Q1773">
        <v>56.4400427378649</v>
      </c>
      <c r="R1773">
        <v>44.320844294353101</v>
      </c>
      <c r="S1773">
        <v>27.3087339398182</v>
      </c>
      <c r="T1773">
        <v>61.083822304565999</v>
      </c>
    </row>
    <row r="1774" spans="1:20" x14ac:dyDescent="0.35">
      <c r="A1774" s="24">
        <v>43483</v>
      </c>
      <c r="B1774">
        <v>115.34792545593599</v>
      </c>
      <c r="C1774">
        <v>129.13305924329001</v>
      </c>
      <c r="D1774">
        <v>122.576540492831</v>
      </c>
      <c r="E1774">
        <v>108.12736187207</v>
      </c>
      <c r="F1774">
        <v>138.04307178113999</v>
      </c>
      <c r="G1774">
        <v>49.214734253908397</v>
      </c>
      <c r="H1774">
        <v>27.577133148540899</v>
      </c>
      <c r="I1774">
        <v>135.73654854863699</v>
      </c>
      <c r="J1774">
        <v>127.89354227559799</v>
      </c>
      <c r="K1774">
        <v>107.932096983889</v>
      </c>
      <c r="L1774">
        <v>240.638946210667</v>
      </c>
      <c r="M1774">
        <v>260.50301475367098</v>
      </c>
      <c r="N1774">
        <v>240.61089491738801</v>
      </c>
      <c r="O1774">
        <v>236.922406888132</v>
      </c>
      <c r="P1774">
        <v>186.222352747808</v>
      </c>
      <c r="Q1774">
        <v>57.026432753342398</v>
      </c>
      <c r="R1774">
        <v>44.847774482600897</v>
      </c>
      <c r="S1774">
        <v>27.4439729218393</v>
      </c>
      <c r="T1774">
        <v>62.2657192662206</v>
      </c>
    </row>
    <row r="1775" spans="1:20" x14ac:dyDescent="0.35">
      <c r="A1775" s="24">
        <v>43487</v>
      </c>
      <c r="B1775">
        <v>115.44558392298499</v>
      </c>
      <c r="C1775">
        <v>129.30302445908401</v>
      </c>
      <c r="D1775">
        <v>122.650211450434</v>
      </c>
      <c r="E1775">
        <v>108.209899349522</v>
      </c>
      <c r="F1775">
        <v>137.25583536211499</v>
      </c>
      <c r="G1775">
        <v>48.631272609543998</v>
      </c>
      <c r="H1775">
        <v>27.072849045496199</v>
      </c>
      <c r="I1775">
        <v>135.94173773281599</v>
      </c>
      <c r="J1775">
        <v>128.10639570591999</v>
      </c>
      <c r="K1775">
        <v>109.867862519114</v>
      </c>
      <c r="L1775">
        <v>237.387752758392</v>
      </c>
      <c r="M1775">
        <v>256.956236779265</v>
      </c>
      <c r="N1775">
        <v>237.30114185114701</v>
      </c>
      <c r="O1775">
        <v>234.58981352097001</v>
      </c>
      <c r="P1775">
        <v>181.656006359591</v>
      </c>
      <c r="Q1775">
        <v>56.623289617701701</v>
      </c>
      <c r="R1775">
        <v>44.291569619509502</v>
      </c>
      <c r="S1775">
        <v>25.743818086102401</v>
      </c>
      <c r="T1775">
        <v>59.665559423762097</v>
      </c>
    </row>
    <row r="1776" spans="1:20" x14ac:dyDescent="0.35">
      <c r="A1776" s="24">
        <v>43488</v>
      </c>
      <c r="B1776">
        <v>115.56487056866401</v>
      </c>
      <c r="C1776">
        <v>129.64291343237099</v>
      </c>
      <c r="D1776">
        <v>122.871264501559</v>
      </c>
      <c r="E1776">
        <v>108.264943571304</v>
      </c>
      <c r="F1776">
        <v>137.49198124723799</v>
      </c>
      <c r="G1776">
        <v>48.617695284582197</v>
      </c>
      <c r="H1776">
        <v>27.0872588900748</v>
      </c>
      <c r="I1776">
        <v>136.58896956099699</v>
      </c>
      <c r="J1776">
        <v>128.43122250430599</v>
      </c>
      <c r="K1776">
        <v>109.926482377851</v>
      </c>
      <c r="L1776">
        <v>237.88447532996099</v>
      </c>
      <c r="M1776">
        <v>257.333567827698</v>
      </c>
      <c r="N1776">
        <v>237.60904815062</v>
      </c>
      <c r="O1776">
        <v>234.81188867337499</v>
      </c>
      <c r="P1776">
        <v>181.822039038687</v>
      </c>
      <c r="Q1776">
        <v>56.549994613913498</v>
      </c>
      <c r="R1776">
        <v>44.203748386766001</v>
      </c>
      <c r="S1776">
        <v>25.415378979056999</v>
      </c>
      <c r="T1776">
        <v>58.700361746505102</v>
      </c>
    </row>
    <row r="1777" spans="1:20" x14ac:dyDescent="0.35">
      <c r="A1777" s="24">
        <v>43489</v>
      </c>
      <c r="B1777">
        <v>115.76010341913</v>
      </c>
      <c r="C1777">
        <v>129.95187451290701</v>
      </c>
      <c r="D1777">
        <v>123.166012617276</v>
      </c>
      <c r="E1777">
        <v>108.374974304424</v>
      </c>
      <c r="F1777">
        <v>137.64942062348999</v>
      </c>
      <c r="G1777">
        <v>48.047799785826001</v>
      </c>
      <c r="H1777">
        <v>26.611789219038901</v>
      </c>
      <c r="I1777">
        <v>137.141471700273</v>
      </c>
      <c r="J1777">
        <v>128.76728265022899</v>
      </c>
      <c r="K1777">
        <v>111.862229588644</v>
      </c>
      <c r="L1777">
        <v>238.01090265596801</v>
      </c>
      <c r="M1777">
        <v>257.63543875193801</v>
      </c>
      <c r="N1777">
        <v>238.14782026720599</v>
      </c>
      <c r="O1777">
        <v>235.36739338680499</v>
      </c>
      <c r="P1777">
        <v>182.48627307347499</v>
      </c>
      <c r="Q1777">
        <v>56.696588369636203</v>
      </c>
      <c r="R1777">
        <v>44.320844294353101</v>
      </c>
      <c r="S1777">
        <v>26.043276621646299</v>
      </c>
      <c r="T1777">
        <v>59.035212412707402</v>
      </c>
    </row>
    <row r="1778" spans="1:20" x14ac:dyDescent="0.35">
      <c r="A1778" s="24">
        <v>43490</v>
      </c>
      <c r="B1778">
        <v>115.70586947660399</v>
      </c>
      <c r="C1778">
        <v>129.90548267378</v>
      </c>
      <c r="D1778">
        <v>123.166012617276</v>
      </c>
      <c r="E1778">
        <v>108.292448369062</v>
      </c>
      <c r="F1778">
        <v>137.964325734504</v>
      </c>
      <c r="G1778">
        <v>48.441313032968701</v>
      </c>
      <c r="H1778">
        <v>26.943176215733899</v>
      </c>
      <c r="I1778">
        <v>137.17296055056701</v>
      </c>
      <c r="J1778">
        <v>128.879306033197</v>
      </c>
      <c r="K1778">
        <v>110.571749772548</v>
      </c>
      <c r="L1778">
        <v>240.02484285741201</v>
      </c>
      <c r="M1778">
        <v>259.29565276658701</v>
      </c>
      <c r="N1778">
        <v>240.303052525407</v>
      </c>
      <c r="O1778">
        <v>238.310815281705</v>
      </c>
      <c r="P1778">
        <v>185.4336200333</v>
      </c>
      <c r="Q1778">
        <v>56.989787125521502</v>
      </c>
      <c r="R1778">
        <v>44.555036109526803</v>
      </c>
      <c r="S1778">
        <v>26.4683157912037</v>
      </c>
      <c r="T1778">
        <v>60.138316524276199</v>
      </c>
    </row>
    <row r="1779" spans="1:20" x14ac:dyDescent="0.35">
      <c r="A1779" s="24">
        <v>43493</v>
      </c>
      <c r="B1779">
        <v>115.640854143954</v>
      </c>
      <c r="C1779">
        <v>129.93643820539901</v>
      </c>
      <c r="D1779">
        <v>123.055474038219</v>
      </c>
      <c r="E1779">
        <v>108.278690199138</v>
      </c>
      <c r="F1779">
        <v>137.767493566052</v>
      </c>
      <c r="G1779">
        <v>48.604129138974102</v>
      </c>
      <c r="H1779">
        <v>27.0296247689087</v>
      </c>
      <c r="I1779">
        <v>137.125639562451</v>
      </c>
      <c r="J1779">
        <v>128.85690935898899</v>
      </c>
      <c r="K1779">
        <v>109.985148047669</v>
      </c>
      <c r="L1779">
        <v>238.20056607442601</v>
      </c>
      <c r="M1779">
        <v>256.42804633738501</v>
      </c>
      <c r="N1779">
        <v>238.60963178579701</v>
      </c>
      <c r="O1779">
        <v>239.75474246337899</v>
      </c>
      <c r="P1779">
        <v>184.89395355716999</v>
      </c>
      <c r="Q1779">
        <v>56.220146482060898</v>
      </c>
      <c r="R1779">
        <v>43.676815406731301</v>
      </c>
      <c r="S1779">
        <v>24.855100827478299</v>
      </c>
      <c r="T1779">
        <v>59.094313365825499</v>
      </c>
    </row>
    <row r="1780" spans="1:20" x14ac:dyDescent="0.35">
      <c r="A1780" s="24">
        <v>43494</v>
      </c>
      <c r="B1780">
        <v>115.944498823716</v>
      </c>
      <c r="C1780">
        <v>130.199021266242</v>
      </c>
      <c r="D1780">
        <v>123.423941325518</v>
      </c>
      <c r="E1780">
        <v>108.402525270537</v>
      </c>
      <c r="F1780">
        <v>137.72814031161701</v>
      </c>
      <c r="G1780">
        <v>48.129219018182198</v>
      </c>
      <c r="H1780">
        <v>26.6550161242006</v>
      </c>
      <c r="I1780">
        <v>137.441273623125</v>
      </c>
      <c r="J1780">
        <v>129.13693280597599</v>
      </c>
      <c r="K1780">
        <v>111.74491657343999</v>
      </c>
      <c r="L1780">
        <v>237.88447532996099</v>
      </c>
      <c r="M1780">
        <v>255.52240313719301</v>
      </c>
      <c r="N1780">
        <v>238.14782026720599</v>
      </c>
      <c r="O1780">
        <v>238.977308827889</v>
      </c>
      <c r="P1780">
        <v>182.27868917526899</v>
      </c>
      <c r="Q1780">
        <v>56.769887121571102</v>
      </c>
      <c r="R1780">
        <v>44.291569619509502</v>
      </c>
      <c r="S1780">
        <v>24.9710212709914</v>
      </c>
      <c r="T1780">
        <v>59.370100972233097</v>
      </c>
    </row>
    <row r="1781" spans="1:20" x14ac:dyDescent="0.35">
      <c r="A1781" s="24">
        <v>43495</v>
      </c>
      <c r="B1781">
        <v>116.204793719961</v>
      </c>
      <c r="C1781">
        <v>130.80149330037199</v>
      </c>
      <c r="D1781">
        <v>123.681781641467</v>
      </c>
      <c r="E1781">
        <v>108.553853597605</v>
      </c>
      <c r="F1781">
        <v>138.79088904945601</v>
      </c>
      <c r="G1781">
        <v>48.197066515253603</v>
      </c>
      <c r="H1781">
        <v>26.712644988217999</v>
      </c>
      <c r="I1781">
        <v>138.26214731007499</v>
      </c>
      <c r="J1781">
        <v>129.730689745544</v>
      </c>
      <c r="K1781">
        <v>111.45160654878499</v>
      </c>
      <c r="L1781">
        <v>241.65039472465301</v>
      </c>
      <c r="M1781">
        <v>260.50301475367098</v>
      </c>
      <c r="N1781">
        <v>242.073369955521</v>
      </c>
      <c r="O1781">
        <v>238.810654976688</v>
      </c>
      <c r="P1781">
        <v>182.98440555022901</v>
      </c>
      <c r="Q1781">
        <v>57.173030257211899</v>
      </c>
      <c r="R1781">
        <v>44.701406691957303</v>
      </c>
      <c r="S1781">
        <v>24.690881273955601</v>
      </c>
      <c r="T1781">
        <v>61.044434300261599</v>
      </c>
    </row>
    <row r="1782" spans="1:20" x14ac:dyDescent="0.35">
      <c r="A1782" s="24">
        <v>43496</v>
      </c>
      <c r="B1782">
        <v>116.551872266873</v>
      </c>
      <c r="C1782">
        <v>131.55849424278799</v>
      </c>
      <c r="D1782">
        <v>124.234458465426</v>
      </c>
      <c r="E1782">
        <v>108.77397277428901</v>
      </c>
      <c r="F1782">
        <v>139.14520013192401</v>
      </c>
      <c r="G1782">
        <v>47.396501823743897</v>
      </c>
      <c r="H1782">
        <v>26.064280839406699</v>
      </c>
      <c r="I1782">
        <v>139.87227426467001</v>
      </c>
      <c r="J1782">
        <v>130.638030132979</v>
      </c>
      <c r="K1782">
        <v>114.091250175227</v>
      </c>
      <c r="L1782">
        <v>243.772654210497</v>
      </c>
      <c r="M1782">
        <v>263.521602286198</v>
      </c>
      <c r="N1782">
        <v>243.92067993737601</v>
      </c>
      <c r="O1782">
        <v>236.75567992175701</v>
      </c>
      <c r="P1782">
        <v>183.31648812815399</v>
      </c>
      <c r="Q1782">
        <v>56.8798389976197</v>
      </c>
      <c r="R1782">
        <v>44.467212084996703</v>
      </c>
      <c r="S1782">
        <v>24.420403309913301</v>
      </c>
      <c r="T1782">
        <v>60.158008421243998</v>
      </c>
    </row>
    <row r="1783" spans="1:20" x14ac:dyDescent="0.35">
      <c r="A1783" s="24">
        <v>43497</v>
      </c>
      <c r="B1783">
        <v>116.310486845162</v>
      </c>
      <c r="C1783">
        <v>131.076693504236</v>
      </c>
      <c r="D1783">
        <v>124.02385177609101</v>
      </c>
      <c r="E1783">
        <v>108.558885948349</v>
      </c>
      <c r="F1783">
        <v>139.08585394815799</v>
      </c>
      <c r="G1783">
        <v>47.952831176891998</v>
      </c>
      <c r="H1783">
        <v>26.525340665864</v>
      </c>
      <c r="I1783">
        <v>139.50315009107899</v>
      </c>
      <c r="J1783">
        <v>130.326787382639</v>
      </c>
      <c r="K1783">
        <v>112.2141961209</v>
      </c>
      <c r="L1783">
        <v>243.89012470997699</v>
      </c>
      <c r="M1783">
        <v>263.521602286198</v>
      </c>
      <c r="N1783">
        <v>244.38247547909401</v>
      </c>
      <c r="O1783">
        <v>238.64397675376199</v>
      </c>
      <c r="P1783">
        <v>181.988106157251</v>
      </c>
      <c r="Q1783">
        <v>57.392926513015901</v>
      </c>
      <c r="R1783">
        <v>45.081966297774898</v>
      </c>
      <c r="S1783">
        <v>23.599305542299899</v>
      </c>
      <c r="T1783">
        <v>60.473184031956002</v>
      </c>
    </row>
    <row r="1784" spans="1:20" x14ac:dyDescent="0.35">
      <c r="A1784" s="24">
        <v>43500</v>
      </c>
      <c r="B1784">
        <v>116.212650868224</v>
      </c>
      <c r="C1784">
        <v>130.983771631645</v>
      </c>
      <c r="D1784">
        <v>123.876124149063</v>
      </c>
      <c r="E1784">
        <v>108.503772474033</v>
      </c>
      <c r="F1784">
        <v>139.40219559793101</v>
      </c>
      <c r="G1784">
        <v>48.427730118330203</v>
      </c>
      <c r="H1784">
        <v>26.856725033984699</v>
      </c>
      <c r="I1784">
        <v>139.17044129635499</v>
      </c>
      <c r="J1784">
        <v>130.14702381309601</v>
      </c>
      <c r="K1784">
        <v>110.689071949967</v>
      </c>
      <c r="L1784">
        <v>245.60599249076901</v>
      </c>
      <c r="M1784">
        <v>265.55920820421898</v>
      </c>
      <c r="N1784">
        <v>246.15279290920799</v>
      </c>
      <c r="O1784">
        <v>240.921051332822</v>
      </c>
      <c r="P1784">
        <v>183.98068772347301</v>
      </c>
      <c r="Q1784">
        <v>57.429579637129997</v>
      </c>
      <c r="R1784">
        <v>44.994145065031297</v>
      </c>
      <c r="S1784">
        <v>22.9810680902111</v>
      </c>
      <c r="T1784">
        <v>60.827747646972</v>
      </c>
    </row>
    <row r="1785" spans="1:20" x14ac:dyDescent="0.35">
      <c r="A1785" s="24">
        <v>43501</v>
      </c>
      <c r="B1785">
        <v>116.462678218761</v>
      </c>
      <c r="C1785">
        <v>131.27809793183101</v>
      </c>
      <c r="D1785">
        <v>124.02385177609101</v>
      </c>
      <c r="E1785">
        <v>108.572678744538</v>
      </c>
      <c r="F1785">
        <v>139.87675419998101</v>
      </c>
      <c r="G1785">
        <v>47.966386143146501</v>
      </c>
      <c r="H1785">
        <v>26.539745253294001</v>
      </c>
      <c r="I1785">
        <v>139.93089556907</v>
      </c>
      <c r="J1785">
        <v>130.67509117717</v>
      </c>
      <c r="K1785">
        <v>112.155539613299</v>
      </c>
      <c r="L1785">
        <v>246.635519140431</v>
      </c>
      <c r="M1785">
        <v>267.06844111554398</v>
      </c>
      <c r="N1785">
        <v>247.23038507299901</v>
      </c>
      <c r="O1785">
        <v>239.92139631457999</v>
      </c>
      <c r="P1785">
        <v>185.89028738961699</v>
      </c>
      <c r="Q1785">
        <v>57.173030257211899</v>
      </c>
      <c r="R1785">
        <v>44.701406691957303</v>
      </c>
      <c r="S1785">
        <v>23.145285801240899</v>
      </c>
      <c r="T1785">
        <v>60.000426931441901</v>
      </c>
    </row>
    <row r="1786" spans="1:20" x14ac:dyDescent="0.35">
      <c r="A1786" s="24">
        <v>43502</v>
      </c>
      <c r="B1786">
        <v>116.397494718847</v>
      </c>
      <c r="C1786">
        <v>131.24705948361</v>
      </c>
      <c r="D1786">
        <v>124.06083993248799</v>
      </c>
      <c r="E1786">
        <v>108.614080217286</v>
      </c>
      <c r="F1786">
        <v>139.91638421876499</v>
      </c>
      <c r="G1786">
        <v>47.9392594416069</v>
      </c>
      <c r="H1786">
        <v>26.5109334498596</v>
      </c>
      <c r="I1786">
        <v>139.64568318781201</v>
      </c>
      <c r="J1786">
        <v>130.42791751941999</v>
      </c>
      <c r="K1786">
        <v>112.33150913610299</v>
      </c>
      <c r="L1786">
        <v>246.310396804611</v>
      </c>
      <c r="M1786">
        <v>266.31387030108601</v>
      </c>
      <c r="N1786">
        <v>246.84555012927601</v>
      </c>
      <c r="O1786">
        <v>240.698903065244</v>
      </c>
      <c r="P1786">
        <v>184.68638687869901</v>
      </c>
      <c r="Q1786">
        <v>57.246325261000003</v>
      </c>
      <c r="R1786">
        <v>44.789227924700903</v>
      </c>
      <c r="S1786">
        <v>23.0583477717222</v>
      </c>
      <c r="T1786">
        <v>59.291308122147903</v>
      </c>
    </row>
    <row r="1787" spans="1:20" x14ac:dyDescent="0.35">
      <c r="A1787" s="24">
        <v>43503</v>
      </c>
      <c r="B1787">
        <v>116.451840772881</v>
      </c>
      <c r="C1787">
        <v>131.35555585804701</v>
      </c>
      <c r="D1787">
        <v>123.949987962577</v>
      </c>
      <c r="E1787">
        <v>108.69679082607</v>
      </c>
      <c r="F1787">
        <v>139.32317278694799</v>
      </c>
      <c r="G1787">
        <v>47.328648736995802</v>
      </c>
      <c r="H1787">
        <v>25.977832286231799</v>
      </c>
      <c r="I1787">
        <v>139.47145657787701</v>
      </c>
      <c r="J1787">
        <v>130.405450824345</v>
      </c>
      <c r="K1787">
        <v>114.443216707484</v>
      </c>
      <c r="L1787">
        <v>243.96230267599</v>
      </c>
      <c r="M1787">
        <v>263.82347321043898</v>
      </c>
      <c r="N1787">
        <v>244.61340520369799</v>
      </c>
      <c r="O1787">
        <v>243.19805279670999</v>
      </c>
      <c r="P1787">
        <v>183.44105568681201</v>
      </c>
      <c r="Q1787">
        <v>56.696588369636203</v>
      </c>
      <c r="R1787">
        <v>44.174473711922602</v>
      </c>
      <c r="S1787">
        <v>22.169630513098198</v>
      </c>
      <c r="T1787">
        <v>56.730544704732303</v>
      </c>
    </row>
    <row r="1788" spans="1:20" x14ac:dyDescent="0.35">
      <c r="A1788" s="24">
        <v>43504</v>
      </c>
      <c r="B1788">
        <v>116.712752282426</v>
      </c>
      <c r="C1788">
        <v>131.525977115155</v>
      </c>
      <c r="D1788">
        <v>124.208599702166</v>
      </c>
      <c r="E1788">
        <v>108.779478350676</v>
      </c>
      <c r="F1788">
        <v>139.32317278694799</v>
      </c>
      <c r="G1788">
        <v>46.908008788313403</v>
      </c>
      <c r="H1788">
        <v>25.6464452895368</v>
      </c>
      <c r="I1788">
        <v>140.24769913207601</v>
      </c>
      <c r="J1788">
        <v>130.73124791187701</v>
      </c>
      <c r="K1788">
        <v>116.02701571045201</v>
      </c>
      <c r="L1788">
        <v>244.26034519071101</v>
      </c>
      <c r="M1788">
        <v>264.72911641063001</v>
      </c>
      <c r="N1788">
        <v>244.998208193674</v>
      </c>
      <c r="O1788">
        <v>241.19871838850199</v>
      </c>
      <c r="P1788">
        <v>182.32025761411401</v>
      </c>
      <c r="Q1788">
        <v>56.769887121571102</v>
      </c>
      <c r="R1788">
        <v>44.291569619509502</v>
      </c>
      <c r="S1788">
        <v>22.478749239142601</v>
      </c>
      <c r="T1788">
        <v>55.8638317745283</v>
      </c>
    </row>
    <row r="1789" spans="1:20" x14ac:dyDescent="0.35">
      <c r="A1789" s="24">
        <v>43507</v>
      </c>
      <c r="B1789">
        <v>116.593185357975</v>
      </c>
      <c r="C1789">
        <v>131.340064272804</v>
      </c>
      <c r="D1789">
        <v>124.13468767467501</v>
      </c>
      <c r="E1789">
        <v>108.71056053808201</v>
      </c>
      <c r="F1789">
        <v>139.36271055094801</v>
      </c>
      <c r="G1789">
        <v>47.274367385532599</v>
      </c>
      <c r="H1789">
        <v>25.920198165065699</v>
      </c>
      <c r="I1789">
        <v>139.89917281831001</v>
      </c>
      <c r="J1789">
        <v>130.439120858015</v>
      </c>
      <c r="K1789">
        <v>114.619213716936</v>
      </c>
      <c r="L1789">
        <v>244.39577420214101</v>
      </c>
      <c r="M1789">
        <v>265.03098733487002</v>
      </c>
      <c r="N1789">
        <v>245.15217732028401</v>
      </c>
      <c r="O1789">
        <v>242.864866952928</v>
      </c>
      <c r="P1789">
        <v>183.31648812815399</v>
      </c>
      <c r="Q1789">
        <v>56.4400427378649</v>
      </c>
      <c r="R1789">
        <v>44.028103129492202</v>
      </c>
      <c r="S1789">
        <v>22.807188346187999</v>
      </c>
      <c r="T1789">
        <v>56.769936919406199</v>
      </c>
    </row>
    <row r="1790" spans="1:20" x14ac:dyDescent="0.35">
      <c r="A1790" s="24">
        <v>43508</v>
      </c>
      <c r="B1790">
        <v>116.614963018617</v>
      </c>
      <c r="C1790">
        <v>131.448519188939</v>
      </c>
      <c r="D1790">
        <v>124.06083993248799</v>
      </c>
      <c r="E1790">
        <v>108.71056053808201</v>
      </c>
      <c r="F1790">
        <v>140.074535274769</v>
      </c>
      <c r="G1790">
        <v>47.518619492924799</v>
      </c>
      <c r="H1790">
        <v>26.136316919428499</v>
      </c>
      <c r="I1790">
        <v>139.85163254850701</v>
      </c>
      <c r="J1790">
        <v>130.618914436502</v>
      </c>
      <c r="K1790">
        <v>113.68067294644899</v>
      </c>
      <c r="L1790">
        <v>247.538588558155</v>
      </c>
      <c r="M1790">
        <v>268.502274757615</v>
      </c>
      <c r="N1790">
        <v>248.23101663879399</v>
      </c>
      <c r="O1790">
        <v>245.80828884782801</v>
      </c>
      <c r="P1790">
        <v>186.34692030646499</v>
      </c>
      <c r="Q1790">
        <v>56.769887121571102</v>
      </c>
      <c r="R1790">
        <v>44.379390852253103</v>
      </c>
      <c r="S1790">
        <v>23.000386628719198</v>
      </c>
      <c r="T1790">
        <v>57.459372252470999</v>
      </c>
    </row>
    <row r="1791" spans="1:20" x14ac:dyDescent="0.35">
      <c r="A1791" s="24">
        <v>43509</v>
      </c>
      <c r="B1791">
        <v>116.408313479475</v>
      </c>
      <c r="C1791">
        <v>131.2315817178</v>
      </c>
      <c r="D1791">
        <v>124.02385177609101</v>
      </c>
      <c r="E1791">
        <v>108.641631183399</v>
      </c>
      <c r="F1791">
        <v>139.91638421876499</v>
      </c>
      <c r="G1791">
        <v>47.857845798927499</v>
      </c>
      <c r="H1791">
        <v>26.4388947412635</v>
      </c>
      <c r="I1791">
        <v>139.566537117482</v>
      </c>
      <c r="J1791">
        <v>130.28180397758501</v>
      </c>
      <c r="K1791">
        <v>112.507478658908</v>
      </c>
      <c r="L1791">
        <v>248.34238523580001</v>
      </c>
      <c r="M1791">
        <v>269.03055648190298</v>
      </c>
      <c r="N1791">
        <v>249.07771103172601</v>
      </c>
      <c r="O1791">
        <v>246.308201657984</v>
      </c>
      <c r="P1791">
        <v>186.429902206544</v>
      </c>
      <c r="Q1791">
        <v>57.099731505277397</v>
      </c>
      <c r="R1791">
        <v>44.789227924700903</v>
      </c>
      <c r="S1791">
        <v>22.382149176630399</v>
      </c>
      <c r="T1791">
        <v>58.700361746505102</v>
      </c>
    </row>
    <row r="1792" spans="1:20" x14ac:dyDescent="0.35">
      <c r="A1792" s="24">
        <v>43510</v>
      </c>
      <c r="B1792">
        <v>116.58233856947</v>
      </c>
      <c r="C1792">
        <v>131.463983135315</v>
      </c>
      <c r="D1792">
        <v>124.208599702166</v>
      </c>
      <c r="E1792">
        <v>108.751927384563</v>
      </c>
      <c r="F1792">
        <v>139.955869265747</v>
      </c>
      <c r="G1792">
        <v>47.396501823743797</v>
      </c>
      <c r="H1792">
        <v>26.0066519753892</v>
      </c>
      <c r="I1792">
        <v>139.598201393126</v>
      </c>
      <c r="J1792">
        <v>130.42791751941999</v>
      </c>
      <c r="K1792">
        <v>114.14993416947701</v>
      </c>
      <c r="L1792">
        <v>247.791368445339</v>
      </c>
      <c r="M1792">
        <v>268.879636233518</v>
      </c>
      <c r="N1792">
        <v>248.53890696139399</v>
      </c>
      <c r="O1792">
        <v>243.97565703427</v>
      </c>
      <c r="P1792">
        <v>186.05630284897799</v>
      </c>
      <c r="Q1792">
        <v>57.246325261000003</v>
      </c>
      <c r="R1792">
        <v>45.023419739874598</v>
      </c>
      <c r="S1792">
        <v>22.208269432607299</v>
      </c>
      <c r="T1792">
        <v>59.468577298548198</v>
      </c>
    </row>
    <row r="1793" spans="1:20" x14ac:dyDescent="0.35">
      <c r="A1793" s="24">
        <v>43511</v>
      </c>
      <c r="B1793">
        <v>116.669309072651</v>
      </c>
      <c r="C1793">
        <v>131.525977115155</v>
      </c>
      <c r="D1793">
        <v>124.282495658331</v>
      </c>
      <c r="E1793">
        <v>108.751927384563</v>
      </c>
      <c r="F1793">
        <v>140.39089010379601</v>
      </c>
      <c r="G1793">
        <v>47.220097213423202</v>
      </c>
      <c r="H1793">
        <v>25.891381104482701</v>
      </c>
      <c r="I1793">
        <v>140.13680107342799</v>
      </c>
      <c r="J1793">
        <v>130.58524440283099</v>
      </c>
      <c r="K1793">
        <v>114.795174077525</v>
      </c>
      <c r="L1793">
        <v>250.49169463681201</v>
      </c>
      <c r="M1793">
        <v>271.29448191756302</v>
      </c>
      <c r="N1793">
        <v>251.30985595730399</v>
      </c>
      <c r="O1793">
        <v>249.473771820461</v>
      </c>
      <c r="P1793">
        <v>188.21488265482699</v>
      </c>
      <c r="Q1793">
        <v>58.309160912199602</v>
      </c>
      <c r="R1793">
        <v>45.8430910929833</v>
      </c>
      <c r="S1793">
        <v>22.5946678401627</v>
      </c>
      <c r="T1793">
        <v>61.064121986859803</v>
      </c>
    </row>
    <row r="1794" spans="1:20" x14ac:dyDescent="0.35">
      <c r="A1794" s="24">
        <v>43515</v>
      </c>
      <c r="B1794">
        <v>116.734539285694</v>
      </c>
      <c r="C1794">
        <v>131.603435041371</v>
      </c>
      <c r="D1794">
        <v>124.430279534999</v>
      </c>
      <c r="E1794">
        <v>108.793317315221</v>
      </c>
      <c r="F1794">
        <v>140.430441047052</v>
      </c>
      <c r="G1794">
        <v>47.0165547222093</v>
      </c>
      <c r="H1794">
        <v>25.747303687290302</v>
      </c>
      <c r="I1794">
        <v>140.184385199568</v>
      </c>
      <c r="J1794">
        <v>130.663857829633</v>
      </c>
      <c r="K1794">
        <v>115.49907965539001</v>
      </c>
      <c r="L1794">
        <v>250.92515120999701</v>
      </c>
      <c r="M1794">
        <v>271.67184339346602</v>
      </c>
      <c r="N1794">
        <v>251.617714326157</v>
      </c>
      <c r="O1794">
        <v>251.528698131944</v>
      </c>
      <c r="P1794">
        <v>189.21119926754</v>
      </c>
      <c r="Q1794">
        <v>58.455758416069102</v>
      </c>
      <c r="R1794">
        <v>45.784544535083299</v>
      </c>
      <c r="S1794">
        <v>22.903786566207099</v>
      </c>
      <c r="T1794">
        <v>60.808043118896798</v>
      </c>
    </row>
    <row r="1795" spans="1:20" x14ac:dyDescent="0.35">
      <c r="A1795" s="24">
        <v>43516</v>
      </c>
      <c r="B1795">
        <v>116.74540475945101</v>
      </c>
      <c r="C1795">
        <v>131.58794345612799</v>
      </c>
      <c r="D1795">
        <v>124.282495658331</v>
      </c>
      <c r="E1795">
        <v>108.80707548514501</v>
      </c>
      <c r="F1795">
        <v>140.62811668780299</v>
      </c>
      <c r="G1795">
        <v>47.274367385532599</v>
      </c>
      <c r="H1795">
        <v>25.920198165065699</v>
      </c>
      <c r="I1795">
        <v>139.914975718573</v>
      </c>
      <c r="J1795">
        <v>130.551524354257</v>
      </c>
      <c r="K1795">
        <v>114.56052972268699</v>
      </c>
      <c r="L1795">
        <v>251.430860514024</v>
      </c>
      <c r="M1795">
        <v>271.82279406932099</v>
      </c>
      <c r="N1795">
        <v>252.079573775368</v>
      </c>
      <c r="O1795">
        <v>253.916810287207</v>
      </c>
      <c r="P1795">
        <v>189.50178228555899</v>
      </c>
      <c r="Q1795">
        <v>58.639009044052202</v>
      </c>
      <c r="R1795">
        <v>46.077282908157301</v>
      </c>
      <c r="S1795">
        <v>22.7782077746864</v>
      </c>
      <c r="T1795">
        <v>61.497478451962102</v>
      </c>
    </row>
    <row r="1796" spans="1:20" x14ac:dyDescent="0.35">
      <c r="A1796" s="24">
        <v>43517</v>
      </c>
      <c r="B1796">
        <v>116.484455879403</v>
      </c>
      <c r="C1796">
        <v>131.40204443320999</v>
      </c>
      <c r="D1796">
        <v>124.17165975974601</v>
      </c>
      <c r="E1796">
        <v>108.751927384563</v>
      </c>
      <c r="F1796">
        <v>140.50951657505399</v>
      </c>
      <c r="G1796">
        <v>48.102081137289098</v>
      </c>
      <c r="H1796">
        <v>26.611789219038901</v>
      </c>
      <c r="I1796">
        <v>139.18631729051401</v>
      </c>
      <c r="J1796">
        <v>130.18072385570801</v>
      </c>
      <c r="K1796">
        <v>111.56893788842</v>
      </c>
      <c r="L1796">
        <v>250.536867546553</v>
      </c>
      <c r="M1796">
        <v>271.14356166917798</v>
      </c>
      <c r="N1796">
        <v>251.00199758845</v>
      </c>
      <c r="O1796">
        <v>252.250686094505</v>
      </c>
      <c r="P1796">
        <v>186.55440088626401</v>
      </c>
      <c r="Q1796">
        <v>58.8222484275962</v>
      </c>
      <c r="R1796">
        <v>46.223653490587502</v>
      </c>
      <c r="S1796">
        <v>23.1935867537433</v>
      </c>
      <c r="T1796">
        <v>59.823149334303203</v>
      </c>
    </row>
    <row r="1797" spans="1:20" x14ac:dyDescent="0.35">
      <c r="A1797" s="24">
        <v>43518</v>
      </c>
      <c r="B1797">
        <v>116.778019865972</v>
      </c>
      <c r="C1797">
        <v>131.882228298012</v>
      </c>
      <c r="D1797">
        <v>124.504135312849</v>
      </c>
      <c r="E1797">
        <v>108.88977455184001</v>
      </c>
      <c r="F1797">
        <v>140.74680905533401</v>
      </c>
      <c r="G1797">
        <v>47.6000331356042</v>
      </c>
      <c r="H1797">
        <v>26.193956297743298</v>
      </c>
      <c r="I1797">
        <v>139.88338453682499</v>
      </c>
      <c r="J1797">
        <v>130.76495795747101</v>
      </c>
      <c r="K1797">
        <v>113.387381246226</v>
      </c>
      <c r="L1797">
        <v>252.09022649481599</v>
      </c>
      <c r="M1797">
        <v>273.55840735322403</v>
      </c>
      <c r="N1797">
        <v>252.849243662812</v>
      </c>
      <c r="O1797">
        <v>253.02819284516801</v>
      </c>
      <c r="P1797">
        <v>187.42620159952301</v>
      </c>
      <c r="Q1797">
        <v>58.968849679611999</v>
      </c>
      <c r="R1797">
        <v>46.311474723331003</v>
      </c>
      <c r="S1797">
        <v>23.203246944243901</v>
      </c>
      <c r="T1797">
        <v>60.335307070229099</v>
      </c>
    </row>
    <row r="1798" spans="1:20" x14ac:dyDescent="0.35">
      <c r="A1798" s="24">
        <v>43521</v>
      </c>
      <c r="B1798">
        <v>116.74540475945101</v>
      </c>
      <c r="C1798">
        <v>131.85125894696</v>
      </c>
      <c r="D1798">
        <v>124.57803126901401</v>
      </c>
      <c r="E1798">
        <v>108.84843078953701</v>
      </c>
      <c r="F1798">
        <v>140.86547506435599</v>
      </c>
      <c r="G1798">
        <v>47.857845798927499</v>
      </c>
      <c r="H1798">
        <v>26.395667836101701</v>
      </c>
      <c r="I1798">
        <v>139.914975718573</v>
      </c>
      <c r="J1798">
        <v>130.72002456732099</v>
      </c>
      <c r="K1798">
        <v>112.44883131352201</v>
      </c>
      <c r="L1798">
        <v>252.433337248518</v>
      </c>
      <c r="M1798">
        <v>273.93573840165698</v>
      </c>
      <c r="N1798">
        <v>253.31111908889599</v>
      </c>
      <c r="O1798">
        <v>252.195118562955</v>
      </c>
      <c r="P1798">
        <v>188.00731597635701</v>
      </c>
      <c r="Q1798">
        <v>58.089268404541997</v>
      </c>
      <c r="R1798">
        <v>45.374707462635499</v>
      </c>
      <c r="S1798">
        <v>23.9277446493452</v>
      </c>
      <c r="T1798">
        <v>60.236809692068199</v>
      </c>
    </row>
    <row r="1799" spans="1:20" x14ac:dyDescent="0.35">
      <c r="A1799" s="24">
        <v>43522</v>
      </c>
      <c r="B1799">
        <v>116.875874528162</v>
      </c>
      <c r="C1799">
        <v>132.08368800334199</v>
      </c>
      <c r="D1799">
        <v>124.614979247097</v>
      </c>
      <c r="E1799">
        <v>108.972531328979</v>
      </c>
      <c r="F1799">
        <v>141.142305308636</v>
      </c>
      <c r="G1799">
        <v>47.423628525283398</v>
      </c>
      <c r="H1799">
        <v>26.035461150249301</v>
      </c>
      <c r="I1799">
        <v>140.16845073029199</v>
      </c>
      <c r="J1799">
        <v>130.92230484684401</v>
      </c>
      <c r="K1799">
        <v>113.973955484456</v>
      </c>
      <c r="L1799">
        <v>252.25273532734599</v>
      </c>
      <c r="M1799">
        <v>274.01119852584998</v>
      </c>
      <c r="N1799">
        <v>253.00313290505599</v>
      </c>
      <c r="O1799">
        <v>249.58488251183701</v>
      </c>
      <c r="P1799">
        <v>189.37723194663499</v>
      </c>
      <c r="Q1799">
        <v>58.345814036313698</v>
      </c>
      <c r="R1799">
        <v>45.608899277809499</v>
      </c>
      <c r="S1799">
        <v>23.6186259233009</v>
      </c>
      <c r="T1799">
        <v>59.330687705713302</v>
      </c>
    </row>
    <row r="1800" spans="1:20" x14ac:dyDescent="0.35">
      <c r="A1800" s="24">
        <v>43523</v>
      </c>
      <c r="B1800">
        <v>116.625809807122</v>
      </c>
      <c r="C1800">
        <v>131.92878597034399</v>
      </c>
      <c r="D1800">
        <v>124.541123469247</v>
      </c>
      <c r="E1800">
        <v>108.917371686309</v>
      </c>
      <c r="F1800">
        <v>141.142305308636</v>
      </c>
      <c r="G1800">
        <v>48.427730118330203</v>
      </c>
      <c r="H1800">
        <v>26.8855447231421</v>
      </c>
      <c r="I1800">
        <v>139.12293026411101</v>
      </c>
      <c r="J1800">
        <v>130.551524354257</v>
      </c>
      <c r="K1800">
        <v>110.219792402507</v>
      </c>
      <c r="L1800">
        <v>252.144356231084</v>
      </c>
      <c r="M1800">
        <v>274.23763975336698</v>
      </c>
      <c r="N1800">
        <v>253.08022131803699</v>
      </c>
      <c r="O1800">
        <v>252.13967289002599</v>
      </c>
      <c r="P1800">
        <v>191.28676273384201</v>
      </c>
      <c r="Q1800">
        <v>58.639009044052202</v>
      </c>
      <c r="R1800">
        <v>46.077282908157301</v>
      </c>
      <c r="S1800">
        <v>23.8891038873432</v>
      </c>
      <c r="T1800">
        <v>59.429193504613302</v>
      </c>
    </row>
    <row r="1801" spans="1:20" x14ac:dyDescent="0.35">
      <c r="A1801" s="24">
        <v>43524</v>
      </c>
      <c r="B1801">
        <v>116.41921632373401</v>
      </c>
      <c r="C1801">
        <v>131.74283166969099</v>
      </c>
      <c r="D1801">
        <v>124.430279534999</v>
      </c>
      <c r="E1801">
        <v>108.876016381917</v>
      </c>
      <c r="F1801">
        <v>141.142305308636</v>
      </c>
      <c r="G1801">
        <v>48.766967603686503</v>
      </c>
      <c r="H1801">
        <v>27.202524503832802</v>
      </c>
      <c r="I1801">
        <v>139.20214942833601</v>
      </c>
      <c r="J1801">
        <v>130.371710769809</v>
      </c>
      <c r="K1801">
        <v>108.929312586411</v>
      </c>
      <c r="L1801">
        <v>251.674713480614</v>
      </c>
      <c r="M1801">
        <v>274.23763975336698</v>
      </c>
      <c r="N1801">
        <v>252.54143322457799</v>
      </c>
      <c r="O1801">
        <v>251.36206865246601</v>
      </c>
      <c r="P1801">
        <v>190.45654767916199</v>
      </c>
      <c r="Q1801">
        <v>58.492407792036403</v>
      </c>
      <c r="R1801">
        <v>46.018736350257001</v>
      </c>
      <c r="S1801">
        <v>23.8891038873432</v>
      </c>
      <c r="T1801">
        <v>58.660956900723797</v>
      </c>
    </row>
    <row r="1802" spans="1:20" x14ac:dyDescent="0.35">
      <c r="A1802" s="24">
        <v>43525</v>
      </c>
      <c r="B1802">
        <v>116.230682135937</v>
      </c>
      <c r="C1802">
        <v>131.59065206514401</v>
      </c>
      <c r="D1802">
        <v>124.374664711965</v>
      </c>
      <c r="E1802">
        <v>108.780736438362</v>
      </c>
      <c r="F1802">
        <v>141.43238070385701</v>
      </c>
      <c r="G1802">
        <v>49.703227289338798</v>
      </c>
      <c r="H1802">
        <v>27.951747050397699</v>
      </c>
      <c r="I1802">
        <v>138.715738789607</v>
      </c>
      <c r="J1802">
        <v>130.14406293075299</v>
      </c>
      <c r="K1802">
        <v>105.879055082326</v>
      </c>
      <c r="L1802">
        <v>253.24612065862101</v>
      </c>
      <c r="M1802">
        <v>276.50150433408902</v>
      </c>
      <c r="N1802">
        <v>254.15774957433501</v>
      </c>
      <c r="O1802">
        <v>252.472834362084</v>
      </c>
      <c r="P1802">
        <v>191.66039653087699</v>
      </c>
      <c r="Q1802">
        <v>57.832719024624303</v>
      </c>
      <c r="R1802">
        <v>45.491803370222399</v>
      </c>
      <c r="S1802">
        <v>24.227203184889099</v>
      </c>
      <c r="T1802">
        <v>59.901942184388403</v>
      </c>
    </row>
    <row r="1803" spans="1:20" x14ac:dyDescent="0.35">
      <c r="A1803" s="24">
        <v>43528</v>
      </c>
      <c r="B1803">
        <v>116.372316342429</v>
      </c>
      <c r="C1803">
        <v>131.79252635348601</v>
      </c>
      <c r="D1803">
        <v>124.559959063119</v>
      </c>
      <c r="E1803">
        <v>108.84978121393399</v>
      </c>
      <c r="F1803">
        <v>141.273425713319</v>
      </c>
      <c r="G1803">
        <v>48.970510094900497</v>
      </c>
      <c r="H1803">
        <v>27.303380273011999</v>
      </c>
      <c r="I1803">
        <v>139.09728892547801</v>
      </c>
      <c r="J1803">
        <v>130.437100255876</v>
      </c>
      <c r="K1803">
        <v>108.460042201167</v>
      </c>
      <c r="L1803">
        <v>252.32501796411901</v>
      </c>
      <c r="M1803">
        <v>275.59595241630598</v>
      </c>
      <c r="N1803">
        <v>253.00313290505599</v>
      </c>
      <c r="O1803">
        <v>251.47313060039301</v>
      </c>
      <c r="P1803">
        <v>187.96578197698099</v>
      </c>
      <c r="Q1803">
        <v>58.015969652607502</v>
      </c>
      <c r="R1803">
        <v>45.696720510552801</v>
      </c>
      <c r="S1803">
        <v>24.285162485399098</v>
      </c>
      <c r="T1803">
        <v>60.315606752522903</v>
      </c>
    </row>
    <row r="1804" spans="1:20" x14ac:dyDescent="0.35">
      <c r="A1804" s="24">
        <v>43529</v>
      </c>
      <c r="B1804">
        <v>116.448645594872</v>
      </c>
      <c r="C1804">
        <v>131.79252635348601</v>
      </c>
      <c r="D1804">
        <v>124.596971326505</v>
      </c>
      <c r="E1804">
        <v>108.877355264225</v>
      </c>
      <c r="F1804">
        <v>141.273425713319</v>
      </c>
      <c r="G1804">
        <v>48.7534014580785</v>
      </c>
      <c r="H1804">
        <v>27.144887754092299</v>
      </c>
      <c r="I1804">
        <v>139.33566273833301</v>
      </c>
      <c r="J1804">
        <v>130.482153681797</v>
      </c>
      <c r="K1804">
        <v>109.10526378478301</v>
      </c>
      <c r="L1804">
        <v>251.98187730448501</v>
      </c>
      <c r="M1804">
        <v>275.29405106459598</v>
      </c>
      <c r="N1804">
        <v>252.61836186882701</v>
      </c>
      <c r="O1804">
        <v>251.08440159678599</v>
      </c>
      <c r="P1804">
        <v>189.50178228555899</v>
      </c>
      <c r="Q1804">
        <v>58.309160912199602</v>
      </c>
      <c r="R1804">
        <v>45.843091092983201</v>
      </c>
      <c r="S1804">
        <v>24.565302482435001</v>
      </c>
      <c r="T1804">
        <v>59.7837571196292</v>
      </c>
    </row>
    <row r="1805" spans="1:20" x14ac:dyDescent="0.35">
      <c r="A1805" s="24">
        <v>43530</v>
      </c>
      <c r="B1805">
        <v>116.62306307514901</v>
      </c>
      <c r="C1805">
        <v>132.10325632154399</v>
      </c>
      <c r="D1805">
        <v>124.708144722932</v>
      </c>
      <c r="E1805">
        <v>108.974135679331</v>
      </c>
      <c r="F1805">
        <v>140.99523800580701</v>
      </c>
      <c r="G1805">
        <v>48.387031681505697</v>
      </c>
      <c r="H1805">
        <v>26.827907973401601</v>
      </c>
      <c r="I1805">
        <v>139.701219929811</v>
      </c>
      <c r="J1805">
        <v>130.606140629907</v>
      </c>
      <c r="K1805">
        <v>110.219792402507</v>
      </c>
      <c r="L1805">
        <v>250.455598177323</v>
      </c>
      <c r="M1805">
        <v>273.784787725802</v>
      </c>
      <c r="N1805">
        <v>250.92495710608901</v>
      </c>
      <c r="O1805">
        <v>246.03051023057901</v>
      </c>
      <c r="P1805">
        <v>188.00731597635701</v>
      </c>
      <c r="Q1805">
        <v>57.979316528493797</v>
      </c>
      <c r="R1805">
        <v>45.638173952652799</v>
      </c>
      <c r="S1805">
        <v>24.246523565890101</v>
      </c>
      <c r="T1805">
        <v>58.070006314712003</v>
      </c>
    </row>
    <row r="1806" spans="1:20" x14ac:dyDescent="0.35">
      <c r="A1806" s="24">
        <v>43531</v>
      </c>
      <c r="B1806">
        <v>116.950073661932</v>
      </c>
      <c r="C1806">
        <v>132.36738715896701</v>
      </c>
      <c r="D1806">
        <v>124.93042723048301</v>
      </c>
      <c r="E1806">
        <v>109.12596031622</v>
      </c>
      <c r="F1806">
        <v>140.91578027942001</v>
      </c>
      <c r="G1806">
        <v>47.789998301856201</v>
      </c>
      <c r="H1806">
        <v>26.338038972084298</v>
      </c>
      <c r="I1806">
        <v>140.14633251743501</v>
      </c>
      <c r="J1806">
        <v>131.034488277506</v>
      </c>
      <c r="K1806">
        <v>112.44883131352201</v>
      </c>
      <c r="L1806">
        <v>248.36040355961299</v>
      </c>
      <c r="M1806">
        <v>271.52086229014202</v>
      </c>
      <c r="N1806">
        <v>248.84673337650199</v>
      </c>
      <c r="O1806">
        <v>242.142903362091</v>
      </c>
      <c r="P1806">
        <v>185.39208603392501</v>
      </c>
      <c r="Q1806">
        <v>57.832719024624303</v>
      </c>
      <c r="R1806">
        <v>45.696720510552801</v>
      </c>
      <c r="S1806">
        <v>24.4107431194128</v>
      </c>
      <c r="T1806">
        <v>57.282094655332202</v>
      </c>
    </row>
    <row r="1807" spans="1:20" x14ac:dyDescent="0.35">
      <c r="A1807" s="24">
        <v>43532</v>
      </c>
      <c r="B1807">
        <v>117.10263874056101</v>
      </c>
      <c r="C1807">
        <v>132.476035547176</v>
      </c>
      <c r="D1807">
        <v>124.967471636521</v>
      </c>
      <c r="E1807">
        <v>109.167431041501</v>
      </c>
      <c r="F1807">
        <v>140.67732802472901</v>
      </c>
      <c r="G1807">
        <v>47.410062379675203</v>
      </c>
      <c r="H1807">
        <v>25.992242130810499</v>
      </c>
      <c r="I1807">
        <v>140.32110002219801</v>
      </c>
      <c r="J1807">
        <v>131.20351864855701</v>
      </c>
      <c r="K1807">
        <v>113.739301967402</v>
      </c>
      <c r="L1807">
        <v>247.863680988044</v>
      </c>
      <c r="M1807">
        <v>270.69077049655198</v>
      </c>
      <c r="N1807">
        <v>248.384921857911</v>
      </c>
      <c r="O1807">
        <v>242.36500288622099</v>
      </c>
      <c r="P1807">
        <v>183.897671383926</v>
      </c>
      <c r="Q1807">
        <v>57.796069648657102</v>
      </c>
      <c r="R1807">
        <v>45.5796246029659</v>
      </c>
      <c r="S1807">
        <v>24.3721023574107</v>
      </c>
      <c r="T1807">
        <v>55.2728769781476</v>
      </c>
    </row>
    <row r="1808" spans="1:20" x14ac:dyDescent="0.35">
      <c r="A1808" s="24">
        <v>43535</v>
      </c>
      <c r="B1808">
        <v>117.113560270072</v>
      </c>
      <c r="C1808">
        <v>132.615832939076</v>
      </c>
      <c r="D1808">
        <v>125.078612890296</v>
      </c>
      <c r="E1808">
        <v>109.153626703222</v>
      </c>
      <c r="F1808">
        <v>141.07469573219501</v>
      </c>
      <c r="G1808">
        <v>47.735728129746803</v>
      </c>
      <c r="H1808">
        <v>26.265995006339502</v>
      </c>
      <c r="I1808">
        <v>140.49599909597501</v>
      </c>
      <c r="J1808">
        <v>131.35004231260899</v>
      </c>
      <c r="K1808">
        <v>112.74211385152999</v>
      </c>
      <c r="L1808">
        <v>251.458015099953</v>
      </c>
      <c r="M1808">
        <v>274.76583019524702</v>
      </c>
      <c r="N1808">
        <v>251.92562062563101</v>
      </c>
      <c r="O1808">
        <v>244.30881850632699</v>
      </c>
      <c r="P1808">
        <v>187.26013448095901</v>
      </c>
      <c r="Q1808">
        <v>57.869368400591597</v>
      </c>
      <c r="R1808">
        <v>45.7552698602397</v>
      </c>
      <c r="S1808">
        <v>23.647604652309401</v>
      </c>
      <c r="T1808">
        <v>56.454769729432599</v>
      </c>
    </row>
    <row r="1809" spans="1:20" x14ac:dyDescent="0.35">
      <c r="A1809" s="24">
        <v>43536</v>
      </c>
      <c r="B1809">
        <v>117.331589127388</v>
      </c>
      <c r="C1809">
        <v>132.91098840528699</v>
      </c>
      <c r="D1809">
        <v>125.226846764087</v>
      </c>
      <c r="E1809">
        <v>109.236487359161</v>
      </c>
      <c r="F1809">
        <v>141.35292297747</v>
      </c>
      <c r="G1809">
        <v>47.084413398634197</v>
      </c>
      <c r="H1809">
        <v>25.747303687290302</v>
      </c>
      <c r="I1809">
        <v>141.19540534695</v>
      </c>
      <c r="J1809">
        <v>131.710719794498</v>
      </c>
      <c r="K1809">
        <v>114.971143600329</v>
      </c>
      <c r="L1809">
        <v>252.40624247445299</v>
      </c>
      <c r="M1809">
        <v>275.67138211302898</v>
      </c>
      <c r="N1809">
        <v>252.77226708794399</v>
      </c>
      <c r="O1809">
        <v>244.14226214202299</v>
      </c>
      <c r="P1809">
        <v>187.75824973797901</v>
      </c>
      <c r="Q1809">
        <v>58.235865908411498</v>
      </c>
      <c r="R1809">
        <v>45.9016404426701</v>
      </c>
      <c r="S1809">
        <v>23.802164015331599</v>
      </c>
      <c r="T1809">
        <v>57.892741348680701</v>
      </c>
    </row>
    <row r="1810" spans="1:20" x14ac:dyDescent="0.35">
      <c r="A1810" s="24">
        <v>43537</v>
      </c>
      <c r="B1810">
        <v>117.277093591341</v>
      </c>
      <c r="C1810">
        <v>132.81779014401999</v>
      </c>
      <c r="D1810">
        <v>125.152693666708</v>
      </c>
      <c r="E1810">
        <v>109.236487359161</v>
      </c>
      <c r="F1810">
        <v>141.75031704344499</v>
      </c>
      <c r="G1810">
        <v>47.2336689487082</v>
      </c>
      <c r="H1810">
        <v>25.876976517052601</v>
      </c>
      <c r="I1810">
        <v>140.79800845447801</v>
      </c>
      <c r="J1810">
        <v>131.49656597666001</v>
      </c>
      <c r="K1810">
        <v>114.443216707484</v>
      </c>
      <c r="L1810">
        <v>254.07699715736601</v>
      </c>
      <c r="M1810">
        <v>277.40702582440201</v>
      </c>
      <c r="N1810">
        <v>254.542616471804</v>
      </c>
      <c r="O1810">
        <v>245.863929494551</v>
      </c>
      <c r="P1810">
        <v>188.29791621410899</v>
      </c>
      <c r="Q1810">
        <v>58.602352171792198</v>
      </c>
      <c r="R1810">
        <v>46.457845305761502</v>
      </c>
      <c r="S1810">
        <v>24.034003059864901</v>
      </c>
      <c r="T1810">
        <v>59.114022104270099</v>
      </c>
    </row>
    <row r="1811" spans="1:20" x14ac:dyDescent="0.35">
      <c r="A1811" s="24">
        <v>43538</v>
      </c>
      <c r="B1811">
        <v>117.10263874056101</v>
      </c>
      <c r="C1811">
        <v>132.70907265864301</v>
      </c>
      <c r="D1811">
        <v>125.11567336765999</v>
      </c>
      <c r="E1811">
        <v>109.236487359161</v>
      </c>
      <c r="F1811">
        <v>141.670819779293</v>
      </c>
      <c r="G1811">
        <v>47.898549825428901</v>
      </c>
      <c r="H1811">
        <v>26.410075052106102</v>
      </c>
      <c r="I1811">
        <v>140.33701987269501</v>
      </c>
      <c r="J1811">
        <v>131.23734872992199</v>
      </c>
      <c r="K1811">
        <v>111.979542603846</v>
      </c>
      <c r="L1811">
        <v>253.91448832483599</v>
      </c>
      <c r="M1811">
        <v>277.10515490016098</v>
      </c>
      <c r="N1811">
        <v>254.31170272407201</v>
      </c>
      <c r="O1811">
        <v>246.86356014106801</v>
      </c>
      <c r="P1811">
        <v>185.350586474018</v>
      </c>
      <c r="Q1811">
        <v>58.345814036313698</v>
      </c>
      <c r="R1811">
        <v>46.399298747861202</v>
      </c>
      <c r="S1811">
        <v>24.227203184889099</v>
      </c>
      <c r="T1811">
        <v>59.291308122147903</v>
      </c>
    </row>
    <row r="1812" spans="1:20" x14ac:dyDescent="0.35">
      <c r="A1812" s="24">
        <v>43539</v>
      </c>
      <c r="B1812">
        <v>117.39698750769401</v>
      </c>
      <c r="C1812">
        <v>133.144025516754</v>
      </c>
      <c r="D1812">
        <v>125.300935576162</v>
      </c>
      <c r="E1812">
        <v>109.305589845177</v>
      </c>
      <c r="F1812">
        <v>141.710528873605</v>
      </c>
      <c r="G1812">
        <v>47.369358353174</v>
      </c>
      <c r="H1812">
        <v>25.992242130810499</v>
      </c>
      <c r="I1812">
        <v>141.052345974167</v>
      </c>
      <c r="J1812">
        <v>131.710719794498</v>
      </c>
      <c r="K1812">
        <v>113.973955484456</v>
      </c>
      <c r="L1812">
        <v>255.16889262746199</v>
      </c>
      <c r="M1812">
        <v>278.76542976974901</v>
      </c>
      <c r="N1812">
        <v>255.610654465447</v>
      </c>
      <c r="O1812">
        <v>247.32111489427899</v>
      </c>
      <c r="P1812">
        <v>184.917544593299</v>
      </c>
      <c r="Q1812">
        <v>58.345814036313698</v>
      </c>
      <c r="R1812">
        <v>46.457845305761502</v>
      </c>
      <c r="S1812">
        <v>23.802164015331599</v>
      </c>
      <c r="T1812">
        <v>58.7838281064545</v>
      </c>
    </row>
    <row r="1813" spans="1:20" x14ac:dyDescent="0.35">
      <c r="A1813" s="24">
        <v>43542</v>
      </c>
      <c r="B1813">
        <v>117.375191161801</v>
      </c>
      <c r="C1813">
        <v>133.050841074922</v>
      </c>
      <c r="D1813">
        <v>125.337996053525</v>
      </c>
      <c r="E1813">
        <v>109.291739338543</v>
      </c>
      <c r="F1813">
        <v>141.78999977924701</v>
      </c>
      <c r="G1813">
        <v>47.369358353174</v>
      </c>
      <c r="H1813">
        <v>26.0066519753893</v>
      </c>
      <c r="I1813">
        <v>140.956973058979</v>
      </c>
      <c r="J1813">
        <v>131.64306963475099</v>
      </c>
      <c r="K1813">
        <v>113.856633307037</v>
      </c>
      <c r="L1813">
        <v>256.09409243459902</v>
      </c>
      <c r="M1813">
        <v>279.08345768025799</v>
      </c>
      <c r="N1813">
        <v>256.69307164493102</v>
      </c>
      <c r="O1813">
        <v>250.94840737483401</v>
      </c>
      <c r="P1813">
        <v>186.166698566224</v>
      </c>
      <c r="Q1813">
        <v>58.639009044052202</v>
      </c>
      <c r="R1813">
        <v>46.809133028522297</v>
      </c>
      <c r="S1813">
        <v>24.207882803888101</v>
      </c>
      <c r="T1813">
        <v>60.205539279671598</v>
      </c>
    </row>
    <row r="1814" spans="1:20" x14ac:dyDescent="0.35">
      <c r="A1814" s="24">
        <v>43543</v>
      </c>
      <c r="B1814">
        <v>117.309774096243</v>
      </c>
      <c r="C1814">
        <v>133.09741256668701</v>
      </c>
      <c r="D1814">
        <v>125.375056530888</v>
      </c>
      <c r="E1814">
        <v>109.277911916086</v>
      </c>
      <c r="F1814">
        <v>141.909272033984</v>
      </c>
      <c r="G1814">
        <v>47.572884075357301</v>
      </c>
      <c r="H1814">
        <v>26.3295854769794</v>
      </c>
      <c r="I1814">
        <v>141.052345974167</v>
      </c>
      <c r="J1814">
        <v>131.665606350692</v>
      </c>
      <c r="K1814">
        <v>112.89899847815499</v>
      </c>
      <c r="L1814">
        <v>256.15764253933401</v>
      </c>
      <c r="M1814">
        <v>279.68917731425199</v>
      </c>
      <c r="N1814">
        <v>256.69307164493102</v>
      </c>
      <c r="O1814">
        <v>245.646996775986</v>
      </c>
      <c r="P1814">
        <v>185.41719240668201</v>
      </c>
      <c r="Q1814">
        <v>58.7856102960681</v>
      </c>
      <c r="R1814">
        <v>46.750586470622103</v>
      </c>
      <c r="S1814">
        <v>24.3044828664002</v>
      </c>
      <c r="T1814">
        <v>59.613157168115698</v>
      </c>
    </row>
    <row r="1815" spans="1:20" x14ac:dyDescent="0.35">
      <c r="A1815" s="24">
        <v>43544</v>
      </c>
      <c r="B1815">
        <v>117.789396474784</v>
      </c>
      <c r="C1815">
        <v>133.87417529937801</v>
      </c>
      <c r="D1815">
        <v>125.89374250071801</v>
      </c>
      <c r="E1815">
        <v>109.498931375702</v>
      </c>
      <c r="F1815">
        <v>142.38616336410999</v>
      </c>
      <c r="G1815">
        <v>46.624072770437301</v>
      </c>
      <c r="H1815">
        <v>25.514964000622701</v>
      </c>
      <c r="I1815">
        <v>142.22848523207301</v>
      </c>
      <c r="J1815">
        <v>132.55605170340701</v>
      </c>
      <c r="K1815">
        <v>116.30240444037599</v>
      </c>
      <c r="L1815">
        <v>255.38663771573101</v>
      </c>
      <c r="M1815">
        <v>279.99205234498402</v>
      </c>
      <c r="N1815">
        <v>255.68795057777899</v>
      </c>
      <c r="O1815">
        <v>237.83451867245699</v>
      </c>
      <c r="P1815">
        <v>183.751665255939</v>
      </c>
      <c r="Q1815">
        <v>59.225399059530098</v>
      </c>
      <c r="R1815">
        <v>47.365340683400298</v>
      </c>
      <c r="S1815">
        <v>24.120942931876499</v>
      </c>
      <c r="T1815">
        <v>61.271823712176499</v>
      </c>
    </row>
    <row r="1816" spans="1:20" x14ac:dyDescent="0.35">
      <c r="A1816" s="24">
        <v>43545</v>
      </c>
      <c r="B1816">
        <v>117.811183478052</v>
      </c>
      <c r="C1816">
        <v>133.998370550565</v>
      </c>
      <c r="D1816">
        <v>125.85669809468</v>
      </c>
      <c r="E1816">
        <v>109.485080869068</v>
      </c>
      <c r="F1816">
        <v>142.38616336410999</v>
      </c>
      <c r="G1816">
        <v>46.406265424014499</v>
      </c>
      <c r="H1816">
        <v>25.3549547943039</v>
      </c>
      <c r="I1816">
        <v>142.57826876084599</v>
      </c>
      <c r="J1816">
        <v>132.803965581743</v>
      </c>
      <c r="K1816">
        <v>117.06523223011099</v>
      </c>
      <c r="L1816">
        <v>258.27109472831</v>
      </c>
      <c r="M1816">
        <v>283.24773071932901</v>
      </c>
      <c r="N1816">
        <v>258.780593914696</v>
      </c>
      <c r="O1816">
        <v>235.37916492967301</v>
      </c>
      <c r="P1816">
        <v>185.62541343505899</v>
      </c>
      <c r="Q1816">
        <v>58.932200303644798</v>
      </c>
      <c r="R1816">
        <v>47.131148868226298</v>
      </c>
      <c r="S1816">
        <v>24.014684521356799</v>
      </c>
      <c r="T1816">
        <v>62.1801393009085</v>
      </c>
    </row>
    <row r="1817" spans="1:20" x14ac:dyDescent="0.35">
      <c r="A1817" s="24">
        <v>43546</v>
      </c>
      <c r="B1817">
        <v>118.399815613938</v>
      </c>
      <c r="C1817">
        <v>134.52654930880999</v>
      </c>
      <c r="D1817">
        <v>126.301319359423</v>
      </c>
      <c r="E1817">
        <v>109.761363850154</v>
      </c>
      <c r="F1817">
        <v>141.909272033984</v>
      </c>
      <c r="G1817">
        <v>44.936082604691101</v>
      </c>
      <c r="H1817">
        <v>24.162126154955999</v>
      </c>
      <c r="I1817">
        <v>143.84985402783499</v>
      </c>
      <c r="J1817">
        <v>133.61549741823001</v>
      </c>
      <c r="K1817">
        <v>122.405045082684</v>
      </c>
      <c r="L1817">
        <v>253.30034011268401</v>
      </c>
      <c r="M1817">
        <v>278.09918989905401</v>
      </c>
      <c r="N1817">
        <v>253.445756198986</v>
      </c>
      <c r="O1817">
        <v>225.39036495560501</v>
      </c>
      <c r="P1817">
        <v>180.79529515528699</v>
      </c>
      <c r="Q1817">
        <v>58.419109040101802</v>
      </c>
      <c r="R1817">
        <v>46.662762446091897</v>
      </c>
      <c r="S1817">
        <v>23.579985161298801</v>
      </c>
      <c r="T1817">
        <v>59.356459375873399</v>
      </c>
    </row>
    <row r="1818" spans="1:20" x14ac:dyDescent="0.35">
      <c r="A1818" s="24">
        <v>43549</v>
      </c>
      <c r="B1818">
        <v>118.617816443376</v>
      </c>
      <c r="C1818">
        <v>134.80617173147701</v>
      </c>
      <c r="D1818">
        <v>126.560630201685</v>
      </c>
      <c r="E1818">
        <v>109.89949956965199</v>
      </c>
      <c r="F1818">
        <v>141.909272033984</v>
      </c>
      <c r="G1818">
        <v>44.827176136641199</v>
      </c>
      <c r="H1818">
        <v>24.060297813267798</v>
      </c>
      <c r="I1818">
        <v>144.29487890278401</v>
      </c>
      <c r="J1818">
        <v>133.885958015488</v>
      </c>
      <c r="K1818">
        <v>123.10917055373601</v>
      </c>
      <c r="L1818">
        <v>253.109899140002</v>
      </c>
      <c r="M1818">
        <v>278.32627010342901</v>
      </c>
      <c r="N1818">
        <v>253.445756198986</v>
      </c>
      <c r="O1818">
        <v>225.22297995267201</v>
      </c>
      <c r="P1818">
        <v>182.87724714305099</v>
      </c>
      <c r="Q1818">
        <v>58.639009044052202</v>
      </c>
      <c r="R1818">
        <v>46.779858353678797</v>
      </c>
      <c r="S1818">
        <v>23.560664780297799</v>
      </c>
      <c r="T1818">
        <v>59.395956849778401</v>
      </c>
    </row>
    <row r="1819" spans="1:20" x14ac:dyDescent="0.35">
      <c r="A1819" s="24">
        <v>43550</v>
      </c>
      <c r="B1819">
        <v>118.639584761392</v>
      </c>
      <c r="C1819">
        <v>134.89941145104501</v>
      </c>
      <c r="D1819">
        <v>126.634678835446</v>
      </c>
      <c r="E1819">
        <v>109.940889500311</v>
      </c>
      <c r="F1819">
        <v>142.18742020373099</v>
      </c>
      <c r="G1819">
        <v>44.922468946830001</v>
      </c>
      <c r="H1819">
        <v>24.118483935047198</v>
      </c>
      <c r="I1819">
        <v>144.24722168274801</v>
      </c>
      <c r="J1819">
        <v>133.942324812794</v>
      </c>
      <c r="K1819">
        <v>122.698455891717</v>
      </c>
      <c r="L1819">
        <v>254.99663446121801</v>
      </c>
      <c r="M1819">
        <v>280.446364891082</v>
      </c>
      <c r="N1819">
        <v>255.30134220113601</v>
      </c>
      <c r="O1819">
        <v>230.412670567036</v>
      </c>
      <c r="P1819">
        <v>184.209727410742</v>
      </c>
      <c r="Q1819">
        <v>58.748957171954402</v>
      </c>
      <c r="R1819">
        <v>47.072599518539697</v>
      </c>
      <c r="S1819">
        <v>23.357806307266099</v>
      </c>
      <c r="T1819">
        <v>60.620205915686597</v>
      </c>
    </row>
    <row r="1820" spans="1:20" x14ac:dyDescent="0.35">
      <c r="A1820" s="24">
        <v>43551</v>
      </c>
      <c r="B1820">
        <v>118.890331494112</v>
      </c>
      <c r="C1820">
        <v>134.96150216692101</v>
      </c>
      <c r="D1820">
        <v>126.708856039813</v>
      </c>
      <c r="E1820">
        <v>110.00995736006</v>
      </c>
      <c r="F1820">
        <v>142.266930647137</v>
      </c>
      <c r="G1820">
        <v>44.119310645282397</v>
      </c>
      <c r="H1820">
        <v>23.478426081177201</v>
      </c>
      <c r="I1820">
        <v>145.05783298673401</v>
      </c>
      <c r="J1820">
        <v>134.12267855821</v>
      </c>
      <c r="K1820">
        <v>125.867116714722</v>
      </c>
      <c r="L1820">
        <v>253.66324859313099</v>
      </c>
      <c r="M1820">
        <v>278.78061307699602</v>
      </c>
      <c r="N1820">
        <v>254.06428486636901</v>
      </c>
      <c r="O1820">
        <v>230.52429306462301</v>
      </c>
      <c r="P1820">
        <v>186.08342393065999</v>
      </c>
      <c r="Q1820">
        <v>58.419109040101802</v>
      </c>
      <c r="R1820">
        <v>46.750586470622103</v>
      </c>
      <c r="S1820">
        <v>23.1549459917414</v>
      </c>
      <c r="T1820">
        <v>60.462232861544798</v>
      </c>
    </row>
    <row r="1821" spans="1:20" x14ac:dyDescent="0.35">
      <c r="A1821" s="24">
        <v>43552</v>
      </c>
      <c r="B1821">
        <v>118.90125302362399</v>
      </c>
      <c r="C1821">
        <v>135.085807973578</v>
      </c>
      <c r="D1821">
        <v>126.634678835446</v>
      </c>
      <c r="E1821">
        <v>109.982314057236</v>
      </c>
      <c r="F1821">
        <v>142.545078816885</v>
      </c>
      <c r="G1821">
        <v>43.833437804392901</v>
      </c>
      <c r="H1821">
        <v>23.2602281245047</v>
      </c>
      <c r="I1821">
        <v>145.05783298673401</v>
      </c>
      <c r="J1821">
        <v>134.29173893820399</v>
      </c>
      <c r="K1821">
        <v>127.275404305691</v>
      </c>
      <c r="L1821">
        <v>254.62472429534699</v>
      </c>
      <c r="M1821">
        <v>279.76491128567</v>
      </c>
      <c r="N1821">
        <v>255.06940593352201</v>
      </c>
      <c r="O1821">
        <v>233.593473057241</v>
      </c>
      <c r="P1821">
        <v>186.83293009020201</v>
      </c>
      <c r="Q1821">
        <v>58.235865908411498</v>
      </c>
      <c r="R1821">
        <v>46.633490563035203</v>
      </c>
      <c r="S1821">
        <v>23.096986691231301</v>
      </c>
      <c r="T1821">
        <v>60.817668022994901</v>
      </c>
    </row>
    <row r="1822" spans="1:20" x14ac:dyDescent="0.35">
      <c r="A1822" s="24">
        <v>43553</v>
      </c>
      <c r="B1822">
        <v>118.890331494112</v>
      </c>
      <c r="C1822">
        <v>134.946024401112</v>
      </c>
      <c r="D1822">
        <v>126.59767460772299</v>
      </c>
      <c r="E1822">
        <v>109.92705053576501</v>
      </c>
      <c r="F1822">
        <v>142.942525599878</v>
      </c>
      <c r="G1822">
        <v>43.915116956720603</v>
      </c>
      <c r="H1822">
        <v>23.28931855682</v>
      </c>
      <c r="I1822">
        <v>145.48701110508199</v>
      </c>
      <c r="J1822">
        <v>134.190278703053</v>
      </c>
      <c r="K1822">
        <v>127.04071413977201</v>
      </c>
      <c r="L1822">
        <v>256.23019432949098</v>
      </c>
      <c r="M1822">
        <v>281.73350770301801</v>
      </c>
      <c r="N1822">
        <v>256.92502388941898</v>
      </c>
      <c r="O1822">
        <v>233.091269304995</v>
      </c>
      <c r="P1822">
        <v>187.41585253914801</v>
      </c>
      <c r="Q1822">
        <v>58.2725115362324</v>
      </c>
      <c r="R1822">
        <v>46.692037120935197</v>
      </c>
      <c r="S1822">
        <v>22.681607712174301</v>
      </c>
      <c r="T1822">
        <v>60.6991882323886</v>
      </c>
    </row>
    <row r="1823" spans="1:20" x14ac:dyDescent="0.35">
      <c r="A1823" s="24">
        <v>43556</v>
      </c>
      <c r="B1823">
        <v>118.34615157158299</v>
      </c>
      <c r="C1823">
        <v>134.43791146068401</v>
      </c>
      <c r="D1823">
        <v>126.31527730590599</v>
      </c>
      <c r="E1823">
        <v>109.73889140314</v>
      </c>
      <c r="F1823">
        <v>143.05826581436401</v>
      </c>
      <c r="G1823">
        <v>45.208336198042701</v>
      </c>
      <c r="H1823">
        <v>24.3075940879787</v>
      </c>
      <c r="I1823">
        <v>144.10217415600101</v>
      </c>
      <c r="J1823">
        <v>133.69060980172</v>
      </c>
      <c r="K1823">
        <v>121.407462991518</v>
      </c>
      <c r="L1823">
        <v>259.26890613746701</v>
      </c>
      <c r="M1823">
        <v>284.45920041478701</v>
      </c>
      <c r="N1823">
        <v>259.94040306775099</v>
      </c>
      <c r="O1823">
        <v>239.508685534199</v>
      </c>
      <c r="P1823">
        <v>188.62336919429001</v>
      </c>
      <c r="Q1823">
        <v>58.8222484275962</v>
      </c>
      <c r="R1823">
        <v>47.365340683400298</v>
      </c>
      <c r="S1823">
        <v>22.971407899710599</v>
      </c>
      <c r="T1823">
        <v>61.5482639258177</v>
      </c>
    </row>
    <row r="1824" spans="1:20" x14ac:dyDescent="0.35">
      <c r="A1824" s="24">
        <v>43557</v>
      </c>
      <c r="B1824">
        <v>118.477340722478</v>
      </c>
      <c r="C1824">
        <v>134.54700207077201</v>
      </c>
      <c r="D1824">
        <v>126.352482425202</v>
      </c>
      <c r="E1824">
        <v>109.79423571923201</v>
      </c>
      <c r="F1824">
        <v>143.09819895600501</v>
      </c>
      <c r="G1824">
        <v>45.044983483064101</v>
      </c>
      <c r="H1824">
        <v>24.191216587271299</v>
      </c>
      <c r="I1824">
        <v>144.46909089394001</v>
      </c>
      <c r="J1824">
        <v>133.87149370512401</v>
      </c>
      <c r="K1824">
        <v>122.05297776605001</v>
      </c>
      <c r="L1824">
        <v>259.395856817278</v>
      </c>
      <c r="M1824">
        <v>284.762105872988</v>
      </c>
      <c r="N1824">
        <v>259.94040306775099</v>
      </c>
      <c r="O1824">
        <v>239.45284991368101</v>
      </c>
      <c r="P1824">
        <v>186.87456740798399</v>
      </c>
      <c r="Q1824">
        <v>58.968849679612099</v>
      </c>
      <c r="R1824">
        <v>47.716625614374301</v>
      </c>
      <c r="S1824">
        <v>22.865147646697899</v>
      </c>
      <c r="T1824">
        <v>60.916388550726403</v>
      </c>
    </row>
    <row r="1825" spans="1:20" x14ac:dyDescent="0.35">
      <c r="A1825" s="24">
        <v>43558</v>
      </c>
      <c r="B1825">
        <v>118.258779335494</v>
      </c>
      <c r="C1825">
        <v>134.40672099869099</v>
      </c>
      <c r="D1825">
        <v>126.278160578902</v>
      </c>
      <c r="E1825">
        <v>109.72501781232801</v>
      </c>
      <c r="F1825">
        <v>143.13815845615599</v>
      </c>
      <c r="G1825">
        <v>45.807300811028597</v>
      </c>
      <c r="H1825">
        <v>24.787629592658099</v>
      </c>
      <c r="I1825">
        <v>144.070305217449</v>
      </c>
      <c r="J1825">
        <v>133.588879486086</v>
      </c>
      <c r="K1825">
        <v>118.942945963998</v>
      </c>
      <c r="L1825">
        <v>259.80410269009099</v>
      </c>
      <c r="M1825">
        <v>285.36779507951297</v>
      </c>
      <c r="N1825">
        <v>260.71360384416198</v>
      </c>
      <c r="O1825">
        <v>240.56892865921</v>
      </c>
      <c r="P1825">
        <v>187.91553479199899</v>
      </c>
      <c r="Q1825">
        <v>59.0421484315466</v>
      </c>
      <c r="R1825">
        <v>47.804449638904799</v>
      </c>
      <c r="S1825">
        <v>22.7009280931753</v>
      </c>
      <c r="T1825">
        <v>59.5539256935512</v>
      </c>
    </row>
    <row r="1826" spans="1:20" x14ac:dyDescent="0.35">
      <c r="A1826" s="24">
        <v>43559</v>
      </c>
      <c r="B1826">
        <v>118.34615157158299</v>
      </c>
      <c r="C1826">
        <v>134.51582542821299</v>
      </c>
      <c r="D1826">
        <v>126.352482425202</v>
      </c>
      <c r="E1826">
        <v>109.76656933223001</v>
      </c>
      <c r="F1826">
        <v>143.41763773062399</v>
      </c>
      <c r="G1826">
        <v>45.575882601583302</v>
      </c>
      <c r="H1826">
        <v>24.598527325449702</v>
      </c>
      <c r="I1826">
        <v>144.22979609799901</v>
      </c>
      <c r="J1826">
        <v>133.803693500663</v>
      </c>
      <c r="K1826">
        <v>119.94050056851501</v>
      </c>
      <c r="L1826">
        <v>260.493464320317</v>
      </c>
      <c r="M1826">
        <v>285.44340734105299</v>
      </c>
      <c r="N1826">
        <v>261.022868177855</v>
      </c>
      <c r="O1826">
        <v>243.58232177475799</v>
      </c>
      <c r="P1826">
        <v>189.99748677976299</v>
      </c>
      <c r="Q1826">
        <v>59.078801555660597</v>
      </c>
      <c r="R1826">
        <v>47.804449638904799</v>
      </c>
      <c r="S1826">
        <v>22.4594288581415</v>
      </c>
      <c r="T1826">
        <v>60.639944126716202</v>
      </c>
    </row>
    <row r="1827" spans="1:20" x14ac:dyDescent="0.35">
      <c r="A1827" s="24">
        <v>43560</v>
      </c>
      <c r="B1827">
        <v>118.433589206053</v>
      </c>
      <c r="C1827">
        <v>134.734020467824</v>
      </c>
      <c r="D1827">
        <v>126.31527730590599</v>
      </c>
      <c r="E1827">
        <v>109.780431380953</v>
      </c>
      <c r="F1827">
        <v>143.61727708032001</v>
      </c>
      <c r="G1827">
        <v>45.453368065349203</v>
      </c>
      <c r="H1827">
        <v>24.525792044651102</v>
      </c>
      <c r="I1827">
        <v>144.628611012048</v>
      </c>
      <c r="J1827">
        <v>134.01846750331501</v>
      </c>
      <c r="K1827">
        <v>120.292577047365</v>
      </c>
      <c r="L1827">
        <v>261.75432830417799</v>
      </c>
      <c r="M1827">
        <v>286.42770554972702</v>
      </c>
      <c r="N1827">
        <v>262.41456566790401</v>
      </c>
      <c r="O1827">
        <v>244.41934427631799</v>
      </c>
      <c r="P1827">
        <v>189.99748677976299</v>
      </c>
      <c r="Q1827">
        <v>59.262044687351001</v>
      </c>
      <c r="R1827">
        <v>48.214283919565702</v>
      </c>
      <c r="S1827">
        <v>22.7009280931753</v>
      </c>
      <c r="T1827">
        <v>62.812006255261402</v>
      </c>
    </row>
    <row r="1828" spans="1:20" x14ac:dyDescent="0.35">
      <c r="A1828" s="24">
        <v>43563</v>
      </c>
      <c r="B1828">
        <v>118.378962873246</v>
      </c>
      <c r="C1828">
        <v>134.59380849291199</v>
      </c>
      <c r="D1828">
        <v>126.463920998505</v>
      </c>
      <c r="E1828">
        <v>109.75270728350699</v>
      </c>
      <c r="F1828">
        <v>143.577291221661</v>
      </c>
      <c r="G1828">
        <v>45.780073495306503</v>
      </c>
      <c r="H1828">
        <v>24.787629592658099</v>
      </c>
      <c r="I1828">
        <v>144.59666897960099</v>
      </c>
      <c r="J1828">
        <v>133.82627022852799</v>
      </c>
      <c r="K1828">
        <v>119.118997946747</v>
      </c>
      <c r="L1828">
        <v>261.95377096228202</v>
      </c>
      <c r="M1828">
        <v>286.503469948614</v>
      </c>
      <c r="N1828">
        <v>262.64653388926399</v>
      </c>
      <c r="O1828">
        <v>244.86576115149501</v>
      </c>
      <c r="P1828">
        <v>189.45611554992701</v>
      </c>
      <c r="Q1828">
        <v>59.481940943155003</v>
      </c>
      <c r="R1828">
        <v>48.594849108956502</v>
      </c>
      <c r="S1828">
        <v>23.039027390721198</v>
      </c>
      <c r="T1828">
        <v>63.246427943782898</v>
      </c>
    </row>
    <row r="1829" spans="1:20" x14ac:dyDescent="0.35">
      <c r="A1829" s="24">
        <v>43564</v>
      </c>
      <c r="B1829">
        <v>118.444557448693</v>
      </c>
      <c r="C1829">
        <v>134.78077161222899</v>
      </c>
      <c r="D1829">
        <v>126.463920998505</v>
      </c>
      <c r="E1829">
        <v>109.808074683778</v>
      </c>
      <c r="F1829">
        <v>143.577291221661</v>
      </c>
      <c r="G1829">
        <v>45.494203449255501</v>
      </c>
      <c r="H1829">
        <v>24.540338575096001</v>
      </c>
      <c r="I1829">
        <v>144.931804491664</v>
      </c>
      <c r="J1829">
        <v>134.10888444756401</v>
      </c>
      <c r="K1829">
        <v>120.11655255126399</v>
      </c>
      <c r="L1829">
        <v>260.61138340877199</v>
      </c>
      <c r="M1829">
        <v>285.51917173994002</v>
      </c>
      <c r="N1829">
        <v>261.17749235626297</v>
      </c>
      <c r="O1829">
        <v>240.68050241334899</v>
      </c>
      <c r="P1829">
        <v>187.166028632457</v>
      </c>
      <c r="Q1829">
        <v>59.3719965633992</v>
      </c>
      <c r="R1829">
        <v>48.360657293782701</v>
      </c>
      <c r="S1829">
        <v>23.0197070097202</v>
      </c>
      <c r="T1829">
        <v>61.982685614338699</v>
      </c>
    </row>
    <row r="1830" spans="1:20" x14ac:dyDescent="0.35">
      <c r="A1830" s="24">
        <v>43565</v>
      </c>
      <c r="B1830">
        <v>118.673993652059</v>
      </c>
      <c r="C1830">
        <v>135.34186826168599</v>
      </c>
      <c r="D1830">
        <v>126.835449873374</v>
      </c>
      <c r="E1830">
        <v>109.89109692896101</v>
      </c>
      <c r="F1830">
        <v>144.09635616672099</v>
      </c>
      <c r="G1830">
        <v>45.317242666092497</v>
      </c>
      <c r="H1830">
        <v>24.409419801092501</v>
      </c>
      <c r="I1830">
        <v>145.809340566608</v>
      </c>
      <c r="J1830">
        <v>134.76453983287001</v>
      </c>
      <c r="K1830">
        <v>120.938064335248</v>
      </c>
      <c r="L1830">
        <v>261.50033722676102</v>
      </c>
      <c r="M1830">
        <v>286.42770554972702</v>
      </c>
      <c r="N1830">
        <v>262.25992551262101</v>
      </c>
      <c r="O1830">
        <v>242.745250529749</v>
      </c>
      <c r="P1830">
        <v>189.914177704731</v>
      </c>
      <c r="Q1830">
        <v>59.885084078795799</v>
      </c>
      <c r="R1830">
        <v>48.711942224756697</v>
      </c>
      <c r="S1830">
        <v>22.932767137708598</v>
      </c>
      <c r="T1830">
        <v>62.891009623809801</v>
      </c>
    </row>
    <row r="1831" spans="1:20" x14ac:dyDescent="0.35">
      <c r="A1831" s="24">
        <v>43566</v>
      </c>
      <c r="B1831">
        <v>118.531948370034</v>
      </c>
      <c r="C1831">
        <v>135.23276383216401</v>
      </c>
      <c r="D1831">
        <v>126.723987193082</v>
      </c>
      <c r="E1831">
        <v>109.82186747996801</v>
      </c>
      <c r="F1831">
        <v>144.41579494134001</v>
      </c>
      <c r="G1831">
        <v>45.820917263728099</v>
      </c>
      <c r="H1831">
        <v>24.802184008826</v>
      </c>
      <c r="I1831">
        <v>145.71360218193999</v>
      </c>
      <c r="J1831">
        <v>134.62887940606299</v>
      </c>
      <c r="K1831">
        <v>118.88429861861199</v>
      </c>
      <c r="L1831">
        <v>261.42766581287702</v>
      </c>
      <c r="M1831">
        <v>286.200564490413</v>
      </c>
      <c r="N1831">
        <v>262.10528535733903</v>
      </c>
      <c r="O1831">
        <v>243.80554239820901</v>
      </c>
      <c r="P1831">
        <v>188.706678269322</v>
      </c>
      <c r="Q1831">
        <v>59.591892819203601</v>
      </c>
      <c r="R1831">
        <v>48.389931968626001</v>
      </c>
      <c r="S1831">
        <v>22.729908664676799</v>
      </c>
      <c r="T1831">
        <v>62.041912878534703</v>
      </c>
    </row>
    <row r="1832" spans="1:20" x14ac:dyDescent="0.35">
      <c r="A1832" s="24">
        <v>43567</v>
      </c>
      <c r="B1832">
        <v>118.302512166667</v>
      </c>
      <c r="C1832">
        <v>134.98346124716301</v>
      </c>
      <c r="D1832">
        <v>126.352482425202</v>
      </c>
      <c r="E1832">
        <v>109.66967349623501</v>
      </c>
      <c r="F1832">
        <v>144.615355215509</v>
      </c>
      <c r="G1832">
        <v>46.447106397597601</v>
      </c>
      <c r="H1832">
        <v>25.3404108924334</v>
      </c>
      <c r="I1832">
        <v>145.458314441607</v>
      </c>
      <c r="J1832">
        <v>134.54976583021701</v>
      </c>
      <c r="K1832">
        <v>116.24372044612601</v>
      </c>
      <c r="L1832">
        <v>263.19651195156899</v>
      </c>
      <c r="M1832">
        <v>288.09348779128197</v>
      </c>
      <c r="N1832">
        <v>263.88360720090299</v>
      </c>
      <c r="O1832">
        <v>248.54884050912</v>
      </c>
      <c r="P1832">
        <v>188.290253432301</v>
      </c>
      <c r="Q1832">
        <v>59.775128454600797</v>
      </c>
      <c r="R1832">
        <v>48.653398458643302</v>
      </c>
      <c r="S1832">
        <v>22.556028920653599</v>
      </c>
      <c r="T1832">
        <v>64.095495216473594</v>
      </c>
    </row>
    <row r="1833" spans="1:20" x14ac:dyDescent="0.35">
      <c r="A1833" s="24">
        <v>43570</v>
      </c>
      <c r="B1833">
        <v>118.280613051891</v>
      </c>
      <c r="C1833">
        <v>134.967790009281</v>
      </c>
      <c r="D1833">
        <v>126.538218737816</v>
      </c>
      <c r="E1833">
        <v>109.683535544958</v>
      </c>
      <c r="F1833">
        <v>144.45568854521801</v>
      </c>
      <c r="G1833">
        <v>46.283750887780499</v>
      </c>
      <c r="H1833">
        <v>25.165852527095499</v>
      </c>
      <c r="I1833">
        <v>145.44239459111</v>
      </c>
      <c r="J1833">
        <v>134.33497182160301</v>
      </c>
      <c r="K1833">
        <v>117.06523223011099</v>
      </c>
      <c r="L1833">
        <v>263.024164067529</v>
      </c>
      <c r="M1833">
        <v>288.16919133522998</v>
      </c>
      <c r="N1833">
        <v>263.72891911500199</v>
      </c>
      <c r="O1833">
        <v>245.14484176718901</v>
      </c>
      <c r="P1833">
        <v>188.49845724094499</v>
      </c>
      <c r="Q1833">
        <v>59.665187822991797</v>
      </c>
      <c r="R1833">
        <v>48.448475734739397</v>
      </c>
      <c r="S1833">
        <v>22.024729498083602</v>
      </c>
      <c r="T1833">
        <v>63.345152681883398</v>
      </c>
    </row>
    <row r="1834" spans="1:20" x14ac:dyDescent="0.35">
      <c r="A1834" s="24">
        <v>43571</v>
      </c>
      <c r="B1834">
        <v>118.07301056492101</v>
      </c>
      <c r="C1834">
        <v>134.67168100213999</v>
      </c>
      <c r="D1834">
        <v>126.352482425202</v>
      </c>
      <c r="E1834">
        <v>109.614329180143</v>
      </c>
      <c r="F1834">
        <v>144.495608507604</v>
      </c>
      <c r="G1834">
        <v>46.855490979882802</v>
      </c>
      <c r="H1834">
        <v>25.631346758478799</v>
      </c>
      <c r="I1834">
        <v>144.532945721277</v>
      </c>
      <c r="J1834">
        <v>133.961890643412</v>
      </c>
      <c r="K1834">
        <v>115.12880701532499</v>
      </c>
      <c r="L1834">
        <v>263.19651195156899</v>
      </c>
      <c r="M1834">
        <v>287.714878789132</v>
      </c>
      <c r="N1834">
        <v>263.88360720090401</v>
      </c>
      <c r="O1834">
        <v>249.38583863895599</v>
      </c>
      <c r="P1834">
        <v>189.41449545187999</v>
      </c>
      <c r="Q1834">
        <v>59.445291567187702</v>
      </c>
      <c r="R1834">
        <v>48.507025084426303</v>
      </c>
      <c r="S1834">
        <v>21.889490516062398</v>
      </c>
      <c r="T1834">
        <v>63.720326054362999</v>
      </c>
    </row>
    <row r="1835" spans="1:20" x14ac:dyDescent="0.35">
      <c r="A1835" s="24">
        <v>43572</v>
      </c>
      <c r="B1835">
        <v>118.062098378036</v>
      </c>
      <c r="C1835">
        <v>134.67168100213999</v>
      </c>
      <c r="D1835">
        <v>126.31527730590599</v>
      </c>
      <c r="E1835">
        <v>109.642018651322</v>
      </c>
      <c r="F1835">
        <v>144.176235629258</v>
      </c>
      <c r="G1835">
        <v>46.882715500766402</v>
      </c>
      <c r="H1835">
        <v>25.631346758478799</v>
      </c>
      <c r="I1835">
        <v>144.628611012048</v>
      </c>
      <c r="J1835">
        <v>133.93936393045001</v>
      </c>
      <c r="K1835">
        <v>115.070141345507</v>
      </c>
      <c r="L1835">
        <v>262.55251761964001</v>
      </c>
      <c r="M1835">
        <v>286.57914306509298</v>
      </c>
      <c r="N1835">
        <v>263.03312628903302</v>
      </c>
      <c r="O1835">
        <v>248.82784800964001</v>
      </c>
      <c r="P1835">
        <v>189.66437101777399</v>
      </c>
      <c r="Q1835">
        <v>59.225399059530098</v>
      </c>
      <c r="R1835">
        <v>48.272833269252502</v>
      </c>
      <c r="S1835">
        <v>21.338872554984199</v>
      </c>
      <c r="T1835">
        <v>63.4833833146266</v>
      </c>
    </row>
    <row r="1836" spans="1:20" x14ac:dyDescent="0.35">
      <c r="A1836" s="24">
        <v>43573</v>
      </c>
      <c r="B1836">
        <v>118.215093217449</v>
      </c>
      <c r="C1836">
        <v>134.78077161222899</v>
      </c>
      <c r="D1836">
        <v>126.50106986816</v>
      </c>
      <c r="E1836">
        <v>109.71119038987101</v>
      </c>
      <c r="F1836">
        <v>144.29600869567199</v>
      </c>
      <c r="G1836">
        <v>46.419881876713902</v>
      </c>
      <c r="H1836">
        <v>25.194940330836399</v>
      </c>
      <c r="I1836">
        <v>145.059441052441</v>
      </c>
      <c r="J1836">
        <v>134.052397614488</v>
      </c>
      <c r="K1836">
        <v>117.006529911428</v>
      </c>
      <c r="L1836">
        <v>263.06950145989498</v>
      </c>
      <c r="M1836">
        <v>287.33636106939099</v>
      </c>
      <c r="N1836">
        <v>263.57434286721201</v>
      </c>
      <c r="O1836">
        <v>246.37251863858</v>
      </c>
      <c r="P1836">
        <v>188.74829836737001</v>
      </c>
      <c r="Q1836">
        <v>59.408638443073698</v>
      </c>
      <c r="R1836">
        <v>48.448475734739397</v>
      </c>
      <c r="S1836">
        <v>21.193973382462499</v>
      </c>
      <c r="T1836">
        <v>62.812006255261402</v>
      </c>
    </row>
    <row r="1837" spans="1:20" x14ac:dyDescent="0.35">
      <c r="A1837" s="24">
        <v>43577</v>
      </c>
      <c r="B1837">
        <v>118.07301056492101</v>
      </c>
      <c r="C1837">
        <v>134.70284382526501</v>
      </c>
      <c r="D1837">
        <v>126.352482425202</v>
      </c>
      <c r="E1837">
        <v>109.66967349623501</v>
      </c>
      <c r="F1837">
        <v>144.09635616672099</v>
      </c>
      <c r="G1837">
        <v>46.828272048675899</v>
      </c>
      <c r="H1837">
        <v>25.602251069014802</v>
      </c>
      <c r="I1837">
        <v>144.532945721277</v>
      </c>
      <c r="J1837">
        <v>133.83757359693101</v>
      </c>
      <c r="K1837">
        <v>115.187481847359</v>
      </c>
      <c r="L1837">
        <v>263.29636785731401</v>
      </c>
      <c r="M1837">
        <v>288.017723392395</v>
      </c>
      <c r="N1837">
        <v>263.96093526698098</v>
      </c>
      <c r="O1837">
        <v>244.69832740511399</v>
      </c>
      <c r="P1837">
        <v>184.87587283604901</v>
      </c>
      <c r="Q1837">
        <v>59.701840947105403</v>
      </c>
      <c r="R1837">
        <v>49.063232739304198</v>
      </c>
      <c r="S1837">
        <v>21.396831855494298</v>
      </c>
      <c r="T1837">
        <v>65.1222948061815</v>
      </c>
    </row>
    <row r="1838" spans="1:20" x14ac:dyDescent="0.35">
      <c r="A1838" s="24">
        <v>43578</v>
      </c>
      <c r="B1838">
        <v>118.280613051891</v>
      </c>
      <c r="C1838">
        <v>135.07692207767099</v>
      </c>
      <c r="D1838">
        <v>126.61254861977901</v>
      </c>
      <c r="E1838">
        <v>109.808074683778</v>
      </c>
      <c r="F1838">
        <v>144.495608507604</v>
      </c>
      <c r="G1838">
        <v>46.678527401881396</v>
      </c>
      <c r="H1838">
        <v>25.456783135992101</v>
      </c>
      <c r="I1838">
        <v>144.96370266777399</v>
      </c>
      <c r="J1838">
        <v>134.39147866064101</v>
      </c>
      <c r="K1838">
        <v>115.89163480505999</v>
      </c>
      <c r="L1838">
        <v>265.66378121777399</v>
      </c>
      <c r="M1838">
        <v>290.97061801841699</v>
      </c>
      <c r="N1838">
        <v>266.35775382418399</v>
      </c>
      <c r="O1838">
        <v>249.77649300878801</v>
      </c>
      <c r="P1838">
        <v>187.91553479199899</v>
      </c>
      <c r="Q1838">
        <v>59.775128454600797</v>
      </c>
      <c r="R1838">
        <v>49.151056763834397</v>
      </c>
      <c r="S1838">
        <v>20.913833385426798</v>
      </c>
      <c r="T1838">
        <v>65.043304068741094</v>
      </c>
    </row>
    <row r="1839" spans="1:20" x14ac:dyDescent="0.35">
      <c r="A1839" s="24">
        <v>43579</v>
      </c>
      <c r="B1839">
        <v>118.55379142905601</v>
      </c>
      <c r="C1839">
        <v>135.49775147448099</v>
      </c>
      <c r="D1839">
        <v>126.835449873374</v>
      </c>
      <c r="E1839">
        <v>109.91878640013999</v>
      </c>
      <c r="F1839">
        <v>144.375848620445</v>
      </c>
      <c r="G1839">
        <v>45.916210073916801</v>
      </c>
      <c r="H1839">
        <v>24.8167279106965</v>
      </c>
      <c r="I1839">
        <v>146.00074424204701</v>
      </c>
      <c r="J1839">
        <v>134.84366341169601</v>
      </c>
      <c r="K1839">
        <v>118.766912305681</v>
      </c>
      <c r="L1839">
        <v>265.07415586956603</v>
      </c>
      <c r="M1839">
        <v>290.440601928371</v>
      </c>
      <c r="N1839">
        <v>265.89378542771698</v>
      </c>
      <c r="O1839">
        <v>249.609083634131</v>
      </c>
      <c r="P1839">
        <v>191.08003982235701</v>
      </c>
      <c r="Q1839">
        <v>59.555239695089497</v>
      </c>
      <c r="R1839">
        <v>48.858315598973803</v>
      </c>
      <c r="S1839">
        <v>20.904173194926202</v>
      </c>
      <c r="T1839">
        <v>63.740068475761497</v>
      </c>
    </row>
    <row r="1840" spans="1:20" x14ac:dyDescent="0.35">
      <c r="A1840" s="24">
        <v>43580</v>
      </c>
      <c r="B1840">
        <v>118.542860556919</v>
      </c>
      <c r="C1840">
        <v>135.29510329784799</v>
      </c>
      <c r="D1840">
        <v>126.798301003718</v>
      </c>
      <c r="E1840">
        <v>109.89109692896101</v>
      </c>
      <c r="F1840">
        <v>144.41579494134001</v>
      </c>
      <c r="G1840">
        <v>46.052341062850402</v>
      </c>
      <c r="H1840">
        <v>24.933100154255101</v>
      </c>
      <c r="I1840">
        <v>145.857187830773</v>
      </c>
      <c r="J1840">
        <v>134.77587321021699</v>
      </c>
      <c r="K1840">
        <v>118.180118174263</v>
      </c>
      <c r="L1840">
        <v>264.91089938874501</v>
      </c>
      <c r="M1840">
        <v>291.57633765241098</v>
      </c>
      <c r="N1840">
        <v>265.42996082310799</v>
      </c>
      <c r="O1840">
        <v>248.82784800964001</v>
      </c>
      <c r="P1840">
        <v>189.331272475519</v>
      </c>
      <c r="Q1840">
        <v>59.445291567187702</v>
      </c>
      <c r="R1840">
        <v>48.565574434113202</v>
      </c>
      <c r="S1840">
        <v>21.213291920970601</v>
      </c>
      <c r="T1840">
        <v>62.7725172020955</v>
      </c>
    </row>
    <row r="1841" spans="1:20" x14ac:dyDescent="0.35">
      <c r="A1841" s="24">
        <v>43581</v>
      </c>
      <c r="B1841">
        <v>118.78325566029901</v>
      </c>
      <c r="C1841">
        <v>135.76271147793</v>
      </c>
      <c r="D1841">
        <v>127.09549196096199</v>
      </c>
      <c r="E1841">
        <v>110.015659151958</v>
      </c>
      <c r="F1841">
        <v>144.73520735745001</v>
      </c>
      <c r="G1841">
        <v>45.752857358938201</v>
      </c>
      <c r="H1841">
        <v>24.685803879544299</v>
      </c>
      <c r="I1841">
        <v>146.59113825688399</v>
      </c>
      <c r="J1841">
        <v>135.25068470404099</v>
      </c>
      <c r="K1841">
        <v>119.177663616565</v>
      </c>
      <c r="L1841">
        <v>266.144519068882</v>
      </c>
      <c r="M1841">
        <v>292.71207337645097</v>
      </c>
      <c r="N1841">
        <v>266.66701815787502</v>
      </c>
      <c r="O1841">
        <v>251.28317738070001</v>
      </c>
      <c r="P1841">
        <v>190.70526952285101</v>
      </c>
      <c r="Q1841">
        <v>58.748957171954402</v>
      </c>
      <c r="R1841">
        <v>47.7459002892179</v>
      </c>
      <c r="S1841">
        <v>21.6190107095271</v>
      </c>
      <c r="T1841">
        <v>61.765472664893501</v>
      </c>
    </row>
    <row r="1842" spans="1:20" x14ac:dyDescent="0.35">
      <c r="A1842" s="24">
        <v>43584</v>
      </c>
      <c r="B1842">
        <v>118.57565317333</v>
      </c>
      <c r="C1842">
        <v>135.43539818936301</v>
      </c>
      <c r="D1842">
        <v>126.909763684011</v>
      </c>
      <c r="E1842">
        <v>109.960291751688</v>
      </c>
      <c r="F1842">
        <v>144.73520735745001</v>
      </c>
      <c r="G1842">
        <v>46.297358955964803</v>
      </c>
      <c r="H1842">
        <v>25.136754209057099</v>
      </c>
      <c r="I1842">
        <v>145.71360218193999</v>
      </c>
      <c r="J1842">
        <v>134.71932635925401</v>
      </c>
      <c r="K1842">
        <v>117.006529911428</v>
      </c>
      <c r="L1842">
        <v>266.561736721187</v>
      </c>
      <c r="M1842">
        <v>292.86351089181699</v>
      </c>
      <c r="N1842">
        <v>267.05362653451698</v>
      </c>
      <c r="O1842">
        <v>254.46400424262899</v>
      </c>
      <c r="P1842">
        <v>191.163348897389</v>
      </c>
      <c r="Q1842">
        <v>58.7856102960681</v>
      </c>
      <c r="R1842">
        <v>47.8629989885914</v>
      </c>
      <c r="S1842">
        <v>21.705950581538701</v>
      </c>
      <c r="T1842">
        <v>61.686481927453102</v>
      </c>
    </row>
    <row r="1843" spans="1:20" x14ac:dyDescent="0.35">
      <c r="A1843" s="24">
        <v>43585</v>
      </c>
      <c r="B1843">
        <v>118.652113222534</v>
      </c>
      <c r="C1843">
        <v>135.575665442011</v>
      </c>
      <c r="D1843">
        <v>127.09549196096199</v>
      </c>
      <c r="E1843">
        <v>110.09866985505199</v>
      </c>
      <c r="F1843">
        <v>144.815007744459</v>
      </c>
      <c r="G1843">
        <v>45.888974373679602</v>
      </c>
      <c r="H1843">
        <v>24.802184008826</v>
      </c>
      <c r="I1843">
        <v>145.74545650171299</v>
      </c>
      <c r="J1843">
        <v>134.77587321021699</v>
      </c>
      <c r="K1843">
        <v>118.708237473647</v>
      </c>
      <c r="L1843">
        <v>266.697808710147</v>
      </c>
      <c r="M1843">
        <v>292.86351089181699</v>
      </c>
      <c r="N1843">
        <v>267.36289086821</v>
      </c>
      <c r="O1843">
        <v>253.850153621071</v>
      </c>
      <c r="P1843">
        <v>190.20567336867299</v>
      </c>
      <c r="Q1843">
        <v>58.968849679611999</v>
      </c>
      <c r="R1843">
        <v>47.980092104391602</v>
      </c>
      <c r="S1843">
        <v>21.570711599517502</v>
      </c>
      <c r="T1843">
        <v>61.113867499511599</v>
      </c>
    </row>
    <row r="1844" spans="1:20" x14ac:dyDescent="0.35">
      <c r="A1844" s="24">
        <v>43586</v>
      </c>
      <c r="B1844">
        <v>118.72884420788399</v>
      </c>
      <c r="C1844">
        <v>135.39117600133599</v>
      </c>
      <c r="D1844">
        <v>126.920370759058</v>
      </c>
      <c r="E1844">
        <v>109.983606771189</v>
      </c>
      <c r="F1844">
        <v>144.33764196116499</v>
      </c>
      <c r="G1844">
        <v>45.494203449255501</v>
      </c>
      <c r="H1844">
        <v>24.525792044651102</v>
      </c>
      <c r="I1844">
        <v>146.446748575199</v>
      </c>
      <c r="J1844">
        <v>134.732790371531</v>
      </c>
      <c r="K1844">
        <v>119.99917540054901</v>
      </c>
      <c r="L1844">
        <v>264.69318420640798</v>
      </c>
      <c r="M1844">
        <v>289.91073797567299</v>
      </c>
      <c r="N1844">
        <v>265.507272912313</v>
      </c>
      <c r="O1844">
        <v>250.83673613379801</v>
      </c>
      <c r="P1844">
        <v>187.70734820308999</v>
      </c>
      <c r="Q1844">
        <v>58.7856102960681</v>
      </c>
      <c r="R1844">
        <v>48.009366779235201</v>
      </c>
      <c r="S1844">
        <v>21.850851596553301</v>
      </c>
      <c r="T1844">
        <v>59.139250636797698</v>
      </c>
    </row>
    <row r="1845" spans="1:20" x14ac:dyDescent="0.35">
      <c r="A1845" s="24">
        <v>43587</v>
      </c>
      <c r="B1845">
        <v>118.465942719053</v>
      </c>
      <c r="C1845">
        <v>135.17234526777301</v>
      </c>
      <c r="D1845">
        <v>126.73417641365801</v>
      </c>
      <c r="E1845">
        <v>109.90041139467201</v>
      </c>
      <c r="F1845">
        <v>144.41792998059699</v>
      </c>
      <c r="G1845">
        <v>45.957042662984698</v>
      </c>
      <c r="H1845">
        <v>24.8749140324758</v>
      </c>
      <c r="I1845">
        <v>145.406125400034</v>
      </c>
      <c r="J1845">
        <v>134.24525508601499</v>
      </c>
      <c r="K1845">
        <v>118.356170157012</v>
      </c>
      <c r="L1845">
        <v>264.12165194684297</v>
      </c>
      <c r="M1845">
        <v>289.45633414716599</v>
      </c>
      <c r="N1845">
        <v>264.88868033743699</v>
      </c>
      <c r="O1845">
        <v>253.738555495208</v>
      </c>
      <c r="P1845">
        <v>189.03977681157701</v>
      </c>
      <c r="Q1845">
        <v>58.125917780509297</v>
      </c>
      <c r="R1845">
        <v>47.2482419840265</v>
      </c>
      <c r="S1845">
        <v>21.628670900027501</v>
      </c>
      <c r="T1845">
        <v>57.223894721232597</v>
      </c>
    </row>
    <row r="1846" spans="1:20" x14ac:dyDescent="0.35">
      <c r="A1846" s="24">
        <v>43588</v>
      </c>
      <c r="B1846">
        <v>118.663081465174</v>
      </c>
      <c r="C1846">
        <v>135.37558768005701</v>
      </c>
      <c r="D1846">
        <v>126.80870718719299</v>
      </c>
      <c r="E1846">
        <v>109.95587113165401</v>
      </c>
      <c r="F1846">
        <v>144.77894930369001</v>
      </c>
      <c r="G1846">
        <v>45.712010795678303</v>
      </c>
      <c r="H1846">
        <v>24.671262606248199</v>
      </c>
      <c r="I1846">
        <v>145.87035935078899</v>
      </c>
      <c r="J1846">
        <v>134.84620416884201</v>
      </c>
      <c r="K1846">
        <v>119.29504076728</v>
      </c>
      <c r="L1846">
        <v>266.70687020743401</v>
      </c>
      <c r="M1846">
        <v>292.56063586108502</v>
      </c>
      <c r="N1846">
        <v>267.672123248155</v>
      </c>
      <c r="O1846">
        <v>256.75189986730697</v>
      </c>
      <c r="P1846">
        <v>190.87188767291599</v>
      </c>
      <c r="Q1846">
        <v>58.162563408330499</v>
      </c>
      <c r="R1846">
        <v>47.336066008556699</v>
      </c>
      <c r="S1846">
        <v>21.435472617496298</v>
      </c>
      <c r="T1846">
        <v>58.487628629938399</v>
      </c>
    </row>
    <row r="1847" spans="1:20" x14ac:dyDescent="0.35">
      <c r="A1847" s="24">
        <v>43591</v>
      </c>
      <c r="B1847">
        <v>118.81643132436599</v>
      </c>
      <c r="C1847">
        <v>135.65692371251001</v>
      </c>
      <c r="D1847">
        <v>127.106685639403</v>
      </c>
      <c r="E1847">
        <v>110.066813689794</v>
      </c>
      <c r="F1847">
        <v>144.819040596387</v>
      </c>
      <c r="G1847">
        <v>45.453368065349203</v>
      </c>
      <c r="H1847">
        <v>24.453062021001401</v>
      </c>
      <c r="I1847">
        <v>146.22255497812199</v>
      </c>
      <c r="J1847">
        <v>135.02755821234601</v>
      </c>
      <c r="K1847">
        <v>120.292577047365</v>
      </c>
      <c r="L1847">
        <v>265.60935242219</v>
      </c>
      <c r="M1847">
        <v>291.50063410846298</v>
      </c>
      <c r="N1847">
        <v>266.66701815787502</v>
      </c>
      <c r="O1847">
        <v>256.138097989198</v>
      </c>
      <c r="P1847">
        <v>189.45611554992701</v>
      </c>
      <c r="Q1847">
        <v>58.345814036313698</v>
      </c>
      <c r="R1847">
        <v>47.570257823730799</v>
      </c>
      <c r="S1847">
        <v>21.164992810960999</v>
      </c>
      <c r="T1847">
        <v>59.0405216883278</v>
      </c>
    </row>
    <row r="1848" spans="1:20" x14ac:dyDescent="0.35">
      <c r="A1848" s="24">
        <v>43592</v>
      </c>
      <c r="B1848">
        <v>118.958812940919</v>
      </c>
      <c r="C1848">
        <v>135.75066093169301</v>
      </c>
      <c r="D1848">
        <v>127.181216412938</v>
      </c>
      <c r="E1848">
        <v>110.163894199211</v>
      </c>
      <c r="F1848">
        <v>143.97662263807101</v>
      </c>
      <c r="G1848">
        <v>44.759107847336203</v>
      </c>
      <c r="H1848">
        <v>23.9148298802452</v>
      </c>
      <c r="I1848">
        <v>146.30262203153799</v>
      </c>
      <c r="J1848">
        <v>135.01621483201899</v>
      </c>
      <c r="K1848">
        <v>123.167872872418</v>
      </c>
      <c r="L1848">
        <v>261.17373454732501</v>
      </c>
      <c r="M1848">
        <v>286.88198766835501</v>
      </c>
      <c r="N1848">
        <v>262.182613423416</v>
      </c>
      <c r="O1848">
        <v>251.72964299932499</v>
      </c>
      <c r="P1848">
        <v>186.166698566224</v>
      </c>
      <c r="Q1848">
        <v>57.612822768819903</v>
      </c>
      <c r="R1848">
        <v>46.721311795778803</v>
      </c>
      <c r="S1848">
        <v>21.251932682972601</v>
      </c>
      <c r="T1848">
        <v>58.211188416297702</v>
      </c>
    </row>
    <row r="1849" spans="1:20" x14ac:dyDescent="0.35">
      <c r="A1849" s="24">
        <v>43593</v>
      </c>
      <c r="B1849">
        <v>118.93689514089</v>
      </c>
      <c r="C1849">
        <v>135.43812061781301</v>
      </c>
      <c r="D1849">
        <v>126.994901532594</v>
      </c>
      <c r="E1849">
        <v>110.09453778724</v>
      </c>
      <c r="F1849">
        <v>144.00337652504501</v>
      </c>
      <c r="G1849">
        <v>45.140276293252903</v>
      </c>
      <c r="H1849">
        <v>24.205763117716199</v>
      </c>
      <c r="I1849">
        <v>145.71023986273499</v>
      </c>
      <c r="J1849">
        <v>134.56269968450499</v>
      </c>
      <c r="K1849">
        <v>121.407462991518</v>
      </c>
      <c r="L1849">
        <v>260.81088587874001</v>
      </c>
      <c r="M1849">
        <v>286.65490746398001</v>
      </c>
      <c r="N1849">
        <v>261.79602102364697</v>
      </c>
      <c r="O1849">
        <v>249.16261801550499</v>
      </c>
      <c r="P1849">
        <v>186.583123403245</v>
      </c>
      <c r="Q1849">
        <v>57.686121520754803</v>
      </c>
      <c r="R1849">
        <v>46.955506402739097</v>
      </c>
      <c r="S1849">
        <v>21.792890453550299</v>
      </c>
      <c r="T1849">
        <v>58.7838281064545</v>
      </c>
    </row>
    <row r="1850" spans="1:20" x14ac:dyDescent="0.35">
      <c r="A1850" s="24">
        <v>43594</v>
      </c>
      <c r="B1850">
        <v>119.002601827847</v>
      </c>
      <c r="C1850">
        <v>135.64126629406201</v>
      </c>
      <c r="D1850">
        <v>127.106685639403</v>
      </c>
      <c r="E1850">
        <v>110.163894199211</v>
      </c>
      <c r="F1850">
        <v>143.74928049506499</v>
      </c>
      <c r="G1850">
        <v>44.772724300035698</v>
      </c>
      <c r="H1850">
        <v>23.900280721226</v>
      </c>
      <c r="I1850">
        <v>145.838344224445</v>
      </c>
      <c r="J1850">
        <v>134.68743685618301</v>
      </c>
      <c r="K1850">
        <v>122.87445290116899</v>
      </c>
      <c r="L1850">
        <v>260.02178796649599</v>
      </c>
      <c r="M1850">
        <v>285.670639682775</v>
      </c>
      <c r="N1850">
        <v>260.94555608864999</v>
      </c>
      <c r="O1850">
        <v>249.05106863309001</v>
      </c>
      <c r="P1850">
        <v>184.959181911081</v>
      </c>
      <c r="Q1850">
        <v>57.392926513015901</v>
      </c>
      <c r="R1850">
        <v>46.721311795778803</v>
      </c>
      <c r="S1850">
        <v>21.657651471529</v>
      </c>
      <c r="T1850">
        <v>58.566623577747798</v>
      </c>
    </row>
    <row r="1851" spans="1:20" x14ac:dyDescent="0.35">
      <c r="A1851" s="24">
        <v>43595</v>
      </c>
      <c r="B1851">
        <v>119.024538313127</v>
      </c>
      <c r="C1851">
        <v>135.64126629406201</v>
      </c>
      <c r="D1851">
        <v>127.106685639403</v>
      </c>
      <c r="E1851">
        <v>110.17771007957801</v>
      </c>
      <c r="F1851">
        <v>144.083585468949</v>
      </c>
      <c r="G1851">
        <v>44.922468946830001</v>
      </c>
      <c r="H1851">
        <v>24.031202123803801</v>
      </c>
      <c r="I1851">
        <v>145.77428473420099</v>
      </c>
      <c r="J1851">
        <v>134.76679050356901</v>
      </c>
      <c r="K1851">
        <v>122.463692428069</v>
      </c>
      <c r="L1851">
        <v>261.327899624927</v>
      </c>
      <c r="M1851">
        <v>287.03351646612902</v>
      </c>
      <c r="N1851">
        <v>262.182613423416</v>
      </c>
      <c r="O1851">
        <v>249.77649300878801</v>
      </c>
      <c r="P1851">
        <v>183.751665255939</v>
      </c>
      <c r="Q1851">
        <v>57.502874640918101</v>
      </c>
      <c r="R1851">
        <v>46.867682378208997</v>
      </c>
      <c r="S1851">
        <v>21.937789626072</v>
      </c>
      <c r="T1851">
        <v>58.823321369990502</v>
      </c>
    </row>
    <row r="1852" spans="1:20" x14ac:dyDescent="0.35">
      <c r="A1852" s="24">
        <v>43598</v>
      </c>
      <c r="B1852">
        <v>119.221705087125</v>
      </c>
      <c r="C1852">
        <v>135.84446724804499</v>
      </c>
      <c r="D1852">
        <v>127.218445639222</v>
      </c>
      <c r="E1852">
        <v>110.385663894602</v>
      </c>
      <c r="F1852">
        <v>142.853420659074</v>
      </c>
      <c r="G1852">
        <v>44.241819591839601</v>
      </c>
      <c r="H1852">
        <v>23.478426081177201</v>
      </c>
      <c r="I1852">
        <v>145.822351280053</v>
      </c>
      <c r="J1852">
        <v>134.84620416884201</v>
      </c>
      <c r="K1852">
        <v>125.280331745521</v>
      </c>
      <c r="L1852">
        <v>254.76070656651299</v>
      </c>
      <c r="M1852">
        <v>280.37060049219502</v>
      </c>
      <c r="N1852">
        <v>255.610654465447</v>
      </c>
      <c r="O1852">
        <v>239.564448039544</v>
      </c>
      <c r="P1852">
        <v>176.83968108707401</v>
      </c>
      <c r="Q1852">
        <v>57.2096796331791</v>
      </c>
      <c r="R1852">
        <v>46.428570630917903</v>
      </c>
      <c r="S1852">
        <v>21.937789626072</v>
      </c>
      <c r="T1852">
        <v>56.789481453450101</v>
      </c>
    </row>
    <row r="1853" spans="1:20" x14ac:dyDescent="0.35">
      <c r="A1853" s="24">
        <v>43599</v>
      </c>
      <c r="B1853">
        <v>119.320297816749</v>
      </c>
      <c r="C1853">
        <v>135.860138485927</v>
      </c>
      <c r="D1853">
        <v>127.330173496391</v>
      </c>
      <c r="E1853">
        <v>110.357985965512</v>
      </c>
      <c r="F1853">
        <v>143.16090584971101</v>
      </c>
      <c r="G1853">
        <v>44.500462322168701</v>
      </c>
      <c r="H1853">
        <v>23.696629294998399</v>
      </c>
      <c r="I1853">
        <v>145.71023986273499</v>
      </c>
      <c r="J1853">
        <v>135.03891159565401</v>
      </c>
      <c r="K1853">
        <v>124.16541831472</v>
      </c>
      <c r="L1853">
        <v>257.06471935189597</v>
      </c>
      <c r="M1853">
        <v>282.41493088096098</v>
      </c>
      <c r="N1853">
        <v>257.93019288719103</v>
      </c>
      <c r="O1853">
        <v>242.96842240975101</v>
      </c>
      <c r="P1853">
        <v>179.25466273815599</v>
      </c>
      <c r="Q1853">
        <v>57.979316528493797</v>
      </c>
      <c r="R1853">
        <v>47.101874193382997</v>
      </c>
      <c r="S1853">
        <v>22.1792888611058</v>
      </c>
      <c r="T1853">
        <v>58.191445994899198</v>
      </c>
    </row>
    <row r="1854" spans="1:20" x14ac:dyDescent="0.35">
      <c r="A1854" s="24">
        <v>43600</v>
      </c>
      <c r="B1854">
        <v>119.528339407129</v>
      </c>
      <c r="C1854">
        <v>136.266540393893</v>
      </c>
      <c r="D1854">
        <v>127.40476855523001</v>
      </c>
      <c r="E1854">
        <v>110.468870813207</v>
      </c>
      <c r="F1854">
        <v>143.26793457686199</v>
      </c>
      <c r="G1854">
        <v>43.983179656349002</v>
      </c>
      <c r="H1854">
        <v>23.2602281245047</v>
      </c>
      <c r="I1854">
        <v>146.22255497812199</v>
      </c>
      <c r="J1854">
        <v>135.413063092801</v>
      </c>
      <c r="K1854">
        <v>126.336561182072</v>
      </c>
      <c r="L1854">
        <v>258.57051291588601</v>
      </c>
      <c r="M1854">
        <v>285.06498090372003</v>
      </c>
      <c r="N1854">
        <v>259.47646662503001</v>
      </c>
      <c r="O1854">
        <v>240.12253615575699</v>
      </c>
      <c r="P1854">
        <v>178.79665224255501</v>
      </c>
      <c r="Q1854">
        <v>58.492407792036303</v>
      </c>
      <c r="R1854">
        <v>47.540983148887399</v>
      </c>
      <c r="S1854">
        <v>21.792890453550299</v>
      </c>
      <c r="T1854">
        <v>58.981290213763401</v>
      </c>
    </row>
    <row r="1855" spans="1:20" x14ac:dyDescent="0.35">
      <c r="A1855" s="24">
        <v>43601</v>
      </c>
      <c r="B1855">
        <v>119.38599516108</v>
      </c>
      <c r="C1855">
        <v>136.17269261924</v>
      </c>
      <c r="D1855">
        <v>127.40476855523001</v>
      </c>
      <c r="E1855">
        <v>110.399572111681</v>
      </c>
      <c r="F1855">
        <v>143.65566824916499</v>
      </c>
      <c r="G1855">
        <v>44.255433249700701</v>
      </c>
      <c r="H1855">
        <v>23.492975240196401</v>
      </c>
      <c r="I1855">
        <v>146.14250254348499</v>
      </c>
      <c r="J1855">
        <v>135.19763889639</v>
      </c>
      <c r="K1855">
        <v>125.162982081454</v>
      </c>
      <c r="L1855">
        <v>260.96514067413801</v>
      </c>
      <c r="M1855">
        <v>288.54780033737899</v>
      </c>
      <c r="N1855">
        <v>261.79602102364697</v>
      </c>
      <c r="O1855">
        <v>242.745250529749</v>
      </c>
      <c r="P1855">
        <v>178.87992687811899</v>
      </c>
      <c r="Q1855">
        <v>58.8222484275962</v>
      </c>
      <c r="R1855">
        <v>48.126465478608701</v>
      </c>
      <c r="S1855">
        <v>22.0826906410866</v>
      </c>
      <c r="T1855">
        <v>59.593423167455697</v>
      </c>
    </row>
    <row r="1856" spans="1:20" x14ac:dyDescent="0.35">
      <c r="A1856" s="24">
        <v>43602</v>
      </c>
      <c r="B1856">
        <v>119.418825147994</v>
      </c>
      <c r="C1856">
        <v>136.297758494753</v>
      </c>
      <c r="D1856">
        <v>127.330173496391</v>
      </c>
      <c r="E1856">
        <v>110.399572111681</v>
      </c>
      <c r="F1856">
        <v>143.61560331497799</v>
      </c>
      <c r="G1856">
        <v>44.051242355977301</v>
      </c>
      <c r="H1856">
        <v>23.3329634053032</v>
      </c>
      <c r="I1856">
        <v>146.36657919032899</v>
      </c>
      <c r="J1856">
        <v>135.20898227671799</v>
      </c>
      <c r="K1856">
        <v>125.984493865437</v>
      </c>
      <c r="L1856">
        <v>259.277937728822</v>
      </c>
      <c r="M1856">
        <v>286.65490746398001</v>
      </c>
      <c r="N1856">
        <v>260.24973130893397</v>
      </c>
      <c r="O1856">
        <v>240.95955865731699</v>
      </c>
      <c r="P1856">
        <v>177.58913558741301</v>
      </c>
      <c r="Q1856">
        <v>58.272511536232301</v>
      </c>
      <c r="R1856">
        <v>47.7459002892179</v>
      </c>
      <c r="S1856">
        <v>21.976430388074</v>
      </c>
      <c r="T1856">
        <v>58.230935048065099</v>
      </c>
    </row>
    <row r="1857" spans="1:20" x14ac:dyDescent="0.35">
      <c r="A1857" s="24">
        <v>43605</v>
      </c>
      <c r="B1857">
        <v>119.254535074038</v>
      </c>
      <c r="C1857">
        <v>135.92264378481599</v>
      </c>
      <c r="D1857">
        <v>127.25571504382199</v>
      </c>
      <c r="E1857">
        <v>110.357985965512</v>
      </c>
      <c r="F1857">
        <v>143.52197788982301</v>
      </c>
      <c r="G1857">
        <v>44.255433249700701</v>
      </c>
      <c r="H1857">
        <v>23.492975240196401</v>
      </c>
      <c r="I1857">
        <v>145.99843447494001</v>
      </c>
      <c r="J1857">
        <v>134.89150766928501</v>
      </c>
      <c r="K1857">
        <v>125.104298087204</v>
      </c>
      <c r="L1857">
        <v>257.56361010350901</v>
      </c>
      <c r="M1857">
        <v>284.383496870839</v>
      </c>
      <c r="N1857">
        <v>258.47137751162302</v>
      </c>
      <c r="O1857">
        <v>241.62909866904701</v>
      </c>
      <c r="P1857">
        <v>177.00616147926399</v>
      </c>
      <c r="Q1857">
        <v>58.529057168004002</v>
      </c>
      <c r="R1857">
        <v>47.8337243137481</v>
      </c>
      <c r="S1857">
        <v>22.266228733117401</v>
      </c>
      <c r="T1857">
        <v>57.7372776746097</v>
      </c>
    </row>
    <row r="1858" spans="1:20" x14ac:dyDescent="0.35">
      <c r="A1858" s="24">
        <v>43606</v>
      </c>
      <c r="B1858">
        <v>119.243576174024</v>
      </c>
      <c r="C1858">
        <v>135.78197576858901</v>
      </c>
      <c r="D1858">
        <v>127.181216412938</v>
      </c>
      <c r="E1858">
        <v>110.274767504818</v>
      </c>
      <c r="F1858">
        <v>143.88298403366201</v>
      </c>
      <c r="G1858">
        <v>44.432399622540402</v>
      </c>
      <c r="H1858">
        <v>23.623894014199902</v>
      </c>
      <c r="I1858">
        <v>146.126494980313</v>
      </c>
      <c r="J1858">
        <v>135.00492146659599</v>
      </c>
      <c r="K1858">
        <v>124.51748563135401</v>
      </c>
      <c r="L1858">
        <v>259.88571597753503</v>
      </c>
      <c r="M1858">
        <v>286.503469948614</v>
      </c>
      <c r="N1858">
        <v>260.63622784746502</v>
      </c>
      <c r="O1858">
        <v>243.526534897689</v>
      </c>
      <c r="P1858">
        <v>179.296334495406</v>
      </c>
      <c r="Q1858">
        <v>58.565706543971302</v>
      </c>
      <c r="R1858">
        <v>47.8337243137481</v>
      </c>
      <c r="S1858">
        <v>21.899150706562899</v>
      </c>
      <c r="T1858">
        <v>58.981290213763401</v>
      </c>
    </row>
    <row r="1859" spans="1:20" x14ac:dyDescent="0.35">
      <c r="A1859" s="24">
        <v>43607</v>
      </c>
      <c r="B1859">
        <v>119.440770975899</v>
      </c>
      <c r="C1859">
        <v>136.03205224188099</v>
      </c>
      <c r="D1859">
        <v>127.367394687013</v>
      </c>
      <c r="E1859">
        <v>110.357985965512</v>
      </c>
      <c r="F1859">
        <v>144.00337652504501</v>
      </c>
      <c r="G1859">
        <v>43.9423386827659</v>
      </c>
      <c r="H1859">
        <v>23.245681594059899</v>
      </c>
      <c r="I1859">
        <v>146.254599342023</v>
      </c>
      <c r="J1859">
        <v>135.174972141697</v>
      </c>
      <c r="K1859">
        <v>126.45391084614</v>
      </c>
      <c r="L1859">
        <v>259.08746685020901</v>
      </c>
      <c r="M1859">
        <v>286.42770554972702</v>
      </c>
      <c r="N1859">
        <v>259.94040306775099</v>
      </c>
      <c r="O1859">
        <v>241.015345534387</v>
      </c>
      <c r="P1859">
        <v>175.965228534717</v>
      </c>
      <c r="Q1859">
        <v>57.722770896722103</v>
      </c>
      <c r="R1859">
        <v>46.984775494009199</v>
      </c>
      <c r="S1859">
        <v>21.232612301971599</v>
      </c>
      <c r="T1859">
        <v>56.730237347777198</v>
      </c>
    </row>
    <row r="1860" spans="1:20" x14ac:dyDescent="0.35">
      <c r="A1860" s="24">
        <v>43608</v>
      </c>
      <c r="B1860">
        <v>119.791194182832</v>
      </c>
      <c r="C1860">
        <v>136.31338827433399</v>
      </c>
      <c r="D1860">
        <v>127.62824034089201</v>
      </c>
      <c r="E1860">
        <v>110.593686962159</v>
      </c>
      <c r="F1860">
        <v>143.34811716225599</v>
      </c>
      <c r="G1860">
        <v>42.962211213540101</v>
      </c>
      <c r="H1860">
        <v>22.445611905296801</v>
      </c>
      <c r="I1860">
        <v>146.67082522204299</v>
      </c>
      <c r="J1860">
        <v>135.469779994437</v>
      </c>
      <c r="K1860">
        <v>130.79616909419499</v>
      </c>
      <c r="L1860">
        <v>255.92177445649099</v>
      </c>
      <c r="M1860">
        <v>283.24773071932901</v>
      </c>
      <c r="N1860">
        <v>256.69307164493102</v>
      </c>
      <c r="O1860">
        <v>235.82563054829899</v>
      </c>
      <c r="P1860">
        <v>173.63341820079299</v>
      </c>
      <c r="Q1860">
        <v>56.513341489799402</v>
      </c>
      <c r="R1860">
        <v>45.7259951853964</v>
      </c>
      <c r="S1860">
        <v>21.425812426995801</v>
      </c>
      <c r="T1860">
        <v>53.511645839233303</v>
      </c>
    </row>
    <row r="1861" spans="1:20" x14ac:dyDescent="0.35">
      <c r="A1861" s="24">
        <v>43609</v>
      </c>
      <c r="B1861">
        <v>119.835001755012</v>
      </c>
      <c r="C1861">
        <v>136.48532966915599</v>
      </c>
      <c r="D1861">
        <v>127.590970936293</v>
      </c>
      <c r="E1861">
        <v>110.565974406802</v>
      </c>
      <c r="F1861">
        <v>143.16090584971101</v>
      </c>
      <c r="G1861">
        <v>42.8941457190734</v>
      </c>
      <c r="H1861">
        <v>22.4019696853879</v>
      </c>
      <c r="I1861">
        <v>147.199089425484</v>
      </c>
      <c r="J1861">
        <v>135.75323446386901</v>
      </c>
      <c r="K1861">
        <v>131.08957990322801</v>
      </c>
      <c r="L1861">
        <v>256.50230840147998</v>
      </c>
      <c r="M1861">
        <v>283.55057532259201</v>
      </c>
      <c r="N1861">
        <v>257.15692820328599</v>
      </c>
      <c r="O1861">
        <v>238.61572992522301</v>
      </c>
      <c r="P1861">
        <v>173.59181532247999</v>
      </c>
      <c r="Q1861">
        <v>57.282978385114099</v>
      </c>
      <c r="R1861">
        <v>46.252928165431001</v>
      </c>
      <c r="S1861">
        <v>21.561051409017001</v>
      </c>
      <c r="T1861">
        <v>53.551139102768801</v>
      </c>
    </row>
    <row r="1862" spans="1:20" x14ac:dyDescent="0.35">
      <c r="A1862" s="24">
        <v>43613</v>
      </c>
      <c r="B1862">
        <v>120.010288099484</v>
      </c>
      <c r="C1862">
        <v>136.657298702845</v>
      </c>
      <c r="D1862">
        <v>127.851768376195</v>
      </c>
      <c r="E1862">
        <v>110.70460643612201</v>
      </c>
      <c r="F1862">
        <v>143.107398075763</v>
      </c>
      <c r="G1862">
        <v>42.240732064320298</v>
      </c>
      <c r="H1862">
        <v>21.907382393114901</v>
      </c>
      <c r="I1862">
        <v>147.50329160086099</v>
      </c>
      <c r="J1862">
        <v>135.843941494565</v>
      </c>
      <c r="K1862">
        <v>134.08223455456499</v>
      </c>
      <c r="L1862">
        <v>254.11674214051499</v>
      </c>
      <c r="M1862">
        <v>282.03632187881101</v>
      </c>
      <c r="N1862">
        <v>254.99206189057099</v>
      </c>
      <c r="O1862">
        <v>235.658221173642</v>
      </c>
      <c r="P1862">
        <v>172.50915896148001</v>
      </c>
      <c r="Q1862">
        <v>57.759424020835702</v>
      </c>
      <c r="R1862">
        <v>46.545666538505003</v>
      </c>
      <c r="S1862">
        <v>21.367853126485699</v>
      </c>
      <c r="T1862">
        <v>52.741552462506199</v>
      </c>
    </row>
    <row r="1863" spans="1:20" x14ac:dyDescent="0.35">
      <c r="A1863" s="24">
        <v>43614</v>
      </c>
      <c r="B1863">
        <v>120.04317414215301</v>
      </c>
      <c r="C1863">
        <v>136.657298702845</v>
      </c>
      <c r="D1863">
        <v>127.777149210367</v>
      </c>
      <c r="E1863">
        <v>110.760066173103</v>
      </c>
      <c r="F1863">
        <v>142.706274280717</v>
      </c>
      <c r="G1863">
        <v>42.036541170596898</v>
      </c>
      <c r="H1863">
        <v>21.718269611609099</v>
      </c>
      <c r="I1863">
        <v>147.91948824332201</v>
      </c>
      <c r="J1863">
        <v>135.900618384278</v>
      </c>
      <c r="K1863">
        <v>135.07977083464999</v>
      </c>
      <c r="L1863">
        <v>252.411446106558</v>
      </c>
      <c r="M1863">
        <v>279.840614829618</v>
      </c>
      <c r="N1863">
        <v>253.213819931372</v>
      </c>
      <c r="O1863">
        <v>236.718439926928</v>
      </c>
      <c r="P1863">
        <v>168.636836748565</v>
      </c>
      <c r="Q1863">
        <v>57.539524016885302</v>
      </c>
      <c r="R1863">
        <v>46.428570630917903</v>
      </c>
      <c r="S1863">
        <v>21.676971852530102</v>
      </c>
      <c r="T1863">
        <v>53.0179968865163</v>
      </c>
    </row>
    <row r="1864" spans="1:20" x14ac:dyDescent="0.35">
      <c r="A1864" s="24">
        <v>43615</v>
      </c>
      <c r="B1864">
        <v>120.360776704798</v>
      </c>
      <c r="C1864">
        <v>137.235642005633</v>
      </c>
      <c r="D1864">
        <v>128.03797075725899</v>
      </c>
      <c r="E1864">
        <v>110.84330771797499</v>
      </c>
      <c r="F1864">
        <v>142.97365499940199</v>
      </c>
      <c r="G1864">
        <v>41.328667294722898</v>
      </c>
      <c r="H1864">
        <v>21.180042728001698</v>
      </c>
      <c r="I1864">
        <v>148.79990421775901</v>
      </c>
      <c r="J1864">
        <v>136.68295151955201</v>
      </c>
      <c r="K1864">
        <v>138.541842466688</v>
      </c>
      <c r="L1864">
        <v>253.10080773678399</v>
      </c>
      <c r="M1864">
        <v>281.20346118550299</v>
      </c>
      <c r="N1864">
        <v>253.75503650955099</v>
      </c>
      <c r="O1864">
        <v>233.091269304995</v>
      </c>
      <c r="P1864">
        <v>169.01157260860199</v>
      </c>
      <c r="Q1864">
        <v>56.953134001407797</v>
      </c>
      <c r="R1864">
        <v>45.550352719909199</v>
      </c>
      <c r="S1864">
        <v>21.1746530014615</v>
      </c>
      <c r="T1864">
        <v>51.655521398233397</v>
      </c>
    </row>
    <row r="1865" spans="1:20" x14ac:dyDescent="0.35">
      <c r="A1865" s="24">
        <v>43616</v>
      </c>
      <c r="B1865">
        <v>120.919362956245</v>
      </c>
      <c r="C1865">
        <v>137.657618415445</v>
      </c>
      <c r="D1865">
        <v>128.41056033963201</v>
      </c>
      <c r="E1865">
        <v>111.106744354157</v>
      </c>
      <c r="F1865">
        <v>141.944131162578</v>
      </c>
      <c r="G1865">
        <v>40.280482715545602</v>
      </c>
      <c r="H1865">
        <v>20.3799730392385</v>
      </c>
      <c r="I1865">
        <v>149.21617395411599</v>
      </c>
      <c r="J1865">
        <v>137.00042612698601</v>
      </c>
      <c r="K1865">
        <v>143.76430565519399</v>
      </c>
      <c r="L1865">
        <v>249.69017080997099</v>
      </c>
      <c r="M1865">
        <v>277.41776672111098</v>
      </c>
      <c r="N1865">
        <v>250.58503315281001</v>
      </c>
      <c r="O1865">
        <v>228.45959369167099</v>
      </c>
      <c r="P1865">
        <v>166.76307134971</v>
      </c>
      <c r="Q1865">
        <v>55.450509586746598</v>
      </c>
      <c r="R1865">
        <v>43.940281896748601</v>
      </c>
      <c r="S1865">
        <v>20.334234852847</v>
      </c>
      <c r="T1865">
        <v>50.569494544329999</v>
      </c>
    </row>
    <row r="1866" spans="1:20" x14ac:dyDescent="0.35">
      <c r="A1866" s="24">
        <v>43619</v>
      </c>
      <c r="B1866">
        <v>121.20484557153399</v>
      </c>
      <c r="C1866">
        <v>138.06682566846399</v>
      </c>
      <c r="D1866">
        <v>128.72057621488801</v>
      </c>
      <c r="E1866">
        <v>111.409620307981</v>
      </c>
      <c r="F1866">
        <v>142.10263805845801</v>
      </c>
      <c r="G1866">
        <v>39.817640706977897</v>
      </c>
      <c r="H1866">
        <v>20.001757990524201</v>
      </c>
      <c r="I1866">
        <v>149.63070405575399</v>
      </c>
      <c r="J1866">
        <v>137.42239187277701</v>
      </c>
      <c r="K1866">
        <v>146.287534163613</v>
      </c>
      <c r="L1866">
        <v>249.055252928295</v>
      </c>
      <c r="M1866">
        <v>274.23779189071399</v>
      </c>
      <c r="N1866">
        <v>249.73453626406601</v>
      </c>
      <c r="O1866">
        <v>230.85913618566099</v>
      </c>
      <c r="P1866">
        <v>167.804004294256</v>
      </c>
      <c r="Q1866">
        <v>55.267262706909499</v>
      </c>
      <c r="R1866">
        <v>43.6182660570447</v>
      </c>
      <c r="S1866">
        <v>19.889877144781501</v>
      </c>
      <c r="T1866">
        <v>51.043396865279199</v>
      </c>
    </row>
    <row r="1867" spans="1:20" x14ac:dyDescent="0.35">
      <c r="A1867" s="24">
        <v>43620</v>
      </c>
      <c r="B1867">
        <v>121.095013663123</v>
      </c>
      <c r="C1867">
        <v>138.113853201544</v>
      </c>
      <c r="D1867">
        <v>128.64583651411701</v>
      </c>
      <c r="E1867">
        <v>111.326240258043</v>
      </c>
      <c r="F1867">
        <v>143.39249171271999</v>
      </c>
      <c r="G1867">
        <v>40.648026324247603</v>
      </c>
      <c r="H1867">
        <v>20.656361060551799</v>
      </c>
      <c r="I1867">
        <v>149.32547856583599</v>
      </c>
      <c r="J1867">
        <v>137.46789543283899</v>
      </c>
      <c r="K1867">
        <v>141.417138291741</v>
      </c>
      <c r="L1867">
        <v>254.461467814526</v>
      </c>
      <c r="M1867">
        <v>279.76491128567</v>
      </c>
      <c r="N1867">
        <v>255.378702220961</v>
      </c>
      <c r="O1867">
        <v>238.78318804332901</v>
      </c>
      <c r="P1867">
        <v>172.75906896684401</v>
      </c>
      <c r="Q1867">
        <v>55.597110838762099</v>
      </c>
      <c r="R1867">
        <v>44.0573778043358</v>
      </c>
      <c r="S1867">
        <v>20.034776317303201</v>
      </c>
      <c r="T1867">
        <v>52.366379090026498</v>
      </c>
    </row>
    <row r="1868" spans="1:20" x14ac:dyDescent="0.35">
      <c r="A1868" s="24">
        <v>43621</v>
      </c>
      <c r="B1868">
        <v>121.029138808903</v>
      </c>
      <c r="C1868">
        <v>138.19222321038799</v>
      </c>
      <c r="D1868">
        <v>128.79529180866999</v>
      </c>
      <c r="E1868">
        <v>111.437355947516</v>
      </c>
      <c r="F1868">
        <v>143.755290235193</v>
      </c>
      <c r="G1868">
        <v>41.151700921883098</v>
      </c>
      <c r="H1868">
        <v>21.034574794979001</v>
      </c>
      <c r="I1868">
        <v>149.05228282104099</v>
      </c>
      <c r="J1868">
        <v>137.37688831271601</v>
      </c>
      <c r="K1868">
        <v>138.95260293978799</v>
      </c>
      <c r="L1868">
        <v>256.665505070439</v>
      </c>
      <c r="M1868">
        <v>282.64204151280501</v>
      </c>
      <c r="N1868">
        <v>257.62088062288001</v>
      </c>
      <c r="O1868">
        <v>238.113526172977</v>
      </c>
      <c r="P1868">
        <v>170.21907204401001</v>
      </c>
      <c r="Q1868">
        <v>54.460976435627998</v>
      </c>
      <c r="R1868">
        <v>43.120607751853299</v>
      </c>
      <c r="S1868">
        <v>19.667698290748799</v>
      </c>
      <c r="T1868">
        <v>50.510254649026699</v>
      </c>
    </row>
    <row r="1869" spans="1:20" x14ac:dyDescent="0.35">
      <c r="A1869" s="24">
        <v>43622</v>
      </c>
      <c r="B1869">
        <v>121.00720232362301</v>
      </c>
      <c r="C1869">
        <v>138.17660725024101</v>
      </c>
      <c r="D1869">
        <v>128.83266567688699</v>
      </c>
      <c r="E1869">
        <v>111.312343583054</v>
      </c>
      <c r="F1869">
        <v>144.11812829543101</v>
      </c>
      <c r="G1869">
        <v>40.906669054576703</v>
      </c>
      <c r="H1869">
        <v>20.8163755240193</v>
      </c>
      <c r="I1869">
        <v>149.48610971116</v>
      </c>
      <c r="J1869">
        <v>137.63847626592701</v>
      </c>
      <c r="K1869">
        <v>140.41957452500699</v>
      </c>
      <c r="L1869">
        <v>258.33455511524897</v>
      </c>
      <c r="M1869">
        <v>284.83774856199699</v>
      </c>
      <c r="N1869">
        <v>259.39913855895202</v>
      </c>
      <c r="O1869">
        <v>238.057739295907</v>
      </c>
      <c r="P1869">
        <v>169.59444339834499</v>
      </c>
      <c r="Q1869">
        <v>55.413860210778999</v>
      </c>
      <c r="R1869">
        <v>43.911007221905301</v>
      </c>
      <c r="S1869">
        <v>19.329598993202801</v>
      </c>
      <c r="T1869">
        <v>50.924925495411102</v>
      </c>
    </row>
    <row r="1870" spans="1:20" x14ac:dyDescent="0.35">
      <c r="A1870" s="24">
        <v>43623</v>
      </c>
      <c r="B1870">
        <v>121.347535494737</v>
      </c>
      <c r="C1870">
        <v>138.693965391853</v>
      </c>
      <c r="D1870">
        <v>129.09412204114801</v>
      </c>
      <c r="E1870">
        <v>111.465137755407</v>
      </c>
      <c r="F1870">
        <v>144.588337743441</v>
      </c>
      <c r="G1870">
        <v>40.171581837172504</v>
      </c>
      <c r="H1870">
        <v>20.292692542282399</v>
      </c>
      <c r="I1870">
        <v>150.67508425716099</v>
      </c>
      <c r="J1870">
        <v>138.25259927458399</v>
      </c>
      <c r="K1870">
        <v>143.99902330776101</v>
      </c>
      <c r="L1870">
        <v>260.91971356397698</v>
      </c>
      <c r="M1870">
        <v>288.62350388132802</v>
      </c>
      <c r="N1870">
        <v>262.02798924500701</v>
      </c>
      <c r="O1870">
        <v>236.66262867813501</v>
      </c>
      <c r="P1870">
        <v>171.468243236669</v>
      </c>
      <c r="Q1870">
        <v>55.597110838762099</v>
      </c>
      <c r="R1870">
        <v>44.028103129492202</v>
      </c>
      <c r="S1870">
        <v>19.368237912712001</v>
      </c>
      <c r="T1870">
        <v>51.023646023142199</v>
      </c>
    </row>
    <row r="1871" spans="1:20" x14ac:dyDescent="0.35">
      <c r="A1871" s="24">
        <v>43626</v>
      </c>
      <c r="B1871">
        <v>121.029138808902</v>
      </c>
      <c r="C1871">
        <v>138.30199097273001</v>
      </c>
      <c r="D1871">
        <v>128.90731698536601</v>
      </c>
      <c r="E1871">
        <v>111.326240258043</v>
      </c>
      <c r="F1871">
        <v>144.77644524530399</v>
      </c>
      <c r="G1871">
        <v>40.920282712437697</v>
      </c>
      <c r="H1871">
        <v>20.8745629600858</v>
      </c>
      <c r="I1871">
        <v>150.22514747241701</v>
      </c>
      <c r="J1871">
        <v>137.75223016458801</v>
      </c>
      <c r="K1871">
        <v>140.008823214123</v>
      </c>
      <c r="L1871">
        <v>262.11714706683</v>
      </c>
      <c r="M1871">
        <v>289.834882294377</v>
      </c>
      <c r="N1871">
        <v>263.34235866897802</v>
      </c>
      <c r="O1871">
        <v>238.33679553987599</v>
      </c>
      <c r="P1871">
        <v>172.46755608316701</v>
      </c>
      <c r="Q1871">
        <v>55.450509586746598</v>
      </c>
      <c r="R1871">
        <v>43.911007221905301</v>
      </c>
      <c r="S1871">
        <v>19.513138927726601</v>
      </c>
      <c r="T1871">
        <v>50.707712545965798</v>
      </c>
    </row>
    <row r="1872" spans="1:20" x14ac:dyDescent="0.35">
      <c r="A1872" s="24">
        <v>43627</v>
      </c>
      <c r="B1872">
        <v>121.00720232362301</v>
      </c>
      <c r="C1872">
        <v>138.30199097273001</v>
      </c>
      <c r="D1872">
        <v>128.83266567688699</v>
      </c>
      <c r="E1872">
        <v>111.298423823886</v>
      </c>
      <c r="F1872">
        <v>145.004841728683</v>
      </c>
      <c r="G1872">
        <v>40.865836465508899</v>
      </c>
      <c r="H1872">
        <v>20.8309220544642</v>
      </c>
      <c r="I1872">
        <v>150.273345587281</v>
      </c>
      <c r="J1872">
        <v>137.877287431654</v>
      </c>
      <c r="K1872">
        <v>140.18484771022401</v>
      </c>
      <c r="L1872">
        <v>262.05365677395901</v>
      </c>
      <c r="M1872">
        <v>289.380630603219</v>
      </c>
      <c r="N1872">
        <v>263.187702536823</v>
      </c>
      <c r="O1872">
        <v>239.397063036612</v>
      </c>
      <c r="P1872">
        <v>174.133100453644</v>
      </c>
      <c r="Q1872">
        <v>55.817003346420101</v>
      </c>
      <c r="R1872">
        <v>44.086652479179001</v>
      </c>
      <c r="S1872">
        <v>19.822257653771</v>
      </c>
      <c r="T1872">
        <v>50.845947389078603</v>
      </c>
    </row>
    <row r="1873" spans="1:20" x14ac:dyDescent="0.35">
      <c r="A1873" s="24">
        <v>43628</v>
      </c>
      <c r="B1873">
        <v>121.160897859968</v>
      </c>
      <c r="C1873">
        <v>138.521526497416</v>
      </c>
      <c r="D1873">
        <v>129.019366269052</v>
      </c>
      <c r="E1873">
        <v>111.409620307981</v>
      </c>
      <c r="F1873">
        <v>144.65555194224299</v>
      </c>
      <c r="G1873">
        <v>40.811379039226303</v>
      </c>
      <c r="H1873">
        <v>20.787279834555299</v>
      </c>
      <c r="I1873">
        <v>150.06453094587201</v>
      </c>
      <c r="J1873">
        <v>138.08201844149499</v>
      </c>
      <c r="K1873">
        <v>140.536933351291</v>
      </c>
      <c r="L1873">
        <v>261.591041917425</v>
      </c>
      <c r="M1873">
        <v>289.15345911643499</v>
      </c>
      <c r="N1873">
        <v>262.72383000159499</v>
      </c>
      <c r="O1873">
        <v>237.66713366952499</v>
      </c>
      <c r="P1873">
        <v>173.59181532247999</v>
      </c>
      <c r="Q1873">
        <v>55.047370199251901</v>
      </c>
      <c r="R1873">
        <v>43.149882426696898</v>
      </c>
      <c r="S1873">
        <v>19.658038100248199</v>
      </c>
      <c r="T1873">
        <v>49.088539265440602</v>
      </c>
    </row>
    <row r="1874" spans="1:20" x14ac:dyDescent="0.35">
      <c r="A1874" s="24">
        <v>43629</v>
      </c>
      <c r="B1874">
        <v>121.42437859159701</v>
      </c>
      <c r="C1874">
        <v>138.913514735972</v>
      </c>
      <c r="D1874">
        <v>129.28091102560401</v>
      </c>
      <c r="E1874">
        <v>111.506873948731</v>
      </c>
      <c r="F1874">
        <v>144.95108354889601</v>
      </c>
      <c r="G1874">
        <v>40.566347171919801</v>
      </c>
      <c r="H1874">
        <v>20.583628408327701</v>
      </c>
      <c r="I1874">
        <v>150.62682766718001</v>
      </c>
      <c r="J1874">
        <v>138.434613514826</v>
      </c>
      <c r="K1874">
        <v>141.94523010447699</v>
      </c>
      <c r="L1874">
        <v>262.67043670809602</v>
      </c>
      <c r="M1874">
        <v>289.834882294377</v>
      </c>
      <c r="N1874">
        <v>263.96093526698098</v>
      </c>
      <c r="O1874">
        <v>238.28100866280701</v>
      </c>
      <c r="P1874">
        <v>175.715387408292</v>
      </c>
      <c r="Q1874">
        <v>55.743708342631599</v>
      </c>
      <c r="R1874">
        <v>43.764636639474801</v>
      </c>
      <c r="S1874">
        <v>19.281298040700399</v>
      </c>
      <c r="T1874">
        <v>50.233810225016597</v>
      </c>
    </row>
    <row r="1875" spans="1:20" x14ac:dyDescent="0.35">
      <c r="A1875" s="24">
        <v>43630</v>
      </c>
      <c r="B1875">
        <v>121.39146452105101</v>
      </c>
      <c r="C1875">
        <v>138.913514735972</v>
      </c>
      <c r="D1875">
        <v>129.20619543182201</v>
      </c>
      <c r="E1875">
        <v>111.53460958826599</v>
      </c>
      <c r="F1875">
        <v>144.83019024583601</v>
      </c>
      <c r="G1875">
        <v>40.389378004241799</v>
      </c>
      <c r="H1875">
        <v>20.4236113162859</v>
      </c>
      <c r="I1875">
        <v>150.96424370879001</v>
      </c>
      <c r="J1875">
        <v>138.49147045819601</v>
      </c>
      <c r="K1875">
        <v>142.70807621864299</v>
      </c>
      <c r="L1875">
        <v>262.380109923737</v>
      </c>
      <c r="M1875">
        <v>289.607802090002</v>
      </c>
      <c r="N1875">
        <v>263.34235866897802</v>
      </c>
      <c r="O1875">
        <v>238.78318804332901</v>
      </c>
      <c r="P1875">
        <v>175.299014230474</v>
      </c>
      <c r="Q1875">
        <v>55.963604598436</v>
      </c>
      <c r="R1875">
        <v>43.998828454648901</v>
      </c>
      <c r="S1875">
        <v>19.7449779722598</v>
      </c>
      <c r="T1875">
        <v>49.286001372748899</v>
      </c>
    </row>
    <row r="1876" spans="1:20" x14ac:dyDescent="0.35">
      <c r="A1876" s="24">
        <v>43633</v>
      </c>
      <c r="B1876">
        <v>121.358531765254</v>
      </c>
      <c r="C1876">
        <v>138.81940439207801</v>
      </c>
      <c r="D1876">
        <v>129.24358537136499</v>
      </c>
      <c r="E1876">
        <v>111.506873948731</v>
      </c>
      <c r="F1876">
        <v>144.62866626272199</v>
      </c>
      <c r="G1876">
        <v>40.266866262846101</v>
      </c>
      <c r="H1876">
        <v>20.321785603172</v>
      </c>
      <c r="I1876">
        <v>151.173072968978</v>
      </c>
      <c r="J1876">
        <v>138.55973079977699</v>
      </c>
      <c r="K1876">
        <v>143.52959716484301</v>
      </c>
      <c r="L1876">
        <v>262.47990601761899</v>
      </c>
      <c r="M1876">
        <v>290.28910355806602</v>
      </c>
      <c r="N1876">
        <v>263.57434286721201</v>
      </c>
      <c r="O1876">
        <v>235.658221173642</v>
      </c>
      <c r="P1876">
        <v>175.54883813716501</v>
      </c>
      <c r="Q1876">
        <v>55.707055218517901</v>
      </c>
      <c r="R1876">
        <v>43.735361964631601</v>
      </c>
      <c r="S1876">
        <v>19.609737147745701</v>
      </c>
      <c r="T1876">
        <v>50.1350770661778</v>
      </c>
    </row>
    <row r="1877" spans="1:20" x14ac:dyDescent="0.35">
      <c r="A1877" s="24">
        <v>43634</v>
      </c>
      <c r="B1877">
        <v>121.687878008477</v>
      </c>
      <c r="C1877">
        <v>139.46228445051699</v>
      </c>
      <c r="D1877">
        <v>129.579749293746</v>
      </c>
      <c r="E1877">
        <v>111.562402938245</v>
      </c>
      <c r="F1877">
        <v>145.52891479051701</v>
      </c>
      <c r="G1877">
        <v>39.885706201444698</v>
      </c>
      <c r="H1877">
        <v>20.045397581858701</v>
      </c>
      <c r="I1877">
        <v>152.538773936149</v>
      </c>
      <c r="J1877">
        <v>139.480905309782</v>
      </c>
      <c r="K1877">
        <v>145.70072170776399</v>
      </c>
      <c r="L1877">
        <v>265.22835085309998</v>
      </c>
      <c r="M1877">
        <v>292.93915358082597</v>
      </c>
      <c r="N1877">
        <v>266.28042575810599</v>
      </c>
      <c r="O1877">
        <v>239.508685534199</v>
      </c>
      <c r="P1877">
        <v>176.631425619227</v>
      </c>
      <c r="Q1877">
        <v>56.366743985930299</v>
      </c>
      <c r="R1877">
        <v>44.437940201939902</v>
      </c>
      <c r="S1877">
        <v>19.204018359189298</v>
      </c>
      <c r="T1877">
        <v>51.458063501294397</v>
      </c>
    </row>
    <row r="1878" spans="1:20" x14ac:dyDescent="0.35">
      <c r="A1878" s="24">
        <v>43635</v>
      </c>
      <c r="B1878">
        <v>122.10509164695399</v>
      </c>
      <c r="C1878">
        <v>139.932642697917</v>
      </c>
      <c r="D1878">
        <v>130.06524797573601</v>
      </c>
      <c r="E1878">
        <v>111.840290269683</v>
      </c>
      <c r="F1878">
        <v>146.267888778952</v>
      </c>
      <c r="G1878">
        <v>39.735961554650203</v>
      </c>
      <c r="H1878">
        <v>19.9726649296346</v>
      </c>
      <c r="I1878">
        <v>154.08120132449</v>
      </c>
      <c r="J1878">
        <v>140.36805968178501</v>
      </c>
      <c r="K1878">
        <v>146.287534163613</v>
      </c>
      <c r="L1878">
        <v>265.82703769859501</v>
      </c>
      <c r="M1878">
        <v>294.30203036417998</v>
      </c>
      <c r="N1878">
        <v>267.20821875918102</v>
      </c>
      <c r="O1878">
        <v>238.113526172977</v>
      </c>
      <c r="P1878">
        <v>176.42325625005199</v>
      </c>
      <c r="Q1878">
        <v>56.256799606174503</v>
      </c>
      <c r="R1878">
        <v>44.467212084996603</v>
      </c>
      <c r="S1878">
        <v>18.8369403326348</v>
      </c>
      <c r="T1878">
        <v>51.201361498682701</v>
      </c>
    </row>
    <row r="1879" spans="1:20" x14ac:dyDescent="0.35">
      <c r="A1879" s="24">
        <v>43636</v>
      </c>
      <c r="B1879">
        <v>122.31368445225399</v>
      </c>
      <c r="C1879">
        <v>140.57548129805599</v>
      </c>
      <c r="D1879">
        <v>130.21468719896399</v>
      </c>
      <c r="E1879">
        <v>111.92364723544399</v>
      </c>
      <c r="F1879">
        <v>147.07407696618799</v>
      </c>
      <c r="G1879">
        <v>39.572608839671503</v>
      </c>
      <c r="H1879">
        <v>19.7981039357222</v>
      </c>
      <c r="I1879">
        <v>155.18983106027099</v>
      </c>
      <c r="J1879">
        <v>141.13005675691301</v>
      </c>
      <c r="K1879">
        <v>147.40242010776601</v>
      </c>
      <c r="L1879">
        <v>268.36676903716301</v>
      </c>
      <c r="M1879">
        <v>297.179130163845</v>
      </c>
      <c r="N1879">
        <v>269.68242928995301</v>
      </c>
      <c r="O1879">
        <v>238.61572992522301</v>
      </c>
      <c r="P1879">
        <v>177.17276240959399</v>
      </c>
      <c r="Q1879">
        <v>57.392926513015901</v>
      </c>
      <c r="R1879">
        <v>45.462528695379099</v>
      </c>
      <c r="S1879">
        <v>18.160741737542999</v>
      </c>
      <c r="T1879">
        <v>52.761294883904597</v>
      </c>
    </row>
    <row r="1880" spans="1:20" x14ac:dyDescent="0.35">
      <c r="A1880" s="24">
        <v>43637</v>
      </c>
      <c r="B1880">
        <v>121.995259738542</v>
      </c>
      <c r="C1880">
        <v>140.308890601423</v>
      </c>
      <c r="D1880">
        <v>130.027962499811</v>
      </c>
      <c r="E1880">
        <v>111.826370510516</v>
      </c>
      <c r="F1880">
        <v>146.71129162296899</v>
      </c>
      <c r="G1880">
        <v>40.389378004241799</v>
      </c>
      <c r="H1880">
        <v>20.4381565324435</v>
      </c>
      <c r="I1880">
        <v>154.22575181274701</v>
      </c>
      <c r="J1880">
        <v>140.61823423380201</v>
      </c>
      <c r="K1880">
        <v>142.414683734043</v>
      </c>
      <c r="L1880">
        <v>267.97676578264998</v>
      </c>
      <c r="M1880">
        <v>296.80070372651198</v>
      </c>
      <c r="N1880">
        <v>269.30943320924001</v>
      </c>
      <c r="O1880">
        <v>238.23372751754101</v>
      </c>
      <c r="P1880">
        <v>177.02634300798201</v>
      </c>
      <c r="Q1880">
        <v>57.539524016885402</v>
      </c>
      <c r="R1880">
        <v>45.6674486274961</v>
      </c>
      <c r="S1880">
        <v>18.054483327023402</v>
      </c>
      <c r="T1880">
        <v>52.9237814538793</v>
      </c>
    </row>
    <row r="1881" spans="1:20" x14ac:dyDescent="0.35">
      <c r="A1881" s="24">
        <v>43640</v>
      </c>
      <c r="B1881">
        <v>122.21484881436</v>
      </c>
      <c r="C1881">
        <v>140.51275488822699</v>
      </c>
      <c r="D1881">
        <v>130.32676862529999</v>
      </c>
      <c r="E1881">
        <v>111.895830801287</v>
      </c>
      <c r="F1881">
        <v>146.56351264038801</v>
      </c>
      <c r="G1881">
        <v>39.844865227861597</v>
      </c>
      <c r="H1881">
        <v>20.001757990524201</v>
      </c>
      <c r="I1881">
        <v>155.14157447029001</v>
      </c>
      <c r="J1881">
        <v>140.97078929520899</v>
      </c>
      <c r="K1881">
        <v>145.70072170776399</v>
      </c>
      <c r="L1881">
        <v>267.64857808883602</v>
      </c>
      <c r="M1881">
        <v>296.70945174568402</v>
      </c>
      <c r="N1881">
        <v>268.61009351743002</v>
      </c>
      <c r="O1881">
        <v>235.930063387199</v>
      </c>
      <c r="P1881">
        <v>174.30734694604899</v>
      </c>
      <c r="Q1881">
        <v>57.796069648657003</v>
      </c>
      <c r="R1881">
        <v>45.784544535083299</v>
      </c>
      <c r="S1881">
        <v>18.923880204646402</v>
      </c>
      <c r="T1881">
        <v>52.190642488031898</v>
      </c>
    </row>
    <row r="1882" spans="1:20" x14ac:dyDescent="0.35">
      <c r="A1882" s="24">
        <v>43641</v>
      </c>
      <c r="B1882">
        <v>122.236794642265</v>
      </c>
      <c r="C1882">
        <v>140.497083650344</v>
      </c>
      <c r="D1882">
        <v>130.25202088886601</v>
      </c>
      <c r="E1882">
        <v>111.96534880250201</v>
      </c>
      <c r="F1882">
        <v>146.026009918048</v>
      </c>
      <c r="G1882">
        <v>39.5397694884362</v>
      </c>
      <c r="H1882">
        <v>20.090856146642398</v>
      </c>
      <c r="I1882">
        <v>154.563167854357</v>
      </c>
      <c r="J1882">
        <v>140.54999389818099</v>
      </c>
      <c r="K1882">
        <v>146.913936555318</v>
      </c>
      <c r="L1882">
        <v>265.02352512729999</v>
      </c>
      <c r="M1882">
        <v>292.98537290689399</v>
      </c>
      <c r="N1882">
        <v>265.73513507727199</v>
      </c>
      <c r="O1882">
        <v>235.705307345113</v>
      </c>
      <c r="P1882">
        <v>173.21978296074499</v>
      </c>
      <c r="Q1882">
        <v>57.979316528493797</v>
      </c>
      <c r="R1882">
        <v>45.872365767826501</v>
      </c>
      <c r="S1882">
        <v>18.807959761133301</v>
      </c>
      <c r="T1882">
        <v>51.497139938274401</v>
      </c>
    </row>
    <row r="1883" spans="1:20" x14ac:dyDescent="0.35">
      <c r="A1883" s="24">
        <v>43642</v>
      </c>
      <c r="B1883">
        <v>121.96237369587401</v>
      </c>
      <c r="C1883">
        <v>140.16780800218399</v>
      </c>
      <c r="D1883">
        <v>130.06524797573601</v>
      </c>
      <c r="E1883">
        <v>111.812531545971</v>
      </c>
      <c r="F1883">
        <v>145.91853309623801</v>
      </c>
      <c r="G1883">
        <v>40.059665328162701</v>
      </c>
      <c r="H1883">
        <v>20.5066282656487</v>
      </c>
      <c r="I1883">
        <v>154.06513528620201</v>
      </c>
      <c r="J1883">
        <v>140.26565916643199</v>
      </c>
      <c r="K1883">
        <v>143.68573048974699</v>
      </c>
      <c r="L1883">
        <v>264.75915669160503</v>
      </c>
      <c r="M1883">
        <v>292.149347756765</v>
      </c>
      <c r="N1883">
        <v>265.57985584706398</v>
      </c>
      <c r="O1883">
        <v>236.60428277000699</v>
      </c>
      <c r="P1883">
        <v>173.97273306716701</v>
      </c>
      <c r="Q1883">
        <v>58.272511536232301</v>
      </c>
      <c r="R1883">
        <v>46.487119980604803</v>
      </c>
      <c r="S1883">
        <v>18.865920904136299</v>
      </c>
      <c r="T1883">
        <v>53.181367634032803</v>
      </c>
    </row>
    <row r="1884" spans="1:20" x14ac:dyDescent="0.35">
      <c r="A1884" s="24">
        <v>43643</v>
      </c>
      <c r="B1884">
        <v>122.302688181737</v>
      </c>
      <c r="C1884">
        <v>140.700878839979</v>
      </c>
      <c r="D1884">
        <v>130.364070172552</v>
      </c>
      <c r="E1884">
        <v>111.92364723544399</v>
      </c>
      <c r="F1884">
        <v>146.28133161871199</v>
      </c>
      <c r="G1884">
        <v>39.5808088955458</v>
      </c>
      <c r="H1884">
        <v>20.120552465345</v>
      </c>
      <c r="I1884">
        <v>155.33444002364399</v>
      </c>
      <c r="J1884">
        <v>141.08453319089</v>
      </c>
      <c r="K1884">
        <v>146.44438214137401</v>
      </c>
      <c r="L1884">
        <v>265.69799360356899</v>
      </c>
      <c r="M1884">
        <v>293.21342679029101</v>
      </c>
      <c r="N1884">
        <v>266.74530483634197</v>
      </c>
      <c r="O1884">
        <v>240.031678367328</v>
      </c>
      <c r="P1884">
        <v>176.02239805292899</v>
      </c>
      <c r="Q1884">
        <v>58.272511536232301</v>
      </c>
      <c r="R1884">
        <v>46.487119980604803</v>
      </c>
      <c r="S1884">
        <v>19.242659121191199</v>
      </c>
      <c r="T1884">
        <v>53.0426528088258</v>
      </c>
    </row>
    <row r="1885" spans="1:20" x14ac:dyDescent="0.35">
      <c r="A1885" s="24">
        <v>43644</v>
      </c>
      <c r="B1885">
        <v>122.247762884905</v>
      </c>
      <c r="C1885">
        <v>140.87337301215101</v>
      </c>
      <c r="D1885">
        <v>130.47618374154001</v>
      </c>
      <c r="E1885">
        <v>111.881980294652</v>
      </c>
      <c r="F1885">
        <v>146.37537878001601</v>
      </c>
      <c r="G1885">
        <v>39.594495219205399</v>
      </c>
      <c r="H1885">
        <v>20.135401281839901</v>
      </c>
      <c r="I1885">
        <v>155.63970936989901</v>
      </c>
      <c r="J1885">
        <v>141.44851165647299</v>
      </c>
      <c r="K1885">
        <v>146.150925521261</v>
      </c>
      <c r="L1885">
        <v>267.06523298627201</v>
      </c>
      <c r="M1885">
        <v>294.35339193258301</v>
      </c>
      <c r="N1885">
        <v>268.377022891823</v>
      </c>
      <c r="O1885">
        <v>243.62765318207599</v>
      </c>
      <c r="P1885">
        <v>177.23549390201799</v>
      </c>
      <c r="Q1885">
        <v>57.649472144787502</v>
      </c>
      <c r="R1885">
        <v>45.81381641814</v>
      </c>
      <c r="S1885">
        <v>19.2136785496897</v>
      </c>
      <c r="T1885">
        <v>53.993745749106097</v>
      </c>
    </row>
    <row r="1886" spans="1:20" x14ac:dyDescent="0.35">
      <c r="A1886" s="24">
        <v>43647</v>
      </c>
      <c r="B1886">
        <v>122.338003307102</v>
      </c>
      <c r="C1886">
        <v>140.98500639805101</v>
      </c>
      <c r="D1886">
        <v>130.55854125075399</v>
      </c>
      <c r="E1886">
        <v>111.858295928308</v>
      </c>
      <c r="F1886">
        <v>146.347017023972</v>
      </c>
      <c r="G1886">
        <v>39.758672411512997</v>
      </c>
      <c r="H1886">
        <v>20.254193128086399</v>
      </c>
      <c r="I1886">
        <v>156.33437913642899</v>
      </c>
      <c r="J1886">
        <v>141.716521523414</v>
      </c>
      <c r="K1886">
        <v>145.32919384409001</v>
      </c>
      <c r="L1886">
        <v>269.48982648802701</v>
      </c>
      <c r="M1886">
        <v>296.93747520161202</v>
      </c>
      <c r="N1886">
        <v>270.474946106012</v>
      </c>
      <c r="O1886">
        <v>245.53803079635401</v>
      </c>
      <c r="P1886">
        <v>177.61198617496299</v>
      </c>
      <c r="Q1886">
        <v>57.612822768819903</v>
      </c>
      <c r="R1886">
        <v>46.018736350257001</v>
      </c>
      <c r="S1886">
        <v>18.788641222625301</v>
      </c>
      <c r="T1886">
        <v>53.894675760727502</v>
      </c>
    </row>
    <row r="1887" spans="1:20" x14ac:dyDescent="0.35">
      <c r="A1887" s="24">
        <v>43648</v>
      </c>
      <c r="B1887">
        <v>122.558087542084</v>
      </c>
      <c r="C1887">
        <v>141.26795930425399</v>
      </c>
      <c r="D1887">
        <v>130.745772196671</v>
      </c>
      <c r="E1887">
        <v>111.983573760814</v>
      </c>
      <c r="F1887">
        <v>146.63047643335099</v>
      </c>
      <c r="G1887">
        <v>39.197728780161498</v>
      </c>
      <c r="H1887">
        <v>19.808719433228799</v>
      </c>
      <c r="I1887">
        <v>156.94689136412401</v>
      </c>
      <c r="J1887">
        <v>142.104287077549</v>
      </c>
      <c r="K1887">
        <v>148.67481370924</v>
      </c>
      <c r="L1887">
        <v>270.19165889174798</v>
      </c>
      <c r="M1887">
        <v>298.45744900964701</v>
      </c>
      <c r="N1887">
        <v>271.09647842554801</v>
      </c>
      <c r="O1887">
        <v>242.16681202369199</v>
      </c>
      <c r="P1887">
        <v>176.23153172722999</v>
      </c>
      <c r="Q1887">
        <v>56.659938993668902</v>
      </c>
      <c r="R1887">
        <v>44.877049157444397</v>
      </c>
      <c r="S1887">
        <v>18.605101288101501</v>
      </c>
      <c r="T1887">
        <v>51.992510932013303</v>
      </c>
    </row>
    <row r="1888" spans="1:20" x14ac:dyDescent="0.35">
      <c r="A1888" s="24">
        <v>43649</v>
      </c>
      <c r="B1888">
        <v>122.75616989340701</v>
      </c>
      <c r="C1888">
        <v>141.51959737356</v>
      </c>
      <c r="D1888">
        <v>130.89565338135901</v>
      </c>
      <c r="E1888">
        <v>112.01144790541601</v>
      </c>
      <c r="F1888">
        <v>147.14341302499099</v>
      </c>
      <c r="G1888">
        <v>38.664143821937103</v>
      </c>
      <c r="H1888">
        <v>19.437491135132898</v>
      </c>
      <c r="I1888">
        <v>157.914011317713</v>
      </c>
      <c r="J1888">
        <v>142.49211264956901</v>
      </c>
      <c r="K1888">
        <v>151.726958629845</v>
      </c>
      <c r="L1888">
        <v>272.35185405187599</v>
      </c>
      <c r="M1888">
        <v>300.58548536682099</v>
      </c>
      <c r="N1888">
        <v>273.27211315077102</v>
      </c>
      <c r="O1888">
        <v>244.639104114909</v>
      </c>
      <c r="P1888">
        <v>177.61198617496299</v>
      </c>
      <c r="Q1888">
        <v>57.2096796331791</v>
      </c>
      <c r="R1888">
        <v>45.345432787792198</v>
      </c>
      <c r="S1888">
        <v>18.914220014145901</v>
      </c>
      <c r="T1888">
        <v>51.8736185252206</v>
      </c>
    </row>
    <row r="1889" spans="1:20" x14ac:dyDescent="0.35">
      <c r="A1889" s="24">
        <v>43651</v>
      </c>
      <c r="B1889">
        <v>122.239018187196</v>
      </c>
      <c r="C1889">
        <v>140.76483517941301</v>
      </c>
      <c r="D1889">
        <v>130.33384804432899</v>
      </c>
      <c r="E1889">
        <v>111.71908679454501</v>
      </c>
      <c r="F1889">
        <v>146.603511678302</v>
      </c>
      <c r="G1889">
        <v>39.649218155136197</v>
      </c>
      <c r="H1889">
        <v>20.179946417037499</v>
      </c>
      <c r="I1889">
        <v>156.15714105798901</v>
      </c>
      <c r="J1889">
        <v>141.23751878059599</v>
      </c>
      <c r="K1889">
        <v>145.68133445845299</v>
      </c>
      <c r="L1889">
        <v>272.04196878822597</v>
      </c>
      <c r="M1889">
        <v>299.977544527558</v>
      </c>
      <c r="N1889">
        <v>272.96133101413</v>
      </c>
      <c r="O1889">
        <v>247.22365236854699</v>
      </c>
      <c r="P1889">
        <v>179.74532185018001</v>
      </c>
      <c r="Q1889">
        <v>57.3196277610813</v>
      </c>
      <c r="R1889">
        <v>45.696720510552801</v>
      </c>
      <c r="S1889">
        <v>19.976817016793099</v>
      </c>
      <c r="T1889">
        <v>52.527493079626701</v>
      </c>
    </row>
    <row r="1890" spans="1:20" x14ac:dyDescent="0.35">
      <c r="A1890" s="24">
        <v>43654</v>
      </c>
      <c r="B1890">
        <v>122.172975165712</v>
      </c>
      <c r="C1890">
        <v>140.528951264591</v>
      </c>
      <c r="D1890">
        <v>130.18404721626999</v>
      </c>
      <c r="E1890">
        <v>111.64951108288599</v>
      </c>
      <c r="F1890">
        <v>146.36051258075199</v>
      </c>
      <c r="G1890">
        <v>39.5397694884362</v>
      </c>
      <c r="H1890">
        <v>20.120552465345</v>
      </c>
      <c r="I1890">
        <v>155.56070948736101</v>
      </c>
      <c r="J1890">
        <v>141.043580987133</v>
      </c>
      <c r="K1890">
        <v>146.385688984908</v>
      </c>
      <c r="L1890">
        <v>270.54712079521698</v>
      </c>
      <c r="M1890">
        <v>298.60940379199297</v>
      </c>
      <c r="N1890">
        <v>271.64036314154401</v>
      </c>
      <c r="O1890">
        <v>244.35812250471599</v>
      </c>
      <c r="P1890">
        <v>179.49427534234701</v>
      </c>
      <c r="Q1890">
        <v>57.246325261000003</v>
      </c>
      <c r="R1890">
        <v>45.4918033702223</v>
      </c>
      <c r="S1890">
        <v>19.928516064290601</v>
      </c>
      <c r="T1890">
        <v>51.8736185252206</v>
      </c>
    </row>
    <row r="1891" spans="1:20" x14ac:dyDescent="0.35">
      <c r="A1891" s="24">
        <v>43655</v>
      </c>
      <c r="B1891">
        <v>122.13992095578</v>
      </c>
      <c r="C1891">
        <v>140.38744026290601</v>
      </c>
      <c r="D1891">
        <v>130.109235194532</v>
      </c>
      <c r="E1891">
        <v>111.607705637028</v>
      </c>
      <c r="F1891">
        <v>146.17154842733601</v>
      </c>
      <c r="G1891">
        <v>39.594495219205399</v>
      </c>
      <c r="H1891">
        <v>20.120552465345</v>
      </c>
      <c r="I1891">
        <v>155.528460460551</v>
      </c>
      <c r="J1891">
        <v>140.747042618699</v>
      </c>
      <c r="K1891">
        <v>146.09222320257899</v>
      </c>
      <c r="L1891">
        <v>270.88439989224901</v>
      </c>
      <c r="M1891">
        <v>299.52155847064199</v>
      </c>
      <c r="N1891">
        <v>272.106568300253</v>
      </c>
      <c r="O1891">
        <v>245.20094547667401</v>
      </c>
      <c r="P1891">
        <v>178.36488462218199</v>
      </c>
      <c r="Q1891">
        <v>57.429579637129898</v>
      </c>
      <c r="R1891">
        <v>45.784544535083299</v>
      </c>
      <c r="S1891">
        <v>20.073417079305202</v>
      </c>
      <c r="T1891">
        <v>51.992510932013303</v>
      </c>
    </row>
    <row r="1892" spans="1:20" x14ac:dyDescent="0.35">
      <c r="A1892" s="24">
        <v>43656</v>
      </c>
      <c r="B1892">
        <v>122.228012574053</v>
      </c>
      <c r="C1892">
        <v>140.70188765864401</v>
      </c>
      <c r="D1892">
        <v>130.33384804432899</v>
      </c>
      <c r="E1892">
        <v>111.788697132471</v>
      </c>
      <c r="F1892">
        <v>146.589963404504</v>
      </c>
      <c r="G1892">
        <v>40.045984594180098</v>
      </c>
      <c r="H1892">
        <v>20.462080501876802</v>
      </c>
      <c r="I1892">
        <v>155.399566684767</v>
      </c>
      <c r="J1892">
        <v>141.06635777461599</v>
      </c>
      <c r="K1892">
        <v>143.627028171066</v>
      </c>
      <c r="L1892">
        <v>272.17869870768197</v>
      </c>
      <c r="M1892">
        <v>301.57355658170502</v>
      </c>
      <c r="N1892">
        <v>273.349856615551</v>
      </c>
      <c r="O1892">
        <v>242.89725697460801</v>
      </c>
      <c r="P1892">
        <v>177.653830129558</v>
      </c>
      <c r="Q1892">
        <v>58.675658420019801</v>
      </c>
      <c r="R1892">
        <v>47.043324843696098</v>
      </c>
      <c r="S1892">
        <v>20.324576504839499</v>
      </c>
      <c r="T1892">
        <v>53.102099012222197</v>
      </c>
    </row>
    <row r="1893" spans="1:20" x14ac:dyDescent="0.35">
      <c r="A1893" s="24">
        <v>43657</v>
      </c>
      <c r="B1893">
        <v>121.776810463068</v>
      </c>
      <c r="C1893">
        <v>140.167310502568</v>
      </c>
      <c r="D1893">
        <v>130.071684541731</v>
      </c>
      <c r="E1893">
        <v>111.677373685398</v>
      </c>
      <c r="F1893">
        <v>146.30655671214501</v>
      </c>
      <c r="G1893">
        <v>41.113148920952099</v>
      </c>
      <c r="H1893">
        <v>21.278781180543099</v>
      </c>
      <c r="I1893">
        <v>154.142278583788</v>
      </c>
      <c r="J1893">
        <v>140.233749657397</v>
      </c>
      <c r="K1893">
        <v>137.87490643086801</v>
      </c>
      <c r="L1893">
        <v>272.81668194735198</v>
      </c>
      <c r="M1893">
        <v>301.72560264645898</v>
      </c>
      <c r="N1893">
        <v>273.89370937780097</v>
      </c>
      <c r="O1893">
        <v>244.751433392503</v>
      </c>
      <c r="P1893">
        <v>177.695570765746</v>
      </c>
      <c r="Q1893">
        <v>58.712307795987101</v>
      </c>
      <c r="R1893">
        <v>47.131148868226298</v>
      </c>
      <c r="S1893">
        <v>19.967156826292602</v>
      </c>
      <c r="T1893">
        <v>52.507683292320202</v>
      </c>
    </row>
    <row r="1894" spans="1:20" x14ac:dyDescent="0.35">
      <c r="A1894" s="24">
        <v>43658</v>
      </c>
      <c r="B1894">
        <v>121.90889650603501</v>
      </c>
      <c r="C1894">
        <v>140.293108808071</v>
      </c>
      <c r="D1894">
        <v>130.109235194532</v>
      </c>
      <c r="E1894">
        <v>111.77475428912599</v>
      </c>
      <c r="F1894">
        <v>146.42800354390101</v>
      </c>
      <c r="G1894">
        <v>41.031061722217601</v>
      </c>
      <c r="H1894">
        <v>21.2193832859891</v>
      </c>
      <c r="I1894">
        <v>154.06169987310199</v>
      </c>
      <c r="J1894">
        <v>140.37062044489201</v>
      </c>
      <c r="K1894">
        <v>138.22705620744699</v>
      </c>
      <c r="L1894">
        <v>274.038100007379</v>
      </c>
      <c r="M1894">
        <v>302.63754433282202</v>
      </c>
      <c r="N1894">
        <v>274.98151076353798</v>
      </c>
      <c r="O1894">
        <v>247.05507315112101</v>
      </c>
      <c r="P1894">
        <v>180.54011591119701</v>
      </c>
      <c r="Q1894">
        <v>58.858901551709799</v>
      </c>
      <c r="R1894">
        <v>47.2482419840265</v>
      </c>
      <c r="S1894">
        <v>20.3728756148491</v>
      </c>
      <c r="T1894">
        <v>52.864322619375201</v>
      </c>
    </row>
    <row r="1895" spans="1:20" x14ac:dyDescent="0.35">
      <c r="A1895" s="24">
        <v>43661</v>
      </c>
      <c r="B1895">
        <v>122.08494894582</v>
      </c>
      <c r="C1895">
        <v>140.34031599378901</v>
      </c>
      <c r="D1895">
        <v>130.29643399779701</v>
      </c>
      <c r="E1895">
        <v>111.733018095801</v>
      </c>
      <c r="F1895">
        <v>146.63047643335099</v>
      </c>
      <c r="G1895">
        <v>40.579566757565999</v>
      </c>
      <c r="H1895">
        <v>20.833307485685499</v>
      </c>
      <c r="I1895">
        <v>154.561413600859</v>
      </c>
      <c r="J1895">
        <v>140.61018183418599</v>
      </c>
      <c r="K1895">
        <v>140.69226040117599</v>
      </c>
      <c r="L1895">
        <v>274.12925328701698</v>
      </c>
      <c r="M1895">
        <v>302.789590397577</v>
      </c>
      <c r="N1895">
        <v>275.05919032082602</v>
      </c>
      <c r="O1895">
        <v>242.72870212890601</v>
      </c>
      <c r="P1895">
        <v>180.07993572906199</v>
      </c>
      <c r="Q1895">
        <v>58.235865908411398</v>
      </c>
      <c r="R1895">
        <v>46.662762446091897</v>
      </c>
      <c r="S1895">
        <v>19.976817016793099</v>
      </c>
      <c r="T1895">
        <v>51.437710576355002</v>
      </c>
    </row>
    <row r="1896" spans="1:20" x14ac:dyDescent="0.35">
      <c r="A1896" s="24">
        <v>43662</v>
      </c>
      <c r="B1896">
        <v>121.952928301233</v>
      </c>
      <c r="C1896">
        <v>140.12010331684999</v>
      </c>
      <c r="D1896">
        <v>130.14662513407501</v>
      </c>
      <c r="E1896">
        <v>111.677373685398</v>
      </c>
      <c r="F1896">
        <v>146.292982079838</v>
      </c>
      <c r="G1896">
        <v>40.825833943446597</v>
      </c>
      <c r="H1896">
        <v>21.0708924924656</v>
      </c>
      <c r="I1896">
        <v>154.07780976772699</v>
      </c>
      <c r="J1896">
        <v>140.31364346575199</v>
      </c>
      <c r="K1896">
        <v>139.51836062299401</v>
      </c>
      <c r="L1896">
        <v>273.24511432402198</v>
      </c>
      <c r="M1896">
        <v>301.49751833559299</v>
      </c>
      <c r="N1896">
        <v>274.12681195715498</v>
      </c>
      <c r="O1896">
        <v>242.560147283204</v>
      </c>
      <c r="P1896">
        <v>180.41456682767901</v>
      </c>
      <c r="Q1896">
        <v>57.612822768819903</v>
      </c>
      <c r="R1896">
        <v>46.048008233313702</v>
      </c>
      <c r="S1896">
        <v>19.2909582312009</v>
      </c>
      <c r="T1896">
        <v>50.427179853416902</v>
      </c>
    </row>
    <row r="1897" spans="1:20" x14ac:dyDescent="0.35">
      <c r="A1897" s="24">
        <v>43663</v>
      </c>
      <c r="B1897">
        <v>122.272006998747</v>
      </c>
      <c r="C1897">
        <v>140.65477720896101</v>
      </c>
      <c r="D1897">
        <v>130.40874845835799</v>
      </c>
      <c r="E1897">
        <v>111.858295928308</v>
      </c>
      <c r="F1897">
        <v>146.23910528675901</v>
      </c>
      <c r="G1897">
        <v>39.963894600606999</v>
      </c>
      <c r="H1897">
        <v>20.387835105114998</v>
      </c>
      <c r="I1897">
        <v>155.44783789352701</v>
      </c>
      <c r="J1897">
        <v>141.05500439130799</v>
      </c>
      <c r="K1897">
        <v>143.97920543429299</v>
      </c>
      <c r="L1897">
        <v>271.38565321246102</v>
      </c>
      <c r="M1897">
        <v>300.12956016484299</v>
      </c>
      <c r="N1897">
        <v>272.65054887748801</v>
      </c>
      <c r="O1897">
        <v>240.93072690739399</v>
      </c>
      <c r="P1897">
        <v>178.448589751106</v>
      </c>
      <c r="Q1897">
        <v>57.099731505277298</v>
      </c>
      <c r="R1897">
        <v>45.521078045065899</v>
      </c>
      <c r="S1897">
        <v>19.194360011181701</v>
      </c>
      <c r="T1897">
        <v>48.8420558289911</v>
      </c>
    </row>
    <row r="1898" spans="1:20" x14ac:dyDescent="0.35">
      <c r="A1898" s="24">
        <v>43664</v>
      </c>
      <c r="B1898">
        <v>122.470080007444</v>
      </c>
      <c r="C1898">
        <v>141.12650358030299</v>
      </c>
      <c r="D1898">
        <v>130.70838225712799</v>
      </c>
      <c r="E1898">
        <v>112.039241255395</v>
      </c>
      <c r="F1898">
        <v>146.212021918418</v>
      </c>
      <c r="G1898">
        <v>39.909171664676201</v>
      </c>
      <c r="H1898">
        <v>20.372983660045701</v>
      </c>
      <c r="I1898">
        <v>155.963603040794</v>
      </c>
      <c r="J1898">
        <v>141.385792966303</v>
      </c>
      <c r="K1898">
        <v>143.861800796929</v>
      </c>
      <c r="L1898">
        <v>272.379128261532</v>
      </c>
      <c r="M1898">
        <v>300.889486213922</v>
      </c>
      <c r="N1898">
        <v>273.66063875219299</v>
      </c>
      <c r="O1898">
        <v>243.009634995651</v>
      </c>
      <c r="P1898">
        <v>177.44462757631899</v>
      </c>
      <c r="Q1898">
        <v>56.696588369636203</v>
      </c>
      <c r="R1898">
        <v>45.052694414718196</v>
      </c>
      <c r="S1898">
        <v>19.010820076658</v>
      </c>
      <c r="T1898">
        <v>48.445763244369203</v>
      </c>
    </row>
    <row r="1899" spans="1:20" x14ac:dyDescent="0.35">
      <c r="A1899" s="24">
        <v>43665</v>
      </c>
      <c r="B1899">
        <v>122.32702572183599</v>
      </c>
      <c r="C1899">
        <v>140.95351190851599</v>
      </c>
      <c r="D1899">
        <v>130.52112720422301</v>
      </c>
      <c r="E1899">
        <v>111.886123904554</v>
      </c>
      <c r="F1899">
        <v>145.92852297127601</v>
      </c>
      <c r="G1899">
        <v>40.114396648608803</v>
      </c>
      <c r="H1899">
        <v>20.5066282656487</v>
      </c>
      <c r="I1899">
        <v>155.54459959273501</v>
      </c>
      <c r="J1899">
        <v>141.16906838237699</v>
      </c>
      <c r="K1899">
        <v>142.80527816946201</v>
      </c>
      <c r="L1899">
        <v>270.866157273949</v>
      </c>
      <c r="M1899">
        <v>298.98944288520499</v>
      </c>
      <c r="N1899">
        <v>272.02888874296599</v>
      </c>
      <c r="O1899">
        <v>244.58290291852501</v>
      </c>
      <c r="P1899">
        <v>177.695570765746</v>
      </c>
      <c r="Q1899">
        <v>57.026432753342398</v>
      </c>
      <c r="R1899">
        <v>45.433256812322298</v>
      </c>
      <c r="S1899">
        <v>18.750000460623198</v>
      </c>
      <c r="T1899">
        <v>49.059997172316102</v>
      </c>
    </row>
    <row r="1900" spans="1:20" x14ac:dyDescent="0.35">
      <c r="A1900" s="24">
        <v>43668</v>
      </c>
      <c r="B1900">
        <v>122.48107627796099</v>
      </c>
      <c r="C1900">
        <v>141.15797043097101</v>
      </c>
      <c r="D1900">
        <v>130.70838225712799</v>
      </c>
      <c r="E1900">
        <v>111.95575732665699</v>
      </c>
      <c r="F1900">
        <v>146.41449480786699</v>
      </c>
      <c r="G1900">
        <v>40.059665328162801</v>
      </c>
      <c r="H1900">
        <v>20.402683921609899</v>
      </c>
      <c r="I1900">
        <v>155.94753700250499</v>
      </c>
      <c r="J1900">
        <v>141.602487541286</v>
      </c>
      <c r="K1900">
        <v>143.627028171066</v>
      </c>
      <c r="L1900">
        <v>271.53153434699999</v>
      </c>
      <c r="M1900">
        <v>299.977544527558</v>
      </c>
      <c r="N1900">
        <v>272.88361950309599</v>
      </c>
      <c r="O1900">
        <v>243.234391037736</v>
      </c>
      <c r="P1900">
        <v>176.23153172722999</v>
      </c>
      <c r="Q1900">
        <v>56.843189621652002</v>
      </c>
      <c r="R1900">
        <v>45.345432787792198</v>
      </c>
      <c r="S1900">
        <v>19.2136785496897</v>
      </c>
      <c r="T1900">
        <v>49.218521784829498</v>
      </c>
    </row>
    <row r="1901" spans="1:20" x14ac:dyDescent="0.35">
      <c r="A1901" s="24">
        <v>43669</v>
      </c>
      <c r="B1901">
        <v>122.360014533388</v>
      </c>
      <c r="C1901">
        <v>141.20510851952099</v>
      </c>
      <c r="D1901">
        <v>130.70838225712799</v>
      </c>
      <c r="E1901">
        <v>111.95575732665699</v>
      </c>
      <c r="F1901">
        <v>146.684471839721</v>
      </c>
      <c r="G1901">
        <v>40.4427510332239</v>
      </c>
      <c r="H1901">
        <v>20.744213272428802</v>
      </c>
      <c r="I1901">
        <v>156.17328019017299</v>
      </c>
      <c r="J1901">
        <v>141.68228131983199</v>
      </c>
      <c r="K1901">
        <v>141.10313082087001</v>
      </c>
      <c r="L1901">
        <v>273.472967617184</v>
      </c>
      <c r="M1901">
        <v>301.57355658170502</v>
      </c>
      <c r="N1901">
        <v>274.74844013793103</v>
      </c>
      <c r="O1901">
        <v>246.32462820020501</v>
      </c>
      <c r="P1901">
        <v>177.15178877309401</v>
      </c>
      <c r="Q1901">
        <v>57.2096796331791</v>
      </c>
      <c r="R1901">
        <v>45.608899277809499</v>
      </c>
      <c r="S1901">
        <v>19.039798805666599</v>
      </c>
      <c r="T1901">
        <v>49.713871726722203</v>
      </c>
    </row>
    <row r="1902" spans="1:20" x14ac:dyDescent="0.35">
      <c r="A1902" s="24">
        <v>43670</v>
      </c>
      <c r="B1902">
        <v>122.53605763054701</v>
      </c>
      <c r="C1902">
        <v>141.42523827985801</v>
      </c>
      <c r="D1902">
        <v>130.820704753352</v>
      </c>
      <c r="E1902">
        <v>111.969630917469</v>
      </c>
      <c r="F1902">
        <v>146.77896709568401</v>
      </c>
      <c r="G1902">
        <v>40.114396648608803</v>
      </c>
      <c r="H1902">
        <v>20.476929318371699</v>
      </c>
      <c r="I1902">
        <v>156.817982969561</v>
      </c>
      <c r="J1902">
        <v>142.08148028112299</v>
      </c>
      <c r="K1902">
        <v>142.98137596329201</v>
      </c>
      <c r="L1902">
        <v>274.75817502939901</v>
      </c>
      <c r="M1902">
        <v>302.71361300640399</v>
      </c>
      <c r="N1902">
        <v>276.14699170656399</v>
      </c>
      <c r="O1902">
        <v>251.71862697991301</v>
      </c>
      <c r="P1902">
        <v>180.66559611577799</v>
      </c>
      <c r="Q1902">
        <v>56.953134001407903</v>
      </c>
      <c r="R1902">
        <v>45.345432787792198</v>
      </c>
      <c r="S1902">
        <v>18.547141987591498</v>
      </c>
      <c r="T1902">
        <v>50.030895689533502</v>
      </c>
    </row>
    <row r="1903" spans="1:20" x14ac:dyDescent="0.35">
      <c r="A1903" s="24">
        <v>43671</v>
      </c>
      <c r="B1903">
        <v>122.349018262871</v>
      </c>
      <c r="C1903">
        <v>141.346619521207</v>
      </c>
      <c r="D1903">
        <v>130.55854125075399</v>
      </c>
      <c r="E1903">
        <v>111.900101374165</v>
      </c>
      <c r="F1903">
        <v>146.67100264145199</v>
      </c>
      <c r="G1903">
        <v>40.483801619687199</v>
      </c>
      <c r="H1903">
        <v>20.7887610362007</v>
      </c>
      <c r="I1903">
        <v>156.382738057864</v>
      </c>
      <c r="J1903">
        <v>141.62528433473099</v>
      </c>
      <c r="K1903">
        <v>141.16181481512001</v>
      </c>
      <c r="L1903">
        <v>273.44560368973401</v>
      </c>
      <c r="M1903">
        <v>301.19348706102301</v>
      </c>
      <c r="N1903">
        <v>274.74844013793103</v>
      </c>
      <c r="O1903">
        <v>249.190206807485</v>
      </c>
      <c r="P1903">
        <v>178.74141133459699</v>
      </c>
      <c r="Q1903">
        <v>56.733233997457098</v>
      </c>
      <c r="R1903">
        <v>45.199062205361699</v>
      </c>
      <c r="S1903">
        <v>18.605101288101501</v>
      </c>
      <c r="T1903">
        <v>48.544833232747699</v>
      </c>
    </row>
    <row r="1904" spans="1:20" x14ac:dyDescent="0.35">
      <c r="A1904" s="24">
        <v>43672</v>
      </c>
      <c r="B1904">
        <v>122.37101080390499</v>
      </c>
      <c r="C1904">
        <v>141.362359856258</v>
      </c>
      <c r="D1904">
        <v>130.633505950087</v>
      </c>
      <c r="E1904">
        <v>111.858295928308</v>
      </c>
      <c r="F1904">
        <v>146.99493554191301</v>
      </c>
      <c r="G1904">
        <v>40.319618837702897</v>
      </c>
      <c r="H1904">
        <v>20.625421426182399</v>
      </c>
      <c r="I1904">
        <v>156.688986862322</v>
      </c>
      <c r="J1904">
        <v>141.819212125212</v>
      </c>
      <c r="K1904">
        <v>142.10095112965499</v>
      </c>
      <c r="L1904">
        <v>275.27779059163902</v>
      </c>
      <c r="M1904">
        <v>303.77760075752201</v>
      </c>
      <c r="N1904">
        <v>276.38012623966398</v>
      </c>
      <c r="O1904">
        <v>252.505248755488</v>
      </c>
      <c r="P1904">
        <v>179.74532185018001</v>
      </c>
      <c r="Q1904">
        <v>56.806536497538403</v>
      </c>
      <c r="R1904">
        <v>45.199062205361699</v>
      </c>
      <c r="S1904">
        <v>18.141423199035</v>
      </c>
      <c r="T1904">
        <v>47.9702188794137</v>
      </c>
    </row>
    <row r="1905" spans="1:20" x14ac:dyDescent="0.35">
      <c r="A1905" s="24">
        <v>43675</v>
      </c>
      <c r="B1905">
        <v>122.426048212246</v>
      </c>
      <c r="C1905">
        <v>141.20510851952099</v>
      </c>
      <c r="D1905">
        <v>130.70838225712799</v>
      </c>
      <c r="E1905">
        <v>111.900101374165</v>
      </c>
      <c r="F1905">
        <v>146.805971388497</v>
      </c>
      <c r="G1905">
        <v>40.3332995716856</v>
      </c>
      <c r="H1905">
        <v>20.625421426182399</v>
      </c>
      <c r="I1905">
        <v>156.62451804626099</v>
      </c>
      <c r="J1905">
        <v>141.727924921626</v>
      </c>
      <c r="K1905">
        <v>142.15963512390499</v>
      </c>
      <c r="L1905">
        <v>274.77644755363099</v>
      </c>
      <c r="M1905">
        <v>303.09356081720898</v>
      </c>
      <c r="N1905">
        <v>275.91404889594099</v>
      </c>
      <c r="O1905">
        <v>250.31393827446399</v>
      </c>
      <c r="P1905">
        <v>180.07993572906199</v>
      </c>
      <c r="Q1905">
        <v>57.026432753342398</v>
      </c>
      <c r="R1905">
        <v>45.521078045065899</v>
      </c>
      <c r="S1905">
        <v>17.774343329987602</v>
      </c>
      <c r="T1905">
        <v>47.078584773637601</v>
      </c>
    </row>
    <row r="1906" spans="1:20" x14ac:dyDescent="0.35">
      <c r="A1906" s="24">
        <v>43676</v>
      </c>
      <c r="B1906">
        <v>122.415051941729</v>
      </c>
      <c r="C1906">
        <v>141.362359856258</v>
      </c>
      <c r="D1906">
        <v>130.70838225712799</v>
      </c>
      <c r="E1906">
        <v>111.913940338711</v>
      </c>
      <c r="F1906">
        <v>146.832988860564</v>
      </c>
      <c r="G1906">
        <v>40.128077382591499</v>
      </c>
      <c r="H1906">
        <v>20.5066282656487</v>
      </c>
      <c r="I1906">
        <v>156.511690308765</v>
      </c>
      <c r="J1906">
        <v>141.68228131983199</v>
      </c>
      <c r="K1906">
        <v>143.09876227622399</v>
      </c>
      <c r="L1906">
        <v>274.101889359567</v>
      </c>
      <c r="M1906">
        <v>301.80151918269303</v>
      </c>
      <c r="N1906">
        <v>275.37010027245299</v>
      </c>
      <c r="O1906">
        <v>252.67380360119</v>
      </c>
      <c r="P1906">
        <v>178.36488462218199</v>
      </c>
      <c r="Q1906">
        <v>57.356273388902203</v>
      </c>
      <c r="R1906">
        <v>45.813816418139901</v>
      </c>
      <c r="S1906">
        <v>17.909584154501701</v>
      </c>
      <c r="T1906">
        <v>49.4760953338752</v>
      </c>
    </row>
    <row r="1907" spans="1:20" x14ac:dyDescent="0.35">
      <c r="A1907" s="24">
        <v>43677</v>
      </c>
      <c r="B1907">
        <v>122.470080007444</v>
      </c>
      <c r="C1907">
        <v>141.25230188580599</v>
      </c>
      <c r="D1907">
        <v>130.633505950087</v>
      </c>
      <c r="E1907">
        <v>111.913940338711</v>
      </c>
      <c r="F1907">
        <v>146.57648102697999</v>
      </c>
      <c r="G1907">
        <v>39.430312437221097</v>
      </c>
      <c r="H1907">
        <v>20.016608121306302</v>
      </c>
      <c r="I1907">
        <v>156.97912577215499</v>
      </c>
      <c r="J1907">
        <v>141.807768715077</v>
      </c>
      <c r="K1907">
        <v>146.620461610772</v>
      </c>
      <c r="L1907">
        <v>271.10313187626201</v>
      </c>
      <c r="M1907">
        <v>297.69746210562897</v>
      </c>
      <c r="N1907">
        <v>272.417510205626</v>
      </c>
      <c r="O1907">
        <v>251.55007213421001</v>
      </c>
      <c r="P1907">
        <v>178.15576816761501</v>
      </c>
      <c r="Q1907">
        <v>56.989787125521502</v>
      </c>
      <c r="R1907">
        <v>45.608899277809499</v>
      </c>
      <c r="S1907">
        <v>18.778981032124701</v>
      </c>
      <c r="T1907">
        <v>49.594983530298698</v>
      </c>
    </row>
    <row r="1908" spans="1:20" x14ac:dyDescent="0.35">
      <c r="A1908" s="24">
        <v>43678</v>
      </c>
      <c r="B1908">
        <v>123.429605043298</v>
      </c>
      <c r="C1908">
        <v>142.28379824096501</v>
      </c>
      <c r="D1908">
        <v>131.38073420887801</v>
      </c>
      <c r="E1908">
        <v>112.312869556043</v>
      </c>
      <c r="F1908">
        <v>146.58736709133501</v>
      </c>
      <c r="G1908">
        <v>37.925342264295402</v>
      </c>
      <c r="H1908">
        <v>18.8286778302569</v>
      </c>
      <c r="I1908">
        <v>158.837611165765</v>
      </c>
      <c r="J1908">
        <v>142.96070228928099</v>
      </c>
      <c r="K1908">
        <v>155.13127165146199</v>
      </c>
      <c r="L1908">
        <v>268.74244735041998</v>
      </c>
      <c r="M1908">
        <v>296.40542047111398</v>
      </c>
      <c r="N1908">
        <v>269.85338183272802</v>
      </c>
      <c r="O1908">
        <v>241.88585478522299</v>
      </c>
      <c r="P1908">
        <v>172.383162164868</v>
      </c>
      <c r="Q1908">
        <v>55.413860210778999</v>
      </c>
      <c r="R1908">
        <v>43.911007221905301</v>
      </c>
      <c r="S1908">
        <v>18.209042690045599</v>
      </c>
      <c r="T1908">
        <v>46.503966209934298</v>
      </c>
    </row>
    <row r="1909" spans="1:20" x14ac:dyDescent="0.35">
      <c r="A1909" s="24">
        <v>43679</v>
      </c>
      <c r="B1909">
        <v>123.473730264753</v>
      </c>
      <c r="C1909">
        <v>142.39420169726</v>
      </c>
      <c r="D1909">
        <v>131.38073420887801</v>
      </c>
      <c r="E1909">
        <v>112.340720616467</v>
      </c>
      <c r="F1909">
        <v>146.302510680962</v>
      </c>
      <c r="G1909">
        <v>37.241263642584599</v>
      </c>
      <c r="H1909">
        <v>18.353505188122199</v>
      </c>
      <c r="I1909">
        <v>159.209673713966</v>
      </c>
      <c r="J1909">
        <v>143.10939660018599</v>
      </c>
      <c r="K1909">
        <v>159.12251623773699</v>
      </c>
      <c r="L1909">
        <v>266.71886248602101</v>
      </c>
      <c r="M1909">
        <v>294.35339193258301</v>
      </c>
      <c r="N1909">
        <v>267.91081773311402</v>
      </c>
      <c r="O1909">
        <v>239.86314789335</v>
      </c>
      <c r="P1909">
        <v>171.546593028194</v>
      </c>
      <c r="Q1909">
        <v>55.487158962713899</v>
      </c>
      <c r="R1909">
        <v>44.115924362235702</v>
      </c>
      <c r="S1909">
        <v>17.9675434550118</v>
      </c>
      <c r="T1909">
        <v>45.968988272690197</v>
      </c>
    </row>
    <row r="1910" spans="1:20" x14ac:dyDescent="0.35">
      <c r="A1910" s="24">
        <v>43682</v>
      </c>
      <c r="B1910">
        <v>124.01415445172699</v>
      </c>
      <c r="C1910">
        <v>142.69391757661199</v>
      </c>
      <c r="D1910">
        <v>131.68107514598401</v>
      </c>
      <c r="E1910">
        <v>112.63363574760299</v>
      </c>
      <c r="F1910">
        <v>144.70248326811199</v>
      </c>
      <c r="G1910">
        <v>35.941512863914603</v>
      </c>
      <c r="H1910">
        <v>17.343765952160499</v>
      </c>
      <c r="I1910">
        <v>159.727280827405</v>
      </c>
      <c r="J1910">
        <v>143.21231727054601</v>
      </c>
      <c r="K1910">
        <v>167.69202859710799</v>
      </c>
      <c r="L1910">
        <v>258.69785237280701</v>
      </c>
      <c r="M1910">
        <v>285.61325347542498</v>
      </c>
      <c r="N1910">
        <v>259.829938966746</v>
      </c>
      <c r="O1910">
        <v>232.22168617968401</v>
      </c>
      <c r="P1910">
        <v>167.73998132175299</v>
      </c>
      <c r="Q1910">
        <v>55.010720823284601</v>
      </c>
      <c r="R1910">
        <v>43.647540731888</v>
      </c>
      <c r="S1910">
        <v>17.484544984944201</v>
      </c>
      <c r="T1910">
        <v>44.066823443975998</v>
      </c>
    </row>
    <row r="1911" spans="1:20" x14ac:dyDescent="0.35">
      <c r="A1911" s="24">
        <v>43683</v>
      </c>
      <c r="B1911">
        <v>124.345042228201</v>
      </c>
      <c r="C1911">
        <v>143.11970815014101</v>
      </c>
      <c r="D1911">
        <v>131.86879626733801</v>
      </c>
      <c r="E1911">
        <v>112.675475819727</v>
      </c>
      <c r="F1911">
        <v>145.59743373553101</v>
      </c>
      <c r="G1911">
        <v>35.3942499665459</v>
      </c>
      <c r="H1911">
        <v>16.9873864705595</v>
      </c>
      <c r="I1911">
        <v>160.85950527273801</v>
      </c>
      <c r="J1911">
        <v>144.104523147897</v>
      </c>
      <c r="K1911">
        <v>171.33113256902101</v>
      </c>
      <c r="L1911">
        <v>262.32547178663202</v>
      </c>
      <c r="M1911">
        <v>289.56529491520399</v>
      </c>
      <c r="N1911">
        <v>263.24878212290002</v>
      </c>
      <c r="O1911">
        <v>234.356819836049</v>
      </c>
      <c r="P1911">
        <v>169.873316996971</v>
      </c>
      <c r="Q1911">
        <v>54.717525815546097</v>
      </c>
      <c r="R1911">
        <v>43.266978334283799</v>
      </c>
      <c r="S1911">
        <v>17.668084919467901</v>
      </c>
      <c r="T1911">
        <v>43.412948889569897</v>
      </c>
    </row>
    <row r="1912" spans="1:20" x14ac:dyDescent="0.35">
      <c r="A1912" s="24">
        <v>43684</v>
      </c>
      <c r="B1912">
        <v>124.27885906733</v>
      </c>
      <c r="C1912">
        <v>143.11970815014101</v>
      </c>
      <c r="D1912">
        <v>131.86879626733801</v>
      </c>
      <c r="E1912">
        <v>112.68937249471701</v>
      </c>
      <c r="F1912">
        <v>145.62456982089</v>
      </c>
      <c r="G1912">
        <v>35.353204969759403</v>
      </c>
      <c r="H1912">
        <v>16.913141073797799</v>
      </c>
      <c r="I1912">
        <v>160.988939943351</v>
      </c>
      <c r="J1912">
        <v>144.08162632464399</v>
      </c>
      <c r="K1912">
        <v>171.80071446961301</v>
      </c>
      <c r="L1912">
        <v>262.480444324389</v>
      </c>
      <c r="M1912">
        <v>290.097319218233</v>
      </c>
      <c r="N1912">
        <v>263.637275770575</v>
      </c>
      <c r="O1912">
        <v>231.49121685704401</v>
      </c>
      <c r="P1912">
        <v>169.496876383228</v>
      </c>
      <c r="Q1912">
        <v>54.021183924020001</v>
      </c>
      <c r="R1912">
        <v>42.622952238448804</v>
      </c>
      <c r="S1912">
        <v>17.5135237139528</v>
      </c>
      <c r="T1912">
        <v>43.3138831115606</v>
      </c>
    </row>
    <row r="1913" spans="1:20" x14ac:dyDescent="0.35">
      <c r="A1913" s="24">
        <v>43685</v>
      </c>
      <c r="B1913">
        <v>124.40022911855399</v>
      </c>
      <c r="C1913">
        <v>143.24593485809001</v>
      </c>
      <c r="D1913">
        <v>131.86879626733801</v>
      </c>
      <c r="E1913">
        <v>112.68937249471701</v>
      </c>
      <c r="F1913">
        <v>146.05849678080199</v>
      </c>
      <c r="G1913">
        <v>35.175341453792299</v>
      </c>
      <c r="H1913">
        <v>16.8388969913232</v>
      </c>
      <c r="I1913">
        <v>161.635908633507</v>
      </c>
      <c r="J1913">
        <v>144.47048220369601</v>
      </c>
      <c r="K1913">
        <v>172.73982329750001</v>
      </c>
      <c r="L1913">
        <v>267.63033547053601</v>
      </c>
      <c r="M1913">
        <v>296.10135876907498</v>
      </c>
      <c r="N1913">
        <v>268.68783698221</v>
      </c>
      <c r="O1913">
        <v>236.21097188221901</v>
      </c>
      <c r="P1913">
        <v>172.048496626782</v>
      </c>
      <c r="Q1913">
        <v>54.314375183612199</v>
      </c>
      <c r="R1913">
        <v>42.974239961209697</v>
      </c>
      <c r="S1913">
        <v>17.803323901489101</v>
      </c>
      <c r="T1913">
        <v>44.581983173175203</v>
      </c>
    </row>
    <row r="1914" spans="1:20" x14ac:dyDescent="0.35">
      <c r="A1914" s="24">
        <v>43686</v>
      </c>
      <c r="B1914">
        <v>124.234752531127</v>
      </c>
      <c r="C1914">
        <v>142.914738308637</v>
      </c>
      <c r="D1914">
        <v>131.68107514598401</v>
      </c>
      <c r="E1914">
        <v>112.605761603001</v>
      </c>
      <c r="F1914">
        <v>145.909268080207</v>
      </c>
      <c r="G1914">
        <v>35.325837912117201</v>
      </c>
      <c r="H1914">
        <v>16.942841335362001</v>
      </c>
      <c r="I1914">
        <v>161.215326357301</v>
      </c>
      <c r="J1914">
        <v>144.04726608529299</v>
      </c>
      <c r="K1914">
        <v>171.918082458112</v>
      </c>
      <c r="L1914">
        <v>265.807389501508</v>
      </c>
      <c r="M1914">
        <v>294.35339193258301</v>
      </c>
      <c r="N1914">
        <v>266.97843936944298</v>
      </c>
      <c r="O1914">
        <v>234.97483802247299</v>
      </c>
      <c r="P1914">
        <v>168.15826589009001</v>
      </c>
      <c r="Q1914">
        <v>54.790820819334201</v>
      </c>
      <c r="R1914">
        <v>43.4718982664008</v>
      </c>
      <c r="S1914">
        <v>17.812984091989598</v>
      </c>
      <c r="T1914">
        <v>44.165885011616098</v>
      </c>
    </row>
    <row r="1915" spans="1:20" x14ac:dyDescent="0.35">
      <c r="A1915" s="24">
        <v>43689</v>
      </c>
      <c r="B1915">
        <v>124.68695430306801</v>
      </c>
      <c r="C1915">
        <v>143.46674177068201</v>
      </c>
      <c r="D1915">
        <v>131.981512511045</v>
      </c>
      <c r="E1915">
        <v>112.77312189149799</v>
      </c>
      <c r="F1915">
        <v>145.52961329101399</v>
      </c>
      <c r="G1915">
        <v>33.875593469960798</v>
      </c>
      <c r="H1915">
        <v>15.814306310292199</v>
      </c>
      <c r="I1915">
        <v>162.71961335083401</v>
      </c>
      <c r="J1915">
        <v>144.95086535787601</v>
      </c>
      <c r="K1915">
        <v>182.424523954156</v>
      </c>
      <c r="L1915">
        <v>262.57162750995798</v>
      </c>
      <c r="M1915">
        <v>290.93331394089199</v>
      </c>
      <c r="N1915">
        <v>263.55956425954201</v>
      </c>
      <c r="O1915">
        <v>230.03042444210899</v>
      </c>
      <c r="P1915">
        <v>165.10463872954099</v>
      </c>
      <c r="Q1915">
        <v>54.387681431839802</v>
      </c>
      <c r="R1915">
        <v>43.149882426696898</v>
      </c>
      <c r="S1915">
        <v>17.716384029477499</v>
      </c>
      <c r="T1915">
        <v>43.492204880272801</v>
      </c>
    </row>
    <row r="1916" spans="1:20" x14ac:dyDescent="0.35">
      <c r="A1916" s="24">
        <v>43690</v>
      </c>
      <c r="B1916">
        <v>124.510528158253</v>
      </c>
      <c r="C1916">
        <v>143.230153064738</v>
      </c>
      <c r="D1916">
        <v>131.718569549145</v>
      </c>
      <c r="E1916">
        <v>112.605761603001</v>
      </c>
      <c r="F1916">
        <v>146.03137387469701</v>
      </c>
      <c r="G1916">
        <v>34.1355441846624</v>
      </c>
      <c r="H1916">
        <v>16.0518926313595</v>
      </c>
      <c r="I1916">
        <v>162.751993946656</v>
      </c>
      <c r="J1916">
        <v>144.83648127141799</v>
      </c>
      <c r="K1916">
        <v>180.66363763801701</v>
      </c>
      <c r="L1916">
        <v>266.655073133835</v>
      </c>
      <c r="M1916">
        <v>295.11347011900801</v>
      </c>
      <c r="N1916">
        <v>267.44461257440503</v>
      </c>
      <c r="O1916">
        <v>232.16548498329999</v>
      </c>
      <c r="P1916">
        <v>167.73998132175299</v>
      </c>
      <c r="Q1916">
        <v>55.6704058425507</v>
      </c>
      <c r="R1916">
        <v>43.998828454648802</v>
      </c>
      <c r="S1916">
        <v>18.054483327023402</v>
      </c>
      <c r="T1916">
        <v>43.769613478840398</v>
      </c>
    </row>
    <row r="1917" spans="1:20" x14ac:dyDescent="0.35">
      <c r="A1917" s="24">
        <v>43691</v>
      </c>
      <c r="B1917">
        <v>124.896518741446</v>
      </c>
      <c r="C1917">
        <v>143.49830535738599</v>
      </c>
      <c r="D1917">
        <v>132.019022985531</v>
      </c>
      <c r="E1917">
        <v>112.717292807673</v>
      </c>
      <c r="F1917">
        <v>144.77023781635501</v>
      </c>
      <c r="G1917">
        <v>32.589523425273498</v>
      </c>
      <c r="H1917">
        <v>14.9827581294181</v>
      </c>
      <c r="I1917">
        <v>164.126890125914</v>
      </c>
      <c r="J1917">
        <v>145.259707392802</v>
      </c>
      <c r="K1917">
        <v>192.637481343437</v>
      </c>
      <c r="L1917">
        <v>258.77076303414498</v>
      </c>
      <c r="M1917">
        <v>286.6012334079</v>
      </c>
      <c r="N1917">
        <v>259.67457985217101</v>
      </c>
      <c r="O1917">
        <v>224.63640129067699</v>
      </c>
      <c r="P1917">
        <v>160.712469954791</v>
      </c>
      <c r="Q1917">
        <v>54.827470195301501</v>
      </c>
      <c r="R1917">
        <v>43.208431776383499</v>
      </c>
      <c r="S1917">
        <v>18.083462056032001</v>
      </c>
      <c r="T1917">
        <v>41.550403635468598</v>
      </c>
    </row>
    <row r="1918" spans="1:20" x14ac:dyDescent="0.35">
      <c r="A1918" s="24">
        <v>43692</v>
      </c>
      <c r="B1918">
        <v>125.470053194107</v>
      </c>
      <c r="C1918">
        <v>144.05030881943</v>
      </c>
      <c r="D1918">
        <v>132.469574569505</v>
      </c>
      <c r="E1918">
        <v>112.982333794208</v>
      </c>
      <c r="F1918">
        <v>145.285559853091</v>
      </c>
      <c r="G1918">
        <v>31.905444803562499</v>
      </c>
      <c r="H1918">
        <v>14.463037723511601</v>
      </c>
      <c r="I1918">
        <v>164.887095879383</v>
      </c>
      <c r="J1918">
        <v>145.96884871691699</v>
      </c>
      <c r="K1918">
        <v>198.97654381051001</v>
      </c>
      <c r="L1918">
        <v>259.45432291363301</v>
      </c>
      <c r="M1918">
        <v>287.89330546988498</v>
      </c>
      <c r="N1918">
        <v>260.14073708026098</v>
      </c>
      <c r="O1918">
        <v>223.17558450401799</v>
      </c>
      <c r="P1918">
        <v>158.160815271768</v>
      </c>
      <c r="Q1918">
        <v>54.387681431839802</v>
      </c>
      <c r="R1918">
        <v>43.003511844266399</v>
      </c>
      <c r="S1918">
        <v>18.6244216691025</v>
      </c>
      <c r="T1918">
        <v>41.173950310737901</v>
      </c>
    </row>
    <row r="1919" spans="1:20" x14ac:dyDescent="0.35">
      <c r="A1919" s="24">
        <v>43693</v>
      </c>
      <c r="B1919">
        <v>125.370797138054</v>
      </c>
      <c r="C1919">
        <v>144.30269313816001</v>
      </c>
      <c r="D1919">
        <v>132.356962789417</v>
      </c>
      <c r="E1919">
        <v>112.996230469198</v>
      </c>
      <c r="F1919">
        <v>145.74662289836201</v>
      </c>
      <c r="G1919">
        <v>32.439026966948603</v>
      </c>
      <c r="H1919">
        <v>14.834266021607499</v>
      </c>
      <c r="I1919">
        <v>164.83853229503899</v>
      </c>
      <c r="J1919">
        <v>146.23192711427899</v>
      </c>
      <c r="K1919">
        <v>194.16355838484799</v>
      </c>
      <c r="L1919">
        <v>263.28255131689599</v>
      </c>
      <c r="M1919">
        <v>291.69327041743998</v>
      </c>
      <c r="N1919">
        <v>264.181192440318</v>
      </c>
      <c r="O1919">
        <v>228.85044303529801</v>
      </c>
      <c r="P1919">
        <v>161.50724679607401</v>
      </c>
      <c r="Q1919">
        <v>54.351028307725798</v>
      </c>
      <c r="R1919">
        <v>43.091335868796598</v>
      </c>
      <c r="S1919">
        <v>18.4505419250793</v>
      </c>
      <c r="T1919">
        <v>42.481682578073098</v>
      </c>
    </row>
    <row r="1920" spans="1:20" x14ac:dyDescent="0.35">
      <c r="A1920" s="24">
        <v>43696</v>
      </c>
      <c r="B1920">
        <v>125.039956074711</v>
      </c>
      <c r="C1920">
        <v>143.876819648028</v>
      </c>
      <c r="D1920">
        <v>132.31937195830099</v>
      </c>
      <c r="E1920">
        <v>112.88473389079201</v>
      </c>
      <c r="F1920">
        <v>146.23475613271901</v>
      </c>
      <c r="G1920">
        <v>33.314649838609398</v>
      </c>
      <c r="H1920">
        <v>15.443078012196301</v>
      </c>
      <c r="I1920">
        <v>163.997411598963</v>
      </c>
      <c r="J1920">
        <v>145.75154396009901</v>
      </c>
      <c r="K1920">
        <v>186.06360960163599</v>
      </c>
      <c r="L1920">
        <v>266.45449405032701</v>
      </c>
      <c r="M1920">
        <v>295.26542490135398</v>
      </c>
      <c r="N1920">
        <v>267.21155792566998</v>
      </c>
      <c r="O1920">
        <v>231.43501566066001</v>
      </c>
      <c r="P1920">
        <v>163.55696344103899</v>
      </c>
      <c r="Q1920">
        <v>54.607573939497499</v>
      </c>
      <c r="R1920">
        <v>43.501170149457501</v>
      </c>
      <c r="S1920">
        <v>18.4505419250793</v>
      </c>
      <c r="T1920">
        <v>44.225331215012403</v>
      </c>
    </row>
    <row r="1921" spans="1:20" x14ac:dyDescent="0.35">
      <c r="A1921" s="24">
        <v>43697</v>
      </c>
      <c r="B1921">
        <v>125.381849464326</v>
      </c>
      <c r="C1921">
        <v>144.413096594455</v>
      </c>
      <c r="D1921">
        <v>132.582234563572</v>
      </c>
      <c r="E1921">
        <v>113.0380936255</v>
      </c>
      <c r="F1921">
        <v>146.302510680962</v>
      </c>
      <c r="G1921">
        <v>32.644249156042697</v>
      </c>
      <c r="H1921">
        <v>14.997606945913001</v>
      </c>
      <c r="I1921">
        <v>165.22669011908701</v>
      </c>
      <c r="J1921">
        <v>146.597926182002</v>
      </c>
      <c r="K1921">
        <v>191.463581565254</v>
      </c>
      <c r="L1921">
        <v>264.41275628542297</v>
      </c>
      <c r="M1921">
        <v>292.98537290689501</v>
      </c>
      <c r="N1921">
        <v>265.26900980292902</v>
      </c>
      <c r="O1921">
        <v>228.2323517337</v>
      </c>
      <c r="P1921">
        <v>162.00918483413099</v>
      </c>
      <c r="Q1921">
        <v>54.754167695220197</v>
      </c>
      <c r="R1921">
        <v>43.5304448243011</v>
      </c>
      <c r="S1921">
        <v>18.585780907100599</v>
      </c>
      <c r="T1921">
        <v>43.868675046480497</v>
      </c>
    </row>
    <row r="1922" spans="1:20" x14ac:dyDescent="0.35">
      <c r="A1922" s="24">
        <v>43698</v>
      </c>
      <c r="B1922">
        <v>125.31565696083</v>
      </c>
      <c r="C1922">
        <v>144.60236755920999</v>
      </c>
      <c r="D1922">
        <v>132.73246128176601</v>
      </c>
      <c r="E1922">
        <v>112.940470637906</v>
      </c>
      <c r="F1922">
        <v>146.93992533293201</v>
      </c>
      <c r="G1922">
        <v>33.082063386711503</v>
      </c>
      <c r="H1922">
        <v>15.294588532960001</v>
      </c>
      <c r="I1922">
        <v>165.663440765036</v>
      </c>
      <c r="J1922">
        <v>146.86097457042101</v>
      </c>
      <c r="K1922">
        <v>187.765766112444</v>
      </c>
      <c r="L1922">
        <v>266.563889948265</v>
      </c>
      <c r="M1922">
        <v>295.79741877691299</v>
      </c>
      <c r="N1922">
        <v>267.52229213169301</v>
      </c>
      <c r="O1922">
        <v>229.580961101387</v>
      </c>
      <c r="P1922">
        <v>165.06284643414901</v>
      </c>
      <c r="Q1922">
        <v>54.937418323203701</v>
      </c>
      <c r="R1922">
        <v>43.6182660570446</v>
      </c>
      <c r="S1922">
        <v>18.257341800055201</v>
      </c>
      <c r="T1922">
        <v>44.066823443975998</v>
      </c>
    </row>
    <row r="1923" spans="1:20" x14ac:dyDescent="0.35">
      <c r="A1923" s="24">
        <v>43699</v>
      </c>
      <c r="B1923">
        <v>124.98475049910699</v>
      </c>
      <c r="C1923">
        <v>144.381574466053</v>
      </c>
      <c r="D1923">
        <v>132.582234563572</v>
      </c>
      <c r="E1923">
        <v>112.870721794914</v>
      </c>
      <c r="F1923">
        <v>147.22459723374001</v>
      </c>
      <c r="G1923">
        <v>33.519874822541802</v>
      </c>
      <c r="H1923">
        <v>15.591570120006899</v>
      </c>
      <c r="I1923">
        <v>164.74149283902699</v>
      </c>
      <c r="J1923">
        <v>146.32342438046399</v>
      </c>
      <c r="K1923">
        <v>184.12669878939599</v>
      </c>
      <c r="L1923">
        <v>266.48185797777802</v>
      </c>
      <c r="M1923">
        <v>295.189386655242</v>
      </c>
      <c r="N1923">
        <v>267.21155792566998</v>
      </c>
      <c r="O1923">
        <v>230.53604023576699</v>
      </c>
      <c r="P1923">
        <v>167.65632785203201</v>
      </c>
      <c r="Q1923">
        <v>54.680872691432</v>
      </c>
      <c r="R1923">
        <v>43.354802358813899</v>
      </c>
      <c r="S1923">
        <v>18.083462056032001</v>
      </c>
      <c r="T1923">
        <v>43.5318412963626</v>
      </c>
    </row>
    <row r="1924" spans="1:20" x14ac:dyDescent="0.35">
      <c r="A1924" s="24">
        <v>43700</v>
      </c>
      <c r="B1924">
        <v>125.492101790897</v>
      </c>
      <c r="C1924">
        <v>144.712757196072</v>
      </c>
      <c r="D1924">
        <v>132.84509716884301</v>
      </c>
      <c r="E1924">
        <v>113.079933697624</v>
      </c>
      <c r="F1924">
        <v>146.478862287661</v>
      </c>
      <c r="G1924">
        <v>32.425346232966</v>
      </c>
      <c r="H1924">
        <v>14.819417205112501</v>
      </c>
      <c r="I1924">
        <v>166.100220648543</v>
      </c>
      <c r="J1924">
        <v>146.86097457042101</v>
      </c>
      <c r="K1924">
        <v>192.98962195780101</v>
      </c>
      <c r="L1924">
        <v>259.63668928477102</v>
      </c>
      <c r="M1924">
        <v>287.81720636883398</v>
      </c>
      <c r="N1924">
        <v>260.60699016958898</v>
      </c>
      <c r="O1924">
        <v>223.56887102008201</v>
      </c>
      <c r="P1924">
        <v>161.298095902038</v>
      </c>
      <c r="Q1924">
        <v>54.277729555791304</v>
      </c>
      <c r="R1924">
        <v>42.740048146035697</v>
      </c>
      <c r="S1924">
        <v>18.064143517523899</v>
      </c>
      <c r="T1924">
        <v>41.471160275873601</v>
      </c>
    </row>
    <row r="1925" spans="1:20" x14ac:dyDescent="0.35">
      <c r="A1925" s="24">
        <v>43703</v>
      </c>
      <c r="B1925">
        <v>125.43698964155</v>
      </c>
      <c r="C1925">
        <v>144.712757196072</v>
      </c>
      <c r="D1925">
        <v>132.84509716884301</v>
      </c>
      <c r="E1925">
        <v>113.0380936255</v>
      </c>
      <c r="F1925">
        <v>147.22459723374001</v>
      </c>
      <c r="G1925">
        <v>32.726341944454099</v>
      </c>
      <c r="H1925">
        <v>14.9827581294181</v>
      </c>
      <c r="I1925">
        <v>165.56643054658201</v>
      </c>
      <c r="J1925">
        <v>146.87238797161399</v>
      </c>
      <c r="K1925">
        <v>190.64182240143501</v>
      </c>
      <c r="L1925">
        <v>262.50783815776998</v>
      </c>
      <c r="M1925">
        <v>291.23734521546299</v>
      </c>
      <c r="N1925">
        <v>263.24878212290002</v>
      </c>
      <c r="O1925">
        <v>225.53542545901999</v>
      </c>
      <c r="P1925">
        <v>163.13862721349901</v>
      </c>
      <c r="Q1925">
        <v>54.241080179824003</v>
      </c>
      <c r="R1925">
        <v>42.769320029092398</v>
      </c>
      <c r="S1925">
        <v>18.653400398111099</v>
      </c>
      <c r="T1925">
        <v>41.4117182828465</v>
      </c>
    </row>
    <row r="1926" spans="1:20" x14ac:dyDescent="0.35">
      <c r="A1926" s="24">
        <v>43704</v>
      </c>
      <c r="B1926">
        <v>125.834032551015</v>
      </c>
      <c r="C1926">
        <v>145.12287653171899</v>
      </c>
      <c r="D1926">
        <v>133.10789548881101</v>
      </c>
      <c r="E1926">
        <v>113.17753360104</v>
      </c>
      <c r="F1926">
        <v>147.19754022390899</v>
      </c>
      <c r="G1926">
        <v>31.6865390856474</v>
      </c>
      <c r="H1926">
        <v>14.2996994277803</v>
      </c>
      <c r="I1926">
        <v>167.24858422605899</v>
      </c>
      <c r="J1926">
        <v>147.66164316966399</v>
      </c>
      <c r="K1926">
        <v>199.50481886756799</v>
      </c>
      <c r="L1926">
        <v>261.47775824837402</v>
      </c>
      <c r="M1926">
        <v>290.93331394089199</v>
      </c>
      <c r="N1926">
        <v>262.00558966884103</v>
      </c>
      <c r="O1926">
        <v>221.939475015997</v>
      </c>
      <c r="P1926">
        <v>161.13075452312799</v>
      </c>
      <c r="Q1926">
        <v>54.607573939497499</v>
      </c>
      <c r="R1926">
        <v>43.149882426696898</v>
      </c>
      <c r="S1926">
        <v>18.411901163077399</v>
      </c>
      <c r="T1926">
        <v>40.817289931836697</v>
      </c>
    </row>
    <row r="1927" spans="1:20" x14ac:dyDescent="0.35">
      <c r="A1927" s="24">
        <v>43705</v>
      </c>
      <c r="B1927">
        <v>125.84503816415901</v>
      </c>
      <c r="C1927">
        <v>145.248965045331</v>
      </c>
      <c r="D1927">
        <v>133.14543007028601</v>
      </c>
      <c r="E1927">
        <v>113.19149952856201</v>
      </c>
      <c r="F1927">
        <v>147.56365991855799</v>
      </c>
      <c r="G1927">
        <v>31.6454940888609</v>
      </c>
      <c r="H1927">
        <v>14.255150349721299</v>
      </c>
      <c r="I1927">
        <v>167.36183590815099</v>
      </c>
      <c r="J1927">
        <v>147.66164316966399</v>
      </c>
      <c r="K1927">
        <v>200.26782990162499</v>
      </c>
      <c r="L1927">
        <v>263.31903655349703</v>
      </c>
      <c r="M1927">
        <v>292.453348603866</v>
      </c>
      <c r="N1927">
        <v>263.87041030367601</v>
      </c>
      <c r="O1927">
        <v>224.69260248706101</v>
      </c>
      <c r="P1927">
        <v>165.43928704789201</v>
      </c>
      <c r="Q1927">
        <v>55.0840195752196</v>
      </c>
      <c r="R1927">
        <v>43.7060900815748</v>
      </c>
      <c r="S1927">
        <v>18.692041160113099</v>
      </c>
      <c r="T1927">
        <v>42.105212411865502</v>
      </c>
    </row>
    <row r="1928" spans="1:20" x14ac:dyDescent="0.35">
      <c r="A1928" s="24">
        <v>43706</v>
      </c>
      <c r="B1928">
        <v>125.767858732771</v>
      </c>
      <c r="C1928">
        <v>145.01243161712199</v>
      </c>
      <c r="D1928">
        <v>133.03281025453401</v>
      </c>
      <c r="E1928">
        <v>113.135681986827</v>
      </c>
      <c r="F1928">
        <v>147.71284908138901</v>
      </c>
      <c r="G1928">
        <v>31.864402601614501</v>
      </c>
      <c r="H1928">
        <v>14.4333400905217</v>
      </c>
      <c r="I1928">
        <v>166.68242814705599</v>
      </c>
      <c r="J1928">
        <v>147.34136772758299</v>
      </c>
      <c r="K1928">
        <v>197.97868685286099</v>
      </c>
      <c r="L1928">
        <v>266.68243706128499</v>
      </c>
      <c r="M1928">
        <v>295.873487450494</v>
      </c>
      <c r="N1928">
        <v>267.13387836838399</v>
      </c>
      <c r="O1928">
        <v>229.29997949119399</v>
      </c>
      <c r="P1928">
        <v>167.949149435523</v>
      </c>
      <c r="Q1928">
        <v>55.230613330942298</v>
      </c>
      <c r="R1928">
        <v>43.9695565715922</v>
      </c>
      <c r="S1928">
        <v>19.1557192491797</v>
      </c>
      <c r="T1928">
        <v>43.5318412963626</v>
      </c>
    </row>
    <row r="1929" spans="1:20" x14ac:dyDescent="0.35">
      <c r="A1929" s="24">
        <v>43707</v>
      </c>
      <c r="B1929">
        <v>125.878111059342</v>
      </c>
      <c r="C1929">
        <v>144.93356410866301</v>
      </c>
      <c r="D1929">
        <v>132.95770894893201</v>
      </c>
      <c r="E1929">
        <v>113.19149952856201</v>
      </c>
      <c r="F1929">
        <v>147.55011164476099</v>
      </c>
      <c r="G1929">
        <v>31.864402601614501</v>
      </c>
      <c r="H1929">
        <v>14.418491274026801</v>
      </c>
      <c r="I1929">
        <v>165.922251631145</v>
      </c>
      <c r="J1929">
        <v>147.318460901348</v>
      </c>
      <c r="K1929">
        <v>198.09612813909001</v>
      </c>
      <c r="L1929">
        <v>266.563889948265</v>
      </c>
      <c r="M1929">
        <v>295.64549442203599</v>
      </c>
      <c r="N1929">
        <v>267.28918955233797</v>
      </c>
      <c r="O1929">
        <v>230.08655252331999</v>
      </c>
      <c r="P1929">
        <v>166.359561313489</v>
      </c>
      <c r="Q1929">
        <v>54.351028307725798</v>
      </c>
      <c r="R1929">
        <v>43.3840742418706</v>
      </c>
      <c r="S1929">
        <v>19.097759948669601</v>
      </c>
      <c r="T1929">
        <v>42.739277178965096</v>
      </c>
    </row>
    <row r="1930" spans="1:20" x14ac:dyDescent="0.35">
      <c r="A1930" s="24">
        <v>43711</v>
      </c>
      <c r="B1930">
        <v>125.848280055296</v>
      </c>
      <c r="C1930">
        <v>145.01431106011401</v>
      </c>
      <c r="D1930">
        <v>133.10071964182799</v>
      </c>
      <c r="E1930">
        <v>113.28377852901301</v>
      </c>
      <c r="F1930">
        <v>147.108764764472</v>
      </c>
      <c r="G1930">
        <v>31.809671281168502</v>
      </c>
      <c r="H1930">
        <v>14.4036424575319</v>
      </c>
      <c r="I1930">
        <v>166.53733676397101</v>
      </c>
      <c r="J1930">
        <v>147.179729559408</v>
      </c>
      <c r="K1930">
        <v>198.50699855878301</v>
      </c>
      <c r="L1930">
        <v>265.00525260306802</v>
      </c>
      <c r="M1930">
        <v>293.593374601096</v>
      </c>
      <c r="N1930">
        <v>265.65740758936602</v>
      </c>
      <c r="O1930">
        <v>225.53542545901999</v>
      </c>
      <c r="P1930">
        <v>163.80790663046699</v>
      </c>
      <c r="Q1930">
        <v>54.057833299987301</v>
      </c>
      <c r="R1930">
        <v>42.827869378779297</v>
      </c>
      <c r="S1930">
        <v>19.619397338246301</v>
      </c>
      <c r="T1930">
        <v>41.926894853522597</v>
      </c>
    </row>
    <row r="1931" spans="1:20" x14ac:dyDescent="0.35">
      <c r="A1931" s="24">
        <v>43712</v>
      </c>
      <c r="B1931">
        <v>126.06938263648701</v>
      </c>
      <c r="C1931">
        <v>145.425522131028</v>
      </c>
      <c r="D1931">
        <v>133.43953533297099</v>
      </c>
      <c r="E1931">
        <v>113.367551009972</v>
      </c>
      <c r="F1931">
        <v>147.449329884322</v>
      </c>
      <c r="G1931">
        <v>31.700222614468601</v>
      </c>
      <c r="H1931">
        <v>14.3293970607701</v>
      </c>
      <c r="I1931">
        <v>166.32634392446801</v>
      </c>
      <c r="J1931">
        <v>147.45498158451201</v>
      </c>
      <c r="K1931">
        <v>199.38743255463601</v>
      </c>
      <c r="L1931">
        <v>268.01319120738702</v>
      </c>
      <c r="M1931">
        <v>296.70945174568402</v>
      </c>
      <c r="N1931">
        <v>268.532413960143</v>
      </c>
      <c r="O1931">
        <v>227.221022659488</v>
      </c>
      <c r="P1931">
        <v>165.60662842680199</v>
      </c>
      <c r="Q1931">
        <v>55.340561458844498</v>
      </c>
      <c r="R1931">
        <v>44.057377804335701</v>
      </c>
      <c r="S1931">
        <v>20.392195995850098</v>
      </c>
      <c r="T1931">
        <v>43.036474512993003</v>
      </c>
    </row>
    <row r="1932" spans="1:20" x14ac:dyDescent="0.35">
      <c r="A1932" s="24">
        <v>43713</v>
      </c>
      <c r="B1932">
        <v>125.527697195035</v>
      </c>
      <c r="C1932">
        <v>144.65047300812299</v>
      </c>
      <c r="D1932">
        <v>132.91255655901301</v>
      </c>
      <c r="E1932">
        <v>113.102036797794</v>
      </c>
      <c r="F1932">
        <v>147.980546102186</v>
      </c>
      <c r="G1932">
        <v>32.822112672009801</v>
      </c>
      <c r="H1932">
        <v>15.101551289951701</v>
      </c>
      <c r="I1932">
        <v>164.50874725614599</v>
      </c>
      <c r="J1932">
        <v>146.376930325236</v>
      </c>
      <c r="K1932">
        <v>188.88097273416</v>
      </c>
      <c r="L1932">
        <v>271.45859377972999</v>
      </c>
      <c r="M1932">
        <v>300.58548536682099</v>
      </c>
      <c r="N1932">
        <v>272.02888874296599</v>
      </c>
      <c r="O1932">
        <v>233.34546639011199</v>
      </c>
      <c r="P1932">
        <v>171.797501778152</v>
      </c>
      <c r="Q1932">
        <v>55.267262706909499</v>
      </c>
      <c r="R1932">
        <v>44.028103129492102</v>
      </c>
      <c r="S1932">
        <v>20.421174724858599</v>
      </c>
      <c r="T1932">
        <v>44.165885011616098</v>
      </c>
    </row>
    <row r="1933" spans="1:20" x14ac:dyDescent="0.35">
      <c r="A1933" s="24">
        <v>43714</v>
      </c>
      <c r="B1933">
        <v>125.66035313817299</v>
      </c>
      <c r="C1933">
        <v>144.95096277576499</v>
      </c>
      <c r="D1933">
        <v>132.98780250654801</v>
      </c>
      <c r="E1933">
        <v>113.102036797794</v>
      </c>
      <c r="F1933">
        <v>148.23934712608201</v>
      </c>
      <c r="G1933">
        <v>32.370617707358399</v>
      </c>
      <c r="H1933">
        <v>14.7600206248456</v>
      </c>
      <c r="I1933">
        <v>165.936885029076</v>
      </c>
      <c r="J1933">
        <v>146.904467531324</v>
      </c>
      <c r="K1933">
        <v>192.75484933193599</v>
      </c>
      <c r="L1933">
        <v>271.668174548661</v>
      </c>
      <c r="M1933">
        <v>300.58548536682099</v>
      </c>
      <c r="N1933">
        <v>272.18427981128599</v>
      </c>
      <c r="O1933">
        <v>232.109308158641</v>
      </c>
      <c r="P1933">
        <v>171.546593028194</v>
      </c>
      <c r="Q1933">
        <v>55.413860210778999</v>
      </c>
      <c r="R1933">
        <v>44.086652479179001</v>
      </c>
      <c r="S1933">
        <v>20.846213894416199</v>
      </c>
      <c r="T1933">
        <v>44.007377240579601</v>
      </c>
    </row>
    <row r="1934" spans="1:20" x14ac:dyDescent="0.35">
      <c r="A1934" s="24">
        <v>43717</v>
      </c>
      <c r="B1934">
        <v>125.129710680367</v>
      </c>
      <c r="C1934">
        <v>144.23923429834099</v>
      </c>
      <c r="D1934">
        <v>132.64905913637199</v>
      </c>
      <c r="E1934">
        <v>112.94831925833201</v>
      </c>
      <c r="F1934">
        <v>148.40275670469799</v>
      </c>
      <c r="G1934">
        <v>33.533552761686103</v>
      </c>
      <c r="H1934">
        <v>15.576721303512</v>
      </c>
      <c r="I1934">
        <v>163.68107583688999</v>
      </c>
      <c r="J1934">
        <v>145.82640626906701</v>
      </c>
      <c r="K1934">
        <v>182.36586744655401</v>
      </c>
      <c r="L1934">
        <v>271.80502409184402</v>
      </c>
      <c r="M1934">
        <v>298.45744900964701</v>
      </c>
      <c r="N1934">
        <v>272.18427981128599</v>
      </c>
      <c r="O1934">
        <v>239.975550286117</v>
      </c>
      <c r="P1934">
        <v>177.48641987171001</v>
      </c>
      <c r="Q1934">
        <v>55.926951474322003</v>
      </c>
      <c r="R1934">
        <v>44.730678575013897</v>
      </c>
      <c r="S1934">
        <v>21.715610772039099</v>
      </c>
      <c r="T1934">
        <v>46.4841522122586</v>
      </c>
    </row>
    <row r="1935" spans="1:20" x14ac:dyDescent="0.35">
      <c r="A1935" s="24">
        <v>43718</v>
      </c>
      <c r="B1935">
        <v>124.45540666628</v>
      </c>
      <c r="C1935">
        <v>143.416673962175</v>
      </c>
      <c r="D1935">
        <v>132.15971137184499</v>
      </c>
      <c r="E1935">
        <v>112.69684022621</v>
      </c>
      <c r="F1935">
        <v>148.33469903359801</v>
      </c>
      <c r="G1935">
        <v>34.723849283979199</v>
      </c>
      <c r="H1935">
        <v>16.378575794257799</v>
      </c>
      <c r="I1935">
        <v>161.71742294606</v>
      </c>
      <c r="J1935">
        <v>144.59925057667101</v>
      </c>
      <c r="K1935">
        <v>172.85719128599899</v>
      </c>
      <c r="L1935">
        <v>271.741145021862</v>
      </c>
      <c r="M1935">
        <v>296.70945174568402</v>
      </c>
      <c r="N1935">
        <v>272.02888874296599</v>
      </c>
      <c r="O1935">
        <v>244.077189637971</v>
      </c>
      <c r="P1935">
        <v>182.42242229831501</v>
      </c>
      <c r="Q1935">
        <v>56.0002464781101</v>
      </c>
      <c r="R1935">
        <v>44.789227924700803</v>
      </c>
      <c r="S1935">
        <v>21.638331090528101</v>
      </c>
      <c r="T1935">
        <v>46.900250373817698</v>
      </c>
    </row>
    <row r="1936" spans="1:20" x14ac:dyDescent="0.35">
      <c r="A1936" s="24">
        <v>43719</v>
      </c>
      <c r="B1936">
        <v>124.477539346702</v>
      </c>
      <c r="C1936">
        <v>143.25853818167801</v>
      </c>
      <c r="D1936">
        <v>132.08440917466999</v>
      </c>
      <c r="E1936">
        <v>112.65489627528601</v>
      </c>
      <c r="F1936">
        <v>148.33469903359801</v>
      </c>
      <c r="G1936">
        <v>34.874348537142502</v>
      </c>
      <c r="H1936">
        <v>16.452821191019599</v>
      </c>
      <c r="I1936">
        <v>161.052107688067</v>
      </c>
      <c r="J1936">
        <v>144.48455639780599</v>
      </c>
      <c r="K1936">
        <v>171.85935265278201</v>
      </c>
      <c r="L1936">
        <v>273.67351679476002</v>
      </c>
      <c r="M1936">
        <v>298.60940379199297</v>
      </c>
      <c r="N1936">
        <v>273.89370937780097</v>
      </c>
      <c r="O1936">
        <v>247.05507315112101</v>
      </c>
      <c r="P1936">
        <v>183.55188189741699</v>
      </c>
      <c r="Q1936">
        <v>55.597110838762099</v>
      </c>
      <c r="R1936">
        <v>44.233020269822603</v>
      </c>
      <c r="S1936">
        <v>21.3485327454847</v>
      </c>
      <c r="T1936">
        <v>47.038956778286199</v>
      </c>
    </row>
    <row r="1937" spans="1:20" x14ac:dyDescent="0.35">
      <c r="A1937" s="24">
        <v>43720</v>
      </c>
      <c r="B1937">
        <v>124.278476019675</v>
      </c>
      <c r="C1937">
        <v>143.242742568892</v>
      </c>
      <c r="D1937">
        <v>131.820903716365</v>
      </c>
      <c r="E1937">
        <v>112.52913367504701</v>
      </c>
      <c r="F1937">
        <v>148.389221610155</v>
      </c>
      <c r="G1937">
        <v>35.298476444151802</v>
      </c>
      <c r="H1937">
        <v>16.794349227551301</v>
      </c>
      <c r="I1937">
        <v>161.376629966465</v>
      </c>
      <c r="J1937">
        <v>144.28957829433199</v>
      </c>
      <c r="K1937">
        <v>168.39638312356399</v>
      </c>
      <c r="L1937">
        <v>274.62147501587401</v>
      </c>
      <c r="M1937">
        <v>300.20550712854703</v>
      </c>
      <c r="N1937">
        <v>274.67072862689702</v>
      </c>
      <c r="O1937">
        <v>247.33603038959001</v>
      </c>
      <c r="P1937">
        <v>182.087773979964</v>
      </c>
      <c r="Q1937">
        <v>55.377210834811699</v>
      </c>
      <c r="R1937">
        <v>43.998828454648802</v>
      </c>
      <c r="S1937">
        <v>21.541731028015899</v>
      </c>
      <c r="T1937">
        <v>46.068062471437997</v>
      </c>
    </row>
    <row r="1938" spans="1:20" x14ac:dyDescent="0.35">
      <c r="A1938" s="24">
        <v>43721</v>
      </c>
      <c r="B1938">
        <v>123.53782067745399</v>
      </c>
      <c r="C1938">
        <v>142.26196353562699</v>
      </c>
      <c r="D1938">
        <v>131.36925124657199</v>
      </c>
      <c r="E1938">
        <v>112.333506810928</v>
      </c>
      <c r="F1938">
        <v>148.14404793558501</v>
      </c>
      <c r="G1938">
        <v>36.8308136747196</v>
      </c>
      <c r="H1938">
        <v>17.893185305344101</v>
      </c>
      <c r="I1938">
        <v>158.471717742366</v>
      </c>
      <c r="J1938">
        <v>142.993592090443</v>
      </c>
      <c r="K1938">
        <v>157.537764364293</v>
      </c>
      <c r="L1938">
        <v>274.43919836253099</v>
      </c>
      <c r="M1938">
        <v>299.67354368045801</v>
      </c>
      <c r="N1938">
        <v>274.43765800128898</v>
      </c>
      <c r="O1938">
        <v>249.752121284423</v>
      </c>
      <c r="P1938">
        <v>182.25511535887401</v>
      </c>
      <c r="Q1938">
        <v>55.377210834811699</v>
      </c>
      <c r="R1938">
        <v>44.057377804335701</v>
      </c>
      <c r="S1938">
        <v>21.957110007072899</v>
      </c>
      <c r="T1938">
        <v>46.404896221555802</v>
      </c>
    </row>
    <row r="1939" spans="1:20" x14ac:dyDescent="0.35">
      <c r="A1939" s="24">
        <v>43724</v>
      </c>
      <c r="B1939">
        <v>123.869474549239</v>
      </c>
      <c r="C1939">
        <v>142.70489020701601</v>
      </c>
      <c r="D1939">
        <v>131.74560151918999</v>
      </c>
      <c r="E1939">
        <v>112.48722435038999</v>
      </c>
      <c r="F1939">
        <v>148.62074157689099</v>
      </c>
      <c r="G1939">
        <v>35.955196392735701</v>
      </c>
      <c r="H1939">
        <v>17.2101239751319</v>
      </c>
      <c r="I1939">
        <v>159.75379929278699</v>
      </c>
      <c r="J1939">
        <v>143.71611740298599</v>
      </c>
      <c r="K1939">
        <v>163.40731822850299</v>
      </c>
      <c r="L1939">
        <v>273.59148482427202</v>
      </c>
      <c r="M1939">
        <v>298.45744900964701</v>
      </c>
      <c r="N1939">
        <v>273.97138893508799</v>
      </c>
      <c r="O1939">
        <v>249.63969451993199</v>
      </c>
      <c r="P1939">
        <v>180.163554759314</v>
      </c>
      <c r="Q1939">
        <v>57.832719024624303</v>
      </c>
      <c r="R1939">
        <v>47.043324843696098</v>
      </c>
      <c r="S1939">
        <v>22.478749239142601</v>
      </c>
      <c r="T1939">
        <v>51.417900789048602</v>
      </c>
    </row>
    <row r="1940" spans="1:20" x14ac:dyDescent="0.35">
      <c r="A1940" s="24">
        <v>43725</v>
      </c>
      <c r="B1940">
        <v>124.05740146636199</v>
      </c>
      <c r="C1940">
        <v>143.021299962348</v>
      </c>
      <c r="D1940">
        <v>131.78328074259801</v>
      </c>
      <c r="E1940">
        <v>112.571054541794</v>
      </c>
      <c r="F1940">
        <v>148.72977355075099</v>
      </c>
      <c r="G1940">
        <v>35.503698633245897</v>
      </c>
      <c r="H1940">
        <v>16.913141073797799</v>
      </c>
      <c r="I1940">
        <v>160.37046325376201</v>
      </c>
      <c r="J1940">
        <v>144.08315678072</v>
      </c>
      <c r="K1940">
        <v>166.16598820456201</v>
      </c>
      <c r="L1940">
        <v>274.28422582477401</v>
      </c>
      <c r="M1940">
        <v>299.67354368045801</v>
      </c>
      <c r="N1940">
        <v>274.74844013793103</v>
      </c>
      <c r="O1940">
        <v>246.88654267714301</v>
      </c>
      <c r="P1940">
        <v>178.86687431944301</v>
      </c>
      <c r="Q1940">
        <v>56.733233997457098</v>
      </c>
      <c r="R1940">
        <v>45.6674486274961</v>
      </c>
      <c r="S1940">
        <v>22.2469101946092</v>
      </c>
      <c r="T1940">
        <v>48.683535426846902</v>
      </c>
    </row>
    <row r="1941" spans="1:20" x14ac:dyDescent="0.35">
      <c r="A1941" s="24">
        <v>43726</v>
      </c>
      <c r="B1941">
        <v>124.20111907839799</v>
      </c>
      <c r="C1941">
        <v>143.163612491192</v>
      </c>
      <c r="D1941">
        <v>132.00913912014599</v>
      </c>
      <c r="E1941">
        <v>112.585055095583</v>
      </c>
      <c r="F1941">
        <v>148.67522461568399</v>
      </c>
      <c r="G1941">
        <v>35.2300699794</v>
      </c>
      <c r="H1941">
        <v>16.720103830789501</v>
      </c>
      <c r="I1941">
        <v>161.311707968251</v>
      </c>
      <c r="J1941">
        <v>144.43869273043299</v>
      </c>
      <c r="K1941">
        <v>168.27899681063201</v>
      </c>
      <c r="L1941">
        <v>274.44825985981697</v>
      </c>
      <c r="M1941">
        <v>299.67354368045801</v>
      </c>
      <c r="N1941">
        <v>274.82621555645699</v>
      </c>
      <c r="O1941">
        <v>248.572188621061</v>
      </c>
      <c r="P1941">
        <v>177.06818696257699</v>
      </c>
      <c r="Q1941">
        <v>56.366743985930398</v>
      </c>
      <c r="R1941">
        <v>45.374707462635499</v>
      </c>
      <c r="S1941">
        <v>21.986090578574402</v>
      </c>
      <c r="T1941">
        <v>47.930595094431503</v>
      </c>
    </row>
    <row r="1942" spans="1:20" x14ac:dyDescent="0.35">
      <c r="A1942" s="24">
        <v>43727</v>
      </c>
      <c r="B1942">
        <v>124.378012354502</v>
      </c>
      <c r="C1942">
        <v>143.30595265890301</v>
      </c>
      <c r="D1942">
        <v>132.046762093914</v>
      </c>
      <c r="E1942">
        <v>112.599032565195</v>
      </c>
      <c r="F1942">
        <v>148.49814814997799</v>
      </c>
      <c r="G1942">
        <v>35.0385257294501</v>
      </c>
      <c r="H1942">
        <v>16.5567642207712</v>
      </c>
      <c r="I1942">
        <v>161.89596209584499</v>
      </c>
      <c r="J1942">
        <v>144.85152575467399</v>
      </c>
      <c r="K1942">
        <v>169.74636237114501</v>
      </c>
      <c r="L1942">
        <v>274.43007705337999</v>
      </c>
      <c r="M1942">
        <v>300.58548536682099</v>
      </c>
      <c r="N1942">
        <v>274.82621555645699</v>
      </c>
      <c r="O1942">
        <v>246.88654267714301</v>
      </c>
      <c r="P1942">
        <v>176.106068742384</v>
      </c>
      <c r="Q1942">
        <v>56.659938993668902</v>
      </c>
      <c r="R1942">
        <v>45.6674486274961</v>
      </c>
      <c r="S1942">
        <v>21.319552173983201</v>
      </c>
      <c r="T1942">
        <v>46.979510574889801</v>
      </c>
    </row>
    <row r="1943" spans="1:20" x14ac:dyDescent="0.35">
      <c r="A1943" s="24">
        <v>43728</v>
      </c>
      <c r="B1943">
        <v>124.83123247265</v>
      </c>
      <c r="C1943">
        <v>143.89121949800401</v>
      </c>
      <c r="D1943">
        <v>132.42320879448701</v>
      </c>
      <c r="E1943">
        <v>112.682828130332</v>
      </c>
      <c r="F1943">
        <v>148.67522461568399</v>
      </c>
      <c r="G1943">
        <v>34.1355441846625</v>
      </c>
      <c r="H1943">
        <v>15.9330994708258</v>
      </c>
      <c r="I1943">
        <v>163.68107583688999</v>
      </c>
      <c r="J1943">
        <v>145.84934310424401</v>
      </c>
      <c r="K1943">
        <v>176.14415464354801</v>
      </c>
      <c r="L1943">
        <v>273.13341566934798</v>
      </c>
      <c r="M1943">
        <v>298.83748810285903</v>
      </c>
      <c r="N1943">
        <v>273.42069807112699</v>
      </c>
      <c r="O1943">
        <v>246.23647567318</v>
      </c>
      <c r="P1943">
        <v>175.505358307802</v>
      </c>
      <c r="Q1943">
        <v>56.733233997457098</v>
      </c>
      <c r="R1943">
        <v>45.5796246029659</v>
      </c>
      <c r="S1943">
        <v>21.164992810960999</v>
      </c>
      <c r="T1943">
        <v>47.303620589143598</v>
      </c>
    </row>
    <row r="1944" spans="1:20" x14ac:dyDescent="0.35">
      <c r="A1944" s="24">
        <v>43731</v>
      </c>
      <c r="B1944">
        <v>124.88655950238901</v>
      </c>
      <c r="C1944">
        <v>144.017750233496</v>
      </c>
      <c r="D1944">
        <v>132.57376497485899</v>
      </c>
      <c r="E1944">
        <v>112.780681959703</v>
      </c>
      <c r="F1944">
        <v>148.62074157689099</v>
      </c>
      <c r="G1944">
        <v>34.176591976287298</v>
      </c>
      <c r="H1944">
        <v>15.9330994708258</v>
      </c>
      <c r="I1944">
        <v>163.616197695013</v>
      </c>
      <c r="J1944">
        <v>145.746062326572</v>
      </c>
      <c r="K1944">
        <v>176.14415464354801</v>
      </c>
      <c r="L1944">
        <v>273.06932725784401</v>
      </c>
      <c r="M1944">
        <v>298.54760560157501</v>
      </c>
      <c r="N1944">
        <v>273.49882498086299</v>
      </c>
      <c r="O1944">
        <v>246.23647567318</v>
      </c>
      <c r="P1944">
        <v>177.395671871416</v>
      </c>
      <c r="Q1944">
        <v>56.8798389976197</v>
      </c>
      <c r="R1944">
        <v>45.7259951853963</v>
      </c>
      <c r="S1944">
        <v>21.164992810960999</v>
      </c>
      <c r="T1944">
        <v>47.144544418258903</v>
      </c>
    </row>
    <row r="1945" spans="1:20" x14ac:dyDescent="0.35">
      <c r="A1945" s="24">
        <v>43732</v>
      </c>
      <c r="B1945">
        <v>125.22924701519401</v>
      </c>
      <c r="C1945">
        <v>144.33411853052601</v>
      </c>
      <c r="D1945">
        <v>132.79963138807099</v>
      </c>
      <c r="E1945">
        <v>112.962273643766</v>
      </c>
      <c r="F1945">
        <v>148.45731881902</v>
      </c>
      <c r="G1945">
        <v>33.314649838609398</v>
      </c>
      <c r="H1945">
        <v>15.584423026353299</v>
      </c>
      <c r="I1945">
        <v>164.52500333856401</v>
      </c>
      <c r="J1945">
        <v>146.20482903905301</v>
      </c>
      <c r="K1945">
        <v>182.34298023068601</v>
      </c>
      <c r="L1945">
        <v>270.92659716179298</v>
      </c>
      <c r="M1945">
        <v>295.87796028850101</v>
      </c>
      <c r="N1945">
        <v>271.23464642460601</v>
      </c>
      <c r="O1945">
        <v>243.12739916777801</v>
      </c>
      <c r="P1945">
        <v>175.92545094825101</v>
      </c>
      <c r="Q1945">
        <v>56.220146482060898</v>
      </c>
      <c r="R1945">
        <v>44.964870390187698</v>
      </c>
      <c r="S1945">
        <v>20.855874084916699</v>
      </c>
      <c r="T1945">
        <v>45.832206006967603</v>
      </c>
    </row>
    <row r="1946" spans="1:20" x14ac:dyDescent="0.35">
      <c r="A1946" s="24">
        <v>43733</v>
      </c>
      <c r="B1946">
        <v>124.709619513158</v>
      </c>
      <c r="C1946">
        <v>143.748893149727</v>
      </c>
      <c r="D1946">
        <v>132.34789856164801</v>
      </c>
      <c r="E1946">
        <v>112.69684022621</v>
      </c>
      <c r="F1946">
        <v>148.36195373224899</v>
      </c>
      <c r="G1946">
        <v>34.358916054345698</v>
      </c>
      <c r="H1946">
        <v>16.327258137251199</v>
      </c>
      <c r="I1946">
        <v>163.194255872345</v>
      </c>
      <c r="J1946">
        <v>145.379142984608</v>
      </c>
      <c r="K1946">
        <v>174.00660962270899</v>
      </c>
      <c r="L1946">
        <v>272.52904669684199</v>
      </c>
      <c r="M1946">
        <v>297.86107060876799</v>
      </c>
      <c r="N1946">
        <v>272.87425705542603</v>
      </c>
      <c r="O1946">
        <v>246.91483824913001</v>
      </c>
      <c r="P1946">
        <v>177.56373647917101</v>
      </c>
      <c r="Q1946">
        <v>55.890302098354702</v>
      </c>
      <c r="R1946">
        <v>44.877049157444397</v>
      </c>
      <c r="S1946">
        <v>20.8172333229146</v>
      </c>
      <c r="T1946">
        <v>45.891866939195502</v>
      </c>
    </row>
    <row r="1947" spans="1:20" x14ac:dyDescent="0.35">
      <c r="A1947" s="24">
        <v>43734</v>
      </c>
      <c r="B1947">
        <v>124.919697795952</v>
      </c>
      <c r="C1947">
        <v>143.95452632405099</v>
      </c>
      <c r="D1947">
        <v>132.61139598429</v>
      </c>
      <c r="E1947">
        <v>112.79467097140299</v>
      </c>
      <c r="F1947">
        <v>148.23934712608201</v>
      </c>
      <c r="G1947">
        <v>33.8905151121945</v>
      </c>
      <c r="H1947">
        <v>15.9785803784915</v>
      </c>
      <c r="I1947">
        <v>163.77849538116001</v>
      </c>
      <c r="J1947">
        <v>145.68876525204399</v>
      </c>
      <c r="K1947">
        <v>177.35290749185199</v>
      </c>
      <c r="L1947">
        <v>271.96143211432002</v>
      </c>
      <c r="M1947">
        <v>297.555943945298</v>
      </c>
      <c r="N1947">
        <v>272.24965717624298</v>
      </c>
      <c r="O1947">
        <v>244.37106389035301</v>
      </c>
      <c r="P1947">
        <v>176.42948979390599</v>
      </c>
      <c r="Q1947">
        <v>55.890302098354702</v>
      </c>
      <c r="R1947">
        <v>44.847774482600798</v>
      </c>
      <c r="S1947">
        <v>20.237636632828</v>
      </c>
      <c r="T1947">
        <v>44.997091897961297</v>
      </c>
    </row>
    <row r="1948" spans="1:20" x14ac:dyDescent="0.35">
      <c r="A1948" s="24">
        <v>43735</v>
      </c>
      <c r="B1948">
        <v>125.07447707688701</v>
      </c>
      <c r="C1948">
        <v>144.12847153676799</v>
      </c>
      <c r="D1948">
        <v>132.64905913637199</v>
      </c>
      <c r="E1948">
        <v>112.822625910627</v>
      </c>
      <c r="F1948">
        <v>148.035042320234</v>
      </c>
      <c r="G1948">
        <v>33.725189241303298</v>
      </c>
      <c r="H1948">
        <v>15.857301900911301</v>
      </c>
      <c r="I1948">
        <v>163.746041691442</v>
      </c>
      <c r="J1948">
        <v>145.723175506301</v>
      </c>
      <c r="K1948">
        <v>178.879277724178</v>
      </c>
      <c r="L1948">
        <v>270.49622089956603</v>
      </c>
      <c r="M1948">
        <v>294.96261072556098</v>
      </c>
      <c r="N1948">
        <v>270.61004654542302</v>
      </c>
      <c r="O1948">
        <v>244.879799264729</v>
      </c>
      <c r="P1948">
        <v>176.42948979390599</v>
      </c>
      <c r="Q1948">
        <v>55.6704058425507</v>
      </c>
      <c r="R1948">
        <v>44.525761434683503</v>
      </c>
      <c r="S1948">
        <v>19.841578034771899</v>
      </c>
      <c r="T1948">
        <v>44.758490272741902</v>
      </c>
    </row>
    <row r="1949" spans="1:20" x14ac:dyDescent="0.35">
      <c r="A1949" s="24">
        <v>43738</v>
      </c>
      <c r="B1949">
        <v>125.107596685199</v>
      </c>
      <c r="C1949">
        <v>144.31829527887299</v>
      </c>
      <c r="D1949">
        <v>132.79963138807099</v>
      </c>
      <c r="E1949">
        <v>112.89246709033</v>
      </c>
      <c r="F1949">
        <v>148.116740519915</v>
      </c>
      <c r="G1949">
        <v>33.559871754927201</v>
      </c>
      <c r="H1949">
        <v>15.751181097311999</v>
      </c>
      <c r="I1949">
        <v>164.135471349276</v>
      </c>
      <c r="J1949">
        <v>146.20482903905301</v>
      </c>
      <c r="K1949">
        <v>179.81858812082001</v>
      </c>
      <c r="L1949">
        <v>271.75071491998699</v>
      </c>
      <c r="M1949">
        <v>296.64074651970498</v>
      </c>
      <c r="N1949">
        <v>272.09346726426401</v>
      </c>
      <c r="O1949">
        <v>243.97534020185299</v>
      </c>
      <c r="P1949">
        <v>178.235805493112</v>
      </c>
      <c r="Q1949">
        <v>55.120665203040403</v>
      </c>
      <c r="R1949">
        <v>44.057377804335701</v>
      </c>
      <c r="S1949">
        <v>19.252319311691799</v>
      </c>
      <c r="T1949">
        <v>44.4602277152946</v>
      </c>
    </row>
    <row r="1950" spans="1:20" x14ac:dyDescent="0.35">
      <c r="A1950" s="24">
        <v>43739</v>
      </c>
      <c r="B1950">
        <v>125.33481868625999</v>
      </c>
      <c r="C1950">
        <v>144.644959054053</v>
      </c>
      <c r="D1950">
        <v>133.014697870324</v>
      </c>
      <c r="E1950">
        <v>113.081445711265</v>
      </c>
      <c r="F1950">
        <v>147.77056103757599</v>
      </c>
      <c r="G1950">
        <v>33.339445644920801</v>
      </c>
      <c r="H1950">
        <v>15.5995820146213</v>
      </c>
      <c r="I1950">
        <v>164.56688614083399</v>
      </c>
      <c r="J1950">
        <v>146.37277908816799</v>
      </c>
      <c r="K1950">
        <v>181.814613551467</v>
      </c>
      <c r="L1950">
        <v>268.51827248684901</v>
      </c>
      <c r="M1950">
        <v>293.13200288208998</v>
      </c>
      <c r="N1950">
        <v>268.580088949642</v>
      </c>
      <c r="O1950">
        <v>238.37910485337201</v>
      </c>
      <c r="P1950">
        <v>176.93358029876299</v>
      </c>
      <c r="Q1950">
        <v>55.0840195752196</v>
      </c>
      <c r="R1950">
        <v>43.852457872218402</v>
      </c>
      <c r="S1950">
        <v>18.981839505156501</v>
      </c>
      <c r="T1950">
        <v>42.849643588032997</v>
      </c>
    </row>
    <row r="1951" spans="1:20" x14ac:dyDescent="0.35">
      <c r="A1951" s="24">
        <v>43740</v>
      </c>
      <c r="B1951">
        <v>125.423396121072</v>
      </c>
      <c r="C1951">
        <v>144.771904372558</v>
      </c>
      <c r="D1951">
        <v>133.16570404781999</v>
      </c>
      <c r="E1951">
        <v>113.305466113984</v>
      </c>
      <c r="F1951">
        <v>146.94965162287701</v>
      </c>
      <c r="G1951">
        <v>33.174128158544796</v>
      </c>
      <c r="H1951">
        <v>15.4783035370411</v>
      </c>
      <c r="I1951">
        <v>164.19246996919</v>
      </c>
      <c r="J1951">
        <v>146.31522193613699</v>
      </c>
      <c r="K1951">
        <v>183.04746302816699</v>
      </c>
      <c r="L1951">
        <v>263.775012293207</v>
      </c>
      <c r="M1951">
        <v>288.09771720953302</v>
      </c>
      <c r="N1951">
        <v>263.97360492739398</v>
      </c>
      <c r="O1951">
        <v>235.32654637677101</v>
      </c>
      <c r="P1951">
        <v>172.22880446569599</v>
      </c>
      <c r="Q1951">
        <v>54.607573939497499</v>
      </c>
      <c r="R1951">
        <v>43.266978334283799</v>
      </c>
      <c r="S1951">
        <v>18.7017013506137</v>
      </c>
      <c r="T1951">
        <v>41.6566017789821</v>
      </c>
    </row>
    <row r="1952" spans="1:20" x14ac:dyDescent="0.35">
      <c r="A1952" s="24">
        <v>43741</v>
      </c>
      <c r="B1952">
        <v>125.910884990501</v>
      </c>
      <c r="C1952">
        <v>145.39046222758299</v>
      </c>
      <c r="D1952">
        <v>133.54298645733601</v>
      </c>
      <c r="E1952">
        <v>113.59947774356201</v>
      </c>
      <c r="F1952">
        <v>146.86759758331999</v>
      </c>
      <c r="G1952">
        <v>32.595504379455903</v>
      </c>
      <c r="H1952">
        <v>15.0689845680605</v>
      </c>
      <c r="I1952">
        <v>164.925031611283</v>
      </c>
      <c r="J1952">
        <v>146.890223286539</v>
      </c>
      <c r="K1952">
        <v>187.92009448077201</v>
      </c>
      <c r="L1952">
        <v>265.93607472535302</v>
      </c>
      <c r="M1952">
        <v>290.99623794767899</v>
      </c>
      <c r="N1952">
        <v>266.15976841202701</v>
      </c>
      <c r="O1952">
        <v>235.32654637677101</v>
      </c>
      <c r="P1952">
        <v>172.732912190288</v>
      </c>
      <c r="Q1952">
        <v>54.534275187562599</v>
      </c>
      <c r="R1952">
        <v>43.296253009127099</v>
      </c>
      <c r="S1952">
        <v>19.319938802702399</v>
      </c>
      <c r="T1952">
        <v>42.2928980417826</v>
      </c>
    </row>
    <row r="1953" spans="1:20" x14ac:dyDescent="0.35">
      <c r="A1953" s="24">
        <v>43742</v>
      </c>
      <c r="B1953">
        <v>126.11034070781</v>
      </c>
      <c r="C1953">
        <v>145.58078346930299</v>
      </c>
      <c r="D1953">
        <v>133.65619287648099</v>
      </c>
      <c r="E1953">
        <v>113.557476082194</v>
      </c>
      <c r="F1953">
        <v>147.34646580164599</v>
      </c>
      <c r="G1953">
        <v>32.127100642466402</v>
      </c>
      <c r="H1953">
        <v>14.7506247858368</v>
      </c>
      <c r="I1953">
        <v>166.17854806724</v>
      </c>
      <c r="J1953">
        <v>147.49972491802501</v>
      </c>
      <c r="K1953">
        <v>192.02954997942999</v>
      </c>
      <c r="L1953">
        <v>269.53474519734999</v>
      </c>
      <c r="M1953">
        <v>295.03889239142802</v>
      </c>
      <c r="N1953">
        <v>269.90735171025102</v>
      </c>
      <c r="O1953">
        <v>238.435549766999</v>
      </c>
      <c r="P1953">
        <v>173.90912336828899</v>
      </c>
      <c r="Q1953">
        <v>54.974067699171002</v>
      </c>
      <c r="R1953">
        <v>43.5597194991444</v>
      </c>
      <c r="S1953">
        <v>19.416538865214498</v>
      </c>
      <c r="T1953">
        <v>42.233232899185403</v>
      </c>
    </row>
    <row r="1954" spans="1:20" x14ac:dyDescent="0.35">
      <c r="A1954" s="24">
        <v>43745</v>
      </c>
      <c r="B1954">
        <v>125.766887099692</v>
      </c>
      <c r="C1954">
        <v>145.15253303656499</v>
      </c>
      <c r="D1954">
        <v>133.392012422492</v>
      </c>
      <c r="E1954">
        <v>113.44549473605601</v>
      </c>
      <c r="F1954">
        <v>147.27805229066999</v>
      </c>
      <c r="G1954">
        <v>32.650615797924701</v>
      </c>
      <c r="H1954">
        <v>15.099303858883699</v>
      </c>
      <c r="I1954">
        <v>164.957616870013</v>
      </c>
      <c r="J1954">
        <v>146.75222216220399</v>
      </c>
      <c r="K1954">
        <v>187.215611683291</v>
      </c>
      <c r="L1954">
        <v>268.371853045541</v>
      </c>
      <c r="M1954">
        <v>293.81844659248799</v>
      </c>
      <c r="N1954">
        <v>268.65815195188497</v>
      </c>
      <c r="O1954">
        <v>237.587633104649</v>
      </c>
      <c r="P1954">
        <v>173.69905982833001</v>
      </c>
      <c r="Q1954">
        <v>54.900765199089598</v>
      </c>
      <c r="R1954">
        <v>43.5597194991444</v>
      </c>
      <c r="S1954">
        <v>19.059119186667601</v>
      </c>
      <c r="T1954">
        <v>41.716262711210099</v>
      </c>
    </row>
    <row r="1955" spans="1:20" x14ac:dyDescent="0.35">
      <c r="A1955" s="24">
        <v>43746</v>
      </c>
      <c r="B1955">
        <v>125.81118048841201</v>
      </c>
      <c r="C1955">
        <v>145.24765219912399</v>
      </c>
      <c r="D1955">
        <v>133.50528312693999</v>
      </c>
      <c r="E1955">
        <v>113.543498612582</v>
      </c>
      <c r="F1955">
        <v>146.689743541588</v>
      </c>
      <c r="G1955">
        <v>32.512849828525503</v>
      </c>
      <c r="H1955">
        <v>15.023504974682</v>
      </c>
      <c r="I1955">
        <v>164.74590771033201</v>
      </c>
      <c r="J1955">
        <v>146.625774480795</v>
      </c>
      <c r="K1955">
        <v>188.62457727825301</v>
      </c>
      <c r="L1955">
        <v>264.20541846136501</v>
      </c>
      <c r="M1955">
        <v>289.165569249268</v>
      </c>
      <c r="N1955">
        <v>264.59825273719701</v>
      </c>
      <c r="O1955">
        <v>232.047867041519</v>
      </c>
      <c r="P1955">
        <v>171.17867618298001</v>
      </c>
      <c r="Q1955">
        <v>54.864119571268802</v>
      </c>
      <c r="R1955">
        <v>43.442623591557499</v>
      </c>
      <c r="S1955">
        <v>18.952860776147901</v>
      </c>
      <c r="T1955">
        <v>40.523229322897798</v>
      </c>
    </row>
    <row r="1956" spans="1:20" x14ac:dyDescent="0.35">
      <c r="A1956" s="24">
        <v>43747</v>
      </c>
      <c r="B1956">
        <v>125.744717048769</v>
      </c>
      <c r="C1956">
        <v>145.15253303656499</v>
      </c>
      <c r="D1956">
        <v>133.316565583384</v>
      </c>
      <c r="E1956">
        <v>113.431401845556</v>
      </c>
      <c r="F1956">
        <v>146.97703811407499</v>
      </c>
      <c r="G1956">
        <v>32.871039113092799</v>
      </c>
      <c r="H1956">
        <v>15.266061929842399</v>
      </c>
      <c r="I1956">
        <v>164.208784526724</v>
      </c>
      <c r="J1956">
        <v>146.68324160599801</v>
      </c>
      <c r="K1956">
        <v>185.33697256557599</v>
      </c>
      <c r="L1956">
        <v>266.714376596276</v>
      </c>
      <c r="M1956">
        <v>291.91155708314898</v>
      </c>
      <c r="N1956">
        <v>267.09658834643602</v>
      </c>
      <c r="O1956">
        <v>233.51767699446799</v>
      </c>
      <c r="P1956">
        <v>172.77492834222701</v>
      </c>
      <c r="Q1956">
        <v>55.010720823284601</v>
      </c>
      <c r="R1956">
        <v>43.676815406731201</v>
      </c>
      <c r="S1956">
        <v>18.5181614160899</v>
      </c>
      <c r="T1956">
        <v>40.841381664667203</v>
      </c>
    </row>
    <row r="1957" spans="1:20" x14ac:dyDescent="0.35">
      <c r="A1957" s="24">
        <v>43748</v>
      </c>
      <c r="B1957">
        <v>125.312592579582</v>
      </c>
      <c r="C1957">
        <v>144.54981225262699</v>
      </c>
      <c r="D1957">
        <v>133.05236905806899</v>
      </c>
      <c r="E1957">
        <v>113.27744192222799</v>
      </c>
      <c r="F1957">
        <v>147.34646580164599</v>
      </c>
      <c r="G1957">
        <v>33.835400898887201</v>
      </c>
      <c r="H1957">
        <v>15.9482610876682</v>
      </c>
      <c r="I1957">
        <v>163.05293613428199</v>
      </c>
      <c r="J1957">
        <v>145.820794596789</v>
      </c>
      <c r="K1957">
        <v>177.00069357976</v>
      </c>
      <c r="L1957">
        <v>268.51827248684901</v>
      </c>
      <c r="M1957">
        <v>293.51328950154902</v>
      </c>
      <c r="N1957">
        <v>268.892372912361</v>
      </c>
      <c r="O1957">
        <v>236.739789557471</v>
      </c>
      <c r="P1957">
        <v>174.58117516249499</v>
      </c>
      <c r="Q1957">
        <v>55.377210834811699</v>
      </c>
      <c r="R1957">
        <v>43.940281896748601</v>
      </c>
      <c r="S1957">
        <v>18.238021419054199</v>
      </c>
      <c r="T1957">
        <v>41.258923982878002</v>
      </c>
    </row>
    <row r="1958" spans="1:20" x14ac:dyDescent="0.35">
      <c r="A1958" s="24">
        <v>43749</v>
      </c>
      <c r="B1958">
        <v>124.902666189196</v>
      </c>
      <c r="C1958">
        <v>144.16922504692101</v>
      </c>
      <c r="D1958">
        <v>132.67502236325001</v>
      </c>
      <c r="E1958">
        <v>113.09544626505399</v>
      </c>
      <c r="F1958">
        <v>147.880120181623</v>
      </c>
      <c r="G1958">
        <v>34.675778063447702</v>
      </c>
      <c r="H1958">
        <v>16.509177825052301</v>
      </c>
      <c r="I1958">
        <v>162.499439918024</v>
      </c>
      <c r="J1958">
        <v>145.55631578210199</v>
      </c>
      <c r="K1958">
        <v>170.36680932237101</v>
      </c>
      <c r="L1958">
        <v>271.302066133528</v>
      </c>
      <c r="M1958">
        <v>296.106714003695</v>
      </c>
      <c r="N1958">
        <v>271.70312029930301</v>
      </c>
      <c r="O1958">
        <v>240.8097944111</v>
      </c>
      <c r="P1958">
        <v>178.40383566139801</v>
      </c>
      <c r="Q1958">
        <v>56.036899602224103</v>
      </c>
      <c r="R1958">
        <v>44.672132017113697</v>
      </c>
      <c r="S1958">
        <v>18.382922434068799</v>
      </c>
      <c r="T1958">
        <v>42.272999836721901</v>
      </c>
    </row>
    <row r="1959" spans="1:20" x14ac:dyDescent="0.35">
      <c r="A1959" s="24">
        <v>43752</v>
      </c>
      <c r="B1959">
        <v>125.113146204898</v>
      </c>
      <c r="C1959">
        <v>144.470571619456</v>
      </c>
      <c r="D1959">
        <v>132.976970432939</v>
      </c>
      <c r="E1959">
        <v>113.109504529288</v>
      </c>
      <c r="F1959">
        <v>148.044254619246</v>
      </c>
      <c r="G1959">
        <v>34.166038666477597</v>
      </c>
      <c r="H1959">
        <v>16.205979659671002</v>
      </c>
      <c r="I1959">
        <v>163.70411503283401</v>
      </c>
      <c r="J1959">
        <v>146.03927970535199</v>
      </c>
      <c r="K1959">
        <v>174.00660962270899</v>
      </c>
      <c r="L1959">
        <v>270.99989660024102</v>
      </c>
      <c r="M1959">
        <v>295.64905443596001</v>
      </c>
      <c r="N1959">
        <v>271.46893129257398</v>
      </c>
      <c r="O1959">
        <v>240.92287921214901</v>
      </c>
      <c r="P1959">
        <v>176.597519962191</v>
      </c>
      <c r="Q1959">
        <v>55.780353970452502</v>
      </c>
      <c r="R1959">
        <v>44.174473711922602</v>
      </c>
      <c r="S1959">
        <v>18.9045598236454</v>
      </c>
      <c r="T1959">
        <v>41.716262711210099</v>
      </c>
    </row>
    <row r="1960" spans="1:20" x14ac:dyDescent="0.35">
      <c r="A1960" s="24">
        <v>43753</v>
      </c>
      <c r="B1960">
        <v>124.703210471887</v>
      </c>
      <c r="C1960">
        <v>144.13750944644599</v>
      </c>
      <c r="D1960">
        <v>132.67502236325001</v>
      </c>
      <c r="E1960">
        <v>113.01151219485099</v>
      </c>
      <c r="F1960">
        <v>148.29049581344501</v>
      </c>
      <c r="G1960">
        <v>35.089075971645201</v>
      </c>
      <c r="H1960">
        <v>16.7972196307399</v>
      </c>
      <c r="I1960">
        <v>162.59710798153901</v>
      </c>
      <c r="J1960">
        <v>145.64829319137101</v>
      </c>
      <c r="K1960">
        <v>167.66630109424301</v>
      </c>
      <c r="L1960">
        <v>273.682877351363</v>
      </c>
      <c r="M1960">
        <v>298.77645059917802</v>
      </c>
      <c r="N1960">
        <v>273.96729885555999</v>
      </c>
      <c r="O1960">
        <v>244.71022080660401</v>
      </c>
      <c r="P1960">
        <v>178.655880913826</v>
      </c>
      <c r="Q1960">
        <v>55.633760214729797</v>
      </c>
      <c r="R1960">
        <v>44.057377804335701</v>
      </c>
      <c r="S1960">
        <v>19.348919374203899</v>
      </c>
      <c r="T1960">
        <v>41.756029648746697</v>
      </c>
    </row>
    <row r="1961" spans="1:20" x14ac:dyDescent="0.35">
      <c r="A1961" s="24">
        <v>43754</v>
      </c>
      <c r="B1961">
        <v>124.924798869616</v>
      </c>
      <c r="C1961">
        <v>144.34368157868701</v>
      </c>
      <c r="D1961">
        <v>132.93915460326201</v>
      </c>
      <c r="E1961">
        <v>113.109504529288</v>
      </c>
      <c r="F1961">
        <v>148.24948197292099</v>
      </c>
      <c r="G1961">
        <v>35.020197179203301</v>
      </c>
      <c r="H1961">
        <v>16.766897711342299</v>
      </c>
      <c r="I1961">
        <v>162.64594932268599</v>
      </c>
      <c r="J1961">
        <v>145.80932117771101</v>
      </c>
      <c r="K1961">
        <v>168.077263136098</v>
      </c>
      <c r="L1961">
        <v>273.24329006219199</v>
      </c>
      <c r="M1961">
        <v>298.31876060397201</v>
      </c>
      <c r="N1961">
        <v>273.42069807112699</v>
      </c>
      <c r="O1961">
        <v>244.144918659979</v>
      </c>
      <c r="P1961">
        <v>179.70606085574599</v>
      </c>
      <c r="Q1961">
        <v>55.707055218517901</v>
      </c>
      <c r="R1961">
        <v>44.262294944666202</v>
      </c>
      <c r="S1961">
        <v>18.972179314656</v>
      </c>
      <c r="T1961">
        <v>41.457767091299303</v>
      </c>
    </row>
    <row r="1962" spans="1:20" x14ac:dyDescent="0.35">
      <c r="A1962" s="24">
        <v>43755</v>
      </c>
      <c r="B1962">
        <v>124.891548464544</v>
      </c>
      <c r="C1962">
        <v>144.45470690950199</v>
      </c>
      <c r="D1962">
        <v>132.90149145117999</v>
      </c>
      <c r="E1962">
        <v>113.123424288455</v>
      </c>
      <c r="F1962">
        <v>148.40000224047299</v>
      </c>
      <c r="G1962">
        <v>35.157957558925602</v>
      </c>
      <c r="H1962">
        <v>16.827537607276</v>
      </c>
      <c r="I1962">
        <v>163.21571624014001</v>
      </c>
      <c r="J1962">
        <v>146.01634287017501</v>
      </c>
      <c r="K1962">
        <v>167.255375701253</v>
      </c>
      <c r="L1962">
        <v>274.04913529615402</v>
      </c>
      <c r="M1962">
        <v>298.92901393091199</v>
      </c>
      <c r="N1962">
        <v>274.12345681379202</v>
      </c>
      <c r="O1962">
        <v>244.48409994795301</v>
      </c>
      <c r="P1962">
        <v>182.01648427954399</v>
      </c>
      <c r="Q1962">
        <v>55.926951474321903</v>
      </c>
      <c r="R1962">
        <v>44.496486759839897</v>
      </c>
      <c r="S1962">
        <v>19.1846998206812</v>
      </c>
      <c r="T1962">
        <v>41.6566017789821</v>
      </c>
    </row>
    <row r="1963" spans="1:20" x14ac:dyDescent="0.35">
      <c r="A1963" s="24">
        <v>43756</v>
      </c>
      <c r="B1963">
        <v>124.98020998298701</v>
      </c>
      <c r="C1963">
        <v>144.67672993226401</v>
      </c>
      <c r="D1963">
        <v>133.05236905806899</v>
      </c>
      <c r="E1963">
        <v>113.193473225758</v>
      </c>
      <c r="F1963">
        <v>148.413669127563</v>
      </c>
      <c r="G1963">
        <v>35.130408836787197</v>
      </c>
      <c r="H1963">
        <v>16.8578582123864</v>
      </c>
      <c r="I1963">
        <v>163.32966962363099</v>
      </c>
      <c r="J1963">
        <v>146.200277682749</v>
      </c>
      <c r="K1963">
        <v>167.19664589592199</v>
      </c>
      <c r="L1963">
        <v>272.84960837808597</v>
      </c>
      <c r="M1963">
        <v>296.71705861304201</v>
      </c>
      <c r="N1963">
        <v>273.10847801590103</v>
      </c>
      <c r="O1963">
        <v>246.06689721505401</v>
      </c>
      <c r="P1963">
        <v>179.41201667111301</v>
      </c>
      <c r="Q1963">
        <v>55.890302098354702</v>
      </c>
      <c r="R1963">
        <v>44.379390852253003</v>
      </c>
      <c r="S1963">
        <v>19.387558293712999</v>
      </c>
      <c r="T1963">
        <v>40.881140181465298</v>
      </c>
    </row>
    <row r="1964" spans="1:20" x14ac:dyDescent="0.35">
      <c r="A1964" s="24">
        <v>43759</v>
      </c>
      <c r="B1964">
        <v>124.636709661742</v>
      </c>
      <c r="C1964">
        <v>144.375383359729</v>
      </c>
      <c r="D1964">
        <v>132.86368365716501</v>
      </c>
      <c r="E1964">
        <v>113.081445711265</v>
      </c>
      <c r="F1964">
        <v>148.49576270488399</v>
      </c>
      <c r="G1964">
        <v>35.736581338014503</v>
      </c>
      <c r="H1964">
        <v>17.282336169635101</v>
      </c>
      <c r="I1964">
        <v>162.743617386202</v>
      </c>
      <c r="J1964">
        <v>145.86679830589401</v>
      </c>
      <c r="K1964">
        <v>163.0871537484</v>
      </c>
      <c r="L1964">
        <v>274.69929025000101</v>
      </c>
      <c r="M1964">
        <v>298.39501184237099</v>
      </c>
      <c r="N1964">
        <v>274.98227765345001</v>
      </c>
      <c r="O1964">
        <v>249.57167303723099</v>
      </c>
      <c r="P1964">
        <v>181.55439270689001</v>
      </c>
      <c r="Q1964">
        <v>55.817003346420101</v>
      </c>
      <c r="R1964">
        <v>44.174473711922602</v>
      </c>
      <c r="S1964">
        <v>18.750000460623198</v>
      </c>
      <c r="T1964">
        <v>41.179398528543402</v>
      </c>
    </row>
    <row r="1965" spans="1:20" x14ac:dyDescent="0.35">
      <c r="A1965" s="24">
        <v>43760</v>
      </c>
      <c r="B1965">
        <v>124.825094367527</v>
      </c>
      <c r="C1965">
        <v>144.644959054053</v>
      </c>
      <c r="D1965">
        <v>133.014697870324</v>
      </c>
      <c r="E1965">
        <v>113.137424842245</v>
      </c>
      <c r="F1965">
        <v>148.536816083171</v>
      </c>
      <c r="G1965">
        <v>35.268174806186401</v>
      </c>
      <c r="H1965">
        <v>16.9942969925218</v>
      </c>
      <c r="I1965">
        <v>163.31336968487699</v>
      </c>
      <c r="J1965">
        <v>146.11979369852199</v>
      </c>
      <c r="K1965">
        <v>166.02248957568801</v>
      </c>
      <c r="L1965">
        <v>273.80187305335801</v>
      </c>
      <c r="M1965">
        <v>295.80167862263301</v>
      </c>
      <c r="N1965">
        <v>274.04532990405602</v>
      </c>
      <c r="O1965">
        <v>250.81524027290899</v>
      </c>
      <c r="P1965">
        <v>183.82278275901601</v>
      </c>
      <c r="Q1965">
        <v>55.890302098354702</v>
      </c>
      <c r="R1965">
        <v>44.350116177409703</v>
      </c>
      <c r="S1965">
        <v>18.711361541114101</v>
      </c>
      <c r="T1965">
        <v>41.8554448874035</v>
      </c>
    </row>
    <row r="1966" spans="1:20" x14ac:dyDescent="0.35">
      <c r="A1966" s="24">
        <v>43761</v>
      </c>
      <c r="B1966">
        <v>124.924798869616</v>
      </c>
      <c r="C1966">
        <v>144.644959054053</v>
      </c>
      <c r="D1966">
        <v>133.014697870324</v>
      </c>
      <c r="E1966">
        <v>113.137424842245</v>
      </c>
      <c r="F1966">
        <v>148.673643105124</v>
      </c>
      <c r="G1966">
        <v>35.213066182555998</v>
      </c>
      <c r="H1966">
        <v>16.918498108320101</v>
      </c>
      <c r="I1966">
        <v>163.55763486572999</v>
      </c>
      <c r="J1966">
        <v>146.200277682749</v>
      </c>
      <c r="K1966">
        <v>166.60960438466901</v>
      </c>
      <c r="L1966">
        <v>274.59859697817001</v>
      </c>
      <c r="M1966">
        <v>296.56446485383799</v>
      </c>
      <c r="N1966">
        <v>274.74805669297501</v>
      </c>
      <c r="O1966">
        <v>251.43706044833399</v>
      </c>
      <c r="P1966">
        <v>184.74687980565</v>
      </c>
      <c r="Q1966">
        <v>56.586636493588003</v>
      </c>
      <c r="R1966">
        <v>45.052694414718196</v>
      </c>
      <c r="S1966">
        <v>18.576120716599998</v>
      </c>
      <c r="T1966">
        <v>42.670681843195297</v>
      </c>
    </row>
    <row r="1967" spans="1:20" x14ac:dyDescent="0.35">
      <c r="A1967" s="24">
        <v>43762</v>
      </c>
      <c r="B1967">
        <v>124.958039932064</v>
      </c>
      <c r="C1967">
        <v>144.85120028346299</v>
      </c>
      <c r="D1967">
        <v>133.16570404781999</v>
      </c>
      <c r="E1967">
        <v>113.15147156438999</v>
      </c>
      <c r="F1967">
        <v>148.796776881478</v>
      </c>
      <c r="G1967">
        <v>35.364610705281997</v>
      </c>
      <c r="H1967">
        <v>17.0246175976323</v>
      </c>
      <c r="I1967">
        <v>163.850595199938</v>
      </c>
      <c r="J1967">
        <v>146.52222362264001</v>
      </c>
      <c r="K1967">
        <v>165.611564182698</v>
      </c>
      <c r="L1967">
        <v>275.04724576462797</v>
      </c>
      <c r="M1967">
        <v>298.08997646130899</v>
      </c>
      <c r="N1967">
        <v>275.52875062289701</v>
      </c>
      <c r="O1967">
        <v>249.797720780708</v>
      </c>
      <c r="P1967">
        <v>184.494851772956</v>
      </c>
      <c r="Q1967">
        <v>56.8798389976197</v>
      </c>
      <c r="R1967">
        <v>45.286886229891898</v>
      </c>
      <c r="S1967">
        <v>18.8369403326348</v>
      </c>
      <c r="T1967">
        <v>42.531491246263499</v>
      </c>
    </row>
    <row r="1968" spans="1:20" x14ac:dyDescent="0.35">
      <c r="A1968" s="24">
        <v>43763</v>
      </c>
      <c r="B1968">
        <v>124.780735580428</v>
      </c>
      <c r="C1968">
        <v>144.629177260701</v>
      </c>
      <c r="D1968">
        <v>132.976970432939</v>
      </c>
      <c r="E1968">
        <v>113.067479783742</v>
      </c>
      <c r="F1968">
        <v>148.947270790521</v>
      </c>
      <c r="G1968">
        <v>35.709027026199202</v>
      </c>
      <c r="H1968">
        <v>17.267174552792699</v>
      </c>
      <c r="I1968">
        <v>163.60638849420201</v>
      </c>
      <c r="J1968">
        <v>146.26923823299299</v>
      </c>
      <c r="K1968">
        <v>162.911037630138</v>
      </c>
      <c r="L1968">
        <v>276.17353305610999</v>
      </c>
      <c r="M1968">
        <v>298.92901393091199</v>
      </c>
      <c r="N1968">
        <v>276.62185633052297</v>
      </c>
      <c r="O1968">
        <v>252.22845908188501</v>
      </c>
      <c r="P1968">
        <v>186.46916320097901</v>
      </c>
      <c r="Q1968">
        <v>57.2096796331791</v>
      </c>
      <c r="R1968">
        <v>45.462528695379</v>
      </c>
      <c r="S1968">
        <v>18.817619951633802</v>
      </c>
      <c r="T1968">
        <v>43.426278918605497</v>
      </c>
    </row>
    <row r="1969" spans="1:20" x14ac:dyDescent="0.35">
      <c r="A1969" s="24">
        <v>43766</v>
      </c>
      <c r="B1969">
        <v>124.514816423477</v>
      </c>
      <c r="C1969">
        <v>144.375383359729</v>
      </c>
      <c r="D1969">
        <v>132.82602854074599</v>
      </c>
      <c r="E1969">
        <v>112.94146325754799</v>
      </c>
      <c r="F1969">
        <v>149.05677721754901</v>
      </c>
      <c r="G1969">
        <v>36.328975285914801</v>
      </c>
      <c r="H1969">
        <v>17.721973115151801</v>
      </c>
      <c r="I1969">
        <v>162.776202644932</v>
      </c>
      <c r="J1969">
        <v>145.83228802183001</v>
      </c>
      <c r="K1969">
        <v>158.80158213147899</v>
      </c>
      <c r="L1969">
        <v>277.73025642168102</v>
      </c>
      <c r="M1969">
        <v>301.06474843785298</v>
      </c>
      <c r="N1969">
        <v>278.18343591284599</v>
      </c>
      <c r="O1969">
        <v>254.320016095086</v>
      </c>
      <c r="P1969">
        <v>188.02346808722501</v>
      </c>
      <c r="Q1969">
        <v>56.989787125521502</v>
      </c>
      <c r="R1969">
        <v>45.257611555048598</v>
      </c>
      <c r="S1969">
        <v>19.5710982282366</v>
      </c>
      <c r="T1969">
        <v>43.128016361158103</v>
      </c>
    </row>
    <row r="1970" spans="1:20" x14ac:dyDescent="0.35">
      <c r="A1970" s="24">
        <v>43767</v>
      </c>
      <c r="B1970">
        <v>124.52595283338</v>
      </c>
      <c r="C1970">
        <v>144.20087155022799</v>
      </c>
      <c r="D1970">
        <v>132.788357353001</v>
      </c>
      <c r="E1970">
        <v>112.955475353426</v>
      </c>
      <c r="F1970">
        <v>148.72838972901101</v>
      </c>
      <c r="G1970">
        <v>36.273869457122899</v>
      </c>
      <c r="H1970">
        <v>17.691652510041301</v>
      </c>
      <c r="I1970">
        <v>162.092453106428</v>
      </c>
      <c r="J1970">
        <v>145.452824941833</v>
      </c>
      <c r="K1970">
        <v>158.97766160087701</v>
      </c>
      <c r="L1970">
        <v>277.64780576815099</v>
      </c>
      <c r="M1970">
        <v>300.988466771986</v>
      </c>
      <c r="N1970">
        <v>277.94918299862502</v>
      </c>
      <c r="O1970">
        <v>255.39405361608701</v>
      </c>
      <c r="P1970">
        <v>184.91490997393601</v>
      </c>
      <c r="Q1970">
        <v>56.8798389976197</v>
      </c>
      <c r="R1970">
        <v>45.111240972618099</v>
      </c>
      <c r="S1970">
        <v>20.034776317303201</v>
      </c>
      <c r="T1970">
        <v>43.843821236816297</v>
      </c>
    </row>
    <row r="1971" spans="1:20" x14ac:dyDescent="0.35">
      <c r="A1971" s="24">
        <v>43768</v>
      </c>
      <c r="B1971">
        <v>124.88049613827199</v>
      </c>
      <c r="C1971">
        <v>144.581583130837</v>
      </c>
      <c r="D1971">
        <v>132.93915460326201</v>
      </c>
      <c r="E1971">
        <v>113.109504529288</v>
      </c>
      <c r="F1971">
        <v>148.536816083171</v>
      </c>
      <c r="G1971">
        <v>35.254399047698101</v>
      </c>
      <c r="H1971">
        <v>16.933657096588199</v>
      </c>
      <c r="I1971">
        <v>163.036636195527</v>
      </c>
      <c r="J1971">
        <v>145.970279143184</v>
      </c>
      <c r="K1971">
        <v>165.84637345742601</v>
      </c>
      <c r="L1971">
        <v>278.49937717159099</v>
      </c>
      <c r="M1971">
        <v>302.59029047279398</v>
      </c>
      <c r="N1971">
        <v>278.88609879427202</v>
      </c>
      <c r="O1971">
        <v>252.45457994053501</v>
      </c>
      <c r="P1971">
        <v>183.48668798297501</v>
      </c>
      <c r="Q1971">
        <v>56.513341489799402</v>
      </c>
      <c r="R1971">
        <v>44.847774482600798</v>
      </c>
      <c r="S1971">
        <v>20.527434977871302</v>
      </c>
      <c r="T1971">
        <v>42.213355745971</v>
      </c>
    </row>
    <row r="1972" spans="1:20" x14ac:dyDescent="0.35">
      <c r="A1972" s="24">
        <v>43769</v>
      </c>
      <c r="B1972">
        <v>125.368022378205</v>
      </c>
      <c r="C1972">
        <v>145.279436896768</v>
      </c>
      <c r="D1972">
        <v>133.46749140425101</v>
      </c>
      <c r="E1972">
        <v>113.36150295540899</v>
      </c>
      <c r="F1972">
        <v>148.030561373647</v>
      </c>
      <c r="G1972">
        <v>34.317585984041997</v>
      </c>
      <c r="H1972">
        <v>16.2211386479391</v>
      </c>
      <c r="I1972">
        <v>164.599471399565</v>
      </c>
      <c r="J1972">
        <v>146.855733008436</v>
      </c>
      <c r="K1972">
        <v>172.421582882781</v>
      </c>
      <c r="L1972">
        <v>277.75765025506399</v>
      </c>
      <c r="M1972">
        <v>301.827504241589</v>
      </c>
      <c r="N1972">
        <v>277.94918299862502</v>
      </c>
      <c r="O1972">
        <v>249.458563864458</v>
      </c>
      <c r="P1972">
        <v>181.26031408278899</v>
      </c>
      <c r="Q1972">
        <v>56.183500854240002</v>
      </c>
      <c r="R1972">
        <v>44.408665527096304</v>
      </c>
      <c r="S1972">
        <v>20.102395808313801</v>
      </c>
      <c r="T1972">
        <v>41.994635484335298</v>
      </c>
    </row>
    <row r="1973" spans="1:20" x14ac:dyDescent="0.35">
      <c r="A1973" s="24">
        <v>43770</v>
      </c>
      <c r="B1973">
        <v>125.40242192624601</v>
      </c>
      <c r="C1973">
        <v>145.29210931752399</v>
      </c>
      <c r="D1973">
        <v>133.482710949812</v>
      </c>
      <c r="E1973">
        <v>113.323598735586</v>
      </c>
      <c r="F1973">
        <v>148.76036260083299</v>
      </c>
      <c r="G1973">
        <v>34.538012094048398</v>
      </c>
      <c r="H1973">
        <v>16.418218638295301</v>
      </c>
      <c r="I1973">
        <v>164.957134450301</v>
      </c>
      <c r="J1973">
        <v>146.99984595409401</v>
      </c>
      <c r="K1973">
        <v>170.89515767715801</v>
      </c>
      <c r="L1973">
        <v>280.33078651927298</v>
      </c>
      <c r="M1973">
        <v>303.505579180795</v>
      </c>
      <c r="N1973">
        <v>280.759866478074</v>
      </c>
      <c r="O1973">
        <v>254.093919608161</v>
      </c>
      <c r="P1973">
        <v>183.48668798297501</v>
      </c>
      <c r="Q1973">
        <v>57.209679633179199</v>
      </c>
      <c r="R1973">
        <v>45.521078045065899</v>
      </c>
      <c r="S1973">
        <v>20.624035040383401</v>
      </c>
      <c r="T1973">
        <v>43.4461560718199</v>
      </c>
    </row>
    <row r="1974" spans="1:20" x14ac:dyDescent="0.35">
      <c r="A1974" s="24">
        <v>43773</v>
      </c>
      <c r="B1974">
        <v>125.09148999839201</v>
      </c>
      <c r="C1974">
        <v>144.78312575276999</v>
      </c>
      <c r="D1974">
        <v>133.17997538515701</v>
      </c>
      <c r="E1974">
        <v>113.155303537892</v>
      </c>
      <c r="F1974">
        <v>148.99399124831601</v>
      </c>
      <c r="G1974">
        <v>35.419716534074098</v>
      </c>
      <c r="H1974">
        <v>17.0246175976323</v>
      </c>
      <c r="I1974">
        <v>163.81388744548701</v>
      </c>
      <c r="J1974">
        <v>146.30804979883999</v>
      </c>
      <c r="K1974">
        <v>164.20258026330299</v>
      </c>
      <c r="L1974">
        <v>281.45707381075499</v>
      </c>
      <c r="M1974">
        <v>303.887048365071</v>
      </c>
      <c r="N1974">
        <v>281.54062431548903</v>
      </c>
      <c r="O1974">
        <v>259.124877181741</v>
      </c>
      <c r="P1974">
        <v>186.51119657265201</v>
      </c>
      <c r="Q1974">
        <v>57.576173392852603</v>
      </c>
      <c r="R1974">
        <v>45.813816418139901</v>
      </c>
      <c r="S1974">
        <v>21.512752299007399</v>
      </c>
      <c r="T1974">
        <v>45.553833233842397</v>
      </c>
    </row>
    <row r="1975" spans="1:20" x14ac:dyDescent="0.35">
      <c r="A1975" s="24">
        <v>43774</v>
      </c>
      <c r="B1975">
        <v>124.625134148428</v>
      </c>
      <c r="C1975">
        <v>144.17878809508201</v>
      </c>
      <c r="D1975">
        <v>132.76392090207699</v>
      </c>
      <c r="E1975">
        <v>113.000951183542</v>
      </c>
      <c r="F1975">
        <v>148.870290764011</v>
      </c>
      <c r="G1975">
        <v>36.204982280165602</v>
      </c>
      <c r="H1975">
        <v>17.646174230949999</v>
      </c>
      <c r="I1975">
        <v>162.16428978718201</v>
      </c>
      <c r="J1975">
        <v>145.466348971993</v>
      </c>
      <c r="K1975">
        <v>158.62546601321699</v>
      </c>
      <c r="L1975">
        <v>281.14572315645398</v>
      </c>
      <c r="M1975">
        <v>303.048010895468</v>
      </c>
      <c r="N1975">
        <v>281.150245396782</v>
      </c>
      <c r="O1975">
        <v>261.44253068186703</v>
      </c>
      <c r="P1975">
        <v>188.82158555698101</v>
      </c>
      <c r="Q1975">
        <v>57.722770896722103</v>
      </c>
      <c r="R1975">
        <v>46.106557583000601</v>
      </c>
      <c r="S1975">
        <v>21.918471087563901</v>
      </c>
      <c r="T1975">
        <v>45.6134857453319</v>
      </c>
    </row>
    <row r="1976" spans="1:20" x14ac:dyDescent="0.35">
      <c r="A1976" s="24">
        <v>43775</v>
      </c>
      <c r="B1976">
        <v>124.813901901869</v>
      </c>
      <c r="C1976">
        <v>144.68774402096901</v>
      </c>
      <c r="D1976">
        <v>133.17997538515701</v>
      </c>
      <c r="E1976">
        <v>113.113174913546</v>
      </c>
      <c r="F1976">
        <v>148.636688475038</v>
      </c>
      <c r="G1976">
        <v>35.791684371968003</v>
      </c>
      <c r="H1976">
        <v>17.312655460458299</v>
      </c>
      <c r="I1976">
        <v>163.274834583032</v>
      </c>
      <c r="J1976">
        <v>146.28497292193001</v>
      </c>
      <c r="K1976">
        <v>161.50209035960799</v>
      </c>
      <c r="L1976">
        <v>281.20984147388901</v>
      </c>
      <c r="M1976">
        <v>303.200482944795</v>
      </c>
      <c r="N1976">
        <v>281.22837230651697</v>
      </c>
      <c r="O1976">
        <v>260.14237230221698</v>
      </c>
      <c r="P1976">
        <v>188.02346808722501</v>
      </c>
      <c r="Q1976">
        <v>57.099731505277397</v>
      </c>
      <c r="R1976">
        <v>45.608899277809499</v>
      </c>
      <c r="S1976">
        <v>21.5900319805185</v>
      </c>
      <c r="T1976">
        <v>44.221621879705999</v>
      </c>
    </row>
    <row r="1977" spans="1:20" x14ac:dyDescent="0.35">
      <c r="A1977" s="24">
        <v>43776</v>
      </c>
      <c r="B1977">
        <v>124.225325821737</v>
      </c>
      <c r="C1977">
        <v>143.94022321011099</v>
      </c>
      <c r="D1977">
        <v>132.80180101705801</v>
      </c>
      <c r="E1977">
        <v>112.88876207980501</v>
      </c>
      <c r="F1977">
        <v>148.60915701203899</v>
      </c>
      <c r="G1977">
        <v>37.086686720191302</v>
      </c>
      <c r="H1977">
        <v>18.252573190286899</v>
      </c>
      <c r="I1977">
        <v>161.77227260543901</v>
      </c>
      <c r="J1977">
        <v>145.14349276084201</v>
      </c>
      <c r="K1977">
        <v>152.754812683072</v>
      </c>
      <c r="L1977">
        <v>282.19886053914502</v>
      </c>
      <c r="M1977">
        <v>303.81076669920299</v>
      </c>
      <c r="N1977">
        <v>282.243383058154</v>
      </c>
      <c r="O1977">
        <v>261.95133917141698</v>
      </c>
      <c r="P1977">
        <v>187.77144005452999</v>
      </c>
      <c r="Q1977">
        <v>57.063082129309699</v>
      </c>
      <c r="R1977">
        <v>45.5796246029659</v>
      </c>
      <c r="S1977">
        <v>21.3002317929821</v>
      </c>
      <c r="T1977">
        <v>45.116396920940197</v>
      </c>
    </row>
    <row r="1978" spans="1:20" x14ac:dyDescent="0.35">
      <c r="A1978" s="24">
        <v>43777</v>
      </c>
      <c r="B1978">
        <v>124.158731585334</v>
      </c>
      <c r="C1978">
        <v>143.81302914179901</v>
      </c>
      <c r="D1978">
        <v>132.612649547704</v>
      </c>
      <c r="E1978">
        <v>112.916820897828</v>
      </c>
      <c r="F1978">
        <v>148.70539192961701</v>
      </c>
      <c r="G1978">
        <v>36.8938205116768</v>
      </c>
      <c r="H1978">
        <v>18.4799724714665</v>
      </c>
      <c r="I1978">
        <v>161.119061696584</v>
      </c>
      <c r="J1978">
        <v>144.94743433543201</v>
      </c>
      <c r="K1978">
        <v>150.758759765777</v>
      </c>
      <c r="L1978">
        <v>282.89471175653802</v>
      </c>
      <c r="M1978">
        <v>304.49721040960202</v>
      </c>
      <c r="N1978">
        <v>282.94601398583399</v>
      </c>
      <c r="O1978">
        <v>262.68621977616698</v>
      </c>
      <c r="P1978">
        <v>186.80520631781599</v>
      </c>
      <c r="Q1978">
        <v>57.209679633179199</v>
      </c>
      <c r="R1978">
        <v>45.784544535083199</v>
      </c>
      <c r="S1978">
        <v>21.3002317929821</v>
      </c>
      <c r="T1978">
        <v>45.414651057649003</v>
      </c>
    </row>
    <row r="1979" spans="1:20" x14ac:dyDescent="0.35">
      <c r="A1979" s="24">
        <v>43780</v>
      </c>
      <c r="B1979">
        <v>124.180901636257</v>
      </c>
      <c r="C1979">
        <v>143.876598537088</v>
      </c>
      <c r="D1979">
        <v>132.65052966268499</v>
      </c>
      <c r="E1979">
        <v>112.916820897828</v>
      </c>
      <c r="F1979">
        <v>148.58167826605799</v>
      </c>
      <c r="G1979">
        <v>37.265785554732503</v>
      </c>
      <c r="H1979">
        <v>18.464813483198402</v>
      </c>
      <c r="I1979">
        <v>161.21703675446099</v>
      </c>
      <c r="J1979">
        <v>144.99360809521201</v>
      </c>
      <c r="K1979">
        <v>150.876182727573</v>
      </c>
      <c r="L1979">
        <v>282.35443119553503</v>
      </c>
      <c r="M1979">
        <v>304.19211417360202</v>
      </c>
      <c r="N1979">
        <v>282.47757206488399</v>
      </c>
      <c r="O1979">
        <v>261.55556673946802</v>
      </c>
      <c r="P1979">
        <v>186.67920952120301</v>
      </c>
      <c r="Q1979">
        <v>56.843189621652101</v>
      </c>
      <c r="R1979">
        <v>45.403982137478799</v>
      </c>
      <c r="S1979">
        <v>20.121716189314899</v>
      </c>
      <c r="T1979">
        <v>44.400587834912898</v>
      </c>
    </row>
    <row r="1980" spans="1:20" x14ac:dyDescent="0.35">
      <c r="A1980" s="24">
        <v>43781</v>
      </c>
      <c r="B1980">
        <v>124.314192877948</v>
      </c>
      <c r="C1980">
        <v>143.97206318548999</v>
      </c>
      <c r="D1980">
        <v>132.72615328637701</v>
      </c>
      <c r="E1980">
        <v>112.930844535795</v>
      </c>
      <c r="F1980">
        <v>148.636688475038</v>
      </c>
      <c r="G1980">
        <v>37.004032169260903</v>
      </c>
      <c r="H1980">
        <v>18.176772991798</v>
      </c>
      <c r="I1980">
        <v>161.690626723874</v>
      </c>
      <c r="J1980">
        <v>145.13194932089701</v>
      </c>
      <c r="K1980">
        <v>153.048342600914</v>
      </c>
      <c r="L1980">
        <v>282.94967885889099</v>
      </c>
      <c r="M1980">
        <v>304.878618738939</v>
      </c>
      <c r="N1980">
        <v>282.94601398583399</v>
      </c>
      <c r="O1980">
        <v>261.95133917141698</v>
      </c>
      <c r="P1980">
        <v>186.34314918463201</v>
      </c>
      <c r="Q1980">
        <v>56.8798389976197</v>
      </c>
      <c r="R1980">
        <v>45.433256812322398</v>
      </c>
      <c r="S1980">
        <v>20.0251161268027</v>
      </c>
      <c r="T1980">
        <v>44.2415032432896</v>
      </c>
    </row>
    <row r="1981" spans="1:20" x14ac:dyDescent="0.35">
      <c r="A1981" s="24">
        <v>43782</v>
      </c>
      <c r="B1981">
        <v>124.536257749591</v>
      </c>
      <c r="C1981">
        <v>144.210600431594</v>
      </c>
      <c r="D1981">
        <v>132.915280648742</v>
      </c>
      <c r="E1981">
        <v>113.05710344585501</v>
      </c>
      <c r="F1981">
        <v>148.47171056511601</v>
      </c>
      <c r="G1981">
        <v>36.535622842594499</v>
      </c>
      <c r="H1981">
        <v>17.858413209574302</v>
      </c>
      <c r="I1981">
        <v>162.39295673068</v>
      </c>
      <c r="J1981">
        <v>145.477832394053</v>
      </c>
      <c r="K1981">
        <v>155.69014851035999</v>
      </c>
      <c r="L1981">
        <v>283.04128072750302</v>
      </c>
      <c r="M1981">
        <v>305.33621745173599</v>
      </c>
      <c r="N1981">
        <v>283.33642485828699</v>
      </c>
      <c r="O1981">
        <v>259.52057649851599</v>
      </c>
      <c r="P1981">
        <v>185.377018766324</v>
      </c>
      <c r="Q1981">
        <v>56.989787125521502</v>
      </c>
      <c r="R1981">
        <v>45.521078045065899</v>
      </c>
      <c r="S1981">
        <v>20.343895043347601</v>
      </c>
      <c r="T1981">
        <v>43.545567100107398</v>
      </c>
    </row>
    <row r="1982" spans="1:20" x14ac:dyDescent="0.35">
      <c r="A1982" s="24">
        <v>43783</v>
      </c>
      <c r="B1982">
        <v>124.891585835047</v>
      </c>
      <c r="C1982">
        <v>144.78312575276999</v>
      </c>
      <c r="D1982">
        <v>133.17997538515701</v>
      </c>
      <c r="E1982">
        <v>113.155303537892</v>
      </c>
      <c r="F1982">
        <v>148.37555472306599</v>
      </c>
      <c r="G1982">
        <v>35.805457335618001</v>
      </c>
      <c r="H1982">
        <v>17.312655460458299</v>
      </c>
      <c r="I1982">
        <v>163.30758064833299</v>
      </c>
      <c r="J1982">
        <v>146.23885918003501</v>
      </c>
      <c r="K1982">
        <v>160.44539365003399</v>
      </c>
      <c r="L1982">
        <v>283.45329474770301</v>
      </c>
      <c r="M1982">
        <v>306.02272201707302</v>
      </c>
      <c r="N1982">
        <v>283.57058191126998</v>
      </c>
      <c r="O1982">
        <v>259.237937611066</v>
      </c>
      <c r="P1982">
        <v>186.59524609626399</v>
      </c>
      <c r="Q1982">
        <v>56.806536497538403</v>
      </c>
      <c r="R1982">
        <v>45.403982137478799</v>
      </c>
      <c r="S1982">
        <v>20.121716189314899</v>
      </c>
      <c r="T1982">
        <v>43.128016361158203</v>
      </c>
    </row>
    <row r="1983" spans="1:20" x14ac:dyDescent="0.35">
      <c r="A1983" s="24">
        <v>43784</v>
      </c>
      <c r="B1983">
        <v>124.825010283895</v>
      </c>
      <c r="C1983">
        <v>144.73547634517101</v>
      </c>
      <c r="D1983">
        <v>133.066527896125</v>
      </c>
      <c r="E1983">
        <v>113.12718700942401</v>
      </c>
      <c r="F1983">
        <v>148.69161960848999</v>
      </c>
      <c r="G1983">
        <v>35.929453136205701</v>
      </c>
      <c r="H1983">
        <v>17.373295356391999</v>
      </c>
      <c r="I1983">
        <v>163.32388058708699</v>
      </c>
      <c r="J1983">
        <v>146.26191605098299</v>
      </c>
      <c r="K1983">
        <v>160.151836245543</v>
      </c>
      <c r="L1983">
        <v>285.50448278700497</v>
      </c>
      <c r="M1983">
        <v>308.15854780642297</v>
      </c>
      <c r="N1983">
        <v>285.83479242127299</v>
      </c>
      <c r="O1983">
        <v>259.69020370009002</v>
      </c>
      <c r="P1983">
        <v>188.443509068471</v>
      </c>
      <c r="Q1983">
        <v>57.099731505277397</v>
      </c>
      <c r="R1983">
        <v>45.696720510552801</v>
      </c>
      <c r="S1983">
        <v>20.314916314339001</v>
      </c>
      <c r="T1983">
        <v>43.6648805438249</v>
      </c>
    </row>
    <row r="1984" spans="1:20" x14ac:dyDescent="0.35">
      <c r="A1984" s="24">
        <v>43787</v>
      </c>
      <c r="B1984">
        <v>125.05818353756401</v>
      </c>
      <c r="C1984">
        <v>144.92633654480801</v>
      </c>
      <c r="D1984">
        <v>133.217871571464</v>
      </c>
      <c r="E1984">
        <v>113.253434377395</v>
      </c>
      <c r="F1984">
        <v>148.55419952007699</v>
      </c>
      <c r="G1984">
        <v>35.764132854991303</v>
      </c>
      <c r="H1984">
        <v>17.252015564524601</v>
      </c>
      <c r="I1984">
        <v>163.797572887954</v>
      </c>
      <c r="J1984">
        <v>146.423354159539</v>
      </c>
      <c r="K1984">
        <v>160.97374200482</v>
      </c>
      <c r="L1984">
        <v>285.71502054574898</v>
      </c>
      <c r="M1984">
        <v>308.23476861735099</v>
      </c>
      <c r="N1984">
        <v>285.99091842575899</v>
      </c>
      <c r="O1984">
        <v>258.67268420788997</v>
      </c>
      <c r="P1984">
        <v>188.275461680451</v>
      </c>
      <c r="Q1984">
        <v>56.513341489799501</v>
      </c>
      <c r="R1984">
        <v>45.052694414718196</v>
      </c>
      <c r="S1984">
        <v>19.416538865214498</v>
      </c>
      <c r="T1984">
        <v>42.3127794053663</v>
      </c>
    </row>
    <row r="1985" spans="1:20" x14ac:dyDescent="0.35">
      <c r="A1985" s="24">
        <v>43788</v>
      </c>
      <c r="B1985">
        <v>125.147031908523</v>
      </c>
      <c r="C1985">
        <v>145.10130439562201</v>
      </c>
      <c r="D1985">
        <v>133.33134316748499</v>
      </c>
      <c r="E1985">
        <v>113.26748109954001</v>
      </c>
      <c r="F1985">
        <v>148.073196262495</v>
      </c>
      <c r="G1985">
        <v>35.199287629229303</v>
      </c>
      <c r="H1985">
        <v>16.873018514941599</v>
      </c>
      <c r="I1985">
        <v>164.434498476833</v>
      </c>
      <c r="J1985">
        <v>146.71157004787401</v>
      </c>
      <c r="K1985">
        <v>164.73098359138601</v>
      </c>
      <c r="L1985">
        <v>285.63262970408198</v>
      </c>
      <c r="M1985">
        <v>309.15011818029097</v>
      </c>
      <c r="N1985">
        <v>286.14717224523002</v>
      </c>
      <c r="O1985">
        <v>259.69020370009002</v>
      </c>
      <c r="P1985">
        <v>184.62088300903699</v>
      </c>
      <c r="Q1985">
        <v>56.0002464781101</v>
      </c>
      <c r="R1985">
        <v>44.525761434683503</v>
      </c>
      <c r="S1985">
        <v>19.0784395676686</v>
      </c>
      <c r="T1985">
        <v>40.940792692954801</v>
      </c>
    </row>
    <row r="1986" spans="1:20" x14ac:dyDescent="0.35">
      <c r="A1986" s="24">
        <v>43789</v>
      </c>
      <c r="B1986">
        <v>125.446883482228</v>
      </c>
      <c r="C1986">
        <v>145.26032461988001</v>
      </c>
      <c r="D1986">
        <v>133.482710949812</v>
      </c>
      <c r="E1986">
        <v>113.29552837547401</v>
      </c>
      <c r="F1986">
        <v>147.83952807724901</v>
      </c>
      <c r="G1986">
        <v>34.482911854933199</v>
      </c>
      <c r="H1986">
        <v>16.327258137251199</v>
      </c>
      <c r="I1986">
        <v>165.08779709836199</v>
      </c>
      <c r="J1986">
        <v>146.919131901306</v>
      </c>
      <c r="K1986">
        <v>169.779749486687</v>
      </c>
      <c r="L1986">
        <v>284.57046073003499</v>
      </c>
      <c r="M1986">
        <v>308.31101985574901</v>
      </c>
      <c r="N1986">
        <v>285.21022449583597</v>
      </c>
      <c r="O1986">
        <v>258.39002094871501</v>
      </c>
      <c r="P1986">
        <v>182.26851231223799</v>
      </c>
      <c r="Q1986">
        <v>56.733233997457098</v>
      </c>
      <c r="R1986">
        <v>45.111240972618099</v>
      </c>
      <c r="S1986">
        <v>19.377898103212502</v>
      </c>
      <c r="T1986">
        <v>41.159512954590497</v>
      </c>
    </row>
    <row r="1987" spans="1:20" x14ac:dyDescent="0.35">
      <c r="A1987" s="24">
        <v>43790</v>
      </c>
      <c r="B1987">
        <v>125.269140027181</v>
      </c>
      <c r="C1987">
        <v>145.10130439562201</v>
      </c>
      <c r="D1987">
        <v>133.29352733780701</v>
      </c>
      <c r="E1987">
        <v>113.211386547671</v>
      </c>
      <c r="F1987">
        <v>147.83952807724901</v>
      </c>
      <c r="G1987">
        <v>34.868649861638701</v>
      </c>
      <c r="H1987">
        <v>16.600137011809299</v>
      </c>
      <c r="I1987">
        <v>164.27120671370301</v>
      </c>
      <c r="J1987">
        <v>146.57323882516999</v>
      </c>
      <c r="K1987">
        <v>166.7857021785</v>
      </c>
      <c r="L1987">
        <v>284.11254110476801</v>
      </c>
      <c r="M1987">
        <v>307.54832490695298</v>
      </c>
      <c r="N1987">
        <v>284.81978166963597</v>
      </c>
      <c r="O1987">
        <v>258.33347854818999</v>
      </c>
      <c r="P1987">
        <v>181.68040672323801</v>
      </c>
      <c r="Q1987">
        <v>57.246325261000003</v>
      </c>
      <c r="R1987">
        <v>45.7259951853964</v>
      </c>
      <c r="S1987">
        <v>19.493818546725599</v>
      </c>
      <c r="T1987">
        <v>41.756029648746697</v>
      </c>
    </row>
    <row r="1988" spans="1:20" x14ac:dyDescent="0.35">
      <c r="A1988" s="24">
        <v>43791</v>
      </c>
      <c r="B1988">
        <v>125.33576229146099</v>
      </c>
      <c r="C1988">
        <v>145.180821417468</v>
      </c>
      <c r="D1988">
        <v>133.369110783184</v>
      </c>
      <c r="E1988">
        <v>113.197362909704</v>
      </c>
      <c r="F1988">
        <v>148.320518155576</v>
      </c>
      <c r="G1988">
        <v>34.813549622523503</v>
      </c>
      <c r="H1988">
        <v>16.600137011809299</v>
      </c>
      <c r="I1988">
        <v>164.891817745049</v>
      </c>
      <c r="J1988">
        <v>146.97681909208899</v>
      </c>
      <c r="K1988">
        <v>167.19664589592199</v>
      </c>
      <c r="L1988">
        <v>284.74445344031398</v>
      </c>
      <c r="M1988">
        <v>307.777139477086</v>
      </c>
      <c r="N1988">
        <v>285.44447741005803</v>
      </c>
      <c r="O1988">
        <v>259.746697357166</v>
      </c>
      <c r="P1988">
        <v>184.15880865611899</v>
      </c>
      <c r="Q1988">
        <v>57.209679633179199</v>
      </c>
      <c r="R1988">
        <v>45.608899277809499</v>
      </c>
      <c r="S1988">
        <v>20.0251161268027</v>
      </c>
      <c r="T1988">
        <v>41.8554448874035</v>
      </c>
    </row>
    <row r="1989" spans="1:20" x14ac:dyDescent="0.35">
      <c r="A1989" s="24">
        <v>43794</v>
      </c>
      <c r="B1989">
        <v>125.457926465874</v>
      </c>
      <c r="C1989">
        <v>145.43532010956201</v>
      </c>
      <c r="D1989">
        <v>133.520438387197</v>
      </c>
      <c r="E1989">
        <v>113.22543326981599</v>
      </c>
      <c r="F1989">
        <v>148.73287067559801</v>
      </c>
      <c r="G1989">
        <v>34.6068964761673</v>
      </c>
      <c r="H1989">
        <v>16.433378940850599</v>
      </c>
      <c r="I1989">
        <v>165.72473730602101</v>
      </c>
      <c r="J1989">
        <v>147.48412026783899</v>
      </c>
      <c r="K1989">
        <v>168.89913224651099</v>
      </c>
      <c r="L1989">
        <v>286.95121213600601</v>
      </c>
      <c r="M1989">
        <v>310.21800064749601</v>
      </c>
      <c r="N1989">
        <v>287.78675092230401</v>
      </c>
      <c r="O1989">
        <v>262.064375229017</v>
      </c>
      <c r="P1989">
        <v>187.22535061746899</v>
      </c>
      <c r="Q1989">
        <v>57.209679633179199</v>
      </c>
      <c r="R1989">
        <v>45.696720510552801</v>
      </c>
      <c r="S1989">
        <v>19.1557192491797</v>
      </c>
      <c r="T1989">
        <v>42.213355745971</v>
      </c>
    </row>
    <row r="1990" spans="1:20" x14ac:dyDescent="0.35">
      <c r="A1990" s="24">
        <v>43795</v>
      </c>
      <c r="B1990">
        <v>125.635595179915</v>
      </c>
      <c r="C1990">
        <v>145.57847562386499</v>
      </c>
      <c r="D1990">
        <v>133.59612629619201</v>
      </c>
      <c r="E1990">
        <v>113.309528929264</v>
      </c>
      <c r="F1990">
        <v>148.96648614382599</v>
      </c>
      <c r="G1990">
        <v>34.234925843434802</v>
      </c>
      <c r="H1990">
        <v>16.130179461182099</v>
      </c>
      <c r="I1990">
        <v>166.50871319439099</v>
      </c>
      <c r="J1990">
        <v>147.864633660831</v>
      </c>
      <c r="K1990">
        <v>171.89316123026501</v>
      </c>
      <c r="L1990">
        <v>287.60142690171602</v>
      </c>
      <c r="M1990">
        <v>311.819793920834</v>
      </c>
      <c r="N1990">
        <v>288.41128689399397</v>
      </c>
      <c r="O1990">
        <v>261.04685573681701</v>
      </c>
      <c r="P1990">
        <v>188.35954564353099</v>
      </c>
      <c r="Q1990">
        <v>57.539524016885402</v>
      </c>
      <c r="R1990">
        <v>45.872365767826501</v>
      </c>
      <c r="S1990">
        <v>18.778981032124701</v>
      </c>
      <c r="T1990">
        <v>41.159512954590497</v>
      </c>
    </row>
    <row r="1991" spans="1:20" x14ac:dyDescent="0.35">
      <c r="A1991" s="24">
        <v>43796</v>
      </c>
      <c r="B1991">
        <v>125.48012454467499</v>
      </c>
      <c r="C1991">
        <v>145.514823311974</v>
      </c>
      <c r="D1991">
        <v>133.63392605454399</v>
      </c>
      <c r="E1991">
        <v>113.211386547671</v>
      </c>
      <c r="F1991">
        <v>149.18642154570901</v>
      </c>
      <c r="G1991">
        <v>34.427797641626</v>
      </c>
      <c r="H1991">
        <v>16.327258137251199</v>
      </c>
      <c r="I1991">
        <v>166.639361223674</v>
      </c>
      <c r="J1991">
        <v>147.853070214924</v>
      </c>
      <c r="K1991">
        <v>170.249423009439</v>
      </c>
      <c r="L1991">
        <v>288.88337456738202</v>
      </c>
      <c r="M1991">
        <v>313.34536638324403</v>
      </c>
      <c r="N1991">
        <v>289.58239169637</v>
      </c>
      <c r="O1991">
        <v>262.91226751964399</v>
      </c>
      <c r="P1991">
        <v>189.11564696134801</v>
      </c>
      <c r="Q1991">
        <v>57.246325261000003</v>
      </c>
      <c r="R1991">
        <v>45.6674486274961</v>
      </c>
      <c r="S1991">
        <v>18.547141987591498</v>
      </c>
      <c r="T1991">
        <v>41.457767091299402</v>
      </c>
    </row>
    <row r="1992" spans="1:20" x14ac:dyDescent="0.35">
      <c r="A1992" s="24">
        <v>43798</v>
      </c>
      <c r="B1992">
        <v>125.324681937313</v>
      </c>
      <c r="C1992">
        <v>145.339855461159</v>
      </c>
      <c r="D1992">
        <v>133.63392605454399</v>
      </c>
      <c r="E1992">
        <v>113.26748109954001</v>
      </c>
      <c r="F1992">
        <v>148.89782222701001</v>
      </c>
      <c r="G1992">
        <v>34.524233540721703</v>
      </c>
      <c r="H1992">
        <v>16.418218638295301</v>
      </c>
      <c r="I1992">
        <v>166.280017013335</v>
      </c>
      <c r="J1992">
        <v>147.553330892606</v>
      </c>
      <c r="K1992">
        <v>168.957843727409</v>
      </c>
      <c r="L1992">
        <v>287.812024472323</v>
      </c>
      <c r="M1992">
        <v>312.20117182270297</v>
      </c>
      <c r="N1992">
        <v>288.48934989623598</v>
      </c>
      <c r="O1992">
        <v>261.21645856666601</v>
      </c>
      <c r="P1992">
        <v>187.68740775065299</v>
      </c>
      <c r="Q1992">
        <v>56.110198354158697</v>
      </c>
      <c r="R1992">
        <v>44.584307992583497</v>
      </c>
      <c r="S1992">
        <v>17.223725368909498</v>
      </c>
      <c r="T1992">
        <v>40.4834623853612</v>
      </c>
    </row>
    <row r="1993" spans="1:20" x14ac:dyDescent="0.35">
      <c r="A1993" s="24">
        <v>43801</v>
      </c>
      <c r="B1993">
        <v>125.18668201224099</v>
      </c>
      <c r="C1993">
        <v>144.99217232723299</v>
      </c>
      <c r="D1993">
        <v>133.38368747571201</v>
      </c>
      <c r="E1993">
        <v>113.249244599138</v>
      </c>
      <c r="F1993">
        <v>148.77354185550001</v>
      </c>
      <c r="G1993">
        <v>35.488600916192802</v>
      </c>
      <c r="H1993">
        <v>17.039777900187499</v>
      </c>
      <c r="I1993">
        <v>164.926961290131</v>
      </c>
      <c r="J1993">
        <v>146.91282002036601</v>
      </c>
      <c r="K1993">
        <v>162.44141908068099</v>
      </c>
      <c r="L1993">
        <v>285.36715474891599</v>
      </c>
      <c r="M1993">
        <v>309.07380608695399</v>
      </c>
      <c r="N1993">
        <v>285.91282346976999</v>
      </c>
      <c r="O1993">
        <v>259.57714327076502</v>
      </c>
      <c r="P1993">
        <v>185.67104573122199</v>
      </c>
      <c r="Q1993">
        <v>56.036899602224203</v>
      </c>
      <c r="R1993">
        <v>44.672132017113697</v>
      </c>
      <c r="S1993">
        <v>17.349304160430101</v>
      </c>
      <c r="T1993">
        <v>40.503347959314098</v>
      </c>
    </row>
    <row r="1994" spans="1:20" x14ac:dyDescent="0.35">
      <c r="A1994" s="24">
        <v>43802</v>
      </c>
      <c r="B1994">
        <v>125.754237184416</v>
      </c>
      <c r="C1994">
        <v>145.88526705330099</v>
      </c>
      <c r="D1994">
        <v>133.952339197546</v>
      </c>
      <c r="E1994">
        <v>113.474049863901</v>
      </c>
      <c r="F1994">
        <v>148.64926148398999</v>
      </c>
      <c r="G1994">
        <v>34.014499733428401</v>
      </c>
      <c r="H1994">
        <v>15.993739366759501</v>
      </c>
      <c r="I1994">
        <v>166.63061919374101</v>
      </c>
      <c r="J1994">
        <v>148.04582765664099</v>
      </c>
      <c r="K1994">
        <v>172.24539346679001</v>
      </c>
      <c r="L1994">
        <v>283.45329474770301</v>
      </c>
      <c r="M1994">
        <v>307.62460657282003</v>
      </c>
      <c r="N1994">
        <v>284.19518179045298</v>
      </c>
      <c r="O1994">
        <v>255.846246589938</v>
      </c>
      <c r="P1994">
        <v>183.150627646403</v>
      </c>
      <c r="Q1994">
        <v>56.073548978191397</v>
      </c>
      <c r="R1994">
        <v>44.759953249857297</v>
      </c>
      <c r="S1994">
        <v>18.044823136522901</v>
      </c>
      <c r="T1994">
        <v>39.847178753668501</v>
      </c>
    </row>
    <row r="1995" spans="1:20" x14ac:dyDescent="0.35">
      <c r="A1995" s="24">
        <v>43803</v>
      </c>
      <c r="B1995">
        <v>125.54279487826101</v>
      </c>
      <c r="C1995">
        <v>145.67792026919099</v>
      </c>
      <c r="D1995">
        <v>133.76281005203501</v>
      </c>
      <c r="E1995">
        <v>113.38978107312001</v>
      </c>
      <c r="F1995">
        <v>149.11865381821099</v>
      </c>
      <c r="G1995">
        <v>34.689556616774397</v>
      </c>
      <c r="H1995">
        <v>16.463699545960999</v>
      </c>
      <c r="I1995">
        <v>166.237490984782</v>
      </c>
      <c r="J1995">
        <v>147.84924907622499</v>
      </c>
      <c r="K1995">
        <v>167.431473495083</v>
      </c>
      <c r="L1995">
        <v>285.20225344185502</v>
      </c>
      <c r="M1995">
        <v>309.37896317789301</v>
      </c>
      <c r="N1995">
        <v>285.75669746528399</v>
      </c>
      <c r="O1995">
        <v>258.84221392256597</v>
      </c>
      <c r="P1995">
        <v>184.45287006048599</v>
      </c>
      <c r="Q1995">
        <v>56.953134001407903</v>
      </c>
      <c r="R1995">
        <v>45.5796246029659</v>
      </c>
      <c r="S1995">
        <v>17.880603583000202</v>
      </c>
      <c r="T1995">
        <v>41.079983289886599</v>
      </c>
    </row>
    <row r="1996" spans="1:20" x14ac:dyDescent="0.35">
      <c r="A1996" s="24">
        <v>43804</v>
      </c>
      <c r="B1996">
        <v>125.39810563314499</v>
      </c>
      <c r="C1996">
        <v>145.56630070272399</v>
      </c>
      <c r="D1996">
        <v>133.686969465445</v>
      </c>
      <c r="E1996">
        <v>113.30544302980699</v>
      </c>
      <c r="F1996">
        <v>149.25675922786701</v>
      </c>
      <c r="G1996">
        <v>35.020197179203301</v>
      </c>
      <c r="H1996">
        <v>16.721419432251</v>
      </c>
      <c r="I1996">
        <v>166.024495372535</v>
      </c>
      <c r="J1996">
        <v>147.68742085141301</v>
      </c>
      <c r="K1996">
        <v>165.02448602258099</v>
      </c>
      <c r="L1996">
        <v>285.71502054574898</v>
      </c>
      <c r="M1996">
        <v>309.53149608215898</v>
      </c>
      <c r="N1996">
        <v>286.22517133998099</v>
      </c>
      <c r="O1996">
        <v>260.31202387551502</v>
      </c>
      <c r="P1996">
        <v>183.78074938734301</v>
      </c>
      <c r="Q1996">
        <v>57.063082129309699</v>
      </c>
      <c r="R1996">
        <v>45.638173952652799</v>
      </c>
      <c r="S1996">
        <v>17.890263773500699</v>
      </c>
      <c r="T1996">
        <v>40.741962215641202</v>
      </c>
    </row>
    <row r="1997" spans="1:20" x14ac:dyDescent="0.35">
      <c r="A1997" s="24">
        <v>43805</v>
      </c>
      <c r="B1997">
        <v>125.220109927203</v>
      </c>
      <c r="C1997">
        <v>145.40683825658601</v>
      </c>
      <c r="D1997">
        <v>133.49744835559801</v>
      </c>
      <c r="E1997">
        <v>113.22107036022599</v>
      </c>
      <c r="F1997">
        <v>149.463831677195</v>
      </c>
      <c r="G1997">
        <v>35.4334950874008</v>
      </c>
      <c r="H1997">
        <v>17.009455980789902</v>
      </c>
      <c r="I1997">
        <v>165.926198701516</v>
      </c>
      <c r="J1997">
        <v>147.606476730065</v>
      </c>
      <c r="K1997">
        <v>162.08916851972401</v>
      </c>
      <c r="L1997">
        <v>288.324791576216</v>
      </c>
      <c r="M1997">
        <v>311.89604515923298</v>
      </c>
      <c r="N1997">
        <v>288.72360281045798</v>
      </c>
      <c r="O1997">
        <v>263.19497952226698</v>
      </c>
      <c r="P1997">
        <v>188.02346808722501</v>
      </c>
      <c r="Q1997">
        <v>57.429579637129898</v>
      </c>
      <c r="R1997">
        <v>45.9894616754137</v>
      </c>
      <c r="S1997">
        <v>17.416925493933601</v>
      </c>
      <c r="T1997">
        <v>42.213355745971</v>
      </c>
    </row>
    <row r="1998" spans="1:20" x14ac:dyDescent="0.35">
      <c r="A1998" s="24">
        <v>43808</v>
      </c>
      <c r="B1998">
        <v>125.28686298824501</v>
      </c>
      <c r="C1998">
        <v>145.40683825658601</v>
      </c>
      <c r="D1998">
        <v>133.64911345745301</v>
      </c>
      <c r="E1998">
        <v>113.249244599138</v>
      </c>
      <c r="F1998">
        <v>149.49142903646799</v>
      </c>
      <c r="G1998">
        <v>35.2268447358828</v>
      </c>
      <c r="H1998">
        <v>16.8578582123864</v>
      </c>
      <c r="I1998">
        <v>166.15550887129601</v>
      </c>
      <c r="J1998">
        <v>147.58339985315601</v>
      </c>
      <c r="K1998">
        <v>163.204595034628</v>
      </c>
      <c r="L1998">
        <v>287.41831288228599</v>
      </c>
      <c r="M1998">
        <v>311.05703811709901</v>
      </c>
      <c r="N1998">
        <v>287.70865596631398</v>
      </c>
      <c r="O1998">
        <v>263.08187034949299</v>
      </c>
      <c r="P1998">
        <v>188.73758769257199</v>
      </c>
      <c r="Q1998">
        <v>57.356273388902203</v>
      </c>
      <c r="R1998">
        <v>45.9016404426701</v>
      </c>
      <c r="S1998">
        <v>16.7117463273403</v>
      </c>
      <c r="T1998">
        <v>42.491736939834603</v>
      </c>
    </row>
    <row r="1999" spans="1:20" x14ac:dyDescent="0.35">
      <c r="A1999" s="24">
        <v>43809</v>
      </c>
      <c r="B1999">
        <v>125.242336033882</v>
      </c>
      <c r="C1999">
        <v>145.311152497243</v>
      </c>
      <c r="D1999">
        <v>133.49744835559801</v>
      </c>
      <c r="E1999">
        <v>113.150894459946</v>
      </c>
      <c r="F1999">
        <v>149.87796339659701</v>
      </c>
      <c r="G1999">
        <v>35.281950564674901</v>
      </c>
      <c r="H1999">
        <v>16.918498108320101</v>
      </c>
      <c r="I1999">
        <v>165.95897400437499</v>
      </c>
      <c r="J1999">
        <v>147.58339985315601</v>
      </c>
      <c r="K1999">
        <v>162.911037630138</v>
      </c>
      <c r="L1999">
        <v>287.097781106973</v>
      </c>
      <c r="M1999">
        <v>310.44684564509799</v>
      </c>
      <c r="N1999">
        <v>287.47437109834601</v>
      </c>
      <c r="O1999">
        <v>263.36448486521903</v>
      </c>
      <c r="P1999">
        <v>188.65353816896101</v>
      </c>
      <c r="Q1999">
        <v>57.612822768819903</v>
      </c>
      <c r="R1999">
        <v>46.135832257843802</v>
      </c>
      <c r="S1999">
        <v>16.779367660843899</v>
      </c>
      <c r="T1999">
        <v>42.789986866174303</v>
      </c>
    </row>
    <row r="2000" spans="1:20" x14ac:dyDescent="0.35">
      <c r="A2000" s="24">
        <v>43810</v>
      </c>
      <c r="B2000">
        <v>125.576176080094</v>
      </c>
      <c r="C2000">
        <v>145.70984316117301</v>
      </c>
      <c r="D2000">
        <v>133.76281005203501</v>
      </c>
      <c r="E2000">
        <v>113.319443583596</v>
      </c>
      <c r="F2000">
        <v>150.209355755199</v>
      </c>
      <c r="G2000">
        <v>34.717110928589598</v>
      </c>
      <c r="H2000">
        <v>16.539499744449898</v>
      </c>
      <c r="I2000">
        <v>167.00735975127</v>
      </c>
      <c r="J2000">
        <v>148.16147211869099</v>
      </c>
      <c r="K2000">
        <v>166.84437701053301</v>
      </c>
      <c r="L2000">
        <v>287.91271774415401</v>
      </c>
      <c r="M2000">
        <v>311.590888068293</v>
      </c>
      <c r="N2000">
        <v>288.333223891751</v>
      </c>
      <c r="O2000">
        <v>262.29049608766701</v>
      </c>
      <c r="P2000">
        <v>187.35133019434701</v>
      </c>
      <c r="Q2000">
        <v>57.356273388902203</v>
      </c>
      <c r="R2000">
        <v>45.872365767826501</v>
      </c>
      <c r="S2000">
        <v>16.634466645829299</v>
      </c>
      <c r="T2000">
        <v>42.531491246263499</v>
      </c>
    </row>
    <row r="2001" spans="1:20" x14ac:dyDescent="0.35">
      <c r="A2001" s="24">
        <v>43811</v>
      </c>
      <c r="B2001">
        <v>125.04204882288001</v>
      </c>
      <c r="C2001">
        <v>145.24733435214699</v>
      </c>
      <c r="D2001">
        <v>133.421575626356</v>
      </c>
      <c r="E2001">
        <v>113.108685040979</v>
      </c>
      <c r="F2001">
        <v>150.582130973456</v>
      </c>
      <c r="G2001">
        <v>35.8467957904369</v>
      </c>
      <c r="H2001">
        <v>17.2974964721903</v>
      </c>
      <c r="I2001">
        <v>165.95897400437499</v>
      </c>
      <c r="J2001">
        <v>147.47930883403299</v>
      </c>
      <c r="K2001">
        <v>158.74287065058101</v>
      </c>
      <c r="L2001">
        <v>290.39428204568202</v>
      </c>
      <c r="M2001">
        <v>313.42164804911198</v>
      </c>
      <c r="N2001">
        <v>290.44124448977499</v>
      </c>
      <c r="O2001">
        <v>269.86522802002497</v>
      </c>
      <c r="P2001">
        <v>191.21598962545301</v>
      </c>
      <c r="Q2001">
        <v>57.869368400591597</v>
      </c>
      <c r="R2001">
        <v>46.282202840274302</v>
      </c>
      <c r="S2001">
        <v>17.310665240921001</v>
      </c>
      <c r="T2001">
        <v>44.142092215002101</v>
      </c>
    </row>
    <row r="2002" spans="1:20" x14ac:dyDescent="0.35">
      <c r="A2002" s="24">
        <v>43812</v>
      </c>
      <c r="B2002">
        <v>125.54279487826</v>
      </c>
      <c r="C2002">
        <v>145.86925032957501</v>
      </c>
      <c r="D2002">
        <v>133.87656289625801</v>
      </c>
      <c r="E2002">
        <v>113.319443583596</v>
      </c>
      <c r="F2002">
        <v>150.720196845347</v>
      </c>
      <c r="G2002">
        <v>35.0064186258764</v>
      </c>
      <c r="H2002">
        <v>16.736578420518999</v>
      </c>
      <c r="I2002">
        <v>167.31859355941901</v>
      </c>
      <c r="J2002">
        <v>148.438954808533</v>
      </c>
      <c r="K2002">
        <v>163.96775266414301</v>
      </c>
      <c r="L2002">
        <v>290.56830466189399</v>
      </c>
      <c r="M2002">
        <v>314.10803090457199</v>
      </c>
      <c r="N2002">
        <v>290.59743440175299</v>
      </c>
      <c r="O2002">
        <v>267.09533280259802</v>
      </c>
      <c r="P2002">
        <v>187.64537437897999</v>
      </c>
      <c r="Q2002">
        <v>58.162563408330499</v>
      </c>
      <c r="R2002">
        <v>46.487119980604703</v>
      </c>
      <c r="S2002">
        <v>17.078826196387801</v>
      </c>
      <c r="T2002">
        <v>43.267194326982299</v>
      </c>
    </row>
    <row r="2003" spans="1:20" x14ac:dyDescent="0.35">
      <c r="A2003" s="24">
        <v>43815</v>
      </c>
      <c r="B2003">
        <v>125.28686298824501</v>
      </c>
      <c r="C2003">
        <v>145.56630070272399</v>
      </c>
      <c r="D2003">
        <v>133.80080266629699</v>
      </c>
      <c r="E2003">
        <v>113.193011542203</v>
      </c>
      <c r="F2003">
        <v>151.065335166567</v>
      </c>
      <c r="G2003">
        <v>35.681469919545698</v>
      </c>
      <c r="H2003">
        <v>17.1610563777677</v>
      </c>
      <c r="I2003">
        <v>166.77800572515201</v>
      </c>
      <c r="J2003">
        <v>148.10363488319501</v>
      </c>
      <c r="K2003">
        <v>159.62348789075699</v>
      </c>
      <c r="L2003">
        <v>292.56443588104702</v>
      </c>
      <c r="M2003">
        <v>316.16757502805399</v>
      </c>
      <c r="N2003">
        <v>292.78351800202</v>
      </c>
      <c r="O2003">
        <v>268.90427530007298</v>
      </c>
      <c r="P2003">
        <v>187.519343142899</v>
      </c>
      <c r="Q2003">
        <v>58.565706543971302</v>
      </c>
      <c r="R2003">
        <v>47.014050168852798</v>
      </c>
      <c r="S2003">
        <v>17.416925493933601</v>
      </c>
      <c r="T2003">
        <v>44.500003073569701</v>
      </c>
    </row>
    <row r="2004" spans="1:20" x14ac:dyDescent="0.35">
      <c r="A2004" s="24">
        <v>43816</v>
      </c>
      <c r="B2004">
        <v>125.29799939814799</v>
      </c>
      <c r="C2004">
        <v>145.58226214871499</v>
      </c>
      <c r="D2004">
        <v>133.72497011536899</v>
      </c>
      <c r="E2004">
        <v>113.22107036022599</v>
      </c>
      <c r="F2004">
        <v>151.520942000406</v>
      </c>
      <c r="G2004">
        <v>35.736581338014403</v>
      </c>
      <c r="H2004">
        <v>17.236855261969399</v>
      </c>
      <c r="I2004">
        <v>166.56509782558101</v>
      </c>
      <c r="J2004">
        <v>147.98805043902999</v>
      </c>
      <c r="K2004">
        <v>158.97766160087701</v>
      </c>
      <c r="L2004">
        <v>292.62861401034502</v>
      </c>
      <c r="M2004">
        <v>315.86247879205399</v>
      </c>
      <c r="N2004">
        <v>292.93961205276003</v>
      </c>
      <c r="O2004">
        <v>271.44802528712501</v>
      </c>
      <c r="P2004">
        <v>189.78775041475799</v>
      </c>
      <c r="Q2004">
        <v>58.8222484275962</v>
      </c>
      <c r="R2004">
        <v>47.277516658870098</v>
      </c>
      <c r="S2004">
        <v>17.185086449400298</v>
      </c>
      <c r="T2004">
        <v>45.673142467190601</v>
      </c>
    </row>
    <row r="2005" spans="1:20" x14ac:dyDescent="0.35">
      <c r="A2005" s="24">
        <v>43817</v>
      </c>
      <c r="B2005">
        <v>125.05313851965499</v>
      </c>
      <c r="C2005">
        <v>145.48659020880601</v>
      </c>
      <c r="D2005">
        <v>133.686969465445</v>
      </c>
      <c r="E2005">
        <v>113.23523250325999</v>
      </c>
      <c r="F2005">
        <v>151.79702102717101</v>
      </c>
      <c r="G2005">
        <v>36.315199527426401</v>
      </c>
      <c r="H2005">
        <v>17.676492207486099</v>
      </c>
      <c r="I2005">
        <v>166.024495372535</v>
      </c>
      <c r="J2005">
        <v>147.88396942288799</v>
      </c>
      <c r="K2005">
        <v>155.04435886934499</v>
      </c>
      <c r="L2005">
        <v>292.64682672271402</v>
      </c>
      <c r="M2005">
        <v>316.091293362187</v>
      </c>
      <c r="N2005">
        <v>292.86158100426297</v>
      </c>
      <c r="O2005">
        <v>270.31744536560001</v>
      </c>
      <c r="P2005">
        <v>191.636065046168</v>
      </c>
      <c r="Q2005">
        <v>58.858901551709799</v>
      </c>
      <c r="R2005">
        <v>47.277516658870098</v>
      </c>
      <c r="S2005">
        <v>16.933927023866101</v>
      </c>
      <c r="T2005">
        <v>45.9515152403158</v>
      </c>
    </row>
    <row r="2006" spans="1:20" x14ac:dyDescent="0.35">
      <c r="A2006" s="24">
        <v>43818</v>
      </c>
      <c r="B2006">
        <v>125.18806472085301</v>
      </c>
      <c r="C2006">
        <v>145.69385407631401</v>
      </c>
      <c r="D2006">
        <v>133.83869885260401</v>
      </c>
      <c r="E2006">
        <v>113.30544302980699</v>
      </c>
      <c r="F2006">
        <v>151.79702102717101</v>
      </c>
      <c r="G2006">
        <v>36.232536591980796</v>
      </c>
      <c r="H2006">
        <v>17.6310139283948</v>
      </c>
      <c r="I2006">
        <v>166.417682056611</v>
      </c>
      <c r="J2006">
        <v>148.03002294683699</v>
      </c>
      <c r="K2006">
        <v>155.74884166682699</v>
      </c>
      <c r="L2006">
        <v>293.84644335857598</v>
      </c>
      <c r="M2006">
        <v>317.84568039472902</v>
      </c>
      <c r="N2006">
        <v>294.26693872086202</v>
      </c>
      <c r="O2006">
        <v>269.80868561949899</v>
      </c>
      <c r="P2006">
        <v>192.47623310733201</v>
      </c>
      <c r="Q2006">
        <v>59.115443435335102</v>
      </c>
      <c r="R2006">
        <v>47.336066008556699</v>
      </c>
      <c r="S2006">
        <v>17.001546514876601</v>
      </c>
      <c r="T2006">
        <v>46.528133729411302</v>
      </c>
    </row>
    <row r="2007" spans="1:20" x14ac:dyDescent="0.35">
      <c r="A2007" s="24">
        <v>43819</v>
      </c>
      <c r="B2007">
        <v>125.210318855408</v>
      </c>
      <c r="C2007">
        <v>145.61415740183</v>
      </c>
      <c r="D2007">
        <v>133.80447496424901</v>
      </c>
      <c r="E2007">
        <v>113.22107036022599</v>
      </c>
      <c r="F2007">
        <v>151.52526479593701</v>
      </c>
      <c r="G2007">
        <v>36.108546381069999</v>
      </c>
      <c r="H2007">
        <v>17.524894439082601</v>
      </c>
      <c r="I2007">
        <v>166.597887747219</v>
      </c>
      <c r="J2007">
        <v>147.983669133402</v>
      </c>
      <c r="K2007">
        <v>156.04236242245301</v>
      </c>
      <c r="L2007">
        <v>295.13470117581898</v>
      </c>
      <c r="M2007">
        <v>319.600036999802</v>
      </c>
      <c r="N2007">
        <v>295.820561820352</v>
      </c>
      <c r="O2007">
        <v>270.45192854064101</v>
      </c>
      <c r="P2007">
        <v>192.91087642335</v>
      </c>
      <c r="Q2007">
        <v>59.0421484315466</v>
      </c>
      <c r="R2007">
        <v>47.218967309183199</v>
      </c>
      <c r="S2007">
        <v>17.233385559409999</v>
      </c>
      <c r="T2007">
        <v>46.368400740924002</v>
      </c>
    </row>
    <row r="2008" spans="1:20" x14ac:dyDescent="0.35">
      <c r="A2008" s="24">
        <v>43822</v>
      </c>
      <c r="B2008">
        <v>125.121152835174</v>
      </c>
      <c r="C2008">
        <v>145.52621052539101</v>
      </c>
      <c r="D2008">
        <v>133.766498421314</v>
      </c>
      <c r="E2008">
        <v>113.207069806437</v>
      </c>
      <c r="F2008">
        <v>151.60847860990501</v>
      </c>
      <c r="G2008">
        <v>36.273869457122899</v>
      </c>
      <c r="H2008">
        <v>17.729523694968002</v>
      </c>
      <c r="I2008">
        <v>166.63073614397399</v>
      </c>
      <c r="J2008">
        <v>148.05320985653699</v>
      </c>
      <c r="K2008">
        <v>155.13224284636999</v>
      </c>
      <c r="L2008">
        <v>295.58568262494498</v>
      </c>
      <c r="M2008">
        <v>319.90628947964098</v>
      </c>
      <c r="N2008">
        <v>296.134507377879</v>
      </c>
      <c r="O2008">
        <v>268.914974487069</v>
      </c>
      <c r="P2008">
        <v>192.23563897828001</v>
      </c>
      <c r="Q2008">
        <v>59.057043565530499</v>
      </c>
      <c r="R2008">
        <v>47.336066008556699</v>
      </c>
      <c r="S2008">
        <v>16.586167535819701</v>
      </c>
      <c r="T2008">
        <v>47.366843493754402</v>
      </c>
    </row>
    <row r="2009" spans="1:20" x14ac:dyDescent="0.35">
      <c r="A2009" s="24">
        <v>43823</v>
      </c>
      <c r="B2009">
        <v>125.277184027958</v>
      </c>
      <c r="C2009">
        <v>145.845978403126</v>
      </c>
      <c r="D2009">
        <v>133.88046822843501</v>
      </c>
      <c r="E2009">
        <v>113.29151172855001</v>
      </c>
      <c r="F2009">
        <v>151.73327297234701</v>
      </c>
      <c r="G2009">
        <v>36.071696436726498</v>
      </c>
      <c r="H2009">
        <v>17.561544651224398</v>
      </c>
      <c r="I2009">
        <v>167.22237275504</v>
      </c>
      <c r="J2009">
        <v>148.203944775542</v>
      </c>
      <c r="K2009">
        <v>156.36529389182499</v>
      </c>
      <c r="L2009">
        <v>295.59483384002698</v>
      </c>
      <c r="M2009">
        <v>320.059430933295</v>
      </c>
      <c r="N2009">
        <v>295.97755057598903</v>
      </c>
      <c r="O2009">
        <v>269.59806517754498</v>
      </c>
      <c r="P2009">
        <v>192.953081992367</v>
      </c>
      <c r="Q2009">
        <v>59.317704662101796</v>
      </c>
      <c r="R2009">
        <v>47.540983148887399</v>
      </c>
      <c r="S2009">
        <v>16.441268363298001</v>
      </c>
      <c r="T2009">
        <v>47.326920772555702</v>
      </c>
    </row>
    <row r="2010" spans="1:20" x14ac:dyDescent="0.35">
      <c r="A2010" s="24">
        <v>43825</v>
      </c>
      <c r="B2010">
        <v>125.388716294258</v>
      </c>
      <c r="C2010">
        <v>145.87798421171101</v>
      </c>
      <c r="D2010">
        <v>133.95649363527301</v>
      </c>
      <c r="E2010">
        <v>113.29151172855001</v>
      </c>
      <c r="F2010">
        <v>151.96897076281201</v>
      </c>
      <c r="G2010">
        <v>35.877838060579002</v>
      </c>
      <c r="H2010">
        <v>17.485192452122298</v>
      </c>
      <c r="I2010">
        <v>167.140200597426</v>
      </c>
      <c r="J2010">
        <v>148.47053421919699</v>
      </c>
      <c r="K2010">
        <v>157.53968842967799</v>
      </c>
      <c r="L2010">
        <v>297.16833443324799</v>
      </c>
      <c r="M2010">
        <v>322.586249704853</v>
      </c>
      <c r="N2010">
        <v>297.70381976681</v>
      </c>
      <c r="O2010">
        <v>269.82577019827897</v>
      </c>
      <c r="P2010">
        <v>194.345831330462</v>
      </c>
      <c r="Q2010">
        <v>59.764532444592597</v>
      </c>
      <c r="R2010">
        <v>47.980092104391602</v>
      </c>
      <c r="S2010">
        <v>16.895286261864101</v>
      </c>
      <c r="T2010">
        <v>47.5066403838578</v>
      </c>
    </row>
    <row r="2011" spans="1:20" x14ac:dyDescent="0.35">
      <c r="A2011" s="24">
        <v>43826</v>
      </c>
      <c r="B2011">
        <v>125.555893239572</v>
      </c>
      <c r="C2011">
        <v>146.16587065576499</v>
      </c>
      <c r="D2011">
        <v>134.184465392167</v>
      </c>
      <c r="E2011">
        <v>113.432255960132</v>
      </c>
      <c r="F2011">
        <v>151.89966106251799</v>
      </c>
      <c r="G2011">
        <v>35.794758694211303</v>
      </c>
      <c r="H2011">
        <v>17.424105698549301</v>
      </c>
      <c r="I2011">
        <v>167.436040831127</v>
      </c>
      <c r="J2011">
        <v>148.679176394564</v>
      </c>
      <c r="K2011">
        <v>158.06811008219401</v>
      </c>
      <c r="L2011">
        <v>297.09467612361999</v>
      </c>
      <c r="M2011">
        <v>322.586249704853</v>
      </c>
      <c r="N2011">
        <v>297.46838456397398</v>
      </c>
      <c r="O2011">
        <v>268.40268084093498</v>
      </c>
      <c r="P2011">
        <v>195.14763382338</v>
      </c>
      <c r="Q2011">
        <v>59.876249697618</v>
      </c>
      <c r="R2011">
        <v>47.950817429548302</v>
      </c>
      <c r="S2011">
        <v>16.7503870893424</v>
      </c>
      <c r="T2011">
        <v>46.707874392559603</v>
      </c>
    </row>
    <row r="2012" spans="1:20" x14ac:dyDescent="0.35">
      <c r="A2012" s="24">
        <v>43829</v>
      </c>
      <c r="B2012">
        <v>125.555893239572</v>
      </c>
      <c r="C2012">
        <v>146.32576150435</v>
      </c>
      <c r="D2012">
        <v>134.22248211341801</v>
      </c>
      <c r="E2012">
        <v>113.51677867686701</v>
      </c>
      <c r="F2012">
        <v>151.77485352082101</v>
      </c>
      <c r="G2012">
        <v>36.057856396954797</v>
      </c>
      <c r="H2012">
        <v>17.592086056580101</v>
      </c>
      <c r="I2012">
        <v>167.583909782251</v>
      </c>
      <c r="J2012">
        <v>148.94581585312301</v>
      </c>
      <c r="K2012">
        <v>156.48279015135</v>
      </c>
      <c r="L2012">
        <v>295.45675815364598</v>
      </c>
      <c r="M2012">
        <v>320.365744268073</v>
      </c>
      <c r="N2012">
        <v>296.05596506944102</v>
      </c>
      <c r="O2012">
        <v>268.51647242199101</v>
      </c>
      <c r="P2012">
        <v>193.839347282522</v>
      </c>
      <c r="Q2012">
        <v>59.764532444592597</v>
      </c>
      <c r="R2012">
        <v>47.804449638904799</v>
      </c>
      <c r="S2012">
        <v>16.3253479197849</v>
      </c>
      <c r="T2012">
        <v>46.647956627807602</v>
      </c>
    </row>
    <row r="2013" spans="1:20" x14ac:dyDescent="0.35">
      <c r="A2013" s="24">
        <v>43830</v>
      </c>
      <c r="B2013">
        <v>125.266075645933</v>
      </c>
      <c r="C2013">
        <v>146.05393324232199</v>
      </c>
      <c r="D2013">
        <v>134.184465392167</v>
      </c>
      <c r="E2013">
        <v>113.488604437955</v>
      </c>
      <c r="F2013">
        <v>151.885756948844</v>
      </c>
      <c r="G2013">
        <v>36.750210535176997</v>
      </c>
      <c r="H2013">
        <v>18.050213708351599</v>
      </c>
      <c r="I2013">
        <v>166.58139776433501</v>
      </c>
      <c r="J2013">
        <v>148.33141276100201</v>
      </c>
      <c r="K2013">
        <v>151.7265921412</v>
      </c>
      <c r="L2013">
        <v>296.17453041892998</v>
      </c>
      <c r="M2013">
        <v>320.90178499706701</v>
      </c>
      <c r="N2013">
        <v>296.76227067794701</v>
      </c>
      <c r="O2013">
        <v>269.199611855917</v>
      </c>
      <c r="P2013">
        <v>194.176974614925</v>
      </c>
      <c r="Q2013">
        <v>59.392172835728402</v>
      </c>
      <c r="R2013">
        <v>47.453159124357299</v>
      </c>
      <c r="S2013">
        <v>16.286709000275899</v>
      </c>
      <c r="T2013">
        <v>47.326920772555702</v>
      </c>
    </row>
    <row r="2014" spans="1:20" x14ac:dyDescent="0.35">
      <c r="A2014" s="24">
        <v>43832</v>
      </c>
      <c r="B2014">
        <v>125.611612659594</v>
      </c>
      <c r="C2014">
        <v>146.24582989949101</v>
      </c>
      <c r="D2014">
        <v>134.184465392167</v>
      </c>
      <c r="E2014">
        <v>113.573104070513</v>
      </c>
      <c r="F2014">
        <v>152.49589054365401</v>
      </c>
      <c r="G2014">
        <v>35.974768646071901</v>
      </c>
      <c r="H2014">
        <v>17.500461840512902</v>
      </c>
      <c r="I2014">
        <v>167.09092069290401</v>
      </c>
      <c r="J2014">
        <v>148.644396030016</v>
      </c>
      <c r="K2014">
        <v>156.952445349671</v>
      </c>
      <c r="L2014">
        <v>298.94432808960198</v>
      </c>
      <c r="M2014">
        <v>325.419381811189</v>
      </c>
      <c r="N2014">
        <v>299.27313215573997</v>
      </c>
      <c r="O2014">
        <v>269.76886222188898</v>
      </c>
      <c r="P2014">
        <v>192.699865797999</v>
      </c>
      <c r="Q2014">
        <v>59.466648505647399</v>
      </c>
      <c r="R2014">
        <v>47.687356523104199</v>
      </c>
      <c r="S2014">
        <v>15.9099689407279</v>
      </c>
      <c r="T2014">
        <v>47.247045857573603</v>
      </c>
    </row>
    <row r="2015" spans="1:20" x14ac:dyDescent="0.35">
      <c r="A2015" s="24">
        <v>43833</v>
      </c>
      <c r="B2015">
        <v>125.97950657669401</v>
      </c>
      <c r="C2015">
        <v>146.66161520297899</v>
      </c>
      <c r="D2015">
        <v>134.56447992707399</v>
      </c>
      <c r="E2015">
        <v>113.671627341038</v>
      </c>
      <c r="F2015">
        <v>152.38497393637601</v>
      </c>
      <c r="G2015">
        <v>34.825461223797198</v>
      </c>
      <c r="H2015">
        <v>16.7063761012543</v>
      </c>
      <c r="I2015">
        <v>168.27417929625599</v>
      </c>
      <c r="J2015">
        <v>149.15443802253</v>
      </c>
      <c r="K2015">
        <v>163.88122469510401</v>
      </c>
      <c r="L2015">
        <v>296.68062850006902</v>
      </c>
      <c r="M2015">
        <v>323.04561321087698</v>
      </c>
      <c r="N2015">
        <v>297.389970070522</v>
      </c>
      <c r="O2015">
        <v>267.20717464570401</v>
      </c>
      <c r="P2015">
        <v>191.222774200808</v>
      </c>
      <c r="Q2015">
        <v>60.174137384709503</v>
      </c>
      <c r="R2015">
        <v>48.331382618939102</v>
      </c>
      <c r="S2015">
        <v>15.832689259216799</v>
      </c>
      <c r="T2015">
        <v>47.985902504858302</v>
      </c>
    </row>
    <row r="2016" spans="1:20" x14ac:dyDescent="0.35">
      <c r="A2016" s="24">
        <v>43836</v>
      </c>
      <c r="B2016">
        <v>125.879176118678</v>
      </c>
      <c r="C2016">
        <v>146.56568069382899</v>
      </c>
      <c r="D2016">
        <v>134.48851880554</v>
      </c>
      <c r="E2016">
        <v>113.62940637998101</v>
      </c>
      <c r="F2016">
        <v>152.28792190500801</v>
      </c>
      <c r="G2016">
        <v>35.227026400379003</v>
      </c>
      <c r="H2016">
        <v>16.965979361064999</v>
      </c>
      <c r="I2016">
        <v>167.534629877729</v>
      </c>
      <c r="J2016">
        <v>148.656019493809</v>
      </c>
      <c r="K2016">
        <v>161.356319501135</v>
      </c>
      <c r="L2016">
        <v>297.81247829483601</v>
      </c>
      <c r="M2016">
        <v>324.57699731994802</v>
      </c>
      <c r="N2016">
        <v>298.33158306687699</v>
      </c>
      <c r="O2016">
        <v>265.10097022615997</v>
      </c>
      <c r="P2016">
        <v>191.898046085347</v>
      </c>
      <c r="Q2016">
        <v>60.2858546377349</v>
      </c>
      <c r="R2016">
        <v>48.331382618939102</v>
      </c>
      <c r="S2016">
        <v>16.025889384241101</v>
      </c>
      <c r="T2016">
        <v>48.305402164786699</v>
      </c>
    </row>
    <row r="2017" spans="1:20" x14ac:dyDescent="0.35">
      <c r="A2017" s="24">
        <v>43837</v>
      </c>
      <c r="B2017">
        <v>125.745427088326</v>
      </c>
      <c r="C2017">
        <v>146.453674183217</v>
      </c>
      <c r="D2017">
        <v>134.41250143436599</v>
      </c>
      <c r="E2017">
        <v>113.65758061889299</v>
      </c>
      <c r="F2017">
        <v>152.176952580712</v>
      </c>
      <c r="G2017">
        <v>35.587051893777002</v>
      </c>
      <c r="H2017">
        <v>17.225585249450099</v>
      </c>
      <c r="I2017">
        <v>166.69641831870399</v>
      </c>
      <c r="J2017">
        <v>148.27344548675401</v>
      </c>
      <c r="K2017">
        <v>158.94889224226</v>
      </c>
      <c r="L2017">
        <v>296.975112208925</v>
      </c>
      <c r="M2017">
        <v>324.27071441264002</v>
      </c>
      <c r="N2017">
        <v>297.546894918666</v>
      </c>
      <c r="O2017">
        <v>263.33633552357799</v>
      </c>
      <c r="P2017">
        <v>191.222774200808</v>
      </c>
      <c r="Q2017">
        <v>60.248613054628898</v>
      </c>
      <c r="R2017">
        <v>48.185009244722302</v>
      </c>
      <c r="S2017">
        <v>16.0548699557426</v>
      </c>
      <c r="T2017">
        <v>48.884504771737902</v>
      </c>
    </row>
    <row r="2018" spans="1:20" x14ac:dyDescent="0.35">
      <c r="A2018" s="24">
        <v>43838</v>
      </c>
      <c r="B2018">
        <v>125.600504277567</v>
      </c>
      <c r="C2018">
        <v>146.35776731293399</v>
      </c>
      <c r="D2018">
        <v>134.26041044237601</v>
      </c>
      <c r="E2018">
        <v>113.573104070513</v>
      </c>
      <c r="F2018">
        <v>152.301786480918</v>
      </c>
      <c r="G2018">
        <v>36.030156753542599</v>
      </c>
      <c r="H2018">
        <v>17.576815353902202</v>
      </c>
      <c r="I2018">
        <v>166.071947929663</v>
      </c>
      <c r="J2018">
        <v>148.06480331138701</v>
      </c>
      <c r="K2018">
        <v>155.89556539577501</v>
      </c>
      <c r="L2018">
        <v>298.557883640954</v>
      </c>
      <c r="M2018">
        <v>326.33810882323598</v>
      </c>
      <c r="N2018">
        <v>299.11617535385</v>
      </c>
      <c r="O2018">
        <v>265.38560759500803</v>
      </c>
      <c r="P2018">
        <v>191.60255544302299</v>
      </c>
      <c r="Q2018">
        <v>59.354935000768698</v>
      </c>
      <c r="R2018">
        <v>47.277516658870098</v>
      </c>
      <c r="S2018">
        <v>16.064528303750102</v>
      </c>
      <c r="T2018">
        <v>47.0273866835958</v>
      </c>
    </row>
    <row r="2019" spans="1:20" x14ac:dyDescent="0.35">
      <c r="A2019" s="24">
        <v>43839</v>
      </c>
      <c r="B2019">
        <v>125.73429067842299</v>
      </c>
      <c r="C2019">
        <v>146.56568069382899</v>
      </c>
      <c r="D2019">
        <v>134.45053422694201</v>
      </c>
      <c r="E2019">
        <v>113.58716233474701</v>
      </c>
      <c r="F2019">
        <v>152.64840087866099</v>
      </c>
      <c r="G2019">
        <v>35.822449953108197</v>
      </c>
      <c r="H2019">
        <v>17.3782949048029</v>
      </c>
      <c r="I2019">
        <v>167.320947182862</v>
      </c>
      <c r="J2019">
        <v>148.77190402739899</v>
      </c>
      <c r="K2019">
        <v>157.42224714344999</v>
      </c>
      <c r="L2019">
        <v>300.58227596550802</v>
      </c>
      <c r="M2019">
        <v>329.55404892250198</v>
      </c>
      <c r="N2019">
        <v>301.31331495034198</v>
      </c>
      <c r="O2019">
        <v>266.694856627847</v>
      </c>
      <c r="P2019">
        <v>190.80071851063701</v>
      </c>
      <c r="Q2019">
        <v>59.094281400490097</v>
      </c>
      <c r="R2019">
        <v>46.926231727895797</v>
      </c>
      <c r="S2019">
        <v>16.103169065752098</v>
      </c>
      <c r="T2019">
        <v>46.807710668140999</v>
      </c>
    </row>
    <row r="2020" spans="1:20" x14ac:dyDescent="0.35">
      <c r="A2020" s="24">
        <v>43840</v>
      </c>
      <c r="B2020">
        <v>125.946078661732</v>
      </c>
      <c r="C2020">
        <v>146.75756353156399</v>
      </c>
      <c r="D2020">
        <v>134.52651945546501</v>
      </c>
      <c r="E2020">
        <v>113.643476186304</v>
      </c>
      <c r="F2020">
        <v>152.703819644535</v>
      </c>
      <c r="G2020">
        <v>35.213180770930599</v>
      </c>
      <c r="H2020">
        <v>16.965979361064999</v>
      </c>
      <c r="I2020">
        <v>168.323503057116</v>
      </c>
      <c r="J2020">
        <v>149.18920838409801</v>
      </c>
      <c r="K2020">
        <v>161.47377911179601</v>
      </c>
      <c r="L2020">
        <v>299.71730670469299</v>
      </c>
      <c r="M2020">
        <v>328.55864468748598</v>
      </c>
      <c r="N2020">
        <v>300.45018035493098</v>
      </c>
      <c r="O2020">
        <v>263.791721193321</v>
      </c>
      <c r="P2020">
        <v>190.25209777261799</v>
      </c>
      <c r="Q2020">
        <v>59.094281400490097</v>
      </c>
      <c r="R2020">
        <v>46.896957053052503</v>
      </c>
      <c r="S2020">
        <v>16.460588744298999</v>
      </c>
      <c r="T2020">
        <v>46.368400740924002</v>
      </c>
    </row>
    <row r="2021" spans="1:20" x14ac:dyDescent="0.35">
      <c r="A2021" s="24">
        <v>43843</v>
      </c>
      <c r="B2021">
        <v>125.868021023523</v>
      </c>
      <c r="C2021">
        <v>146.58169741755501</v>
      </c>
      <c r="D2021">
        <v>134.52651945546501</v>
      </c>
      <c r="E2021">
        <v>113.58716233474701</v>
      </c>
      <c r="F2021">
        <v>152.759330665193</v>
      </c>
      <c r="G2021">
        <v>35.448581625100303</v>
      </c>
      <c r="H2021">
        <v>17.103418313740001</v>
      </c>
      <c r="I2021">
        <v>167.96187831722901</v>
      </c>
      <c r="J2021">
        <v>148.82987130164801</v>
      </c>
      <c r="K2021">
        <v>159.829692726757</v>
      </c>
      <c r="L2021">
        <v>301.77860294888899</v>
      </c>
      <c r="M2021">
        <v>331.92766538546698</v>
      </c>
      <c r="N2021">
        <v>302.72570249112903</v>
      </c>
      <c r="O2021">
        <v>265.61328824401699</v>
      </c>
      <c r="P2021">
        <v>191.34937368812501</v>
      </c>
      <c r="Q2021">
        <v>58.647442373559898</v>
      </c>
      <c r="R2021">
        <v>46.428570630917797</v>
      </c>
      <c r="S2021">
        <v>16.3639886817869</v>
      </c>
      <c r="T2021">
        <v>45.709406377513801</v>
      </c>
    </row>
    <row r="2022" spans="1:20" x14ac:dyDescent="0.35">
      <c r="A2022" s="24">
        <v>43844</v>
      </c>
      <c r="B2022">
        <v>125.97950657669401</v>
      </c>
      <c r="C2022">
        <v>146.75756353156399</v>
      </c>
      <c r="D2022">
        <v>134.52651945546501</v>
      </c>
      <c r="E2022">
        <v>113.61532503156999</v>
      </c>
      <c r="F2022">
        <v>152.68999460639</v>
      </c>
      <c r="G2022">
        <v>35.088556131702198</v>
      </c>
      <c r="H2022">
        <v>16.85908444232</v>
      </c>
      <c r="I2022">
        <v>167.91264226904499</v>
      </c>
      <c r="J2022">
        <v>149.01539658818299</v>
      </c>
      <c r="K2022">
        <v>162.47198423365799</v>
      </c>
      <c r="L2022">
        <v>301.31844037874998</v>
      </c>
      <c r="M2022">
        <v>330.70259461117303</v>
      </c>
      <c r="N2022">
        <v>302.176481499499</v>
      </c>
      <c r="O2022">
        <v>266.01179030909498</v>
      </c>
      <c r="P2022">
        <v>192.48885517264799</v>
      </c>
      <c r="Q2022">
        <v>58.908099721984897</v>
      </c>
      <c r="R2022">
        <v>46.692037120935197</v>
      </c>
      <c r="S2022">
        <v>16.277048809775302</v>
      </c>
      <c r="T2022">
        <v>46.208650910959797</v>
      </c>
    </row>
    <row r="2023" spans="1:20" x14ac:dyDescent="0.35">
      <c r="A2023" s="24">
        <v>43845</v>
      </c>
      <c r="B2023">
        <v>126.169031082822</v>
      </c>
      <c r="C2023">
        <v>146.997441262742</v>
      </c>
      <c r="D2023">
        <v>134.6785140195</v>
      </c>
      <c r="E2023">
        <v>113.671627341038</v>
      </c>
      <c r="F2023">
        <v>152.759330665193</v>
      </c>
      <c r="G2023">
        <v>34.603903204237596</v>
      </c>
      <c r="H2023">
        <v>16.507853023580601</v>
      </c>
      <c r="I2023">
        <v>168.43849437392601</v>
      </c>
      <c r="J2023">
        <v>149.33993330012299</v>
      </c>
      <c r="K2023">
        <v>165.70144552283699</v>
      </c>
      <c r="L2023">
        <v>301.99933863032197</v>
      </c>
      <c r="M2023">
        <v>331.62141290562801</v>
      </c>
      <c r="N2023">
        <v>302.80421284582002</v>
      </c>
      <c r="O2023">
        <v>262.59623936981399</v>
      </c>
      <c r="P2023">
        <v>191.34937368812501</v>
      </c>
      <c r="Q2023">
        <v>58.610204538600598</v>
      </c>
      <c r="R2023">
        <v>46.457845305761403</v>
      </c>
      <c r="S2023">
        <v>15.871330021218901</v>
      </c>
      <c r="T2023">
        <v>45.669479445945797</v>
      </c>
    </row>
    <row r="2024" spans="1:20" x14ac:dyDescent="0.35">
      <c r="A2024" s="24">
        <v>43846</v>
      </c>
      <c r="B2024">
        <v>126.169031082822</v>
      </c>
      <c r="C2024">
        <v>147.02944707132599</v>
      </c>
      <c r="D2024">
        <v>134.71652270508699</v>
      </c>
      <c r="E2024">
        <v>113.65758061889299</v>
      </c>
      <c r="F2024">
        <v>152.856356338052</v>
      </c>
      <c r="G2024">
        <v>34.825461223797198</v>
      </c>
      <c r="H2024">
        <v>16.691105398576401</v>
      </c>
      <c r="I2024">
        <v>168.78364374970801</v>
      </c>
      <c r="J2024">
        <v>149.54855546952899</v>
      </c>
      <c r="K2024">
        <v>163.93993617600199</v>
      </c>
      <c r="L2024">
        <v>304.51149669991798</v>
      </c>
      <c r="M2024">
        <v>334.531009242648</v>
      </c>
      <c r="N2024">
        <v>305.47203112550397</v>
      </c>
      <c r="O2024">
        <v>265.95488233270402</v>
      </c>
      <c r="P2024">
        <v>193.83934728252299</v>
      </c>
      <c r="Q2024">
        <v>58.535736364973999</v>
      </c>
      <c r="R2024">
        <v>46.399298747861202</v>
      </c>
      <c r="S2024">
        <v>15.533230723673</v>
      </c>
      <c r="T2024">
        <v>45.409872288553899</v>
      </c>
    </row>
    <row r="2025" spans="1:20" x14ac:dyDescent="0.35">
      <c r="A2025" s="24">
        <v>43847</v>
      </c>
      <c r="B2025">
        <v>126.024108272064</v>
      </c>
      <c r="C2025">
        <v>146.997441262742</v>
      </c>
      <c r="D2025">
        <v>134.64048122692401</v>
      </c>
      <c r="E2025">
        <v>113.671627341038</v>
      </c>
      <c r="F2025">
        <v>152.759330665193</v>
      </c>
      <c r="G2025">
        <v>35.407041941916397</v>
      </c>
      <c r="H2025">
        <v>17.088147611062201</v>
      </c>
      <c r="I2025">
        <v>168.948002683715</v>
      </c>
      <c r="J2025">
        <v>149.52535855684999</v>
      </c>
      <c r="K2025">
        <v>160.005827169452</v>
      </c>
      <c r="L2025">
        <v>305.45930539137402</v>
      </c>
      <c r="M2025">
        <v>336.44520134465</v>
      </c>
      <c r="N2025">
        <v>306.25671927371599</v>
      </c>
      <c r="O2025">
        <v>266.63792427973198</v>
      </c>
      <c r="P2025">
        <v>193.628353876906</v>
      </c>
      <c r="Q2025">
        <v>58.721918043479199</v>
      </c>
      <c r="R2025">
        <v>46.574941213348303</v>
      </c>
      <c r="S2025">
        <v>15.011592412849801</v>
      </c>
      <c r="T2025">
        <v>44.6710156412692</v>
      </c>
    </row>
    <row r="2026" spans="1:20" x14ac:dyDescent="0.35">
      <c r="A2026" s="24">
        <v>43851</v>
      </c>
      <c r="B2026">
        <v>126.38085643663401</v>
      </c>
      <c r="C2026">
        <v>147.413281843965</v>
      </c>
      <c r="D2026">
        <v>134.982551361547</v>
      </c>
      <c r="E2026">
        <v>113.798382560918</v>
      </c>
      <c r="F2026">
        <v>152.398785795267</v>
      </c>
      <c r="G2026">
        <v>34.686988160282098</v>
      </c>
      <c r="H2026">
        <v>16.568937148579199</v>
      </c>
      <c r="I2026">
        <v>170.26274258676199</v>
      </c>
      <c r="J2026">
        <v>150.24409273963599</v>
      </c>
      <c r="K2026">
        <v>164.70324040097501</v>
      </c>
      <c r="L2026">
        <v>304.86112694671698</v>
      </c>
      <c r="M2026">
        <v>336.13897929228102</v>
      </c>
      <c r="N2026">
        <v>305.70746632833902</v>
      </c>
      <c r="O2026">
        <v>263.56399180086299</v>
      </c>
      <c r="P2026">
        <v>192.615454659965</v>
      </c>
      <c r="Q2026">
        <v>58.386788773281602</v>
      </c>
      <c r="R2026">
        <v>46.282202840274302</v>
      </c>
      <c r="S2026">
        <v>14.3643743892596</v>
      </c>
      <c r="T2026">
        <v>43.193293925961399</v>
      </c>
    </row>
    <row r="2027" spans="1:20" x14ac:dyDescent="0.35">
      <c r="A2027" s="24">
        <v>43852</v>
      </c>
      <c r="B2027">
        <v>126.44771226655899</v>
      </c>
      <c r="C2027">
        <v>147.541208342266</v>
      </c>
      <c r="D2027">
        <v>135.09652920433101</v>
      </c>
      <c r="E2027">
        <v>113.86874313462</v>
      </c>
      <c r="F2027">
        <v>152.63450994424099</v>
      </c>
      <c r="G2027">
        <v>34.437744471502199</v>
      </c>
      <c r="H2027">
        <v>16.385684773583499</v>
      </c>
      <c r="I2027">
        <v>170.64075497807801</v>
      </c>
      <c r="J2027">
        <v>150.32522691762099</v>
      </c>
      <c r="K2027">
        <v>166.406056591344</v>
      </c>
      <c r="L2027">
        <v>304.89797105449702</v>
      </c>
      <c r="M2027">
        <v>336.062484634128</v>
      </c>
      <c r="N2027">
        <v>305.70746632833902</v>
      </c>
      <c r="O2027">
        <v>263.27940317546398</v>
      </c>
      <c r="P2027">
        <v>191.898046085347</v>
      </c>
      <c r="Q2027">
        <v>57.604820476153797</v>
      </c>
      <c r="R2027">
        <v>45.608899277809499</v>
      </c>
      <c r="S2027">
        <v>14.4030142300152</v>
      </c>
      <c r="T2027">
        <v>42.234782315068301</v>
      </c>
    </row>
    <row r="2028" spans="1:20" x14ac:dyDescent="0.35">
      <c r="A2028" s="24">
        <v>43853</v>
      </c>
      <c r="B2028">
        <v>126.61491723975099</v>
      </c>
      <c r="C2028">
        <v>147.765069349718</v>
      </c>
      <c r="D2028">
        <v>135.17253050418</v>
      </c>
      <c r="E2028">
        <v>113.953231225089</v>
      </c>
      <c r="F2028">
        <v>152.14926296665701</v>
      </c>
      <c r="G2028">
        <v>33.980793982288198</v>
      </c>
      <c r="H2028">
        <v>16.095540108417001</v>
      </c>
      <c r="I2028">
        <v>171.05163038492799</v>
      </c>
      <c r="J2028">
        <v>150.52231565006301</v>
      </c>
      <c r="K2028">
        <v>169.752959166751</v>
      </c>
      <c r="L2028">
        <v>305.24766111316001</v>
      </c>
      <c r="M2028">
        <v>336.90465613308203</v>
      </c>
      <c r="N2028">
        <v>306.25671927371599</v>
      </c>
      <c r="O2028">
        <v>263.165514107511</v>
      </c>
      <c r="P2028">
        <v>191.68696658105799</v>
      </c>
      <c r="Q2028">
        <v>57.120751110557002</v>
      </c>
      <c r="R2028">
        <v>45.111240972618099</v>
      </c>
      <c r="S2028">
        <v>14.4319938802702</v>
      </c>
      <c r="T2028">
        <v>41.5358525993515</v>
      </c>
    </row>
    <row r="2029" spans="1:20" x14ac:dyDescent="0.35">
      <c r="A2029" s="24">
        <v>43854</v>
      </c>
      <c r="B2029">
        <v>126.84906212649901</v>
      </c>
      <c r="C2029">
        <v>148.02089470745301</v>
      </c>
      <c r="D2029">
        <v>135.21050704711601</v>
      </c>
      <c r="E2029">
        <v>114.00954507664601</v>
      </c>
      <c r="F2029">
        <v>151.55303348551999</v>
      </c>
      <c r="G2029">
        <v>33.413056098779002</v>
      </c>
      <c r="H2029">
        <v>15.683224564679101</v>
      </c>
      <c r="I2029">
        <v>171.232420826702</v>
      </c>
      <c r="J2029">
        <v>150.77735165079201</v>
      </c>
      <c r="K2029">
        <v>173.921895772461</v>
      </c>
      <c r="L2029">
        <v>302.53309969822698</v>
      </c>
      <c r="M2029">
        <v>333.91847385550102</v>
      </c>
      <c r="N2029">
        <v>303.35340188370401</v>
      </c>
      <c r="O2029">
        <v>259.00998887308799</v>
      </c>
      <c r="P2029">
        <v>189.492449189513</v>
      </c>
      <c r="Q2029">
        <v>56.264307143509797</v>
      </c>
      <c r="R2029">
        <v>44.350116177409703</v>
      </c>
      <c r="S2029">
        <v>14.1132149637253</v>
      </c>
      <c r="T2029">
        <v>40.8169657334047</v>
      </c>
    </row>
    <row r="2030" spans="1:20" x14ac:dyDescent="0.35">
      <c r="A2030" s="24">
        <v>43857</v>
      </c>
      <c r="B2030">
        <v>127.239200835529</v>
      </c>
      <c r="C2030">
        <v>148.30879497094099</v>
      </c>
      <c r="D2030">
        <v>135.55255307474999</v>
      </c>
      <c r="E2030">
        <v>114.178509715495</v>
      </c>
      <c r="F2030">
        <v>150.40216825097701</v>
      </c>
      <c r="G2030">
        <v>32.402216150342603</v>
      </c>
      <c r="H2030">
        <v>14.934949619166799</v>
      </c>
      <c r="I2030">
        <v>171.80766978633801</v>
      </c>
      <c r="J2030">
        <v>151.06716801606899</v>
      </c>
      <c r="K2030">
        <v>182.083671190053</v>
      </c>
      <c r="L2030">
        <v>297.683673447263</v>
      </c>
      <c r="M2030">
        <v>328.09922032652298</v>
      </c>
      <c r="N2030">
        <v>298.56695436221997</v>
      </c>
      <c r="O2030">
        <v>254.455937201865</v>
      </c>
      <c r="P2030">
        <v>187.677678600717</v>
      </c>
      <c r="Q2030">
        <v>55.221688994250101</v>
      </c>
      <c r="R2030">
        <v>43.296253009127099</v>
      </c>
      <c r="S2030">
        <v>14.1421955352269</v>
      </c>
      <c r="T2030">
        <v>39.339252438835402</v>
      </c>
    </row>
    <row r="2031" spans="1:20" x14ac:dyDescent="0.35">
      <c r="A2031" s="24">
        <v>43858</v>
      </c>
      <c r="B2031">
        <v>127.127724624984</v>
      </c>
      <c r="C2031">
        <v>148.26074479976401</v>
      </c>
      <c r="D2031">
        <v>135.55255307474999</v>
      </c>
      <c r="E2031">
        <v>114.09398699875899</v>
      </c>
      <c r="F2031">
        <v>151.69166606536299</v>
      </c>
      <c r="G2031">
        <v>32.9145631315427</v>
      </c>
      <c r="H2031">
        <v>15.3167224432619</v>
      </c>
      <c r="I2031">
        <v>171.57751172736701</v>
      </c>
      <c r="J2031">
        <v>150.98601383212201</v>
      </c>
      <c r="K2031">
        <v>177.73856349278299</v>
      </c>
      <c r="L2031">
        <v>300.803161176598</v>
      </c>
      <c r="M2031">
        <v>332.769897739361</v>
      </c>
      <c r="N2031">
        <v>301.62713269288298</v>
      </c>
      <c r="O2031">
        <v>256.676055061086</v>
      </c>
      <c r="P2031">
        <v>188.73276616694099</v>
      </c>
      <c r="Q2031">
        <v>55.482342594528298</v>
      </c>
      <c r="R2031">
        <v>43.676815406731201</v>
      </c>
      <c r="S2031">
        <v>14.393354039514699</v>
      </c>
      <c r="T2031">
        <v>39.878411272741602</v>
      </c>
    </row>
    <row r="2032" spans="1:20" x14ac:dyDescent="0.35">
      <c r="A2032" s="24">
        <v>43859</v>
      </c>
      <c r="B2032">
        <v>127.41756090387599</v>
      </c>
      <c r="C2032">
        <v>148.56467560641099</v>
      </c>
      <c r="D2032">
        <v>135.742564360035</v>
      </c>
      <c r="E2032">
        <v>114.27702144393</v>
      </c>
      <c r="F2032">
        <v>151.69166606536299</v>
      </c>
      <c r="G2032">
        <v>32.236051827930602</v>
      </c>
      <c r="H2032">
        <v>14.8585947914904</v>
      </c>
      <c r="I2032">
        <v>172.34999725532401</v>
      </c>
      <c r="J2032">
        <v>151.472878917917</v>
      </c>
      <c r="K2032">
        <v>182.78828225855901</v>
      </c>
      <c r="L2032">
        <v>300.55461297874098</v>
      </c>
      <c r="M2032">
        <v>333.30596889582301</v>
      </c>
      <c r="N2032">
        <v>301.39176139754102</v>
      </c>
      <c r="O2032">
        <v>254.05748388023599</v>
      </c>
      <c r="P2032">
        <v>188.31076213597299</v>
      </c>
      <c r="Q2032">
        <v>55.221688994250101</v>
      </c>
      <c r="R2032">
        <v>43.413348916714199</v>
      </c>
      <c r="S2032">
        <v>14.161514994981401</v>
      </c>
      <c r="T2032">
        <v>39.039714139506302</v>
      </c>
    </row>
    <row r="2033" spans="1:20" x14ac:dyDescent="0.35">
      <c r="A2033" s="24">
        <v>43860</v>
      </c>
      <c r="B2033">
        <v>127.428669285902</v>
      </c>
      <c r="C2033">
        <v>148.77256134843901</v>
      </c>
      <c r="D2033">
        <v>135.894566959733</v>
      </c>
      <c r="E2033">
        <v>114.26292855343</v>
      </c>
      <c r="F2033">
        <v>151.89966106251799</v>
      </c>
      <c r="G2033">
        <v>32.236051827930602</v>
      </c>
      <c r="H2033">
        <v>14.8433227745253</v>
      </c>
      <c r="I2033">
        <v>172.58005298284101</v>
      </c>
      <c r="J2033">
        <v>151.565606550751</v>
      </c>
      <c r="K2033">
        <v>183.140606117245</v>
      </c>
      <c r="L2033">
        <v>301.53011456289499</v>
      </c>
      <c r="M2033">
        <v>334.22478719027799</v>
      </c>
      <c r="N2033">
        <v>302.41188474858802</v>
      </c>
      <c r="O2033">
        <v>256.73293866575199</v>
      </c>
      <c r="P2033">
        <v>187.255674569749</v>
      </c>
      <c r="Q2033">
        <v>54.737612132360198</v>
      </c>
      <c r="R2033">
        <v>42.974239961209797</v>
      </c>
      <c r="S2033">
        <v>13.823416618682</v>
      </c>
      <c r="T2033">
        <v>39.1994639694705</v>
      </c>
    </row>
    <row r="2034" spans="1:20" x14ac:dyDescent="0.35">
      <c r="A2034" s="24">
        <v>43861</v>
      </c>
      <c r="B2034">
        <v>127.807699612907</v>
      </c>
      <c r="C2034">
        <v>149.26831971508699</v>
      </c>
      <c r="D2034">
        <v>136.122619073257</v>
      </c>
      <c r="E2034">
        <v>114.502334560603</v>
      </c>
      <c r="F2034">
        <v>151.19250179484899</v>
      </c>
      <c r="G2034">
        <v>31.682165163546799</v>
      </c>
      <c r="H2034">
        <v>14.4615512647175</v>
      </c>
      <c r="I2034">
        <v>172.974467644366</v>
      </c>
      <c r="J2034">
        <v>151.95974400371301</v>
      </c>
      <c r="K2034">
        <v>187.83805599763201</v>
      </c>
      <c r="L2034">
        <v>296.05490669237099</v>
      </c>
      <c r="M2034">
        <v>328.40556408877001</v>
      </c>
      <c r="N2034">
        <v>297.07608842048899</v>
      </c>
      <c r="O2034">
        <v>251.552728652166</v>
      </c>
      <c r="P2034">
        <v>181.72703776399601</v>
      </c>
      <c r="Q2034">
        <v>54.290773105429899</v>
      </c>
      <c r="R2034">
        <v>42.418032306331803</v>
      </c>
      <c r="S2034">
        <v>13.8813759191921</v>
      </c>
      <c r="T2034">
        <v>38.260917929545997</v>
      </c>
    </row>
    <row r="2035" spans="1:20" x14ac:dyDescent="0.35">
      <c r="A2035" s="24">
        <v>43864</v>
      </c>
      <c r="B2035">
        <v>127.766414549681</v>
      </c>
      <c r="C2035">
        <v>149.11275434926901</v>
      </c>
      <c r="D2035">
        <v>136.12257085927899</v>
      </c>
      <c r="E2035">
        <v>114.478338557859</v>
      </c>
      <c r="F2035">
        <v>151.25929425750201</v>
      </c>
      <c r="G2035">
        <v>31.6960107929952</v>
      </c>
      <c r="H2035">
        <v>14.476821967395299</v>
      </c>
      <c r="I2035">
        <v>172.83105742088301</v>
      </c>
      <c r="J2035">
        <v>151.84000832248</v>
      </c>
      <c r="K2035">
        <v>187.48569549008201</v>
      </c>
      <c r="L2035">
        <v>298.25418890515402</v>
      </c>
      <c r="M2035">
        <v>331.92766538546698</v>
      </c>
      <c r="N2035">
        <v>299.19471766228799</v>
      </c>
      <c r="O2035">
        <v>254.34214562080899</v>
      </c>
      <c r="P2035">
        <v>183.54177391332399</v>
      </c>
      <c r="Q2035">
        <v>53.285392791129901</v>
      </c>
      <c r="R2035">
        <v>41.4519903707927</v>
      </c>
      <c r="S2035">
        <v>13.726816556169901</v>
      </c>
      <c r="T2035">
        <v>37.601927776504901</v>
      </c>
    </row>
    <row r="2036" spans="1:20" x14ac:dyDescent="0.35">
      <c r="A2036" s="24">
        <v>43865</v>
      </c>
      <c r="B2036">
        <v>127.341866949984</v>
      </c>
      <c r="C2036">
        <v>148.744024217728</v>
      </c>
      <c r="D2036">
        <v>135.77980162198199</v>
      </c>
      <c r="E2036">
        <v>114.29491168166599</v>
      </c>
      <c r="F2036">
        <v>152.19235912941801</v>
      </c>
      <c r="G2036">
        <v>32.609922950776998</v>
      </c>
      <c r="H2036">
        <v>15.072388571841801</v>
      </c>
      <c r="I2036">
        <v>171.92434226275199</v>
      </c>
      <c r="J2036">
        <v>151.468117499014</v>
      </c>
      <c r="K2036">
        <v>179.735010385371</v>
      </c>
      <c r="L2036">
        <v>302.799860608453</v>
      </c>
      <c r="M2036">
        <v>337.90009079556899</v>
      </c>
      <c r="N2036">
        <v>303.66731548748402</v>
      </c>
      <c r="O2036">
        <v>258.04223644203898</v>
      </c>
      <c r="P2036">
        <v>184.976711600702</v>
      </c>
      <c r="Q2036">
        <v>53.359864712902898</v>
      </c>
      <c r="R2036">
        <v>41.510539720479599</v>
      </c>
      <c r="S2036">
        <v>14.1518548044809</v>
      </c>
      <c r="T2036">
        <v>37.741712035500498</v>
      </c>
    </row>
    <row r="2037" spans="1:20" x14ac:dyDescent="0.35">
      <c r="A2037" s="24">
        <v>43866</v>
      </c>
      <c r="B2037">
        <v>127.151987424078</v>
      </c>
      <c r="C2037">
        <v>148.59979078759099</v>
      </c>
      <c r="D2037">
        <v>135.66553449533299</v>
      </c>
      <c r="E2037">
        <v>114.196192195631</v>
      </c>
      <c r="F2037">
        <v>152.79118492372299</v>
      </c>
      <c r="G2037">
        <v>33.288434254389202</v>
      </c>
      <c r="H2037">
        <v>15.5763283316469</v>
      </c>
      <c r="I2037">
        <v>171.61112030063799</v>
      </c>
      <c r="J2037">
        <v>151.37515979761901</v>
      </c>
      <c r="K2037">
        <v>173.98064390222399</v>
      </c>
      <c r="L2037">
        <v>306.29667147728497</v>
      </c>
      <c r="M2037">
        <v>339.66114144391702</v>
      </c>
      <c r="N2037">
        <v>307.198300316325</v>
      </c>
      <c r="O2037">
        <v>263.96246949421601</v>
      </c>
      <c r="P2037">
        <v>189.15477019790799</v>
      </c>
      <c r="Q2037">
        <v>54.179067096843603</v>
      </c>
      <c r="R2037">
        <v>42.271661723901303</v>
      </c>
      <c r="S2037">
        <v>14.1325353447263</v>
      </c>
      <c r="T2037">
        <v>39.7985405681288</v>
      </c>
    </row>
    <row r="2038" spans="1:20" x14ac:dyDescent="0.35">
      <c r="A2038" s="24">
        <v>43867</v>
      </c>
      <c r="B2038">
        <v>127.23015717379501</v>
      </c>
      <c r="C2038">
        <v>148.55167151924499</v>
      </c>
      <c r="D2038">
        <v>135.627477595768</v>
      </c>
      <c r="E2038">
        <v>114.196192195631</v>
      </c>
      <c r="F2038">
        <v>152.84685409543701</v>
      </c>
      <c r="G2038">
        <v>32.9837940736235</v>
      </c>
      <c r="H2038">
        <v>15.3472651629047</v>
      </c>
      <c r="I2038">
        <v>172.02329677883199</v>
      </c>
      <c r="J2038">
        <v>151.30538900592299</v>
      </c>
      <c r="K2038">
        <v>176.446782641998</v>
      </c>
      <c r="L2038">
        <v>307.32737941124702</v>
      </c>
      <c r="M2038">
        <v>341.95820239378997</v>
      </c>
      <c r="N2038">
        <v>308.21839171362598</v>
      </c>
      <c r="O2038">
        <v>261.400830661481</v>
      </c>
      <c r="P2038">
        <v>188.09971707115301</v>
      </c>
      <c r="Q2038">
        <v>54.402486610308998</v>
      </c>
      <c r="R2038">
        <v>42.330211073588202</v>
      </c>
      <c r="S2038">
        <v>14.064915853715799</v>
      </c>
      <c r="T2038">
        <v>39.059683920844101</v>
      </c>
    </row>
    <row r="2039" spans="1:20" x14ac:dyDescent="0.35">
      <c r="A2039" s="24">
        <v>43868</v>
      </c>
      <c r="B2039">
        <v>127.598789158331</v>
      </c>
      <c r="C2039">
        <v>148.95244891767101</v>
      </c>
      <c r="D2039">
        <v>135.932125648197</v>
      </c>
      <c r="E2039">
        <v>114.36548001296801</v>
      </c>
      <c r="F2039">
        <v>152.62401925752701</v>
      </c>
      <c r="G2039">
        <v>32.208354979356798</v>
      </c>
      <c r="H2039">
        <v>14.7822412781011</v>
      </c>
      <c r="I2039">
        <v>172.600256135629</v>
      </c>
      <c r="J2039">
        <v>151.88655219255301</v>
      </c>
      <c r="K2039">
        <v>182.729589102093</v>
      </c>
      <c r="L2039">
        <v>305.68934181754599</v>
      </c>
      <c r="M2039">
        <v>340.12056580487899</v>
      </c>
      <c r="N2039">
        <v>306.64901541720201</v>
      </c>
      <c r="O2039">
        <v>259.29460187021198</v>
      </c>
      <c r="P2039">
        <v>185.31430449363501</v>
      </c>
      <c r="Q2039">
        <v>54.104591426924301</v>
      </c>
      <c r="R2039">
        <v>42.066744583570902</v>
      </c>
      <c r="S2039">
        <v>13.9586556007031</v>
      </c>
      <c r="T2039">
        <v>38.360758415496697</v>
      </c>
    </row>
    <row r="2040" spans="1:20" x14ac:dyDescent="0.35">
      <c r="A2040" s="24">
        <v>43871</v>
      </c>
      <c r="B2040">
        <v>127.74406698886899</v>
      </c>
      <c r="C2040">
        <v>149.28914560176</v>
      </c>
      <c r="D2040">
        <v>136.12257085927899</v>
      </c>
      <c r="E2040">
        <v>114.42190928541299</v>
      </c>
      <c r="F2040">
        <v>152.84685409543701</v>
      </c>
      <c r="G2040">
        <v>31.986805344312501</v>
      </c>
      <c r="H2040">
        <v>14.6600730281039</v>
      </c>
      <c r="I2040">
        <v>173.39154141357599</v>
      </c>
      <c r="J2040">
        <v>152.246809549246</v>
      </c>
      <c r="K2040">
        <v>184.314964006233</v>
      </c>
      <c r="L2040">
        <v>307.97146346097003</v>
      </c>
      <c r="M2040">
        <v>344.10221317241599</v>
      </c>
      <c r="N2040">
        <v>308.92463341463798</v>
      </c>
      <c r="O2040">
        <v>259.180737173983</v>
      </c>
      <c r="P2040">
        <v>185.73632574433699</v>
      </c>
      <c r="Q2040">
        <v>53.620518313181101</v>
      </c>
      <c r="R2040">
        <v>41.5983609532231</v>
      </c>
      <c r="S2040">
        <v>13.3693977988695</v>
      </c>
      <c r="T2040">
        <v>37.402238383864997</v>
      </c>
    </row>
    <row r="2041" spans="1:20" x14ac:dyDescent="0.35">
      <c r="A2041" s="24">
        <v>43872</v>
      </c>
      <c r="B2041">
        <v>127.587680776304</v>
      </c>
      <c r="C2041">
        <v>149.06471799752401</v>
      </c>
      <c r="D2041">
        <v>136.00833587528101</v>
      </c>
      <c r="E2041">
        <v>114.33724806361199</v>
      </c>
      <c r="F2041">
        <v>152.90254962565899</v>
      </c>
      <c r="G2041">
        <v>32.346828042872097</v>
      </c>
      <c r="H2041">
        <v>14.919678916489</v>
      </c>
      <c r="I2041">
        <v>173.094765578009</v>
      </c>
      <c r="J2041">
        <v>152.02595373421201</v>
      </c>
      <c r="K2041">
        <v>181.32033031621501</v>
      </c>
      <c r="L2041">
        <v>308.50516471701201</v>
      </c>
      <c r="M2041">
        <v>343.79596069257798</v>
      </c>
      <c r="N2041">
        <v>309.39534405157701</v>
      </c>
      <c r="O2041">
        <v>261.34389831336603</v>
      </c>
      <c r="P2041">
        <v>187.17124621198101</v>
      </c>
      <c r="Q2041">
        <v>53.806699991686401</v>
      </c>
      <c r="R2041">
        <v>41.8618274432405</v>
      </c>
      <c r="S2041">
        <v>13.552936812146701</v>
      </c>
      <c r="T2041">
        <v>37.5819622055363</v>
      </c>
    </row>
    <row r="2042" spans="1:20" x14ac:dyDescent="0.35">
      <c r="A2042" s="24">
        <v>43873</v>
      </c>
      <c r="B2042">
        <v>127.45362343930201</v>
      </c>
      <c r="C2042">
        <v>148.90435728819199</v>
      </c>
      <c r="D2042">
        <v>135.93212564819601</v>
      </c>
      <c r="E2042">
        <v>114.252633010165</v>
      </c>
      <c r="F2042">
        <v>153.33420975376799</v>
      </c>
      <c r="G2042">
        <v>32.637619799350801</v>
      </c>
      <c r="H2042">
        <v>15.1182006798754</v>
      </c>
      <c r="I2042">
        <v>173.01241799504501</v>
      </c>
      <c r="J2042">
        <v>151.95625296338201</v>
      </c>
      <c r="K2042">
        <v>178.67807545817899</v>
      </c>
      <c r="L2042">
        <v>310.49277274564798</v>
      </c>
      <c r="M2042">
        <v>346.55241557594297</v>
      </c>
      <c r="N2042">
        <v>311.43555879992402</v>
      </c>
      <c r="O2042">
        <v>261.34389831336603</v>
      </c>
      <c r="P2042">
        <v>190.336491690917</v>
      </c>
      <c r="Q2042">
        <v>54.551430453854501</v>
      </c>
      <c r="R2042">
        <v>42.652224121505498</v>
      </c>
      <c r="S2042">
        <v>13.9296759504481</v>
      </c>
      <c r="T2042">
        <v>38.081189897505404</v>
      </c>
    </row>
    <row r="2043" spans="1:20" x14ac:dyDescent="0.35">
      <c r="A2043" s="24">
        <v>43874</v>
      </c>
      <c r="B2043">
        <v>127.542948284174</v>
      </c>
      <c r="C2043">
        <v>148.888326745033</v>
      </c>
      <c r="D2043">
        <v>135.85597970641501</v>
      </c>
      <c r="E2043">
        <v>114.29491168166599</v>
      </c>
      <c r="F2043">
        <v>153.33420975376799</v>
      </c>
      <c r="G2043">
        <v>32.416064574629502</v>
      </c>
      <c r="H2043">
        <v>14.980761727200401</v>
      </c>
      <c r="I2043">
        <v>172.78158747223199</v>
      </c>
      <c r="J2043">
        <v>151.85163178627201</v>
      </c>
      <c r="K2043">
        <v>180.61575589657301</v>
      </c>
      <c r="L2043">
        <v>310.16147483494399</v>
      </c>
      <c r="M2043">
        <v>346.16960758301201</v>
      </c>
      <c r="N2043">
        <v>311.12167714989101</v>
      </c>
      <c r="O2043">
        <v>262.48237467358501</v>
      </c>
      <c r="P2043">
        <v>189.61906589656499</v>
      </c>
      <c r="Q2043">
        <v>54.588668288814198</v>
      </c>
      <c r="R2043">
        <v>42.681498796349103</v>
      </c>
      <c r="S2043">
        <v>13.833075887935999</v>
      </c>
      <c r="T2043">
        <v>37.841560942189702</v>
      </c>
    </row>
    <row r="2044" spans="1:20" x14ac:dyDescent="0.35">
      <c r="A2044" s="24">
        <v>43875</v>
      </c>
      <c r="B2044">
        <v>127.677014963803</v>
      </c>
      <c r="C2044">
        <v>149.08069326294901</v>
      </c>
      <c r="D2044">
        <v>136.046392774846</v>
      </c>
      <c r="E2044">
        <v>114.379595987646</v>
      </c>
      <c r="F2044">
        <v>153.403914831702</v>
      </c>
      <c r="G2044">
        <v>32.139124037275998</v>
      </c>
      <c r="H2044">
        <v>14.766969261136</v>
      </c>
      <c r="I2044">
        <v>173.474020565552</v>
      </c>
      <c r="J2044">
        <v>152.223512606756</v>
      </c>
      <c r="K2044">
        <v>183.023183155449</v>
      </c>
      <c r="L2044">
        <v>310.65842170100001</v>
      </c>
      <c r="M2044">
        <v>347.62437532405198</v>
      </c>
      <c r="N2044">
        <v>311.59245169432199</v>
      </c>
      <c r="O2044">
        <v>260.83158029550901</v>
      </c>
      <c r="P2044">
        <v>189.15477019790799</v>
      </c>
      <c r="Q2044">
        <v>54.551430453854501</v>
      </c>
      <c r="R2044">
        <v>42.944965286366198</v>
      </c>
      <c r="S2044">
        <v>13.852396268936999</v>
      </c>
      <c r="T2044">
        <v>37.502091500923399</v>
      </c>
    </row>
    <row r="2045" spans="1:20" x14ac:dyDescent="0.35">
      <c r="A2045" s="24">
        <v>43879</v>
      </c>
      <c r="B2045">
        <v>127.84461232727701</v>
      </c>
      <c r="C2045">
        <v>149.305148506053</v>
      </c>
      <c r="D2045">
        <v>136.16062775884399</v>
      </c>
      <c r="E2045">
        <v>114.436013718003</v>
      </c>
      <c r="F2045">
        <v>153.111427632877</v>
      </c>
      <c r="G2045">
        <v>31.709862012120499</v>
      </c>
      <c r="H2045">
        <v>14.476821967395299</v>
      </c>
      <c r="I2045">
        <v>174.00155383003599</v>
      </c>
      <c r="J2045">
        <v>152.51412921050499</v>
      </c>
      <c r="K2045">
        <v>186.54623849798199</v>
      </c>
      <c r="L2045">
        <v>309.85783991100499</v>
      </c>
      <c r="M2045">
        <v>346.85869848325098</v>
      </c>
      <c r="N2045">
        <v>310.80776354610998</v>
      </c>
      <c r="O2045">
        <v>257.47296170434299</v>
      </c>
      <c r="P2045">
        <v>189.95662435002899</v>
      </c>
      <c r="Q2045">
        <v>54.9610353939715</v>
      </c>
      <c r="R2045">
        <v>43.120607751853299</v>
      </c>
      <c r="S2045">
        <v>14.5865541645388</v>
      </c>
      <c r="T2045">
        <v>37.102704294905102</v>
      </c>
    </row>
    <row r="2046" spans="1:20" x14ac:dyDescent="0.35">
      <c r="A2046" s="24">
        <v>43880</v>
      </c>
      <c r="B2046">
        <v>127.811090986057</v>
      </c>
      <c r="C2046">
        <v>149.22500960968799</v>
      </c>
      <c r="D2046">
        <v>136.19876501503799</v>
      </c>
      <c r="E2046">
        <v>114.39371196232401</v>
      </c>
      <c r="F2046">
        <v>153.23676234476099</v>
      </c>
      <c r="G2046">
        <v>31.6960107929952</v>
      </c>
      <c r="H2046">
        <v>14.4615512647174</v>
      </c>
      <c r="I2046">
        <v>173.886123949851</v>
      </c>
      <c r="J2046">
        <v>152.30487685330101</v>
      </c>
      <c r="K2046">
        <v>186.66366145977901</v>
      </c>
      <c r="L2046">
        <v>311.33937976443599</v>
      </c>
      <c r="M2046">
        <v>349.38548682733898</v>
      </c>
      <c r="N2046">
        <v>312.22018304064301</v>
      </c>
      <c r="O2046">
        <v>259.00998887308799</v>
      </c>
      <c r="P2046">
        <v>190.37871447966899</v>
      </c>
      <c r="Q2046">
        <v>55.482342594528298</v>
      </c>
      <c r="R2046">
        <v>43.676815406731301</v>
      </c>
      <c r="S2046">
        <v>14.7604329873156</v>
      </c>
      <c r="T2046">
        <v>38.201008585532399</v>
      </c>
    </row>
    <row r="2047" spans="1:20" x14ac:dyDescent="0.35">
      <c r="A2047" s="24">
        <v>43881</v>
      </c>
      <c r="B2047">
        <v>128.10153453562299</v>
      </c>
      <c r="C2047">
        <v>149.54566193118399</v>
      </c>
      <c r="D2047">
        <v>136.27492702814499</v>
      </c>
      <c r="E2047">
        <v>114.478338557859</v>
      </c>
      <c r="F2047">
        <v>153.44561399346901</v>
      </c>
      <c r="G2047">
        <v>31.225214674332701</v>
      </c>
      <c r="H2047">
        <v>14.140861251333799</v>
      </c>
      <c r="I2047">
        <v>174.71038919356499</v>
      </c>
      <c r="J2047">
        <v>152.816299257179</v>
      </c>
      <c r="K2047">
        <v>191.00873250818401</v>
      </c>
      <c r="L2047">
        <v>310.06033297413802</v>
      </c>
      <c r="M2047">
        <v>347.011870364375</v>
      </c>
      <c r="N2047">
        <v>310.96478425549299</v>
      </c>
      <c r="O2047">
        <v>261.74237600671898</v>
      </c>
      <c r="P2047">
        <v>194.55680751634401</v>
      </c>
      <c r="Q2047">
        <v>55.258923081063003</v>
      </c>
      <c r="R2047">
        <v>43.6182660570447</v>
      </c>
      <c r="S2047">
        <v>14.4030142300152</v>
      </c>
      <c r="T2047">
        <v>38.340788634158798</v>
      </c>
    </row>
    <row r="2048" spans="1:20" x14ac:dyDescent="0.35">
      <c r="A2048" s="24">
        <v>43882</v>
      </c>
      <c r="B2048">
        <v>128.358466086595</v>
      </c>
      <c r="C2048">
        <v>149.83421170805801</v>
      </c>
      <c r="D2048">
        <v>136.50347735277001</v>
      </c>
      <c r="E2048">
        <v>114.605255366984</v>
      </c>
      <c r="F2048">
        <v>153.292457874983</v>
      </c>
      <c r="G2048">
        <v>30.643633956213399</v>
      </c>
      <c r="H2048">
        <v>13.7590884272387</v>
      </c>
      <c r="I2048">
        <v>175.402705336651</v>
      </c>
      <c r="J2048">
        <v>153.118439294909</v>
      </c>
      <c r="K2048">
        <v>196.234677338816</v>
      </c>
      <c r="L2048">
        <v>306.86721684110603</v>
      </c>
      <c r="M2048">
        <v>341.805121795074</v>
      </c>
      <c r="N2048">
        <v>307.82609557013899</v>
      </c>
      <c r="O2048">
        <v>258.213082229831</v>
      </c>
      <c r="P2048">
        <v>193.29070932476901</v>
      </c>
      <c r="Q2048">
        <v>55.035507315744503</v>
      </c>
      <c r="R2048">
        <v>43.325527683970698</v>
      </c>
      <c r="S2048">
        <v>14.2967548982491</v>
      </c>
      <c r="T2048">
        <v>37.542018432491403</v>
      </c>
    </row>
    <row r="2049" spans="1:20" x14ac:dyDescent="0.35">
      <c r="A2049" s="24">
        <v>43885</v>
      </c>
      <c r="B2049">
        <v>128.77181187800801</v>
      </c>
      <c r="C2049">
        <v>150.058680770596</v>
      </c>
      <c r="D2049">
        <v>136.693906492526</v>
      </c>
      <c r="E2049">
        <v>114.887378645034</v>
      </c>
      <c r="F2049">
        <v>151.63533793091599</v>
      </c>
      <c r="G2049">
        <v>29.6881849100861</v>
      </c>
      <c r="H2049">
        <v>13.102440326367899</v>
      </c>
      <c r="I2049">
        <v>175.93025321991399</v>
      </c>
      <c r="J2049">
        <v>153.14169622547399</v>
      </c>
      <c r="K2049">
        <v>204.98360421425201</v>
      </c>
      <c r="L2049">
        <v>296.68983952701399</v>
      </c>
      <c r="M2049">
        <v>329.47743255447102</v>
      </c>
      <c r="N2049">
        <v>297.46838456397398</v>
      </c>
      <c r="O2049">
        <v>250.186571642937</v>
      </c>
      <c r="P2049">
        <v>186.411632068345</v>
      </c>
      <c r="Q2049">
        <v>53.992885418338403</v>
      </c>
      <c r="R2049">
        <v>42.066744583570902</v>
      </c>
      <c r="S2049">
        <v>13.8717157286915</v>
      </c>
      <c r="T2049">
        <v>35.2455735756553</v>
      </c>
    </row>
    <row r="2050" spans="1:20" x14ac:dyDescent="0.35">
      <c r="A2050" s="24">
        <v>43886</v>
      </c>
      <c r="B2050">
        <v>128.99520340250899</v>
      </c>
      <c r="C2050">
        <v>150.283149833133</v>
      </c>
      <c r="D2050">
        <v>136.73197946341699</v>
      </c>
      <c r="E2050">
        <v>114.986098131069</v>
      </c>
      <c r="F2050">
        <v>150.43775223857901</v>
      </c>
      <c r="G2050">
        <v>29.3558590601004</v>
      </c>
      <c r="H2050">
        <v>12.873377157625701</v>
      </c>
      <c r="I2050">
        <v>175.23790783926901</v>
      </c>
      <c r="J2050">
        <v>153.292781248811</v>
      </c>
      <c r="K2050">
        <v>208.56540768654901</v>
      </c>
      <c r="L2050">
        <v>287.69951835749498</v>
      </c>
      <c r="M2050">
        <v>320.13607772879601</v>
      </c>
      <c r="N2050">
        <v>288.60160340703499</v>
      </c>
      <c r="O2050">
        <v>240.05388100822299</v>
      </c>
      <c r="P2050">
        <v>180.16553502876999</v>
      </c>
      <c r="Q2050">
        <v>52.987497607745198</v>
      </c>
      <c r="R2050">
        <v>41.3056197883622</v>
      </c>
      <c r="S2050">
        <v>13.794436047180501</v>
      </c>
      <c r="T2050">
        <v>33.388440751220898</v>
      </c>
    </row>
    <row r="2051" spans="1:20" x14ac:dyDescent="0.35">
      <c r="A2051" s="24">
        <v>43887</v>
      </c>
      <c r="B2051">
        <v>128.86117409338499</v>
      </c>
      <c r="C2051">
        <v>150.12280294323401</v>
      </c>
      <c r="D2051">
        <v>136.77003636298201</v>
      </c>
      <c r="E2051">
        <v>115.04253894560399</v>
      </c>
      <c r="F2051">
        <v>150.604799291483</v>
      </c>
      <c r="G2051">
        <v>29.6881849100861</v>
      </c>
      <c r="H2051">
        <v>13.08716962369</v>
      </c>
      <c r="I2051">
        <v>174.413584120439</v>
      </c>
      <c r="J2051">
        <v>152.72331154683999</v>
      </c>
      <c r="K2051">
        <v>205.277234916472</v>
      </c>
      <c r="L2051">
        <v>286.64120724862897</v>
      </c>
      <c r="M2051">
        <v>320.365744268073</v>
      </c>
      <c r="N2051">
        <v>287.42468302282902</v>
      </c>
      <c r="O2051">
        <v>236.29680909542901</v>
      </c>
      <c r="P2051">
        <v>176.029613121643</v>
      </c>
      <c r="Q2051">
        <v>52.466190407188698</v>
      </c>
      <c r="R2051">
        <v>40.661593692527603</v>
      </c>
      <c r="S2051">
        <v>13.6108970339032</v>
      </c>
      <c r="T2051">
        <v>31.6910619671199</v>
      </c>
    </row>
    <row r="2052" spans="1:20" x14ac:dyDescent="0.35">
      <c r="A2052" s="24">
        <v>43888</v>
      </c>
      <c r="B2052">
        <v>128.88355902470099</v>
      </c>
      <c r="C2052">
        <v>149.70595354334699</v>
      </c>
      <c r="D2052">
        <v>136.617712336767</v>
      </c>
      <c r="E2052">
        <v>115.197710788263</v>
      </c>
      <c r="F2052">
        <v>148.474214623503</v>
      </c>
      <c r="G2052">
        <v>29.078910138231599</v>
      </c>
      <c r="H2052">
        <v>12.6901247826299</v>
      </c>
      <c r="I2052">
        <v>172.73210290480301</v>
      </c>
      <c r="J2052">
        <v>151.90972909927001</v>
      </c>
      <c r="K2052">
        <v>211.44252679261001</v>
      </c>
      <c r="L2052">
        <v>273.76775038535698</v>
      </c>
      <c r="M2052">
        <v>305.05193360482701</v>
      </c>
      <c r="N2052">
        <v>274.63452503232401</v>
      </c>
      <c r="O2052">
        <v>226.90409275585699</v>
      </c>
      <c r="P2052">
        <v>171.09181984266101</v>
      </c>
      <c r="Q2052">
        <v>51.5725123533282</v>
      </c>
      <c r="R2052">
        <v>39.6662770821452</v>
      </c>
      <c r="S2052">
        <v>13.011979041569001</v>
      </c>
      <c r="T2052">
        <v>29.6142678635231</v>
      </c>
    </row>
    <row r="2053" spans="1:20" x14ac:dyDescent="0.35">
      <c r="A2053" s="24">
        <v>43889</v>
      </c>
      <c r="B2053">
        <v>129.833078108368</v>
      </c>
      <c r="C2053">
        <v>150.956405006973</v>
      </c>
      <c r="D2053">
        <v>137.07471655806199</v>
      </c>
      <c r="E2053">
        <v>115.59263490076</v>
      </c>
      <c r="F2053">
        <v>148.96158346108999</v>
      </c>
      <c r="G2053">
        <v>27.763438393544899</v>
      </c>
      <c r="H2053">
        <v>11.804413513017</v>
      </c>
      <c r="I2053">
        <v>175.320343134908</v>
      </c>
      <c r="J2053">
        <v>153.618188220089</v>
      </c>
      <c r="K2053">
        <v>221.483326140993</v>
      </c>
      <c r="L2053">
        <v>272.61747853669999</v>
      </c>
      <c r="M2053">
        <v>305.511266683381</v>
      </c>
      <c r="N2053">
        <v>273.143659090592</v>
      </c>
      <c r="O2053">
        <v>220.58543075377699</v>
      </c>
      <c r="P2053">
        <v>169.994561146888</v>
      </c>
      <c r="Q2053">
        <v>50.678838047614498</v>
      </c>
      <c r="R2053">
        <v>39.110069427267</v>
      </c>
      <c r="S2053">
        <v>12.6545602842686</v>
      </c>
      <c r="T2053">
        <v>30.712572154150401</v>
      </c>
    </row>
    <row r="2054" spans="1:20" x14ac:dyDescent="0.35">
      <c r="A2054" s="24">
        <v>43892</v>
      </c>
      <c r="B2054">
        <v>129.78720581589701</v>
      </c>
      <c r="C2054">
        <v>150.65116135411799</v>
      </c>
      <c r="D2054">
        <v>137.11291809955901</v>
      </c>
      <c r="E2054">
        <v>115.67319868101499</v>
      </c>
      <c r="F2054">
        <v>150.26831974057899</v>
      </c>
      <c r="G2054">
        <v>28.206546048148802</v>
      </c>
      <c r="H2054">
        <v>12.0945594924705</v>
      </c>
      <c r="I2054">
        <v>175.29717236995199</v>
      </c>
      <c r="J2054">
        <v>153.465532728753</v>
      </c>
      <c r="K2054">
        <v>220.66123713739299</v>
      </c>
      <c r="L2054">
        <v>284.42362260568399</v>
      </c>
      <c r="M2054">
        <v>319.753178453457</v>
      </c>
      <c r="N2054">
        <v>285.30605378103002</v>
      </c>
      <c r="O2054">
        <v>230.37660041497699</v>
      </c>
      <c r="P2054">
        <v>172.69554536663799</v>
      </c>
      <c r="Q2054">
        <v>51.833169701753199</v>
      </c>
      <c r="R2054">
        <v>40.222481945236602</v>
      </c>
      <c r="S2054">
        <v>13.118238373335201</v>
      </c>
      <c r="T2054">
        <v>30.692602372812601</v>
      </c>
    </row>
    <row r="2055" spans="1:20" x14ac:dyDescent="0.35">
      <c r="A2055" s="24">
        <v>43893</v>
      </c>
      <c r="B2055">
        <v>130.67154139965001</v>
      </c>
      <c r="C2055">
        <v>152.19367273079499</v>
      </c>
      <c r="D2055">
        <v>138.067249498655</v>
      </c>
      <c r="E2055">
        <v>116.181846995068</v>
      </c>
      <c r="F2055">
        <v>149.66672630279399</v>
      </c>
      <c r="G2055">
        <v>27.320333533779099</v>
      </c>
      <c r="H2055">
        <v>11.5448089389191</v>
      </c>
      <c r="I2055">
        <v>177.54523360918699</v>
      </c>
      <c r="J2055">
        <v>155.21342360023201</v>
      </c>
      <c r="K2055">
        <v>231.23043981385999</v>
      </c>
      <c r="L2055">
        <v>276.279818737158</v>
      </c>
      <c r="M2055">
        <v>309.952277556941</v>
      </c>
      <c r="N2055">
        <v>277.14545041760999</v>
      </c>
      <c r="O2055">
        <v>221.43926974514801</v>
      </c>
      <c r="P2055">
        <v>168.77061686512701</v>
      </c>
      <c r="Q2055">
        <v>51.944879458485502</v>
      </c>
      <c r="R2055">
        <v>40.251756620079803</v>
      </c>
      <c r="S2055">
        <v>13.4563376708811</v>
      </c>
      <c r="T2055">
        <v>29.674175102351999</v>
      </c>
    </row>
    <row r="2056" spans="1:20" x14ac:dyDescent="0.35">
      <c r="A2056" s="24">
        <v>43894</v>
      </c>
      <c r="B2056">
        <v>130.57076249559799</v>
      </c>
      <c r="C2056">
        <v>152.35436510653699</v>
      </c>
      <c r="D2056">
        <v>138.25806435023199</v>
      </c>
      <c r="E2056">
        <v>116.32307599438199</v>
      </c>
      <c r="F2056">
        <v>151.65336715130101</v>
      </c>
      <c r="G2056">
        <v>27.971142399140799</v>
      </c>
      <c r="H2056">
        <v>11.926580448727</v>
      </c>
      <c r="I2056">
        <v>177.34690063242999</v>
      </c>
      <c r="J2056">
        <v>155.43480957325301</v>
      </c>
      <c r="K2056">
        <v>223.77331211364</v>
      </c>
      <c r="L2056">
        <v>287.89277048775</v>
      </c>
      <c r="M2056">
        <v>323.04561321087601</v>
      </c>
      <c r="N2056">
        <v>288.91554896456199</v>
      </c>
      <c r="O2056">
        <v>225.99334578809601</v>
      </c>
      <c r="P2056">
        <v>173.07539548779201</v>
      </c>
      <c r="Q2056">
        <v>51.982113545298802</v>
      </c>
      <c r="R2056">
        <v>40.163935387336302</v>
      </c>
      <c r="S2056">
        <v>13.707496175168901</v>
      </c>
      <c r="T2056">
        <v>29.754050017334102</v>
      </c>
    </row>
    <row r="2057" spans="1:20" x14ac:dyDescent="0.35">
      <c r="A2057" s="24">
        <v>43895</v>
      </c>
      <c r="B2057">
        <v>130.97381271342601</v>
      </c>
      <c r="C2057">
        <v>152.25790545890399</v>
      </c>
      <c r="D2057">
        <v>138.21989495138601</v>
      </c>
      <c r="E2057">
        <v>116.422026322194</v>
      </c>
      <c r="F2057">
        <v>149.694719039707</v>
      </c>
      <c r="G2057">
        <v>26.627976600718601</v>
      </c>
      <c r="H2057">
        <v>11.025595847861799</v>
      </c>
      <c r="I2057">
        <v>177.95846263947999</v>
      </c>
      <c r="J2057">
        <v>155.37656221553999</v>
      </c>
      <c r="K2057">
        <v>239.92065520839901</v>
      </c>
      <c r="L2057">
        <v>278.32272283339603</v>
      </c>
      <c r="M2057">
        <v>312.55565184159201</v>
      </c>
      <c r="N2057">
        <v>279.10709090377298</v>
      </c>
      <c r="O2057">
        <v>215.12060774306599</v>
      </c>
      <c r="P2057">
        <v>166.99810350455101</v>
      </c>
      <c r="Q2057">
        <v>51.423568509782598</v>
      </c>
      <c r="R2057">
        <v>39.5199064997148</v>
      </c>
      <c r="S2057">
        <v>13.185857864345801</v>
      </c>
      <c r="T2057">
        <v>28.5159614677112</v>
      </c>
    </row>
    <row r="2058" spans="1:20" x14ac:dyDescent="0.35">
      <c r="A2058" s="24">
        <v>43896</v>
      </c>
      <c r="B2058">
        <v>131.936476871536</v>
      </c>
      <c r="C2058">
        <v>152.08118254000101</v>
      </c>
      <c r="D2058">
        <v>138.14354008236899</v>
      </c>
      <c r="E2058">
        <v>116.57742900663</v>
      </c>
      <c r="F2058">
        <v>147.79204322268299</v>
      </c>
      <c r="G2058">
        <v>23.7339298189248</v>
      </c>
      <c r="H2058">
        <v>9.29998410238227</v>
      </c>
      <c r="I2058">
        <v>181.148733432629</v>
      </c>
      <c r="J2058">
        <v>156.46020514113101</v>
      </c>
      <c r="K2058">
        <v>277.50001603387801</v>
      </c>
      <c r="L2058">
        <v>273.72169525063202</v>
      </c>
      <c r="M2058">
        <v>306.96615613429998</v>
      </c>
      <c r="N2058">
        <v>274.55607858512502</v>
      </c>
      <c r="O2058">
        <v>206.52489553364899</v>
      </c>
      <c r="P2058">
        <v>165.14117900593999</v>
      </c>
      <c r="Q2058">
        <v>49.747925906940701</v>
      </c>
      <c r="R2058">
        <v>37.5585479537935</v>
      </c>
      <c r="S2058">
        <v>12.8670789478009</v>
      </c>
      <c r="T2058">
        <v>25.780187736996499</v>
      </c>
    </row>
    <row r="2059" spans="1:20" x14ac:dyDescent="0.35">
      <c r="A2059" s="24">
        <v>43899</v>
      </c>
      <c r="B2059">
        <v>131.76858988666299</v>
      </c>
      <c r="C2059">
        <v>149.52639764052401</v>
      </c>
      <c r="D2059">
        <v>136.27311096832599</v>
      </c>
      <c r="E2059">
        <v>116.563289947774</v>
      </c>
      <c r="F2059">
        <v>140.90886117072</v>
      </c>
      <c r="G2059">
        <v>22.238443930119701</v>
      </c>
      <c r="H2059">
        <v>8.47535432919355</v>
      </c>
      <c r="I2059">
        <v>176.07407276921299</v>
      </c>
      <c r="J2059">
        <v>152.66148312196901</v>
      </c>
      <c r="K2059">
        <v>302.80735799252199</v>
      </c>
      <c r="L2059">
        <v>252.345563339156</v>
      </c>
      <c r="M2059">
        <v>284.30167740553401</v>
      </c>
      <c r="N2059">
        <v>253.291483511785</v>
      </c>
      <c r="O2059">
        <v>176.12679925778301</v>
      </c>
      <c r="P2059">
        <v>156.19406330714801</v>
      </c>
      <c r="Q2059">
        <v>45.8753335007003</v>
      </c>
      <c r="R2059">
        <v>33.0210766491725</v>
      </c>
      <c r="S2059">
        <v>13.620557224403701</v>
      </c>
      <c r="T2059">
        <v>16.274866546031198</v>
      </c>
    </row>
    <row r="2060" spans="1:20" x14ac:dyDescent="0.35">
      <c r="A2060" s="24">
        <v>43900</v>
      </c>
      <c r="B2060">
        <v>130.27973970323501</v>
      </c>
      <c r="C2060">
        <v>147.53400841727799</v>
      </c>
      <c r="D2060">
        <v>135.12798078898001</v>
      </c>
      <c r="E2060">
        <v>115.96987653312</v>
      </c>
      <c r="F2060">
        <v>143.273219457983</v>
      </c>
      <c r="G2060">
        <v>24.066261258587399</v>
      </c>
      <c r="H2060">
        <v>9.8802780327202697</v>
      </c>
      <c r="I2060">
        <v>168.834078537783</v>
      </c>
      <c r="J2060">
        <v>149.223948736723</v>
      </c>
      <c r="K2060">
        <v>254.13033618919599</v>
      </c>
      <c r="L2060">
        <v>265.40321083539698</v>
      </c>
      <c r="M2060">
        <v>300.68744781688901</v>
      </c>
      <c r="N2060">
        <v>266.16008794948999</v>
      </c>
      <c r="O2060">
        <v>187.62570783103601</v>
      </c>
      <c r="P2060">
        <v>158.979510324134</v>
      </c>
      <c r="Q2060">
        <v>47.3275565900773</v>
      </c>
      <c r="R2060">
        <v>34.572600914432897</v>
      </c>
      <c r="S2060">
        <v>14.460974451771699</v>
      </c>
      <c r="T2060">
        <v>19.829376049381899</v>
      </c>
    </row>
    <row r="2061" spans="1:20" x14ac:dyDescent="0.35">
      <c r="A2061" s="24">
        <v>43901</v>
      </c>
      <c r="B2061">
        <v>128.42148209733199</v>
      </c>
      <c r="C2061">
        <v>143.806299077559</v>
      </c>
      <c r="D2061">
        <v>132.79954299577901</v>
      </c>
      <c r="E2061">
        <v>115.560097752258</v>
      </c>
      <c r="F2061">
        <v>140.111437187837</v>
      </c>
      <c r="G2061">
        <v>24.467832024846</v>
      </c>
      <c r="H2061">
        <v>10.8881588666175</v>
      </c>
      <c r="I2061">
        <v>160.61885093033499</v>
      </c>
      <c r="J2061">
        <v>144.318196822652</v>
      </c>
      <c r="K2061">
        <v>226.00454995652501</v>
      </c>
      <c r="L2061">
        <v>252.46515715978299</v>
      </c>
      <c r="M2061">
        <v>285.90955617276001</v>
      </c>
      <c r="N2061">
        <v>253.213021087714</v>
      </c>
      <c r="O2061">
        <v>174.81751366735801</v>
      </c>
      <c r="P2061">
        <v>147.584609380226</v>
      </c>
      <c r="Q2061">
        <v>46.4711163711765</v>
      </c>
      <c r="R2061">
        <v>33.665105536794002</v>
      </c>
      <c r="S2061">
        <v>14.0455954727147</v>
      </c>
      <c r="T2061">
        <v>18.6112593862814</v>
      </c>
    </row>
    <row r="2062" spans="1:20" x14ac:dyDescent="0.35">
      <c r="A2062" s="24">
        <v>43902</v>
      </c>
      <c r="B2062">
        <v>123.28328083867601</v>
      </c>
      <c r="C2062">
        <v>139.70905807914099</v>
      </c>
      <c r="D2062">
        <v>129.36404799412199</v>
      </c>
      <c r="E2062">
        <v>115.24925775712001</v>
      </c>
      <c r="F2062">
        <v>134.43141565293499</v>
      </c>
      <c r="G2062">
        <v>25.215571475700401</v>
      </c>
      <c r="H2062">
        <v>10.6896357889439</v>
      </c>
      <c r="I2062">
        <v>148.35381217193199</v>
      </c>
      <c r="J2062">
        <v>137.43148458240501</v>
      </c>
      <c r="K2062">
        <v>230.70192653918301</v>
      </c>
      <c r="L2062">
        <v>228.31003150365601</v>
      </c>
      <c r="M2062">
        <v>260.105753712759</v>
      </c>
      <c r="N2062">
        <v>228.57439798742399</v>
      </c>
      <c r="O2062">
        <v>159.33384034643899</v>
      </c>
      <c r="P2062">
        <v>129.39504231792699</v>
      </c>
      <c r="Q2062">
        <v>44.609292089829303</v>
      </c>
      <c r="R2062">
        <v>31.9379388060465</v>
      </c>
      <c r="S2062">
        <v>13.7171563656693</v>
      </c>
      <c r="T2062">
        <v>16.454590367702501</v>
      </c>
    </row>
    <row r="2063" spans="1:20" x14ac:dyDescent="0.35">
      <c r="A2063" s="24">
        <v>43903</v>
      </c>
      <c r="B2063">
        <v>125.219904389436</v>
      </c>
      <c r="C2063">
        <v>142.77799501159799</v>
      </c>
      <c r="D2063">
        <v>130.509178173468</v>
      </c>
      <c r="E2063">
        <v>115.09390124103901</v>
      </c>
      <c r="F2063">
        <v>138.75440887253799</v>
      </c>
      <c r="G2063">
        <v>24.814006299118699</v>
      </c>
      <c r="H2063">
        <v>11.4837234996333</v>
      </c>
      <c r="I2063">
        <v>159.01541937659201</v>
      </c>
      <c r="J2063">
        <v>143.38598902472901</v>
      </c>
      <c r="K2063">
        <v>216.84456941707199</v>
      </c>
      <c r="L2063">
        <v>247.82736023406801</v>
      </c>
      <c r="M2063">
        <v>284.37820249115703</v>
      </c>
      <c r="N2063">
        <v>249.99588595516099</v>
      </c>
      <c r="O2063">
        <v>177.77761800758401</v>
      </c>
      <c r="P2063">
        <v>138.173327130784</v>
      </c>
      <c r="Q2063">
        <v>45.093368951719199</v>
      </c>
      <c r="R2063">
        <v>32.640514251568298</v>
      </c>
      <c r="S2063">
        <v>14.248454866993001</v>
      </c>
      <c r="T2063">
        <v>18.890827904272701</v>
      </c>
    </row>
    <row r="2064" spans="1:20" x14ac:dyDescent="0.35">
      <c r="A2064" s="24">
        <v>43906</v>
      </c>
      <c r="B2064">
        <v>127.31325048728699</v>
      </c>
      <c r="C2064">
        <v>141.54075492664501</v>
      </c>
      <c r="D2064">
        <v>128.33343404697499</v>
      </c>
      <c r="E2064">
        <v>114.486302599174</v>
      </c>
      <c r="F2064">
        <v>130.76602770345201</v>
      </c>
      <c r="G2064">
        <v>23.1108108150409</v>
      </c>
      <c r="H2064">
        <v>9.1625458068508792</v>
      </c>
      <c r="I2064">
        <v>157.428594755966</v>
      </c>
      <c r="J2064">
        <v>141.34674132891601</v>
      </c>
      <c r="K2064">
        <v>253.190897521528</v>
      </c>
      <c r="L2064">
        <v>220.70918477701301</v>
      </c>
      <c r="M2064">
        <v>250.304837602509</v>
      </c>
      <c r="N2064">
        <v>220.80612272123699</v>
      </c>
      <c r="O2064">
        <v>154.83673320919101</v>
      </c>
      <c r="P2064">
        <v>120.954419276941</v>
      </c>
      <c r="Q2064">
        <v>42.3751081996175</v>
      </c>
      <c r="R2064">
        <v>30.0058549349686</v>
      </c>
      <c r="S2064">
        <v>13.446677480380499</v>
      </c>
      <c r="T2064">
        <v>17.2932959216764</v>
      </c>
    </row>
    <row r="2065" spans="1:20" x14ac:dyDescent="0.35">
      <c r="A2065" s="24">
        <v>43907</v>
      </c>
      <c r="B2065">
        <v>124.02208634099701</v>
      </c>
      <c r="C2065">
        <v>137.53986302038999</v>
      </c>
      <c r="D2065">
        <v>125.966754533962</v>
      </c>
      <c r="E2065">
        <v>114.175427977768</v>
      </c>
      <c r="F2065">
        <v>131.70340219164399</v>
      </c>
      <c r="G2065">
        <v>26.087941155460101</v>
      </c>
      <c r="H2065">
        <v>11.0103251451839</v>
      </c>
      <c r="I2065">
        <v>148.204993000163</v>
      </c>
      <c r="J2065">
        <v>135.55540551084201</v>
      </c>
      <c r="K2065">
        <v>207.80206681271201</v>
      </c>
      <c r="L2065">
        <v>232.625756498578</v>
      </c>
      <c r="M2065">
        <v>263.62791586439499</v>
      </c>
      <c r="N2065">
        <v>234.69483453311599</v>
      </c>
      <c r="O2065">
        <v>163.54629792897501</v>
      </c>
      <c r="P2065">
        <v>127.200499096781</v>
      </c>
      <c r="Q2065">
        <v>41.704845911075601</v>
      </c>
      <c r="R2065">
        <v>29.274004814603501</v>
      </c>
      <c r="S2065">
        <v>12.915378979056999</v>
      </c>
      <c r="T2065">
        <v>17.033691922061301</v>
      </c>
    </row>
    <row r="2066" spans="1:20" x14ac:dyDescent="0.35">
      <c r="A2066" s="24">
        <v>43908</v>
      </c>
      <c r="B2066">
        <v>119.298071710071</v>
      </c>
      <c r="C2066">
        <v>131.369886610854</v>
      </c>
      <c r="D2066">
        <v>121.806057025564</v>
      </c>
      <c r="E2066">
        <v>113.01694851870499</v>
      </c>
      <c r="F2066">
        <v>126.079352951313</v>
      </c>
      <c r="G2066">
        <v>27.5280403342135</v>
      </c>
      <c r="H2066">
        <v>12.9191892656593</v>
      </c>
      <c r="I2066">
        <v>135.13005925795201</v>
      </c>
      <c r="J2066">
        <v>128.77350450434199</v>
      </c>
      <c r="K2066">
        <v>170.10526470100399</v>
      </c>
      <c r="L2066">
        <v>220.84723055746201</v>
      </c>
      <c r="M2066">
        <v>252.60191376611701</v>
      </c>
      <c r="N2066">
        <v>222.375514994534</v>
      </c>
      <c r="O2066">
        <v>145.38714545081601</v>
      </c>
      <c r="P2066">
        <v>117.113919133199</v>
      </c>
      <c r="Q2066">
        <v>40.327098491618301</v>
      </c>
      <c r="R2066">
        <v>27.605387433542798</v>
      </c>
      <c r="S2066">
        <v>12.3068007962223</v>
      </c>
      <c r="T2066">
        <v>15.5160401174087</v>
      </c>
    </row>
    <row r="2067" spans="1:20" x14ac:dyDescent="0.35">
      <c r="A2067" s="24">
        <v>43909</v>
      </c>
      <c r="B2067">
        <v>121.96235501062201</v>
      </c>
      <c r="C2067">
        <v>128.18850094590499</v>
      </c>
      <c r="D2067">
        <v>117.607141904343</v>
      </c>
      <c r="E2067">
        <v>111.151931632052</v>
      </c>
      <c r="F2067">
        <v>123.211362626203</v>
      </c>
      <c r="G2067">
        <v>27.5972712762943</v>
      </c>
      <c r="H2067">
        <v>11.8502269353377</v>
      </c>
      <c r="I2067">
        <v>130.08853936687399</v>
      </c>
      <c r="J2067">
        <v>122.411188534183</v>
      </c>
      <c r="K2067">
        <v>186.604968303313</v>
      </c>
      <c r="L2067">
        <v>221.31654434268401</v>
      </c>
      <c r="M2067">
        <v>255.205242409563</v>
      </c>
      <c r="N2067">
        <v>222.532439842678</v>
      </c>
      <c r="O2067">
        <v>154.77980086107701</v>
      </c>
      <c r="P2067">
        <v>123.528804009373</v>
      </c>
      <c r="Q2067">
        <v>41.183538710519102</v>
      </c>
      <c r="R2067">
        <v>28.8641677421559</v>
      </c>
      <c r="S2067">
        <v>12.625579712767101</v>
      </c>
      <c r="T2067">
        <v>16.534468440461499</v>
      </c>
    </row>
    <row r="2068" spans="1:20" x14ac:dyDescent="0.35">
      <c r="A2068" s="24">
        <v>43910</v>
      </c>
      <c r="B2068">
        <v>123.17131881159099</v>
      </c>
      <c r="C2068">
        <v>126.662020112389</v>
      </c>
      <c r="D2068">
        <v>118.408787672393</v>
      </c>
      <c r="E2068">
        <v>113.356066631555</v>
      </c>
      <c r="F2068">
        <v>120.51126282629799</v>
      </c>
      <c r="G2068">
        <v>24.0247215754036</v>
      </c>
      <c r="H2068">
        <v>9.4068796782708706</v>
      </c>
      <c r="I2068">
        <v>132.452205911644</v>
      </c>
      <c r="J2068">
        <v>124.380465378682</v>
      </c>
      <c r="K2068">
        <v>224.595327819511</v>
      </c>
      <c r="L2068">
        <v>211.77907920084999</v>
      </c>
      <c r="M2068">
        <v>244.40904377417399</v>
      </c>
      <c r="N2068">
        <v>212.48867439404</v>
      </c>
      <c r="O2068">
        <v>144.533257715996</v>
      </c>
      <c r="P2068">
        <v>118.000193033222</v>
      </c>
      <c r="Q2068">
        <v>40.736699683588803</v>
      </c>
      <c r="R2068">
        <v>28.220141646321</v>
      </c>
      <c r="S2068">
        <v>12.103941401944001</v>
      </c>
      <c r="T2068">
        <v>16.474559096448001</v>
      </c>
    </row>
    <row r="2069" spans="1:20" x14ac:dyDescent="0.35">
      <c r="A2069" s="24">
        <v>43913</v>
      </c>
      <c r="B2069">
        <v>126.093056850157</v>
      </c>
      <c r="C2069">
        <v>133.53901257243601</v>
      </c>
      <c r="D2069">
        <v>124.134526961417</v>
      </c>
      <c r="E2069">
        <v>114.373294007127</v>
      </c>
      <c r="F2069">
        <v>118.314781884982</v>
      </c>
      <c r="G2069">
        <v>22.473846181708598</v>
      </c>
      <c r="H2069">
        <v>8.1699363327749808</v>
      </c>
      <c r="I2069">
        <v>145.46115048476199</v>
      </c>
      <c r="J2069">
        <v>133.574425178703</v>
      </c>
      <c r="K2069">
        <v>253.24960900242701</v>
      </c>
      <c r="L2069">
        <v>206.36426635927401</v>
      </c>
      <c r="M2069">
        <v>240.14895463385901</v>
      </c>
      <c r="N2069">
        <v>206.46993064598999</v>
      </c>
      <c r="O2069">
        <v>132.51365943756599</v>
      </c>
      <c r="P2069">
        <v>114.623902489465</v>
      </c>
      <c r="Q2069">
        <v>41.220772797332401</v>
      </c>
      <c r="R2069">
        <v>28.278688204221101</v>
      </c>
      <c r="S2069">
        <v>12.2198609242107</v>
      </c>
      <c r="T2069">
        <v>15.232148602793099</v>
      </c>
    </row>
    <row r="2070" spans="1:20" x14ac:dyDescent="0.35">
      <c r="A2070" s="24">
        <v>43914</v>
      </c>
      <c r="B2070">
        <v>127.134124323628</v>
      </c>
      <c r="C2070">
        <v>133.90857187000299</v>
      </c>
      <c r="D2070">
        <v>124.97433409265</v>
      </c>
      <c r="E2070">
        <v>114.754817754456</v>
      </c>
      <c r="F2070">
        <v>123.043445742491</v>
      </c>
      <c r="G2070">
        <v>22.8200204559813</v>
      </c>
      <c r="H2070">
        <v>8.6195145464778093</v>
      </c>
      <c r="I2070">
        <v>149.84152146990601</v>
      </c>
      <c r="J2070">
        <v>136.312801214762</v>
      </c>
      <c r="K2070">
        <v>239.44718852817201</v>
      </c>
      <c r="L2070">
        <v>225.061544538193</v>
      </c>
      <c r="M2070">
        <v>261.60321119341302</v>
      </c>
      <c r="N2070">
        <v>226.13744552485201</v>
      </c>
      <c r="O2070">
        <v>148.096745022166</v>
      </c>
      <c r="P2070">
        <v>126.302886001655</v>
      </c>
      <c r="Q2070">
        <v>42.114450851192501</v>
      </c>
      <c r="R2070">
        <v>29.0983595573298</v>
      </c>
      <c r="S2070">
        <v>12.7608196160348</v>
      </c>
      <c r="T2070">
        <v>17.110919567379501</v>
      </c>
    </row>
    <row r="2071" spans="1:20" x14ac:dyDescent="0.35">
      <c r="A2071" s="24">
        <v>43915</v>
      </c>
      <c r="B2071">
        <v>128.43265587773999</v>
      </c>
      <c r="C2071">
        <v>137.989823783562</v>
      </c>
      <c r="D2071">
        <v>127.302812064165</v>
      </c>
      <c r="E2071">
        <v>115.715523520872</v>
      </c>
      <c r="F2071">
        <v>125.953385635205</v>
      </c>
      <c r="G2071">
        <v>23.350656859690599</v>
      </c>
      <c r="H2071">
        <v>8.6815259010778707</v>
      </c>
      <c r="I2071">
        <v>159.51134684054901</v>
      </c>
      <c r="J2071">
        <v>142.83831581811299</v>
      </c>
      <c r="K2071">
        <v>236.51062496392299</v>
      </c>
      <c r="L2071">
        <v>228.43074679672</v>
      </c>
      <c r="M2071">
        <v>263.06421656568801</v>
      </c>
      <c r="N2071">
        <v>229.059983093272</v>
      </c>
      <c r="O2071">
        <v>150.961263459436</v>
      </c>
      <c r="P2071">
        <v>128.51125666952501</v>
      </c>
      <c r="Q2071">
        <v>42.821943478401401</v>
      </c>
      <c r="R2071">
        <v>29.18618358186</v>
      </c>
      <c r="S2071">
        <v>12.596600062512</v>
      </c>
      <c r="T2071">
        <v>17.3129320312514</v>
      </c>
    </row>
    <row r="2072" spans="1:20" x14ac:dyDescent="0.35">
      <c r="A2072" s="24">
        <v>43916</v>
      </c>
      <c r="B2072">
        <v>128.82448560203201</v>
      </c>
      <c r="C2072">
        <v>138.21473506798</v>
      </c>
      <c r="D2072">
        <v>129.21137039873901</v>
      </c>
      <c r="E2072">
        <v>115.65902499589301</v>
      </c>
      <c r="F2072">
        <v>131.18569470981399</v>
      </c>
      <c r="G2072">
        <v>23.072838743078499</v>
      </c>
      <c r="H2072">
        <v>8.6040125292573002</v>
      </c>
      <c r="I2072">
        <v>159.346066923455</v>
      </c>
      <c r="J2072">
        <v>142.95483053949999</v>
      </c>
      <c r="K2072">
        <v>240.210657673035</v>
      </c>
      <c r="L2072">
        <v>241.76879230801501</v>
      </c>
      <c r="M2072">
        <v>278.82811035677997</v>
      </c>
      <c r="N2072">
        <v>242.408644638711</v>
      </c>
      <c r="O2072">
        <v>164.25274891725499</v>
      </c>
      <c r="P2072">
        <v>132.50336796480099</v>
      </c>
      <c r="Q2072">
        <v>42.672995886709003</v>
      </c>
      <c r="R2072">
        <v>28.747071834568899</v>
      </c>
      <c r="S2072">
        <v>12.3647610179788</v>
      </c>
      <c r="T2072">
        <v>17.434141193722201</v>
      </c>
    </row>
    <row r="2073" spans="1:20" x14ac:dyDescent="0.35">
      <c r="A2073" s="24">
        <v>43917</v>
      </c>
      <c r="B2073">
        <v>129.37297247503599</v>
      </c>
      <c r="C2073">
        <v>137.941580140312</v>
      </c>
      <c r="D2073">
        <v>128.295240541141</v>
      </c>
      <c r="E2073">
        <v>115.57423681111401</v>
      </c>
      <c r="F2073">
        <v>132.03913052503199</v>
      </c>
      <c r="G2073">
        <v>21.822654423485702</v>
      </c>
      <c r="H2073">
        <v>7.8598821883491201</v>
      </c>
      <c r="I2073">
        <v>159.544414518991</v>
      </c>
      <c r="J2073">
        <v>142.66349372112899</v>
      </c>
      <c r="K2073">
        <v>259.18080625669302</v>
      </c>
      <c r="L2073">
        <v>234.56751873401001</v>
      </c>
      <c r="M2073">
        <v>268.98524997991802</v>
      </c>
      <c r="N2073">
        <v>235.29987871955501</v>
      </c>
      <c r="O2073">
        <v>158.17994887055801</v>
      </c>
      <c r="P2073">
        <v>127.534484455357</v>
      </c>
      <c r="Q2073">
        <v>42.524052043163103</v>
      </c>
      <c r="R2073">
        <v>28.132317621790801</v>
      </c>
      <c r="S2073">
        <v>12.2391813052116</v>
      </c>
      <c r="T2073">
        <v>16.2220358853139</v>
      </c>
    </row>
    <row r="2074" spans="1:20" x14ac:dyDescent="0.35">
      <c r="A2074" s="24">
        <v>43920</v>
      </c>
      <c r="B2074">
        <v>129.496126967778</v>
      </c>
      <c r="C2074">
        <v>139.33944350383899</v>
      </c>
      <c r="D2074">
        <v>129.44037072048701</v>
      </c>
      <c r="E2074">
        <v>115.78619573097301</v>
      </c>
      <c r="F2074">
        <v>133.39619837809499</v>
      </c>
      <c r="G2074">
        <v>22.3227292692582</v>
      </c>
      <c r="H2074">
        <v>8.0614169550825903</v>
      </c>
      <c r="I2074">
        <v>161.01561921530299</v>
      </c>
      <c r="J2074">
        <v>144.399751125835</v>
      </c>
      <c r="K2074">
        <v>252.779165853519</v>
      </c>
      <c r="L2074">
        <v>242.185247359063</v>
      </c>
      <c r="M2074">
        <v>278.52054949575597</v>
      </c>
      <c r="N2074">
        <v>242.803560989396</v>
      </c>
      <c r="O2074">
        <v>158.638259147225</v>
      </c>
      <c r="P2074">
        <v>127.49202920019199</v>
      </c>
      <c r="Q2074">
        <v>42.412346034577197</v>
      </c>
      <c r="R2074">
        <v>27.371195618368901</v>
      </c>
      <c r="S2074">
        <v>12.384080477733299</v>
      </c>
      <c r="T2074">
        <v>16.166480063101599</v>
      </c>
    </row>
    <row r="2075" spans="1:20" x14ac:dyDescent="0.35">
      <c r="A2075" s="24">
        <v>43921</v>
      </c>
      <c r="B2075">
        <v>129.14914184712401</v>
      </c>
      <c r="C2075">
        <v>139.93398318299199</v>
      </c>
      <c r="D2075">
        <v>129.82212899424701</v>
      </c>
      <c r="E2075">
        <v>116.11117478496701</v>
      </c>
      <c r="F2075">
        <v>132.54280210064101</v>
      </c>
      <c r="G2075">
        <v>22.336619616121201</v>
      </c>
      <c r="H2075">
        <v>8.2629517218160604</v>
      </c>
      <c r="I2075">
        <v>160.55277404856801</v>
      </c>
      <c r="J2075">
        <v>143.92197874966701</v>
      </c>
      <c r="K2075">
        <v>247.31714736233499</v>
      </c>
      <c r="L2075">
        <v>238.57537711566701</v>
      </c>
      <c r="M2075">
        <v>274.82945403383002</v>
      </c>
      <c r="N2075">
        <v>238.93322737470999</v>
      </c>
      <c r="O2075">
        <v>154.456034688762</v>
      </c>
      <c r="P2075">
        <v>126.472758681522</v>
      </c>
      <c r="Q2075">
        <v>41.891031337727597</v>
      </c>
      <c r="R2075">
        <v>27.224825035938601</v>
      </c>
      <c r="S2075">
        <v>12.123261782945001</v>
      </c>
      <c r="T2075">
        <v>16.615970663157601</v>
      </c>
    </row>
    <row r="2076" spans="1:20" x14ac:dyDescent="0.35">
      <c r="A2076" s="24">
        <v>43922</v>
      </c>
      <c r="B2076">
        <v>128.710505567784</v>
      </c>
      <c r="C2076">
        <v>138.99126287029699</v>
      </c>
      <c r="D2076">
        <v>129.125814695684</v>
      </c>
      <c r="E2076">
        <v>115.84929633078001</v>
      </c>
      <c r="F2076">
        <v>128.95377475269899</v>
      </c>
      <c r="G2076">
        <v>21.836544770348699</v>
      </c>
      <c r="H2076">
        <v>7.8753842055696399</v>
      </c>
      <c r="I2076">
        <v>156.327654498019</v>
      </c>
      <c r="J2076">
        <v>141.830965627757</v>
      </c>
      <c r="K2076">
        <v>257.24270435635901</v>
      </c>
      <c r="L2076">
        <v>227.838355149835</v>
      </c>
      <c r="M2076">
        <v>262.67976548940698</v>
      </c>
      <c r="N2076">
        <v>228.34906016842299</v>
      </c>
      <c r="O2076">
        <v>144.14367570203601</v>
      </c>
      <c r="P2076">
        <v>119.040678264674</v>
      </c>
      <c r="Q2076">
        <v>40.699461848629198</v>
      </c>
      <c r="R2076">
        <v>26.727166730747399</v>
      </c>
      <c r="S2076">
        <v>11.601623472121901</v>
      </c>
      <c r="T2076">
        <v>15.6765878123452</v>
      </c>
    </row>
    <row r="2077" spans="1:20" x14ac:dyDescent="0.35">
      <c r="A2077" s="24">
        <v>43923</v>
      </c>
      <c r="B2077">
        <v>128.90116987425401</v>
      </c>
      <c r="C2077">
        <v>139.34580044336801</v>
      </c>
      <c r="D2077">
        <v>129.317087580047</v>
      </c>
      <c r="E2077">
        <v>116.019126626294</v>
      </c>
      <c r="F2077">
        <v>129.825345222339</v>
      </c>
      <c r="G2077">
        <v>21.6976357120427</v>
      </c>
      <c r="H2077">
        <v>7.7823681593849097</v>
      </c>
      <c r="I2077">
        <v>158.13580743500901</v>
      </c>
      <c r="J2077">
        <v>142.204737011628</v>
      </c>
      <c r="K2077">
        <v>261.765009313392</v>
      </c>
      <c r="L2077">
        <v>233.09580297912501</v>
      </c>
      <c r="M2077">
        <v>268.44701847312501</v>
      </c>
      <c r="N2077">
        <v>233.56215411068001</v>
      </c>
      <c r="O2077">
        <v>146.54988386264</v>
      </c>
      <c r="P2077">
        <v>117.38439811130399</v>
      </c>
      <c r="Q2077">
        <v>41.481430145757002</v>
      </c>
      <c r="R2077">
        <v>28.278688204221101</v>
      </c>
      <c r="S2077">
        <v>11.3504640465876</v>
      </c>
      <c r="T2077">
        <v>16.999803712585699</v>
      </c>
    </row>
    <row r="2078" spans="1:20" x14ac:dyDescent="0.35">
      <c r="A2078" s="24">
        <v>43924</v>
      </c>
      <c r="B2078">
        <v>128.990943165164</v>
      </c>
      <c r="C2078">
        <v>138.97519086883599</v>
      </c>
      <c r="D2078">
        <v>129.087532797558</v>
      </c>
      <c r="E2078">
        <v>115.750207497901</v>
      </c>
      <c r="F2078">
        <v>127.28089242004999</v>
      </c>
      <c r="G2078">
        <v>21.4475996865756</v>
      </c>
      <c r="H2078">
        <v>7.7048547875643401</v>
      </c>
      <c r="I2078">
        <v>156.14522675297999</v>
      </c>
      <c r="J2078">
        <v>141.46878769873399</v>
      </c>
      <c r="K2078">
        <v>264.17298630523499</v>
      </c>
      <c r="L2078">
        <v>229.726615673564</v>
      </c>
      <c r="M2078">
        <v>264.83284365392501</v>
      </c>
      <c r="N2078">
        <v>230.323737783083</v>
      </c>
      <c r="O2078">
        <v>140.07603490567101</v>
      </c>
      <c r="P2078">
        <v>115.47326588879901</v>
      </c>
      <c r="Q2078">
        <v>42.524052043163103</v>
      </c>
      <c r="R2078">
        <v>29.800937794638202</v>
      </c>
      <c r="S2078">
        <v>12.0459821014339</v>
      </c>
      <c r="T2078">
        <v>17.641212416244201</v>
      </c>
    </row>
    <row r="2079" spans="1:20" x14ac:dyDescent="0.35">
      <c r="A2079" s="24">
        <v>43927</v>
      </c>
      <c r="B2079">
        <v>129.61916000638601</v>
      </c>
      <c r="C2079">
        <v>140.393272063952</v>
      </c>
      <c r="D2079">
        <v>130.80914947008</v>
      </c>
      <c r="E2079">
        <v>115.934199936448</v>
      </c>
      <c r="F2079">
        <v>130.45797580486499</v>
      </c>
      <c r="G2079">
        <v>21.864326861493801</v>
      </c>
      <c r="H2079">
        <v>7.7668661421643996</v>
      </c>
      <c r="I2079">
        <v>160.856289141324</v>
      </c>
      <c r="J2079">
        <v>144.26078971533499</v>
      </c>
      <c r="K2079">
        <v>261.882450599621</v>
      </c>
      <c r="L2079">
        <v>245.156506338226</v>
      </c>
      <c r="M2079">
        <v>284.13396119402199</v>
      </c>
      <c r="N2079">
        <v>245.884029948967</v>
      </c>
      <c r="O2079">
        <v>151.01859794100301</v>
      </c>
      <c r="P2079">
        <v>128.29892873449199</v>
      </c>
      <c r="Q2079">
        <v>42.747467808482</v>
      </c>
      <c r="R2079">
        <v>29.391100722190401</v>
      </c>
      <c r="S2079">
        <v>12.789799266289799</v>
      </c>
      <c r="T2079">
        <v>18.5502911344023</v>
      </c>
    </row>
    <row r="2080" spans="1:20" x14ac:dyDescent="0.35">
      <c r="A2080" s="24">
        <v>43928</v>
      </c>
      <c r="B2080">
        <v>129.79867856032701</v>
      </c>
      <c r="C2080">
        <v>140.763936916219</v>
      </c>
      <c r="D2080">
        <v>131.03876050221001</v>
      </c>
      <c r="E2080">
        <v>116.033311853505</v>
      </c>
      <c r="F2080">
        <v>130.90786284217899</v>
      </c>
      <c r="G2080">
        <v>22.1421449781059</v>
      </c>
      <c r="H2080">
        <v>8.0304116063543507</v>
      </c>
      <c r="I2080">
        <v>160.906066084337</v>
      </c>
      <c r="J2080">
        <v>144.482695843361</v>
      </c>
      <c r="K2080">
        <v>253.190274490832</v>
      </c>
      <c r="L2080">
        <v>245.40640030300699</v>
      </c>
      <c r="M2080">
        <v>283.364967759053</v>
      </c>
      <c r="N2080">
        <v>245.80504028808099</v>
      </c>
      <c r="O2080">
        <v>156.63305115344599</v>
      </c>
      <c r="P2080">
        <v>131.65397873586599</v>
      </c>
      <c r="Q2080">
        <v>43.045362991866298</v>
      </c>
      <c r="R2080">
        <v>29.0398129994296</v>
      </c>
      <c r="S2080">
        <v>13.823416618682</v>
      </c>
      <c r="T2080">
        <v>19.126044392617601</v>
      </c>
    </row>
    <row r="2081" spans="1:20" x14ac:dyDescent="0.35">
      <c r="A2081" s="24">
        <v>43929</v>
      </c>
      <c r="B2081">
        <v>129.92207596134</v>
      </c>
      <c r="C2081">
        <v>142.39150690767801</v>
      </c>
      <c r="D2081">
        <v>132.11007508201999</v>
      </c>
      <c r="E2081">
        <v>116.259756094886</v>
      </c>
      <c r="F2081">
        <v>133.90216314401599</v>
      </c>
      <c r="G2081">
        <v>22.475527277007998</v>
      </c>
      <c r="H2081">
        <v>8.1854390071390597</v>
      </c>
      <c r="I2081">
        <v>163.460610028497</v>
      </c>
      <c r="J2081">
        <v>147.08781216802501</v>
      </c>
      <c r="K2081">
        <v>248.37430218271399</v>
      </c>
      <c r="L2081">
        <v>253.644348044335</v>
      </c>
      <c r="M2081">
        <v>291.43923147514801</v>
      </c>
      <c r="N2081">
        <v>254.335572172567</v>
      </c>
      <c r="O2081">
        <v>164.13816525515699</v>
      </c>
      <c r="P2081">
        <v>137.51470672941099</v>
      </c>
      <c r="Q2081">
        <v>42.933653235133697</v>
      </c>
      <c r="R2081">
        <v>29.596017862520799</v>
      </c>
      <c r="S2081">
        <v>13.089258723080199</v>
      </c>
      <c r="T2081">
        <v>20.858343979251998</v>
      </c>
    </row>
    <row r="2082" spans="1:20" x14ac:dyDescent="0.35">
      <c r="A2082" s="24">
        <v>43930</v>
      </c>
      <c r="B2082">
        <v>131.537556094293</v>
      </c>
      <c r="C2082">
        <v>146.22684199750699</v>
      </c>
      <c r="D2082">
        <v>135.17077872966499</v>
      </c>
      <c r="E2082">
        <v>116.868416608926</v>
      </c>
      <c r="F2082">
        <v>142.88520902133101</v>
      </c>
      <c r="G2082">
        <v>22.3644003098469</v>
      </c>
      <c r="H2082">
        <v>8.1699363327749808</v>
      </c>
      <c r="I2082">
        <v>174.11033216570701</v>
      </c>
      <c r="J2082">
        <v>154.00350304390599</v>
      </c>
      <c r="K2082">
        <v>248.31551740408699</v>
      </c>
      <c r="L2082">
        <v>257.50409729954703</v>
      </c>
      <c r="M2082">
        <v>294.05368135867099</v>
      </c>
      <c r="N2082">
        <v>258.12690014949499</v>
      </c>
      <c r="O2082">
        <v>176.39840993995799</v>
      </c>
      <c r="P2082">
        <v>142.48356440925301</v>
      </c>
      <c r="Q2082">
        <v>43.045362991866298</v>
      </c>
      <c r="R2082">
        <v>28.893442416999299</v>
      </c>
      <c r="S2082">
        <v>12.6835399345236</v>
      </c>
      <c r="T2082">
        <v>20.9593528426687</v>
      </c>
    </row>
    <row r="2083" spans="1:20" x14ac:dyDescent="0.35">
      <c r="A2083" s="24">
        <v>43934</v>
      </c>
      <c r="B2083">
        <v>130.920513033476</v>
      </c>
      <c r="C2083">
        <v>146.58140720944601</v>
      </c>
      <c r="D2083">
        <v>134.71166112902301</v>
      </c>
      <c r="E2083">
        <v>116.78347837699199</v>
      </c>
      <c r="F2083">
        <v>141.156090809018</v>
      </c>
      <c r="G2083">
        <v>22.572763897306</v>
      </c>
      <c r="H2083">
        <v>8.3559697394315098</v>
      </c>
      <c r="I2083">
        <v>171.63861822422299</v>
      </c>
      <c r="J2083">
        <v>152.50826746370299</v>
      </c>
      <c r="K2083">
        <v>242.79480575643601</v>
      </c>
      <c r="L2083">
        <v>255.15307238962501</v>
      </c>
      <c r="M2083">
        <v>293.05401727793401</v>
      </c>
      <c r="N2083">
        <v>255.67830054639199</v>
      </c>
      <c r="O2083">
        <v>167.46104271254299</v>
      </c>
      <c r="P2083">
        <v>141.33691951521899</v>
      </c>
      <c r="Q2083">
        <v>43.790093454034498</v>
      </c>
      <c r="R2083">
        <v>28.922717091842699</v>
      </c>
      <c r="S2083">
        <v>12.664219553522599</v>
      </c>
      <c r="T2083">
        <v>21.1613705695021</v>
      </c>
    </row>
    <row r="2084" spans="1:20" x14ac:dyDescent="0.35">
      <c r="A2084" s="24">
        <v>43935</v>
      </c>
      <c r="B2084">
        <v>130.98783599468899</v>
      </c>
      <c r="C2084">
        <v>145.96901282187699</v>
      </c>
      <c r="D2084">
        <v>134.71166112902301</v>
      </c>
      <c r="E2084">
        <v>116.92501901270499</v>
      </c>
      <c r="F2084">
        <v>141.507528813969</v>
      </c>
      <c r="G2084">
        <v>22.7116757504505</v>
      </c>
      <c r="H2084">
        <v>8.3714717566520207</v>
      </c>
      <c r="I2084">
        <v>170.64338635832499</v>
      </c>
      <c r="J2084">
        <v>151.76062466614999</v>
      </c>
      <c r="K2084">
        <v>242.442463573319</v>
      </c>
      <c r="L2084">
        <v>262.67824215625302</v>
      </c>
      <c r="M2084">
        <v>304.28093195687597</v>
      </c>
      <c r="N2084">
        <v>263.26098845399201</v>
      </c>
      <c r="O2084">
        <v>165.054846737802</v>
      </c>
      <c r="P2084">
        <v>146.093483699497</v>
      </c>
      <c r="Q2084">
        <v>43.417722600730798</v>
      </c>
      <c r="R2084">
        <v>28.132317621790801</v>
      </c>
      <c r="S2084">
        <v>12.0266617204329</v>
      </c>
      <c r="T2084">
        <v>20.908849463552698</v>
      </c>
    </row>
    <row r="2085" spans="1:20" x14ac:dyDescent="0.35">
      <c r="A2085" s="24">
        <v>43936</v>
      </c>
      <c r="B2085">
        <v>131.52630757287901</v>
      </c>
      <c r="C2085">
        <v>146.839250204509</v>
      </c>
      <c r="D2085">
        <v>135.20906062779099</v>
      </c>
      <c r="E2085">
        <v>117.094883934485</v>
      </c>
      <c r="F2085">
        <v>140.12987496511599</v>
      </c>
      <c r="G2085">
        <v>21.5726170005996</v>
      </c>
      <c r="H2085">
        <v>7.7203574619284998</v>
      </c>
      <c r="I2085">
        <v>171.688424404795</v>
      </c>
      <c r="J2085">
        <v>152.77695753334399</v>
      </c>
      <c r="K2085">
        <v>261.11901810362201</v>
      </c>
      <c r="L2085">
        <v>257.09689813434102</v>
      </c>
      <c r="M2085">
        <v>299.20578219287</v>
      </c>
      <c r="N2085">
        <v>257.65293023043199</v>
      </c>
      <c r="O2085">
        <v>154.398736764782</v>
      </c>
      <c r="P2085">
        <v>140.44504920151601</v>
      </c>
      <c r="Q2085">
        <v>42.524052043163103</v>
      </c>
      <c r="R2085">
        <v>27.400467501425702</v>
      </c>
      <c r="S2085">
        <v>11.6306031223769</v>
      </c>
      <c r="T2085">
        <v>20.353301767352999</v>
      </c>
    </row>
    <row r="2086" spans="1:20" x14ac:dyDescent="0.35">
      <c r="A2086" s="24">
        <v>43937</v>
      </c>
      <c r="B2086">
        <v>131.69465234641399</v>
      </c>
      <c r="C2086">
        <v>146.42027261182301</v>
      </c>
      <c r="D2086">
        <v>134.6734435162</v>
      </c>
      <c r="E2086">
        <v>117.052432131651</v>
      </c>
      <c r="F2086">
        <v>140.031478649772</v>
      </c>
      <c r="G2086">
        <v>21.086433899109299</v>
      </c>
      <c r="H2086">
        <v>7.4723140149590597</v>
      </c>
      <c r="I2086">
        <v>171.45617586040501</v>
      </c>
      <c r="J2086">
        <v>152.017581239208</v>
      </c>
      <c r="K2086">
        <v>269.86990569330902</v>
      </c>
      <c r="L2086">
        <v>258.33718683723299</v>
      </c>
      <c r="M2086">
        <v>302.281603795401</v>
      </c>
      <c r="N2086">
        <v>258.995754465495</v>
      </c>
      <c r="O2086">
        <v>149.07068787120301</v>
      </c>
      <c r="P2086">
        <v>140.06283136688199</v>
      </c>
      <c r="Q2086">
        <v>42.412346034577197</v>
      </c>
      <c r="R2086">
        <v>27.488291525955901</v>
      </c>
      <c r="S2086">
        <v>12.335781367723801</v>
      </c>
      <c r="T2086">
        <v>19.429070982867799</v>
      </c>
    </row>
    <row r="2087" spans="1:20" x14ac:dyDescent="0.35">
      <c r="A2087" s="24">
        <v>43938</v>
      </c>
      <c r="B2087">
        <v>131.537556094293</v>
      </c>
      <c r="C2087">
        <v>146.77479636545999</v>
      </c>
      <c r="D2087">
        <v>134.90295008471199</v>
      </c>
      <c r="E2087">
        <v>117.06654810632899</v>
      </c>
      <c r="F2087">
        <v>140.762452830624</v>
      </c>
      <c r="G2087">
        <v>21.586508744881701</v>
      </c>
      <c r="H2087">
        <v>7.7668661421643996</v>
      </c>
      <c r="I2087">
        <v>172.26896536248401</v>
      </c>
      <c r="J2087">
        <v>152.51987092153499</v>
      </c>
      <c r="K2087">
        <v>258.76973426824497</v>
      </c>
      <c r="L2087">
        <v>265.31627429212102</v>
      </c>
      <c r="M2087">
        <v>308.202728492039</v>
      </c>
      <c r="N2087">
        <v>265.86748749450101</v>
      </c>
      <c r="O2087">
        <v>161.330932556005</v>
      </c>
      <c r="P2087">
        <v>145.966057664929</v>
      </c>
      <c r="Q2087">
        <v>42.598523964936099</v>
      </c>
      <c r="R2087">
        <v>27.341920943525501</v>
      </c>
      <c r="S2087">
        <v>12.751159425534199</v>
      </c>
      <c r="T2087">
        <v>21.3936945341745</v>
      </c>
    </row>
    <row r="2088" spans="1:20" x14ac:dyDescent="0.35">
      <c r="A2088" s="24">
        <v>43941</v>
      </c>
      <c r="B2088">
        <v>131.346835732068</v>
      </c>
      <c r="C2088">
        <v>146.24299691557101</v>
      </c>
      <c r="D2088">
        <v>134.367389222762</v>
      </c>
      <c r="E2088">
        <v>116.910810701316</v>
      </c>
      <c r="F2088">
        <v>138.58347393950601</v>
      </c>
      <c r="G2088">
        <v>21.2947988839875</v>
      </c>
      <c r="H2088">
        <v>7.5653294040002104</v>
      </c>
      <c r="I2088">
        <v>170.958479524171</v>
      </c>
      <c r="J2088">
        <v>151.65548333403299</v>
      </c>
      <c r="K2088">
        <v>265.40640383933402</v>
      </c>
      <c r="L2088">
        <v>260.64185755311303</v>
      </c>
      <c r="M2088">
        <v>303.43504830665</v>
      </c>
      <c r="N2088">
        <v>261.28634279307897</v>
      </c>
      <c r="O2088">
        <v>160.24240604486999</v>
      </c>
      <c r="P2088">
        <v>144.30973446222399</v>
      </c>
      <c r="Q2088">
        <v>41.891031337727597</v>
      </c>
      <c r="R2088">
        <v>26.170959075869401</v>
      </c>
      <c r="S2088">
        <v>13.775116587425901</v>
      </c>
      <c r="T2088">
        <v>21.7219728139826</v>
      </c>
    </row>
    <row r="2089" spans="1:20" x14ac:dyDescent="0.35">
      <c r="A2089" s="24">
        <v>43942</v>
      </c>
      <c r="B2089">
        <v>131.41415869328</v>
      </c>
      <c r="C2089">
        <v>146.16240197789199</v>
      </c>
      <c r="D2089">
        <v>134.48215456051199</v>
      </c>
      <c r="E2089">
        <v>116.896683184549</v>
      </c>
      <c r="F2089">
        <v>135.64536997956901</v>
      </c>
      <c r="G2089">
        <v>20.780836486190601</v>
      </c>
      <c r="H2089">
        <v>7.2707792482256002</v>
      </c>
      <c r="I2089">
        <v>170.80922178902699</v>
      </c>
      <c r="J2089">
        <v>151.11808318879</v>
      </c>
      <c r="K2089">
        <v>274.74458948232501</v>
      </c>
      <c r="L2089">
        <v>252.72803029889599</v>
      </c>
      <c r="M2089">
        <v>293.36163899389697</v>
      </c>
      <c r="N2089">
        <v>253.30872255792099</v>
      </c>
      <c r="O2089">
        <v>154.799773489193</v>
      </c>
      <c r="P2089">
        <v>140.48752167641601</v>
      </c>
      <c r="Q2089">
        <v>39.9174972996477</v>
      </c>
      <c r="R2089">
        <v>23.448478526526198</v>
      </c>
      <c r="S2089">
        <v>13.1955180548462</v>
      </c>
      <c r="T2089">
        <v>22.014896623224899</v>
      </c>
    </row>
    <row r="2090" spans="1:20" x14ac:dyDescent="0.35">
      <c r="A2090" s="24">
        <v>43943</v>
      </c>
      <c r="B2090">
        <v>131.41415869328</v>
      </c>
      <c r="C2090">
        <v>146.27518237679399</v>
      </c>
      <c r="D2090">
        <v>134.6734435162</v>
      </c>
      <c r="E2090">
        <v>116.84009232285899</v>
      </c>
      <c r="F2090">
        <v>136.98086339274201</v>
      </c>
      <c r="G2090">
        <v>21.128107734536499</v>
      </c>
      <c r="H2090">
        <v>7.5033193636873099</v>
      </c>
      <c r="I2090">
        <v>170.27838468045499</v>
      </c>
      <c r="J2090">
        <v>151.211581051152</v>
      </c>
      <c r="K2090">
        <v>266.815864193967</v>
      </c>
      <c r="L2090">
        <v>258.33718683723299</v>
      </c>
      <c r="M2090">
        <v>301.35889078485798</v>
      </c>
      <c r="N2090">
        <v>258.83779112059602</v>
      </c>
      <c r="O2090">
        <v>155.14348791789899</v>
      </c>
      <c r="P2090">
        <v>141.42186446501901</v>
      </c>
      <c r="Q2090">
        <v>40.476046083310599</v>
      </c>
      <c r="R2090">
        <v>23.916862156874</v>
      </c>
      <c r="S2090">
        <v>13.6785165249138</v>
      </c>
      <c r="T2090">
        <v>22.636107133013901</v>
      </c>
    </row>
    <row r="2091" spans="1:20" x14ac:dyDescent="0.35">
      <c r="A2091" s="24">
        <v>43944</v>
      </c>
      <c r="B2091">
        <v>131.72824842864</v>
      </c>
      <c r="C2091">
        <v>146.64584722906099</v>
      </c>
      <c r="D2091">
        <v>134.86474854321401</v>
      </c>
      <c r="E2091">
        <v>116.939134987383</v>
      </c>
      <c r="F2091">
        <v>136.72784806164401</v>
      </c>
      <c r="G2091">
        <v>20.905853800214398</v>
      </c>
      <c r="H2091">
        <v>7.3870489773846604</v>
      </c>
      <c r="I2091">
        <v>171.837755233834</v>
      </c>
      <c r="J2091">
        <v>151.854032501684</v>
      </c>
      <c r="K2091">
        <v>270.92709716255303</v>
      </c>
      <c r="L2091">
        <v>258.31855544182201</v>
      </c>
      <c r="M2091">
        <v>301.28200056960202</v>
      </c>
      <c r="N2091">
        <v>258.75873755221699</v>
      </c>
      <c r="O2091">
        <v>157.148708097541</v>
      </c>
      <c r="P2091">
        <v>142.61096461421999</v>
      </c>
      <c r="Q2091">
        <v>40.364336326577998</v>
      </c>
      <c r="R2091">
        <v>24.648712277239099</v>
      </c>
      <c r="S2091">
        <v>13.011979041569001</v>
      </c>
      <c r="T2091">
        <v>23.524983446933302</v>
      </c>
    </row>
    <row r="2092" spans="1:20" x14ac:dyDescent="0.35">
      <c r="A2092" s="24">
        <v>43945</v>
      </c>
      <c r="B2092">
        <v>131.66093481005399</v>
      </c>
      <c r="C2092">
        <v>146.661974508257</v>
      </c>
      <c r="D2092">
        <v>134.788176711299</v>
      </c>
      <c r="E2092">
        <v>116.882532583604</v>
      </c>
      <c r="F2092">
        <v>135.82813988329099</v>
      </c>
      <c r="G2092">
        <v>20.864181362206502</v>
      </c>
      <c r="H2092">
        <v>7.3343401474041299</v>
      </c>
      <c r="I2092">
        <v>171.63861822422299</v>
      </c>
      <c r="J2092">
        <v>151.74890117254901</v>
      </c>
      <c r="K2092">
        <v>273.33505582996298</v>
      </c>
      <c r="L2092">
        <v>261.91919970530699</v>
      </c>
      <c r="M2092">
        <v>305.74202861155698</v>
      </c>
      <c r="N2092">
        <v>262.55016139038298</v>
      </c>
      <c r="O2092">
        <v>161.15903878406399</v>
      </c>
      <c r="P2092">
        <v>146.68802946916401</v>
      </c>
      <c r="Q2092">
        <v>39.843025377874703</v>
      </c>
      <c r="R2092">
        <v>24.443795136908602</v>
      </c>
      <c r="S2092">
        <v>12.538639840755501</v>
      </c>
      <c r="T2092">
        <v>23.7370976392207</v>
      </c>
    </row>
    <row r="2093" spans="1:20" x14ac:dyDescent="0.35">
      <c r="A2093" s="24">
        <v>43948</v>
      </c>
      <c r="B2093">
        <v>131.05518698377901</v>
      </c>
      <c r="C2093">
        <v>146.22684199750699</v>
      </c>
      <c r="D2093">
        <v>134.596911862599</v>
      </c>
      <c r="E2093">
        <v>116.854231381715</v>
      </c>
      <c r="F2093">
        <v>136.34821963096101</v>
      </c>
      <c r="G2093">
        <v>21.600399091744698</v>
      </c>
      <c r="H2093">
        <v>7.74361180204642</v>
      </c>
      <c r="I2093">
        <v>169.61486753229801</v>
      </c>
      <c r="J2093">
        <v>150.52231565006301</v>
      </c>
      <c r="K2093">
        <v>257.65384964253502</v>
      </c>
      <c r="L2093">
        <v>265.695720752765</v>
      </c>
      <c r="M2093">
        <v>308.66403935610498</v>
      </c>
      <c r="N2093">
        <v>266.42036719008399</v>
      </c>
      <c r="O2093">
        <v>171.07037323224199</v>
      </c>
      <c r="P2093">
        <v>154.41739999058001</v>
      </c>
      <c r="Q2093">
        <v>39.0982986638531</v>
      </c>
      <c r="R2093">
        <v>23.302107944095798</v>
      </c>
      <c r="S2093">
        <v>12.8091196472908</v>
      </c>
      <c r="T2093">
        <v>24.257295075223698</v>
      </c>
    </row>
    <row r="2094" spans="1:20" x14ac:dyDescent="0.35">
      <c r="A2094" s="24">
        <v>43949</v>
      </c>
      <c r="B2094">
        <v>131.57118954702099</v>
      </c>
      <c r="C2094">
        <v>146.54912501218601</v>
      </c>
      <c r="D2094">
        <v>134.82648271641401</v>
      </c>
      <c r="E2094">
        <v>116.868416608926</v>
      </c>
      <c r="F2094">
        <v>136.58727813136599</v>
      </c>
      <c r="G2094">
        <v>21.128107734536499</v>
      </c>
      <c r="H2094">
        <v>7.4754150755467403</v>
      </c>
      <c r="I2094">
        <v>170.34475393780599</v>
      </c>
      <c r="J2094">
        <v>150.93120749983399</v>
      </c>
      <c r="K2094">
        <v>266.58099994594198</v>
      </c>
      <c r="L2094">
        <v>264.47394382155801</v>
      </c>
      <c r="M2094">
        <v>305.04989496437503</v>
      </c>
      <c r="N2094">
        <v>265.15667640776502</v>
      </c>
      <c r="O2094">
        <v>175.65362222925401</v>
      </c>
      <c r="P2094">
        <v>156.37096163864999</v>
      </c>
      <c r="Q2094">
        <v>39.1355327506664</v>
      </c>
      <c r="R2094">
        <v>23.214285315459001</v>
      </c>
      <c r="S2094">
        <v>13.002318851068599</v>
      </c>
      <c r="T2094">
        <v>24.484566596799802</v>
      </c>
    </row>
    <row r="2095" spans="1:20" x14ac:dyDescent="0.35">
      <c r="A2095" s="24">
        <v>43950</v>
      </c>
      <c r="B2095">
        <v>131.66093481005399</v>
      </c>
      <c r="C2095">
        <v>147.32264017794401</v>
      </c>
      <c r="D2095">
        <v>135.36215607764501</v>
      </c>
      <c r="E2095">
        <v>117.052432131651</v>
      </c>
      <c r="F2095">
        <v>138.892751508777</v>
      </c>
      <c r="G2095">
        <v>21.364253413140499</v>
      </c>
      <c r="H2095">
        <v>7.5870328852525004</v>
      </c>
      <c r="I2095">
        <v>171.190757306119</v>
      </c>
      <c r="J2095">
        <v>151.924163400693</v>
      </c>
      <c r="K2095">
        <v>262.46978530178899</v>
      </c>
      <c r="L2095">
        <v>271.39740624359598</v>
      </c>
      <c r="M2095">
        <v>314.66202384053099</v>
      </c>
      <c r="N2095">
        <v>272.028441390517</v>
      </c>
      <c r="O2095">
        <v>186.02326695409801</v>
      </c>
      <c r="P2095">
        <v>161.04255504352599</v>
      </c>
      <c r="Q2095">
        <v>39.843025377874703</v>
      </c>
      <c r="R2095">
        <v>23.8290409241304</v>
      </c>
      <c r="S2095">
        <v>12.557960221756501</v>
      </c>
      <c r="T2095">
        <v>27.1360550507463</v>
      </c>
    </row>
    <row r="2096" spans="1:20" x14ac:dyDescent="0.35">
      <c r="A2096" s="24">
        <v>43951</v>
      </c>
      <c r="B2096">
        <v>131.369239348636</v>
      </c>
      <c r="C2096">
        <v>147.20988741790899</v>
      </c>
      <c r="D2096">
        <v>135.36215607764501</v>
      </c>
      <c r="E2096">
        <v>117.024084761406</v>
      </c>
      <c r="F2096">
        <v>139.21607816352301</v>
      </c>
      <c r="G2096">
        <v>21.780983382896999</v>
      </c>
      <c r="H2096">
        <v>7.85213052259523</v>
      </c>
      <c r="I2096">
        <v>169.53192057938901</v>
      </c>
      <c r="J2096">
        <v>150.89611704287799</v>
      </c>
      <c r="K2096">
        <v>253.953780284559</v>
      </c>
      <c r="L2096">
        <v>268.87050454970199</v>
      </c>
      <c r="M2096">
        <v>314.046841263543</v>
      </c>
      <c r="N2096">
        <v>269.42184648876997</v>
      </c>
      <c r="O2096">
        <v>179.37754859691299</v>
      </c>
      <c r="P2096">
        <v>155.776381429515</v>
      </c>
      <c r="Q2096">
        <v>40.587752091896498</v>
      </c>
      <c r="R2096">
        <v>24.8243547427262</v>
      </c>
      <c r="S2096">
        <v>12.9540188198125</v>
      </c>
      <c r="T2096">
        <v>27.454230549546701</v>
      </c>
    </row>
    <row r="2097" spans="1:20" x14ac:dyDescent="0.35">
      <c r="A2097" s="24">
        <v>43952</v>
      </c>
      <c r="B2097">
        <v>131.37605012281301</v>
      </c>
      <c r="C2097">
        <v>146.641259177053</v>
      </c>
      <c r="D2097">
        <v>134.96718717405301</v>
      </c>
      <c r="E2097">
        <v>117.04675342393099</v>
      </c>
      <c r="F2097">
        <v>137.021415959352</v>
      </c>
      <c r="G2097">
        <v>21.489273522002801</v>
      </c>
      <c r="H2097">
        <v>7.66144716791612</v>
      </c>
      <c r="I2097">
        <v>168.522026078002</v>
      </c>
      <c r="J2097">
        <v>150.29883905403699</v>
      </c>
      <c r="K2097">
        <v>259.59195154287102</v>
      </c>
      <c r="L2097">
        <v>261.75259376014202</v>
      </c>
      <c r="M2097">
        <v>305.89577861459998</v>
      </c>
      <c r="N2097">
        <v>262.31314447710599</v>
      </c>
      <c r="O2097">
        <v>171.01307530826199</v>
      </c>
      <c r="P2097">
        <v>151.44455060410601</v>
      </c>
      <c r="Q2097">
        <v>40.066444891339998</v>
      </c>
      <c r="R2097">
        <v>24.8243547427262</v>
      </c>
      <c r="S2097">
        <v>12.567620412257</v>
      </c>
      <c r="T2097">
        <v>25.2572893491215</v>
      </c>
    </row>
    <row r="2098" spans="1:20" x14ac:dyDescent="0.35">
      <c r="A2098" s="24">
        <v>43955</v>
      </c>
      <c r="B2098">
        <v>131.48841388280599</v>
      </c>
      <c r="C2098">
        <v>146.80282217712201</v>
      </c>
      <c r="D2098">
        <v>135.27390842751399</v>
      </c>
      <c r="E2098">
        <v>117.060938651142</v>
      </c>
      <c r="F2098">
        <v>136.82358216754599</v>
      </c>
      <c r="G2098">
        <v>21.655963274034701</v>
      </c>
      <c r="H2098">
        <v>7.7668661421644103</v>
      </c>
      <c r="I2098">
        <v>168.289148926108</v>
      </c>
      <c r="J2098">
        <v>150.53307885749899</v>
      </c>
      <c r="K2098">
        <v>256.42045043286902</v>
      </c>
      <c r="L2098">
        <v>262.47464257364999</v>
      </c>
      <c r="M2098">
        <v>308.04891763405698</v>
      </c>
      <c r="N2098">
        <v>263.26098845399201</v>
      </c>
      <c r="O2098">
        <v>169.17976108642199</v>
      </c>
      <c r="P2098">
        <v>152.25145013840699</v>
      </c>
      <c r="Q2098">
        <v>40.550518005083198</v>
      </c>
      <c r="R2098">
        <v>25.292741164860601</v>
      </c>
      <c r="S2098">
        <v>13.311437577112899</v>
      </c>
      <c r="T2098">
        <v>26.560301792531</v>
      </c>
    </row>
    <row r="2099" spans="1:20" x14ac:dyDescent="0.35">
      <c r="A2099" s="24">
        <v>43956</v>
      </c>
      <c r="B2099">
        <v>131.387261273723</v>
      </c>
      <c r="C2099">
        <v>146.81899091462</v>
      </c>
      <c r="D2099">
        <v>135.23557831541001</v>
      </c>
      <c r="E2099">
        <v>117.03259128089699</v>
      </c>
      <c r="F2099">
        <v>137.883457827868</v>
      </c>
      <c r="G2099">
        <v>21.8921103500581</v>
      </c>
      <c r="H2099">
        <v>7.9110408166076098</v>
      </c>
      <c r="I2099">
        <v>168.47210294719699</v>
      </c>
      <c r="J2099">
        <v>150.33400953483999</v>
      </c>
      <c r="K2099">
        <v>251.193406136302</v>
      </c>
      <c r="L2099">
        <v>264.89965475844798</v>
      </c>
      <c r="M2099">
        <v>311.586141383062</v>
      </c>
      <c r="N2099">
        <v>265.551560804703</v>
      </c>
      <c r="O2099">
        <v>166.54438560162299</v>
      </c>
      <c r="P2099">
        <v>153.78032147694299</v>
      </c>
      <c r="Q2099">
        <v>41.593139902489703</v>
      </c>
      <c r="R2099">
        <v>26.522249590416902</v>
      </c>
      <c r="S2099">
        <v>13.9972954414587</v>
      </c>
      <c r="T2099">
        <v>26.136062882033102</v>
      </c>
    </row>
    <row r="2100" spans="1:20" x14ac:dyDescent="0.35">
      <c r="A2100" s="24">
        <v>43957</v>
      </c>
      <c r="B2100">
        <v>130.858917101853</v>
      </c>
      <c r="C2100">
        <v>146.26970988102499</v>
      </c>
      <c r="D2100">
        <v>134.92879277664599</v>
      </c>
      <c r="E2100">
        <v>117.04675342393099</v>
      </c>
      <c r="F2100">
        <v>137.360610436717</v>
      </c>
      <c r="G2100">
        <v>22.6005473858703</v>
      </c>
      <c r="H2100">
        <v>8.2908573242437793</v>
      </c>
      <c r="I2100">
        <v>164.59562666064801</v>
      </c>
      <c r="J2100">
        <v>148.647636995824</v>
      </c>
      <c r="K2100">
        <v>238.97731343666399</v>
      </c>
      <c r="L2100">
        <v>263.10395309314498</v>
      </c>
      <c r="M2100">
        <v>311.739952241043</v>
      </c>
      <c r="N2100">
        <v>263.65587285093</v>
      </c>
      <c r="O2100">
        <v>162.30486321917999</v>
      </c>
      <c r="P2100">
        <v>154.20506344568</v>
      </c>
      <c r="Q2100">
        <v>40.7739375185485</v>
      </c>
      <c r="R2100">
        <v>25.907495377638799</v>
      </c>
      <c r="S2100">
        <v>13.031298501323599</v>
      </c>
      <c r="T2100">
        <v>25.2067817596363</v>
      </c>
    </row>
    <row r="2101" spans="1:20" x14ac:dyDescent="0.35">
      <c r="A2101" s="24">
        <v>43958</v>
      </c>
      <c r="B2101">
        <v>131.263602279189</v>
      </c>
      <c r="C2101">
        <v>146.609004618661</v>
      </c>
      <c r="D2101">
        <v>135.043911683564</v>
      </c>
      <c r="E2101">
        <v>117.103482790687</v>
      </c>
      <c r="F2101">
        <v>137.71385399955801</v>
      </c>
      <c r="G2101">
        <v>21.850435117211699</v>
      </c>
      <c r="H2101">
        <v>7.8815856696014199</v>
      </c>
      <c r="I2101">
        <v>164.62884052688099</v>
      </c>
      <c r="J2101">
        <v>149.04581565306401</v>
      </c>
      <c r="K2101">
        <v>250.84100897988699</v>
      </c>
      <c r="L2101">
        <v>266.27891632567002</v>
      </c>
      <c r="M2101">
        <v>315.89238899450601</v>
      </c>
      <c r="N2101">
        <v>266.815363425133</v>
      </c>
      <c r="O2101">
        <v>164.99752444209699</v>
      </c>
      <c r="P2101">
        <v>155.13933735534599</v>
      </c>
      <c r="Q2101">
        <v>41.034594866973102</v>
      </c>
      <c r="R2101">
        <v>25.9660419355389</v>
      </c>
      <c r="S2101">
        <v>12.7125195847787</v>
      </c>
      <c r="T2101">
        <v>25.580517291018101</v>
      </c>
    </row>
    <row r="2102" spans="1:20" x14ac:dyDescent="0.35">
      <c r="A2102" s="24">
        <v>43959</v>
      </c>
      <c r="B2102">
        <v>130.915094310537</v>
      </c>
      <c r="C2102">
        <v>146.28589243795699</v>
      </c>
      <c r="D2102">
        <v>134.92879277664599</v>
      </c>
      <c r="E2102">
        <v>117.145992303965</v>
      </c>
      <c r="F2102">
        <v>139.05639831397801</v>
      </c>
      <c r="G2102">
        <v>22.392182400991999</v>
      </c>
      <c r="H2102">
        <v>8.1761377968067599</v>
      </c>
      <c r="I2102">
        <v>163.93007750218899</v>
      </c>
      <c r="J2102">
        <v>148.33143276696401</v>
      </c>
      <c r="K2102">
        <v>241.32656062317699</v>
      </c>
      <c r="L2102">
        <v>270.684717986691</v>
      </c>
      <c r="M2102">
        <v>320.044795320498</v>
      </c>
      <c r="N2102">
        <v>271.31753444254201</v>
      </c>
      <c r="O2102">
        <v>172.04431608127899</v>
      </c>
      <c r="P2102">
        <v>161.50969199835899</v>
      </c>
      <c r="Q2102">
        <v>41.891031337727597</v>
      </c>
      <c r="R2102">
        <v>26.610070823160498</v>
      </c>
      <c r="S2102">
        <v>12.210201654956601</v>
      </c>
      <c r="T2102">
        <v>27.065348214799201</v>
      </c>
    </row>
    <row r="2103" spans="1:20" x14ac:dyDescent="0.35">
      <c r="A2103" s="24">
        <v>43962</v>
      </c>
      <c r="B2103">
        <v>130.521695025117</v>
      </c>
      <c r="C2103">
        <v>145.720525583468</v>
      </c>
      <c r="D2103">
        <v>134.660441813604</v>
      </c>
      <c r="E2103">
        <v>117.060938651142</v>
      </c>
      <c r="F2103">
        <v>138.46287058004799</v>
      </c>
      <c r="G2103">
        <v>22.753346791039199</v>
      </c>
      <c r="H2103">
        <v>8.3730219583740695</v>
      </c>
      <c r="I2103">
        <v>162.382752822832</v>
      </c>
      <c r="J2103">
        <v>147.03150538860501</v>
      </c>
      <c r="K2103">
        <v>235.33597388401901</v>
      </c>
      <c r="L2103">
        <v>270.74031311360898</v>
      </c>
      <c r="M2103">
        <v>321.73656262094897</v>
      </c>
      <c r="N2103">
        <v>271.475513764315</v>
      </c>
      <c r="O2103">
        <v>165.91416936715399</v>
      </c>
      <c r="P2103">
        <v>161.29730379425601</v>
      </c>
      <c r="Q2103">
        <v>41.3324863022114</v>
      </c>
      <c r="R2103">
        <v>26.229508425556201</v>
      </c>
      <c r="S2103">
        <v>12.355100827478299</v>
      </c>
      <c r="T2103">
        <v>26.479498491129998</v>
      </c>
    </row>
    <row r="2104" spans="1:20" x14ac:dyDescent="0.35">
      <c r="A2104" s="24">
        <v>43963</v>
      </c>
      <c r="B2104">
        <v>130.858917101853</v>
      </c>
      <c r="C2104">
        <v>146.41510414359701</v>
      </c>
      <c r="D2104">
        <v>135.12055583644701</v>
      </c>
      <c r="E2104">
        <v>117.188524901421</v>
      </c>
      <c r="F2104">
        <v>138.39220341652401</v>
      </c>
      <c r="G2104">
        <v>22.308837524976099</v>
      </c>
      <c r="H2104">
        <v>8.1234289668262303</v>
      </c>
      <c r="I2104">
        <v>164.046516078135</v>
      </c>
      <c r="J2104">
        <v>148.44853766422301</v>
      </c>
      <c r="K2104">
        <v>242.50119337864899</v>
      </c>
      <c r="L2104">
        <v>265.344026996683</v>
      </c>
      <c r="M2104">
        <v>315.20034662973097</v>
      </c>
      <c r="N2104">
        <v>265.94650910913299</v>
      </c>
      <c r="O2104">
        <v>157.607018374208</v>
      </c>
      <c r="P2104">
        <v>157.135397307918</v>
      </c>
      <c r="Q2104">
        <v>40.997357032013497</v>
      </c>
      <c r="R2104">
        <v>26.053863168282401</v>
      </c>
      <c r="S2104">
        <v>11.398764077843699</v>
      </c>
      <c r="T2104">
        <v>25.954248612030799</v>
      </c>
    </row>
    <row r="2105" spans="1:20" x14ac:dyDescent="0.35">
      <c r="A2105" s="24">
        <v>43964</v>
      </c>
      <c r="B2105">
        <v>131.072470841431</v>
      </c>
      <c r="C2105">
        <v>146.786694897926</v>
      </c>
      <c r="D2105">
        <v>135.350552580396</v>
      </c>
      <c r="E2105">
        <v>117.259427953299</v>
      </c>
      <c r="F2105">
        <v>137.572559210272</v>
      </c>
      <c r="G2105">
        <v>21.9754538286548</v>
      </c>
      <c r="H2105">
        <v>7.9544484362558396</v>
      </c>
      <c r="I2105">
        <v>164.11311923595201</v>
      </c>
      <c r="J2105">
        <v>148.78818888028599</v>
      </c>
      <c r="K2105">
        <v>247.258362583707</v>
      </c>
      <c r="L2105">
        <v>260.65115829785299</v>
      </c>
      <c r="M2105">
        <v>310.97095880607401</v>
      </c>
      <c r="N2105">
        <v>261.28634279307897</v>
      </c>
      <c r="O2105">
        <v>149.299855195399</v>
      </c>
      <c r="P2105">
        <v>153.058349672708</v>
      </c>
      <c r="Q2105">
        <v>40.587752091896498</v>
      </c>
      <c r="R2105">
        <v>25.7025754455216</v>
      </c>
      <c r="S2105">
        <v>10.944745258031199</v>
      </c>
      <c r="T2105">
        <v>24.2269930477541</v>
      </c>
    </row>
    <row r="2106" spans="1:20" x14ac:dyDescent="0.35">
      <c r="A2106" s="24">
        <v>43965</v>
      </c>
      <c r="B2106">
        <v>131.47715601876601</v>
      </c>
      <c r="C2106">
        <v>147.10973798146199</v>
      </c>
      <c r="D2106">
        <v>135.465607202011</v>
      </c>
      <c r="E2106">
        <v>117.27361318051</v>
      </c>
      <c r="F2106">
        <v>137.19101978766199</v>
      </c>
      <c r="G2106">
        <v>21.5587280511558</v>
      </c>
      <c r="H2106">
        <v>7.7126057961746701</v>
      </c>
      <c r="I2106">
        <v>166.691915734726</v>
      </c>
      <c r="J2106">
        <v>150.017805305981</v>
      </c>
      <c r="K2106">
        <v>255.010953429371</v>
      </c>
      <c r="L2106">
        <v>263.77046659159799</v>
      </c>
      <c r="M2106">
        <v>314.046841263543</v>
      </c>
      <c r="N2106">
        <v>264.44575348291698</v>
      </c>
      <c r="O2106">
        <v>154.62787971725299</v>
      </c>
      <c r="P2106">
        <v>153.82281978144499</v>
      </c>
      <c r="Q2106">
        <v>41.295248467251803</v>
      </c>
      <c r="R2106">
        <v>26.405153682830001</v>
      </c>
      <c r="S2106">
        <v>11.0510045897973</v>
      </c>
      <c r="T2106">
        <v>24.055277348390302</v>
      </c>
    </row>
    <row r="2107" spans="1:20" x14ac:dyDescent="0.35">
      <c r="A2107" s="24">
        <v>43966</v>
      </c>
      <c r="B2107">
        <v>131.555839612901</v>
      </c>
      <c r="C2107">
        <v>147.48127345805599</v>
      </c>
      <c r="D2107">
        <v>135.734014414694</v>
      </c>
      <c r="E2107">
        <v>117.330354089355</v>
      </c>
      <c r="F2107">
        <v>137.261700130441</v>
      </c>
      <c r="G2107">
        <v>21.669853620897701</v>
      </c>
      <c r="H2107">
        <v>7.77771689707519</v>
      </c>
      <c r="I2107">
        <v>167.1744377782</v>
      </c>
      <c r="J2107">
        <v>150.54481235408099</v>
      </c>
      <c r="K2107">
        <v>252.720381074892</v>
      </c>
      <c r="L2107">
        <v>264.98297268399699</v>
      </c>
      <c r="M2107">
        <v>316.12305964027399</v>
      </c>
      <c r="N2107">
        <v>265.39361343667701</v>
      </c>
      <c r="O2107">
        <v>152.73730412902</v>
      </c>
      <c r="P2107">
        <v>156.92307798275201</v>
      </c>
      <c r="Q2107">
        <v>41.704845911075601</v>
      </c>
      <c r="R2107">
        <v>26.7857132886475</v>
      </c>
      <c r="S2107">
        <v>10.906105417275599</v>
      </c>
      <c r="T2107">
        <v>24.211842034019298</v>
      </c>
    </row>
    <row r="2108" spans="1:20" x14ac:dyDescent="0.35">
      <c r="A2108" s="24">
        <v>43969</v>
      </c>
      <c r="B2108">
        <v>131.364726860394</v>
      </c>
      <c r="C2108">
        <v>147.94968316529599</v>
      </c>
      <c r="D2108">
        <v>136.040832096109</v>
      </c>
      <c r="E2108">
        <v>117.259427953299</v>
      </c>
      <c r="F2108">
        <v>139.59342658315001</v>
      </c>
      <c r="G2108">
        <v>22.642218426458999</v>
      </c>
      <c r="H2108">
        <v>8.2769048516016692</v>
      </c>
      <c r="I2108">
        <v>168.339028200575</v>
      </c>
      <c r="J2108">
        <v>151.39968710675799</v>
      </c>
      <c r="K2108">
        <v>236.216957612839</v>
      </c>
      <c r="L2108">
        <v>273.05431448015997</v>
      </c>
      <c r="M2108">
        <v>323.81281142514899</v>
      </c>
      <c r="N2108">
        <v>273.68712840788601</v>
      </c>
      <c r="O2108">
        <v>166.88811221619201</v>
      </c>
      <c r="P2108">
        <v>163.590679680997</v>
      </c>
      <c r="Q2108">
        <v>42.896415400174</v>
      </c>
      <c r="R2108">
        <v>27.839579248716699</v>
      </c>
      <c r="S2108">
        <v>11.688563344133501</v>
      </c>
      <c r="T2108">
        <v>26.7370657246218</v>
      </c>
    </row>
    <row r="2109" spans="1:20" x14ac:dyDescent="0.35">
      <c r="A2109" s="24">
        <v>43970</v>
      </c>
      <c r="B2109">
        <v>131.51093895350701</v>
      </c>
      <c r="C2109">
        <v>148.337387379387</v>
      </c>
      <c r="D2109">
        <v>136.27081276873301</v>
      </c>
      <c r="E2109">
        <v>117.372852060545</v>
      </c>
      <c r="F2109">
        <v>139.76300405295001</v>
      </c>
      <c r="G2109">
        <v>22.4199630947179</v>
      </c>
      <c r="H2109">
        <v>8.1931900157493196</v>
      </c>
      <c r="I2109">
        <v>168.056110967644</v>
      </c>
      <c r="J2109">
        <v>151.51684201892201</v>
      </c>
      <c r="K2109">
        <v>239.036024917562</v>
      </c>
      <c r="L2109">
        <v>270.24967639912802</v>
      </c>
      <c r="M2109">
        <v>321.89037347892997</v>
      </c>
      <c r="N2109">
        <v>270.92261809185902</v>
      </c>
      <c r="O2109">
        <v>160.586157031163</v>
      </c>
      <c r="P2109">
        <v>161.55215586339199</v>
      </c>
      <c r="Q2109">
        <v>42.784705643441697</v>
      </c>
      <c r="R2109">
        <v>27.839579248716699</v>
      </c>
      <c r="S2109">
        <v>11.833462516655199</v>
      </c>
      <c r="T2109">
        <v>25.9441479362075</v>
      </c>
    </row>
    <row r="2110" spans="1:20" x14ac:dyDescent="0.35">
      <c r="A2110" s="24">
        <v>43971</v>
      </c>
      <c r="B2110">
        <v>131.84815168761801</v>
      </c>
      <c r="C2110">
        <v>149.16121910345899</v>
      </c>
      <c r="D2110">
        <v>136.88427134698</v>
      </c>
      <c r="E2110">
        <v>117.45790571336801</v>
      </c>
      <c r="F2110">
        <v>141.28925399817399</v>
      </c>
      <c r="G2110">
        <v>22.308837524976099</v>
      </c>
      <c r="H2110">
        <v>8.1265280559831101</v>
      </c>
      <c r="I2110">
        <v>170.78472071516799</v>
      </c>
      <c r="J2110">
        <v>153.17975756775499</v>
      </c>
      <c r="K2110">
        <v>240.73924424544001</v>
      </c>
      <c r="L2110">
        <v>274.84062568292899</v>
      </c>
      <c r="M2110">
        <v>328.11893732671501</v>
      </c>
      <c r="N2110">
        <v>275.424932901126</v>
      </c>
      <c r="O2110">
        <v>168.14853249926699</v>
      </c>
      <c r="P2110">
        <v>162.40157092192899</v>
      </c>
      <c r="Q2110">
        <v>43.529436105609904</v>
      </c>
      <c r="R2110">
        <v>28.454333461494901</v>
      </c>
      <c r="S2110">
        <v>11.389103887343101</v>
      </c>
      <c r="T2110">
        <v>26.838076693223201</v>
      </c>
    </row>
    <row r="2111" spans="1:20" x14ac:dyDescent="0.35">
      <c r="A2111" s="24">
        <v>43972</v>
      </c>
      <c r="B2111">
        <v>131.94931363932699</v>
      </c>
      <c r="C2111">
        <v>149.45199380916901</v>
      </c>
      <c r="D2111">
        <v>136.999325968595</v>
      </c>
      <c r="E2111">
        <v>117.330354089355</v>
      </c>
      <c r="F2111">
        <v>141.26098449691301</v>
      </c>
      <c r="G2111">
        <v>22.183820210952302</v>
      </c>
      <c r="H2111">
        <v>8.0583165516384891</v>
      </c>
      <c r="I2111">
        <v>170.35216565883599</v>
      </c>
      <c r="J2111">
        <v>153.06264266751501</v>
      </c>
      <c r="K2111">
        <v>242.61865298930999</v>
      </c>
      <c r="L2111">
        <v>272.94321394411901</v>
      </c>
      <c r="M2111">
        <v>325.11991465703301</v>
      </c>
      <c r="N2111">
        <v>273.45019137897401</v>
      </c>
      <c r="O2111">
        <v>167.518352822385</v>
      </c>
      <c r="P2111">
        <v>165.71416566813701</v>
      </c>
      <c r="Q2111">
        <v>43.343254427104199</v>
      </c>
      <c r="R2111">
        <v>28.366509436964702</v>
      </c>
      <c r="S2111">
        <v>11.147604652309401</v>
      </c>
      <c r="T2111">
        <v>26.631008628478099</v>
      </c>
    </row>
    <row r="2112" spans="1:20" x14ac:dyDescent="0.35">
      <c r="A2112" s="24">
        <v>43973</v>
      </c>
      <c r="B2112">
        <v>132.016711341545</v>
      </c>
      <c r="C2112">
        <v>149.20964239934901</v>
      </c>
      <c r="D2112">
        <v>136.961027999142</v>
      </c>
      <c r="E2112">
        <v>117.443720486156</v>
      </c>
      <c r="F2112">
        <v>141.72726652703199</v>
      </c>
      <c r="G2112">
        <v>21.9754538286548</v>
      </c>
      <c r="H2112">
        <v>7.92809369269375</v>
      </c>
      <c r="I2112">
        <v>170.88455235799799</v>
      </c>
      <c r="J2112">
        <v>153.06264266751501</v>
      </c>
      <c r="K2112">
        <v>246.72986763346299</v>
      </c>
      <c r="L2112">
        <v>273.46157345722901</v>
      </c>
      <c r="M2112">
        <v>326.273420023222</v>
      </c>
      <c r="N2112">
        <v>274.082140619808</v>
      </c>
      <c r="O2112">
        <v>165.57044275258599</v>
      </c>
      <c r="P2112">
        <v>166.39360472840099</v>
      </c>
      <c r="Q2112">
        <v>43.008128905052999</v>
      </c>
      <c r="R2112">
        <v>28.0152217142038</v>
      </c>
      <c r="S2112">
        <v>11.2442047148215</v>
      </c>
      <c r="T2112">
        <v>26.681516217963399</v>
      </c>
    </row>
    <row r="2113" spans="1:20" x14ac:dyDescent="0.35">
      <c r="A2113" s="24">
        <v>43977</v>
      </c>
      <c r="B2113">
        <v>131.80316694459299</v>
      </c>
      <c r="C2113">
        <v>149.613487712069</v>
      </c>
      <c r="D2113">
        <v>137.15269463098801</v>
      </c>
      <c r="E2113">
        <v>117.472067856401</v>
      </c>
      <c r="F2113">
        <v>142.94260467540599</v>
      </c>
      <c r="G2113">
        <v>22.475527277007998</v>
      </c>
      <c r="H2113">
        <v>8.2319470302313906</v>
      </c>
      <c r="I2113">
        <v>170.35216565883599</v>
      </c>
      <c r="J2113">
        <v>152.85185985423601</v>
      </c>
      <c r="K2113">
        <v>237.33282391411601</v>
      </c>
      <c r="L2113">
        <v>276.83071590389301</v>
      </c>
      <c r="M2113">
        <v>327.65756560770899</v>
      </c>
      <c r="N2113">
        <v>277.71547329808999</v>
      </c>
      <c r="O2113">
        <v>178.97647531491501</v>
      </c>
      <c r="P2113">
        <v>170.98028762294501</v>
      </c>
      <c r="Q2113">
        <v>43.4549641838369</v>
      </c>
      <c r="R2113">
        <v>28.278688204221101</v>
      </c>
      <c r="S2113">
        <v>11.5340030598648</v>
      </c>
      <c r="T2113">
        <v>27.7673620259893</v>
      </c>
    </row>
    <row r="2114" spans="1:20" x14ac:dyDescent="0.35">
      <c r="A2114" s="24">
        <v>43978</v>
      </c>
      <c r="B2114">
        <v>131.99425166922299</v>
      </c>
      <c r="C2114">
        <v>150.19503712348899</v>
      </c>
      <c r="D2114">
        <v>137.4594480271</v>
      </c>
      <c r="E2114">
        <v>117.50043831082399</v>
      </c>
      <c r="F2114">
        <v>143.36655493953501</v>
      </c>
      <c r="G2114">
        <v>22.558870755604701</v>
      </c>
      <c r="H2114">
        <v>8.2707033875698901</v>
      </c>
      <c r="I2114">
        <v>171.300529718772</v>
      </c>
      <c r="J2114">
        <v>153.484258308975</v>
      </c>
      <c r="K2114">
        <v>236.158172834212</v>
      </c>
      <c r="L2114">
        <v>280.94974958641899</v>
      </c>
      <c r="M2114">
        <v>330.42591763162199</v>
      </c>
      <c r="N2114">
        <v>281.66476461991601</v>
      </c>
      <c r="O2114">
        <v>191.58047098601</v>
      </c>
      <c r="P2114">
        <v>176.84102422635701</v>
      </c>
      <c r="Q2114">
        <v>42.896415400174</v>
      </c>
      <c r="R2114">
        <v>28.0152217142038</v>
      </c>
      <c r="S2114">
        <v>11.2055648740659</v>
      </c>
      <c r="T2114">
        <v>27.863316341125099</v>
      </c>
    </row>
    <row r="2115" spans="1:20" x14ac:dyDescent="0.35">
      <c r="A2115" s="24">
        <v>43979</v>
      </c>
      <c r="B2115">
        <v>131.90433823892701</v>
      </c>
      <c r="C2115">
        <v>150.45348817363899</v>
      </c>
      <c r="D2115">
        <v>137.65122715822599</v>
      </c>
      <c r="E2115">
        <v>117.599665648769</v>
      </c>
      <c r="F2115">
        <v>143.45136344331701</v>
      </c>
      <c r="G2115">
        <v>22.753346791039199</v>
      </c>
      <c r="H2115">
        <v>8.3683713532079196</v>
      </c>
      <c r="I2115">
        <v>171.08423026243699</v>
      </c>
      <c r="J2115">
        <v>153.61308669983501</v>
      </c>
      <c r="K2115">
        <v>233.10418630816699</v>
      </c>
      <c r="L2115">
        <v>280.43147979110398</v>
      </c>
      <c r="M2115">
        <v>330.50280784687902</v>
      </c>
      <c r="N2115">
        <v>281.19089056209202</v>
      </c>
      <c r="O2115">
        <v>184.361809946611</v>
      </c>
      <c r="P2115">
        <v>173.018845880019</v>
      </c>
      <c r="Q2115">
        <v>43.119834913639302</v>
      </c>
      <c r="R2115">
        <v>28.0444963890472</v>
      </c>
      <c r="S2115">
        <v>10.8867859575211</v>
      </c>
      <c r="T2115">
        <v>26.656256107666898</v>
      </c>
    </row>
    <row r="2116" spans="1:20" x14ac:dyDescent="0.35">
      <c r="A2116" s="24">
        <v>43980</v>
      </c>
      <c r="B2116">
        <v>132.25285555020599</v>
      </c>
      <c r="C2116">
        <v>151.14806673376799</v>
      </c>
      <c r="D2116">
        <v>138.03457649324301</v>
      </c>
      <c r="E2116">
        <v>117.684753927858</v>
      </c>
      <c r="F2116">
        <v>144.129699681029</v>
      </c>
      <c r="G2116">
        <v>22.433853441580698</v>
      </c>
      <c r="H2116">
        <v>8.1993908226375201</v>
      </c>
      <c r="I2116">
        <v>172.99755069664701</v>
      </c>
      <c r="J2116">
        <v>154.60854334591599</v>
      </c>
      <c r="K2116">
        <v>237.509013330107</v>
      </c>
      <c r="L2116">
        <v>281.68094961500901</v>
      </c>
      <c r="M2116">
        <v>332.57899579614002</v>
      </c>
      <c r="N2116">
        <v>282.21759638487902</v>
      </c>
      <c r="O2116">
        <v>180.17959767401001</v>
      </c>
      <c r="P2116">
        <v>173.27361185048301</v>
      </c>
      <c r="Q2116">
        <v>43.864561627661097</v>
      </c>
      <c r="R2116">
        <v>28.747071834568899</v>
      </c>
      <c r="S2116">
        <v>10.935085067530601</v>
      </c>
      <c r="T2116">
        <v>26.201717274884</v>
      </c>
    </row>
    <row r="2117" spans="1:20" x14ac:dyDescent="0.35">
      <c r="A2117" s="24">
        <v>43983</v>
      </c>
      <c r="B2117">
        <v>132.17848824917201</v>
      </c>
      <c r="C2117">
        <v>151.191832880481</v>
      </c>
      <c r="D2117">
        <v>138.20372719760101</v>
      </c>
      <c r="E2117">
        <v>117.744391901008</v>
      </c>
      <c r="F2117">
        <v>145.07955492338999</v>
      </c>
      <c r="G2117">
        <v>22.6838922618862</v>
      </c>
      <c r="H2117">
        <v>8.3606203445976597</v>
      </c>
      <c r="I2117">
        <v>172.37682271506799</v>
      </c>
      <c r="J2117">
        <v>154.54042304606699</v>
      </c>
      <c r="K2117">
        <v>233.397817010387</v>
      </c>
      <c r="L2117">
        <v>282.81943852659998</v>
      </c>
      <c r="M2117">
        <v>334.424482672164</v>
      </c>
      <c r="N2117">
        <v>283.56045257368902</v>
      </c>
      <c r="O2117">
        <v>182.64311594445701</v>
      </c>
      <c r="P2117">
        <v>174.54764833961599</v>
      </c>
      <c r="Q2117">
        <v>44.125222724232103</v>
      </c>
      <c r="R2117">
        <v>28.8641677421559</v>
      </c>
      <c r="S2117">
        <v>10.6163061509858</v>
      </c>
      <c r="T2117">
        <v>26.9643372461979</v>
      </c>
    </row>
    <row r="2118" spans="1:20" x14ac:dyDescent="0.35">
      <c r="A2118" s="24">
        <v>43984</v>
      </c>
      <c r="B2118">
        <v>132.29109491743301</v>
      </c>
      <c r="C2118">
        <v>151.709978729818</v>
      </c>
      <c r="D2118">
        <v>138.62624235366499</v>
      </c>
      <c r="E2118">
        <v>117.730195131708</v>
      </c>
      <c r="F2118">
        <v>146.55623769181099</v>
      </c>
      <c r="G2118">
        <v>22.850583411337301</v>
      </c>
      <c r="H2118">
        <v>8.4443345233064395</v>
      </c>
      <c r="I2118">
        <v>173.16109097902199</v>
      </c>
      <c r="J2118">
        <v>155.033469974052</v>
      </c>
      <c r="K2118">
        <v>230.81368725141701</v>
      </c>
      <c r="L2118">
        <v>285.16119259771398</v>
      </c>
      <c r="M2118">
        <v>336.96213362283999</v>
      </c>
      <c r="N2118">
        <v>285.93007849277802</v>
      </c>
      <c r="O2118">
        <v>182.929556820908</v>
      </c>
      <c r="P2118">
        <v>178.62478207349801</v>
      </c>
      <c r="Q2118">
        <v>44.609292089829303</v>
      </c>
      <c r="R2118">
        <v>29.3325541642904</v>
      </c>
      <c r="S2118">
        <v>10.5776663102302</v>
      </c>
      <c r="T2118">
        <v>27.903725359971901</v>
      </c>
    </row>
    <row r="2119" spans="1:20" x14ac:dyDescent="0.35">
      <c r="A2119" s="24">
        <v>43985</v>
      </c>
      <c r="B2119">
        <v>131.96451409143501</v>
      </c>
      <c r="C2119">
        <v>151.56430807857001</v>
      </c>
      <c r="D2119">
        <v>138.58792831288699</v>
      </c>
      <c r="E2119">
        <v>117.67340805450699</v>
      </c>
      <c r="F2119">
        <v>147.493256340127</v>
      </c>
      <c r="G2119">
        <v>23.4756755711336</v>
      </c>
      <c r="H2119">
        <v>8.7745419472626001</v>
      </c>
      <c r="I2119">
        <v>172.693860178541</v>
      </c>
      <c r="J2119">
        <v>154.939581995433</v>
      </c>
      <c r="K2119">
        <v>221.475446635129</v>
      </c>
      <c r="L2119">
        <v>288.956195510925</v>
      </c>
      <c r="M2119">
        <v>339.88420522232701</v>
      </c>
      <c r="N2119">
        <v>289.721422446578</v>
      </c>
      <c r="O2119">
        <v>192.15338929649801</v>
      </c>
      <c r="P2119">
        <v>183.381234329503</v>
      </c>
      <c r="Q2119">
        <v>44.609292089829303</v>
      </c>
      <c r="R2119">
        <v>29.361826047347101</v>
      </c>
      <c r="S2119">
        <v>10.780525704508401</v>
      </c>
      <c r="T2119">
        <v>28.449166064794401</v>
      </c>
    </row>
    <row r="2120" spans="1:20" x14ac:dyDescent="0.35">
      <c r="A2120" s="24">
        <v>43986</v>
      </c>
      <c r="B2120">
        <v>131.57035805332899</v>
      </c>
      <c r="C2120">
        <v>151.61281429106199</v>
      </c>
      <c r="D2120">
        <v>138.58792831288699</v>
      </c>
      <c r="E2120">
        <v>117.60238958174</v>
      </c>
      <c r="F2120">
        <v>147.01055295869301</v>
      </c>
      <c r="G2120">
        <v>24.1146594752122</v>
      </c>
      <c r="H2120">
        <v>9.1667613829623207</v>
      </c>
      <c r="I2120">
        <v>172.10979609507601</v>
      </c>
      <c r="J2120">
        <v>154.47000206061301</v>
      </c>
      <c r="K2120">
        <v>211.96096162955399</v>
      </c>
      <c r="L2120">
        <v>288.19730258963602</v>
      </c>
      <c r="M2120">
        <v>337.11591405335201</v>
      </c>
      <c r="N2120">
        <v>288.85250422308599</v>
      </c>
      <c r="O2120">
        <v>198.74184628729</v>
      </c>
      <c r="P2120">
        <v>183.97583175837201</v>
      </c>
      <c r="Q2120">
        <v>44.981655446840101</v>
      </c>
      <c r="R2120">
        <v>29.596017862520799</v>
      </c>
      <c r="S2120">
        <v>10.8771257670205</v>
      </c>
      <c r="T2120">
        <v>28.787547125610399</v>
      </c>
    </row>
    <row r="2121" spans="1:20" x14ac:dyDescent="0.35">
      <c r="A2121" s="24">
        <v>43987</v>
      </c>
      <c r="B2121">
        <v>131.649200472101</v>
      </c>
      <c r="C2121">
        <v>151.77475041584299</v>
      </c>
      <c r="D2121">
        <v>138.74158625914501</v>
      </c>
      <c r="E2121">
        <v>117.502954486196</v>
      </c>
      <c r="F2121">
        <v>148.529857436707</v>
      </c>
      <c r="G2121">
        <v>24.461932120977199</v>
      </c>
      <c r="H2121">
        <v>9.3558945359193793</v>
      </c>
      <c r="I2121">
        <v>173.21113106006001</v>
      </c>
      <c r="J2121">
        <v>155.26824993848101</v>
      </c>
      <c r="K2121">
        <v>207.26243060766501</v>
      </c>
      <c r="L2121">
        <v>295.58358920973001</v>
      </c>
      <c r="M2121">
        <v>344.88249519854497</v>
      </c>
      <c r="N2121">
        <v>296.27721280891399</v>
      </c>
      <c r="O2121">
        <v>210.028135937191</v>
      </c>
      <c r="P2121">
        <v>188.350126448814</v>
      </c>
      <c r="Q2121">
        <v>45.8753335007003</v>
      </c>
      <c r="R2121">
        <v>30.444963890473101</v>
      </c>
      <c r="S2121">
        <v>10.7418858637529</v>
      </c>
      <c r="T2121">
        <v>32.1814478836706</v>
      </c>
    </row>
    <row r="2122" spans="1:20" x14ac:dyDescent="0.35">
      <c r="A2122" s="24">
        <v>43990</v>
      </c>
      <c r="B2122">
        <v>131.79558073247799</v>
      </c>
      <c r="C2122">
        <v>152.34147157484</v>
      </c>
      <c r="D2122">
        <v>139.01052382558001</v>
      </c>
      <c r="E2122">
        <v>117.531359566885</v>
      </c>
      <c r="F2122">
        <v>148.742755116598</v>
      </c>
      <c r="G2122">
        <v>24.281349227244</v>
      </c>
      <c r="H2122">
        <v>9.2489260170926197</v>
      </c>
      <c r="I2122">
        <v>174.21240048174701</v>
      </c>
      <c r="J2122">
        <v>155.784833880496</v>
      </c>
      <c r="K2122">
        <v>209.61169611861001</v>
      </c>
      <c r="L2122">
        <v>299.15648076865398</v>
      </c>
      <c r="M2122">
        <v>347.34319507902597</v>
      </c>
      <c r="N2122">
        <v>300.06858871646</v>
      </c>
      <c r="O2122">
        <v>216.84573588045399</v>
      </c>
      <c r="P2122">
        <v>192.59702954415599</v>
      </c>
      <c r="Q2122">
        <v>45.577438317316002</v>
      </c>
      <c r="R2122">
        <v>30.064404284655499</v>
      </c>
      <c r="S2122">
        <v>10.770865514007999</v>
      </c>
      <c r="T2122">
        <v>36.272305799455303</v>
      </c>
    </row>
    <row r="2123" spans="1:20" x14ac:dyDescent="0.35">
      <c r="A2123" s="24">
        <v>43991</v>
      </c>
      <c r="B2123">
        <v>131.96451409143501</v>
      </c>
      <c r="C2123">
        <v>152.47104258575899</v>
      </c>
      <c r="D2123">
        <v>138.93365467413599</v>
      </c>
      <c r="E2123">
        <v>117.57399604314</v>
      </c>
      <c r="F2123">
        <v>147.77730881596599</v>
      </c>
      <c r="G2123">
        <v>23.739600546044301</v>
      </c>
      <c r="H2123">
        <v>8.9342212675006198</v>
      </c>
      <c r="I2123">
        <v>173.84526446212101</v>
      </c>
      <c r="J2123">
        <v>155.456135928506</v>
      </c>
      <c r="K2123">
        <v>216.71814915904599</v>
      </c>
      <c r="L2123">
        <v>296.92573751578698</v>
      </c>
      <c r="M2123">
        <v>347.65081679498797</v>
      </c>
      <c r="N2123">
        <v>297.77795245825598</v>
      </c>
      <c r="O2123">
        <v>211.51768698687499</v>
      </c>
      <c r="P2123">
        <v>187.84050840921299</v>
      </c>
      <c r="Q2123">
        <v>45.726389657154698</v>
      </c>
      <c r="R2123">
        <v>30.1229508425555</v>
      </c>
      <c r="S2123">
        <v>10.5293662789742</v>
      </c>
      <c r="T2123">
        <v>33.641029223078299</v>
      </c>
    </row>
    <row r="2124" spans="1:20" x14ac:dyDescent="0.35">
      <c r="A2124" s="24">
        <v>43992</v>
      </c>
      <c r="B2124">
        <v>132.50505038991901</v>
      </c>
      <c r="C2124">
        <v>153.183517312606</v>
      </c>
      <c r="D2124">
        <v>139.54839895845001</v>
      </c>
      <c r="E2124">
        <v>117.80115589403</v>
      </c>
      <c r="F2124">
        <v>147.53595712524799</v>
      </c>
      <c r="G2124">
        <v>23.045059446771798</v>
      </c>
      <c r="H2124">
        <v>8.5466524369670491</v>
      </c>
      <c r="I2124">
        <v>175.73094078495399</v>
      </c>
      <c r="J2124">
        <v>156.47743027422101</v>
      </c>
      <c r="K2124">
        <v>226.35011209971401</v>
      </c>
      <c r="L2124">
        <v>295.26885918515501</v>
      </c>
      <c r="M2124">
        <v>349.49627324354401</v>
      </c>
      <c r="N2124">
        <v>296.04021187250902</v>
      </c>
      <c r="O2124">
        <v>198.455381039115</v>
      </c>
      <c r="P2124">
        <v>183.466213718772</v>
      </c>
      <c r="Q2124">
        <v>46.024277344246201</v>
      </c>
      <c r="R2124">
        <v>30.503513240159698</v>
      </c>
      <c r="S2124">
        <v>10.6742663727424</v>
      </c>
      <c r="T2124">
        <v>31.186510263238201</v>
      </c>
    </row>
    <row r="2125" spans="1:20" x14ac:dyDescent="0.35">
      <c r="A2125" s="24">
        <v>43993</v>
      </c>
      <c r="B2125">
        <v>132.279818368143</v>
      </c>
      <c r="C2125">
        <v>151.709978729818</v>
      </c>
      <c r="D2125">
        <v>138.703079362457</v>
      </c>
      <c r="E2125">
        <v>117.65916511685199</v>
      </c>
      <c r="F2125">
        <v>143.773332634833</v>
      </c>
      <c r="G2125">
        <v>22.156038119807199</v>
      </c>
      <c r="H2125">
        <v>8.0722696814240997</v>
      </c>
      <c r="I2125">
        <v>173.194480270605</v>
      </c>
      <c r="J2125">
        <v>154.61085403450201</v>
      </c>
      <c r="K2125">
        <v>239.09477304732499</v>
      </c>
      <c r="L2125">
        <v>278.24691129668901</v>
      </c>
      <c r="M2125">
        <v>331.04103935367101</v>
      </c>
      <c r="N2125">
        <v>278.900254303888</v>
      </c>
      <c r="O2125">
        <v>180.35147926008801</v>
      </c>
      <c r="P2125">
        <v>173.443518969818</v>
      </c>
      <c r="Q2125">
        <v>44.534820168056299</v>
      </c>
      <c r="R2125">
        <v>29.1276342321732</v>
      </c>
      <c r="S2125">
        <v>10.8095053547635</v>
      </c>
      <c r="T2125">
        <v>28.232001534595401</v>
      </c>
    </row>
    <row r="2126" spans="1:20" x14ac:dyDescent="0.35">
      <c r="A2126" s="24">
        <v>43994</v>
      </c>
      <c r="B2126">
        <v>132.414978134986</v>
      </c>
      <c r="C2126">
        <v>152.34147157484</v>
      </c>
      <c r="D2126">
        <v>138.97209728552099</v>
      </c>
      <c r="E2126">
        <v>117.64497988964099</v>
      </c>
      <c r="F2126">
        <v>145.22156139242699</v>
      </c>
      <c r="G2126">
        <v>22.558870755604701</v>
      </c>
      <c r="H2126">
        <v>8.2831063156335194</v>
      </c>
      <c r="I2126">
        <v>173.761776614383</v>
      </c>
      <c r="J2126">
        <v>155.36217792902201</v>
      </c>
      <c r="K2126">
        <v>232.75177082732</v>
      </c>
      <c r="L2126">
        <v>281.57909001184498</v>
      </c>
      <c r="M2126">
        <v>334.50140331489001</v>
      </c>
      <c r="N2126">
        <v>282.45456536753801</v>
      </c>
      <c r="O2126">
        <v>187.283650679586</v>
      </c>
      <c r="P2126">
        <v>175.35459953311999</v>
      </c>
      <c r="Q2126">
        <v>44.721005594708302</v>
      </c>
      <c r="R2126">
        <v>29.361826047347101</v>
      </c>
      <c r="S2126">
        <v>10.384467106452499</v>
      </c>
      <c r="T2126">
        <v>29.307742456428802</v>
      </c>
    </row>
    <row r="2127" spans="1:20" x14ac:dyDescent="0.35">
      <c r="A2127" s="24">
        <v>43997</v>
      </c>
      <c r="B2127">
        <v>132.854221684999</v>
      </c>
      <c r="C2127">
        <v>154.07413836003201</v>
      </c>
      <c r="D2127">
        <v>140.009453153853</v>
      </c>
      <c r="E2127">
        <v>117.92896144399801</v>
      </c>
      <c r="F2127">
        <v>146.229603044144</v>
      </c>
      <c r="G2127">
        <v>22.544981806160902</v>
      </c>
      <c r="H2127">
        <v>8.2645025806816896</v>
      </c>
      <c r="I2127">
        <v>176.88224273707999</v>
      </c>
      <c r="J2127">
        <v>157.569265641161</v>
      </c>
      <c r="K2127">
        <v>233.33912385392</v>
      </c>
      <c r="L2127">
        <v>284.207791497041</v>
      </c>
      <c r="M2127">
        <v>337.57728577235798</v>
      </c>
      <c r="N2127">
        <v>284.98220256214501</v>
      </c>
      <c r="O2127">
        <v>189.116940529701</v>
      </c>
      <c r="P2127">
        <v>177.64794098039201</v>
      </c>
      <c r="Q2127">
        <v>45.130606786678499</v>
      </c>
      <c r="R2127">
        <v>29.596017862520799</v>
      </c>
      <c r="S2127">
        <v>10.017388158651601</v>
      </c>
      <c r="T2127">
        <v>29.575425102036199</v>
      </c>
    </row>
    <row r="2128" spans="1:20" x14ac:dyDescent="0.35">
      <c r="A2128" s="24">
        <v>43998</v>
      </c>
      <c r="B2128">
        <v>132.59517870060699</v>
      </c>
      <c r="C2128">
        <v>154.41417934709</v>
      </c>
      <c r="D2128">
        <v>140.12474884535499</v>
      </c>
      <c r="E2128">
        <v>117.85803530794099</v>
      </c>
      <c r="F2128">
        <v>147.29453953825799</v>
      </c>
      <c r="G2128">
        <v>23.211745006546099</v>
      </c>
      <c r="H2128">
        <v>8.6303666156758201</v>
      </c>
      <c r="I2128">
        <v>176.31499024964</v>
      </c>
      <c r="J2128">
        <v>157.13491620502899</v>
      </c>
      <c r="K2128">
        <v>223.00243989815201</v>
      </c>
      <c r="L2128">
        <v>289.67821441850202</v>
      </c>
      <c r="M2128">
        <v>344.57499519245903</v>
      </c>
      <c r="N2128">
        <v>290.43223353331399</v>
      </c>
      <c r="O2128">
        <v>195.59083823012</v>
      </c>
      <c r="P2128">
        <v>182.87161628990199</v>
      </c>
      <c r="Q2128">
        <v>45.502970143689403</v>
      </c>
      <c r="R2128">
        <v>29.976580260125299</v>
      </c>
      <c r="S2128">
        <v>9.6599694013511996</v>
      </c>
      <c r="T2128">
        <v>30.3986407075509</v>
      </c>
    </row>
    <row r="2129" spans="1:20" x14ac:dyDescent="0.35">
      <c r="A2129" s="24">
        <v>43999</v>
      </c>
      <c r="B2129">
        <v>132.482590717596</v>
      </c>
      <c r="C2129">
        <v>154.365631676297</v>
      </c>
      <c r="D2129">
        <v>140.047911836564</v>
      </c>
      <c r="E2129">
        <v>117.85803530794099</v>
      </c>
      <c r="F2129">
        <v>146.95377672958799</v>
      </c>
      <c r="G2129">
        <v>23.072838743078499</v>
      </c>
      <c r="H2129">
        <v>8.5435526906665196</v>
      </c>
      <c r="I2129">
        <v>175.08009811832201</v>
      </c>
      <c r="J2129">
        <v>156.82966524024101</v>
      </c>
      <c r="K2129">
        <v>224.76435238249601</v>
      </c>
      <c r="L2129">
        <v>288.47491935304799</v>
      </c>
      <c r="M2129">
        <v>344.49804412226399</v>
      </c>
      <c r="N2129">
        <v>289.08940929825098</v>
      </c>
      <c r="O2129">
        <v>189.57527517809299</v>
      </c>
      <c r="P2129">
        <v>181.55508149626701</v>
      </c>
      <c r="Q2129">
        <v>45.279550630224399</v>
      </c>
      <c r="R2129">
        <v>29.8302096776948</v>
      </c>
      <c r="S2129">
        <v>9.7758889236178508</v>
      </c>
      <c r="T2129">
        <v>28.974413838709001</v>
      </c>
    </row>
    <row r="2130" spans="1:20" x14ac:dyDescent="0.35">
      <c r="A2130" s="24">
        <v>44000</v>
      </c>
      <c r="B2130">
        <v>132.61769442868399</v>
      </c>
      <c r="C2130">
        <v>154.122658391957</v>
      </c>
      <c r="D2130">
        <v>140.009453153853</v>
      </c>
      <c r="E2130">
        <v>117.829584058897</v>
      </c>
      <c r="F2130">
        <v>146.51362916147301</v>
      </c>
      <c r="G2130">
        <v>22.572763897306</v>
      </c>
      <c r="H2130">
        <v>8.26915384299142</v>
      </c>
      <c r="I2130">
        <v>176.34827720976901</v>
      </c>
      <c r="J2130">
        <v>157.18186019433699</v>
      </c>
      <c r="K2130">
        <v>231.753364136703</v>
      </c>
      <c r="L2130">
        <v>288.58598998315802</v>
      </c>
      <c r="M2130">
        <v>344.88249519854497</v>
      </c>
      <c r="N2130">
        <v>289.40546380303402</v>
      </c>
      <c r="O2130">
        <v>190.033597640621</v>
      </c>
      <c r="P2130">
        <v>181.215353356267</v>
      </c>
      <c r="Q2130">
        <v>45.540204230502702</v>
      </c>
      <c r="R2130">
        <v>30.1815001922423</v>
      </c>
      <c r="S2130">
        <v>9.7855491141183197</v>
      </c>
      <c r="T2130">
        <v>29.1158275106032</v>
      </c>
    </row>
    <row r="2131" spans="1:20" x14ac:dyDescent="0.35">
      <c r="A2131" s="24">
        <v>44001</v>
      </c>
      <c r="B2131">
        <v>132.66274457008899</v>
      </c>
      <c r="C2131">
        <v>154.02557686980501</v>
      </c>
      <c r="D2131">
        <v>139.97102661379401</v>
      </c>
      <c r="E2131">
        <v>117.85803530794099</v>
      </c>
      <c r="F2131">
        <v>146.329027341352</v>
      </c>
      <c r="G2131">
        <v>22.5310914592981</v>
      </c>
      <c r="H2131">
        <v>8.2536518257709108</v>
      </c>
      <c r="I2131">
        <v>176.58192915695801</v>
      </c>
      <c r="J2131">
        <v>157.299205163138</v>
      </c>
      <c r="K2131">
        <v>232.39941031977</v>
      </c>
      <c r="L2131">
        <v>286.93676757102497</v>
      </c>
      <c r="M2131">
        <v>343.72908111476499</v>
      </c>
      <c r="N2131">
        <v>287.74671287817301</v>
      </c>
      <c r="O2131">
        <v>188.42947511470101</v>
      </c>
      <c r="P2131">
        <v>179.21929340369601</v>
      </c>
      <c r="Q2131">
        <v>45.912571335659997</v>
      </c>
      <c r="R2131">
        <v>30.298596099829201</v>
      </c>
      <c r="S2131">
        <v>9.9014686363849709</v>
      </c>
      <c r="T2131">
        <v>28.3229097221889</v>
      </c>
    </row>
    <row r="2132" spans="1:20" x14ac:dyDescent="0.35">
      <c r="A2132" s="24">
        <v>44004</v>
      </c>
      <c r="B2132">
        <v>132.62898032059999</v>
      </c>
      <c r="C2132">
        <v>153.58832998569</v>
      </c>
      <c r="D2132">
        <v>139.89415746234999</v>
      </c>
      <c r="E2132">
        <v>117.872185908886</v>
      </c>
      <c r="F2132">
        <v>146.101843349402</v>
      </c>
      <c r="G2132">
        <v>22.5310914592981</v>
      </c>
      <c r="H2132">
        <v>8.2474497045955495</v>
      </c>
      <c r="I2132">
        <v>176.39834652836501</v>
      </c>
      <c r="J2132">
        <v>157.146699716515</v>
      </c>
      <c r="K2132">
        <v>232.34068051444001</v>
      </c>
      <c r="L2132">
        <v>288.77750756937797</v>
      </c>
      <c r="M2132">
        <v>347.538296013028</v>
      </c>
      <c r="N2132">
        <v>289.63527514651798</v>
      </c>
      <c r="O2132">
        <v>188.019250250205</v>
      </c>
      <c r="P2132">
        <v>183.23298963604299</v>
      </c>
      <c r="Q2132">
        <v>46.396644449403503</v>
      </c>
      <c r="R2132">
        <v>30.679155705646799</v>
      </c>
      <c r="S2132">
        <v>9.7952093046188793</v>
      </c>
      <c r="T2132">
        <v>28.099958039460098</v>
      </c>
    </row>
    <row r="2133" spans="1:20" x14ac:dyDescent="0.35">
      <c r="A2133" s="24">
        <v>44005</v>
      </c>
      <c r="B2133">
        <v>132.606417879394</v>
      </c>
      <c r="C2133">
        <v>153.73406973410499</v>
      </c>
      <c r="D2133">
        <v>140.08629016264501</v>
      </c>
      <c r="E2133">
        <v>117.886324967742</v>
      </c>
      <c r="F2133">
        <v>146.34320821937399</v>
      </c>
      <c r="G2133">
        <v>22.7950206264664</v>
      </c>
      <c r="H2133">
        <v>8.4102287711341006</v>
      </c>
      <c r="I2133">
        <v>175.747576955629</v>
      </c>
      <c r="J2133">
        <v>156.85314223638599</v>
      </c>
      <c r="K2133">
        <v>227.99454664896399</v>
      </c>
      <c r="L2133">
        <v>290.10697576042003</v>
      </c>
      <c r="M2133">
        <v>349.77450202403401</v>
      </c>
      <c r="N2133">
        <v>290.82558415042899</v>
      </c>
      <c r="O2133">
        <v>186.63251131975099</v>
      </c>
      <c r="P2133">
        <v>183.44575667430399</v>
      </c>
      <c r="Q2133">
        <v>46.173221187791803</v>
      </c>
      <c r="R2133">
        <v>30.591334472903199</v>
      </c>
      <c r="S2133">
        <v>9.5633693388390899</v>
      </c>
      <c r="T2133">
        <v>28.0085425023724</v>
      </c>
    </row>
    <row r="2134" spans="1:20" x14ac:dyDescent="0.35">
      <c r="A2134" s="24">
        <v>44006</v>
      </c>
      <c r="B2134">
        <v>132.58393952181899</v>
      </c>
      <c r="C2134">
        <v>153.42644913864399</v>
      </c>
      <c r="D2134">
        <v>139.93266435903899</v>
      </c>
      <c r="E2134">
        <v>117.900567905397</v>
      </c>
      <c r="F2134">
        <v>144.76723294629099</v>
      </c>
      <c r="G2134">
        <v>22.336619616121201</v>
      </c>
      <c r="H2134">
        <v>8.1420313874908494</v>
      </c>
      <c r="I2134">
        <v>175.41384484636501</v>
      </c>
      <c r="J2134">
        <v>156.41877279429201</v>
      </c>
      <c r="K2134">
        <v>234.80738731161301</v>
      </c>
      <c r="L2134">
        <v>282.70669316431901</v>
      </c>
      <c r="M2134">
        <v>341.677934972846</v>
      </c>
      <c r="N2134">
        <v>283.52514368401302</v>
      </c>
      <c r="O2134">
        <v>176.867516890518</v>
      </c>
      <c r="P2134">
        <v>176.976233580875</v>
      </c>
      <c r="Q2134">
        <v>45.018893281799798</v>
      </c>
      <c r="R2134">
        <v>29.683841887051301</v>
      </c>
      <c r="S2134">
        <v>9.3894905160623701</v>
      </c>
      <c r="T2134">
        <v>25.997413317549601</v>
      </c>
    </row>
    <row r="2135" spans="1:20" x14ac:dyDescent="0.35">
      <c r="A2135" s="24">
        <v>44007</v>
      </c>
      <c r="B2135">
        <v>132.741605674113</v>
      </c>
      <c r="C2135">
        <v>153.377818551248</v>
      </c>
      <c r="D2135">
        <v>139.85579520759501</v>
      </c>
      <c r="E2135">
        <v>117.900567905397</v>
      </c>
      <c r="F2135">
        <v>144.66780864908301</v>
      </c>
      <c r="G2135">
        <v>22.225491251541001</v>
      </c>
      <c r="H2135">
        <v>8.0784704883123108</v>
      </c>
      <c r="I2135">
        <v>175.780951628433</v>
      </c>
      <c r="J2135">
        <v>156.58311176730601</v>
      </c>
      <c r="K2135">
        <v>236.862985471473</v>
      </c>
      <c r="L2135">
        <v>285.73744999447899</v>
      </c>
      <c r="M2135">
        <v>345.070780379393</v>
      </c>
      <c r="N2135">
        <v>286.461149756503</v>
      </c>
      <c r="O2135">
        <v>182.645601860342</v>
      </c>
      <c r="P2135">
        <v>177.87004111469801</v>
      </c>
      <c r="Q2135">
        <v>45.4284944737704</v>
      </c>
      <c r="R2135">
        <v>29.947305585281701</v>
      </c>
      <c r="S2135">
        <v>8.6843122707155693</v>
      </c>
      <c r="T2135">
        <v>26.535746919083401</v>
      </c>
    </row>
    <row r="2136" spans="1:20" x14ac:dyDescent="0.35">
      <c r="A2136" s="24">
        <v>44008</v>
      </c>
      <c r="B2136">
        <v>132.89923445590199</v>
      </c>
      <c r="C2136">
        <v>153.313088323524</v>
      </c>
      <c r="D2136">
        <v>139.81733652488401</v>
      </c>
      <c r="E2136">
        <v>117.94314667120901</v>
      </c>
      <c r="F2136">
        <v>143.34737912399501</v>
      </c>
      <c r="G2136">
        <v>21.7254178031877</v>
      </c>
      <c r="H2136">
        <v>7.8195743150013701</v>
      </c>
      <c r="I2136">
        <v>176.04793439208899</v>
      </c>
      <c r="J2136">
        <v>156.72400375311801</v>
      </c>
      <c r="K2136">
        <v>244.73298095450099</v>
      </c>
      <c r="L2136">
        <v>278.95080720969202</v>
      </c>
      <c r="M2136">
        <v>336.43439959300099</v>
      </c>
      <c r="N2136">
        <v>279.636915971392</v>
      </c>
      <c r="O2136">
        <v>171.55165385912099</v>
      </c>
      <c r="P2136">
        <v>175.52910432154101</v>
      </c>
      <c r="Q2136">
        <v>44.869949438253897</v>
      </c>
      <c r="R2136">
        <v>29.391100722190401</v>
      </c>
      <c r="S2136">
        <v>8.7422724924721198</v>
      </c>
      <c r="T2136">
        <v>25.2610113155358</v>
      </c>
    </row>
    <row r="2137" spans="1:20" x14ac:dyDescent="0.35">
      <c r="A2137" s="24">
        <v>44011</v>
      </c>
      <c r="B2137">
        <v>133.01184112416399</v>
      </c>
      <c r="C2137">
        <v>153.75025229103699</v>
      </c>
      <c r="D2137">
        <v>140.08629016264501</v>
      </c>
      <c r="E2137">
        <v>117.985771605376</v>
      </c>
      <c r="F2137">
        <v>142.16889017166901</v>
      </c>
      <c r="G2137">
        <v>21.864326861493801</v>
      </c>
      <c r="H2137">
        <v>7.8924370816557801</v>
      </c>
      <c r="I2137">
        <v>176.56524912994499</v>
      </c>
      <c r="J2137">
        <v>157.451870657455</v>
      </c>
      <c r="K2137">
        <v>241.79638074138799</v>
      </c>
      <c r="L2137">
        <v>283.05061137817501</v>
      </c>
      <c r="M2137">
        <v>340.67550199239002</v>
      </c>
      <c r="N2137">
        <v>283.76323104779198</v>
      </c>
      <c r="O2137">
        <v>177.84978268342601</v>
      </c>
      <c r="P2137">
        <v>181.78582593724099</v>
      </c>
      <c r="Q2137">
        <v>45.614676152275699</v>
      </c>
      <c r="R2137">
        <v>30.1815001922423</v>
      </c>
      <c r="S2137">
        <v>9.6020091795946403</v>
      </c>
      <c r="T2137">
        <v>25.7891874012616</v>
      </c>
    </row>
    <row r="2138" spans="1:20" x14ac:dyDescent="0.35">
      <c r="A2138" s="24">
        <v>44012</v>
      </c>
      <c r="B2138">
        <v>133.12448516292801</v>
      </c>
      <c r="C2138">
        <v>154.057928164233</v>
      </c>
      <c r="D2138">
        <v>140.35527594305699</v>
      </c>
      <c r="E2138">
        <v>118.028373455365</v>
      </c>
      <c r="F2138">
        <v>143.631326165795</v>
      </c>
      <c r="G2138">
        <v>22.086580795815699</v>
      </c>
      <c r="H2138">
        <v>8.0040575199358504</v>
      </c>
      <c r="I2138">
        <v>177.36619742091099</v>
      </c>
      <c r="J2138">
        <v>157.89793358420701</v>
      </c>
      <c r="K2138">
        <v>238.80114234510501</v>
      </c>
      <c r="L2138">
        <v>286.676376624238</v>
      </c>
      <c r="M2138">
        <v>346.38162619001798</v>
      </c>
      <c r="N2138">
        <v>287.65149071415999</v>
      </c>
      <c r="O2138">
        <v>182.241140908658</v>
      </c>
      <c r="P2138">
        <v>182.509381957041</v>
      </c>
      <c r="Q2138">
        <v>45.838099413887399</v>
      </c>
      <c r="R2138">
        <v>30.357142657729501</v>
      </c>
      <c r="S2138">
        <v>9.9111288268854398</v>
      </c>
      <c r="T2138">
        <v>26.500198771532201</v>
      </c>
    </row>
    <row r="2139" spans="1:20" x14ac:dyDescent="0.35">
      <c r="A2139" s="24">
        <v>44013</v>
      </c>
      <c r="B2139">
        <v>133.19559188757299</v>
      </c>
      <c r="C2139">
        <v>154.33865614160101</v>
      </c>
      <c r="D2139">
        <v>140.69015415937201</v>
      </c>
      <c r="E2139">
        <v>118.059640974091</v>
      </c>
      <c r="F2139">
        <v>144.04229486407701</v>
      </c>
      <c r="G2139">
        <v>22.156038119807199</v>
      </c>
      <c r="H2139">
        <v>8.0552161481944005</v>
      </c>
      <c r="I2139">
        <v>179.07598059298601</v>
      </c>
      <c r="J2139">
        <v>158.521609439613</v>
      </c>
      <c r="K2139">
        <v>237.626491265201</v>
      </c>
      <c r="L2139">
        <v>288.68447021604698</v>
      </c>
      <c r="M2139">
        <v>349.77450202403401</v>
      </c>
      <c r="N2139">
        <v>289.556029855661</v>
      </c>
      <c r="O2139">
        <v>175.48076577420201</v>
      </c>
      <c r="P2139">
        <v>183.27548794054599</v>
      </c>
      <c r="Q2139">
        <v>46.210462770898303</v>
      </c>
      <c r="R2139">
        <v>30.591334472903199</v>
      </c>
      <c r="S2139">
        <v>9.5537100695850601</v>
      </c>
      <c r="T2139">
        <v>25.728244411597998</v>
      </c>
    </row>
    <row r="2140" spans="1:20" x14ac:dyDescent="0.35">
      <c r="A2140" s="24">
        <v>44014</v>
      </c>
      <c r="B2140">
        <v>133.35351963338701</v>
      </c>
      <c r="C2140">
        <v>154.582016370086</v>
      </c>
      <c r="D2140">
        <v>140.69015415937201</v>
      </c>
      <c r="E2140">
        <v>118.145029347491</v>
      </c>
      <c r="F2140">
        <v>145.14097025013899</v>
      </c>
      <c r="G2140">
        <v>22.1282546312429</v>
      </c>
      <c r="H2140">
        <v>8.0211110531656296</v>
      </c>
      <c r="I2140">
        <v>179.46077609782799</v>
      </c>
      <c r="J2140">
        <v>158.90989514875301</v>
      </c>
      <c r="K2140">
        <v>238.03759990251299</v>
      </c>
      <c r="L2140">
        <v>290.27429944794397</v>
      </c>
      <c r="M2140">
        <v>351.54808878978997</v>
      </c>
      <c r="N2140">
        <v>290.90492530252402</v>
      </c>
      <c r="O2140">
        <v>175.13406580926099</v>
      </c>
      <c r="P2140">
        <v>184.892868713903</v>
      </c>
      <c r="Q2140">
        <v>46.396644449403503</v>
      </c>
      <c r="R2140">
        <v>30.825526288077199</v>
      </c>
      <c r="S2140">
        <v>9.7372490828623306</v>
      </c>
      <c r="T2140">
        <v>26.388463992459101</v>
      </c>
    </row>
    <row r="2141" spans="1:20" x14ac:dyDescent="0.35">
      <c r="A2141" s="24">
        <v>44018</v>
      </c>
      <c r="B2141">
        <v>133.34226176934899</v>
      </c>
      <c r="C2141">
        <v>155.05258190899201</v>
      </c>
      <c r="D2141">
        <v>140.92116339684799</v>
      </c>
      <c r="E2141">
        <v>118.07386082756901</v>
      </c>
      <c r="F2141">
        <v>146.168332689197</v>
      </c>
      <c r="G2141">
        <v>22.2810568312503</v>
      </c>
      <c r="H2141">
        <v>8.1249785114047093</v>
      </c>
      <c r="I2141">
        <v>180.531484720489</v>
      </c>
      <c r="J2141">
        <v>159.321707868944</v>
      </c>
      <c r="K2141">
        <v>235.04232485736699</v>
      </c>
      <c r="L2141">
        <v>294.75537433890202</v>
      </c>
      <c r="M2141">
        <v>358.71938692300301</v>
      </c>
      <c r="N2141">
        <v>295.50731924524399</v>
      </c>
      <c r="O2141">
        <v>176.867516890518</v>
      </c>
      <c r="P2141">
        <v>188.17024910326001</v>
      </c>
      <c r="Q2141">
        <v>46.769011554560798</v>
      </c>
      <c r="R2141">
        <v>31.059718103251001</v>
      </c>
      <c r="S2141">
        <v>10.345827265697</v>
      </c>
      <c r="T2141">
        <v>26.444331381995699</v>
      </c>
    </row>
    <row r="2142" spans="1:20" x14ac:dyDescent="0.35">
      <c r="A2142" s="24">
        <v>44019</v>
      </c>
      <c r="B2142">
        <v>133.54533308282601</v>
      </c>
      <c r="C2142">
        <v>154.93897234406401</v>
      </c>
      <c r="D2142">
        <v>140.805626635458</v>
      </c>
      <c r="E2142">
        <v>118.116508845914</v>
      </c>
      <c r="F2142">
        <v>145.369261299481</v>
      </c>
      <c r="G2142">
        <v>21.683742570341401</v>
      </c>
      <c r="H2142">
        <v>7.78391836110697</v>
      </c>
      <c r="I2142">
        <v>181.05015900480601</v>
      </c>
      <c r="J2142">
        <v>159.53354099521599</v>
      </c>
      <c r="K2142">
        <v>244.96786352695801</v>
      </c>
      <c r="L2142">
        <v>291.71528685806999</v>
      </c>
      <c r="M2142">
        <v>355.40361429652802</v>
      </c>
      <c r="N2142">
        <v>292.41259891481701</v>
      </c>
      <c r="O2142">
        <v>170.569375880352</v>
      </c>
      <c r="P2142">
        <v>186.34001519297101</v>
      </c>
      <c r="Q2142">
        <v>46.806245641374097</v>
      </c>
      <c r="R2142">
        <v>31.0304462201943</v>
      </c>
      <c r="S2142">
        <v>10.5776663102302</v>
      </c>
      <c r="T2142">
        <v>25.5251025161756</v>
      </c>
    </row>
    <row r="2143" spans="1:20" x14ac:dyDescent="0.35">
      <c r="A2143" s="24">
        <v>44020</v>
      </c>
      <c r="B2143">
        <v>133.500198857789</v>
      </c>
      <c r="C2143">
        <v>154.67931900317799</v>
      </c>
      <c r="D2143">
        <v>140.844133532146</v>
      </c>
      <c r="E2143">
        <v>118.088103765225</v>
      </c>
      <c r="F2143">
        <v>145.72594464778899</v>
      </c>
      <c r="G2143">
        <v>21.836544770348699</v>
      </c>
      <c r="H2143">
        <v>7.8815856696014297</v>
      </c>
      <c r="I2143">
        <v>181.267584107136</v>
      </c>
      <c r="J2143">
        <v>159.27462383790299</v>
      </c>
      <c r="K2143">
        <v>241.91389532534501</v>
      </c>
      <c r="L2143">
        <v>293.94650860584301</v>
      </c>
      <c r="M2143">
        <v>359.49047985336398</v>
      </c>
      <c r="N2143">
        <v>294.71381186305001</v>
      </c>
      <c r="O2143">
        <v>170.973849017898</v>
      </c>
      <c r="P2143">
        <v>188.63843646189099</v>
      </c>
      <c r="Q2143">
        <v>47.402028511849899</v>
      </c>
      <c r="R2143">
        <v>31.3524592681119</v>
      </c>
      <c r="S2143">
        <v>10.365146725451501</v>
      </c>
      <c r="T2143">
        <v>25.5504931479188</v>
      </c>
    </row>
    <row r="2144" spans="1:20" x14ac:dyDescent="0.35">
      <c r="A2144" s="24">
        <v>44021</v>
      </c>
      <c r="B2144">
        <v>133.849958738293</v>
      </c>
      <c r="C2144">
        <v>154.98764438976099</v>
      </c>
      <c r="D2144">
        <v>140.95962207955901</v>
      </c>
      <c r="E2144">
        <v>118.088103765225</v>
      </c>
      <c r="F2144">
        <v>145.26941526612299</v>
      </c>
      <c r="G2144">
        <v>21.169780172544399</v>
      </c>
      <c r="H2144">
        <v>7.5033193636873099</v>
      </c>
      <c r="I2144">
        <v>182.639454199109</v>
      </c>
      <c r="J2144">
        <v>160.168960350183</v>
      </c>
      <c r="K2144">
        <v>253.24904094502699</v>
      </c>
      <c r="L2144">
        <v>292.27312220094501</v>
      </c>
      <c r="M2144">
        <v>360.338706418735</v>
      </c>
      <c r="N2144">
        <v>292.96808284072398</v>
      </c>
      <c r="O2144">
        <v>164.21348606930499</v>
      </c>
      <c r="P2144">
        <v>185.105739070569</v>
      </c>
      <c r="Q2144">
        <v>46.843483476333802</v>
      </c>
      <c r="R2144">
        <v>30.971896870507699</v>
      </c>
      <c r="S2144">
        <v>10.036708539652601</v>
      </c>
      <c r="T2144">
        <v>24.214822975446101</v>
      </c>
    </row>
    <row r="2145" spans="1:20" x14ac:dyDescent="0.35">
      <c r="A2145" s="24">
        <v>44022</v>
      </c>
      <c r="B2145">
        <v>133.692012307227</v>
      </c>
      <c r="C2145">
        <v>154.857893726204</v>
      </c>
      <c r="D2145">
        <v>140.65171154798699</v>
      </c>
      <c r="E2145">
        <v>118.088103765225</v>
      </c>
      <c r="F2145">
        <v>145.72594464778899</v>
      </c>
      <c r="G2145">
        <v>21.364253413140499</v>
      </c>
      <c r="H2145">
        <v>7.6102872253704996</v>
      </c>
      <c r="I2145">
        <v>182.18780701720399</v>
      </c>
      <c r="J2145">
        <v>159.87476267927801</v>
      </c>
      <c r="K2145">
        <v>249.54891661375399</v>
      </c>
      <c r="L2145">
        <v>295.25737530740503</v>
      </c>
      <c r="M2145">
        <v>362.18939639203199</v>
      </c>
      <c r="N2145">
        <v>296.14220823073998</v>
      </c>
      <c r="O2145">
        <v>171.95612699666799</v>
      </c>
      <c r="P2145">
        <v>187.61692737774999</v>
      </c>
      <c r="Q2145">
        <v>47.141371163425298</v>
      </c>
      <c r="R2145">
        <v>31.381733942955201</v>
      </c>
      <c r="S2145">
        <v>10.2395679339308</v>
      </c>
      <c r="T2145">
        <v>25.093419672849301</v>
      </c>
    </row>
    <row r="2146" spans="1:20" x14ac:dyDescent="0.35">
      <c r="A2146" s="24">
        <v>44025</v>
      </c>
      <c r="B2146">
        <v>133.680745100563</v>
      </c>
      <c r="C2146">
        <v>154.728101604345</v>
      </c>
      <c r="D2146">
        <v>140.69015415937201</v>
      </c>
      <c r="E2146">
        <v>118.102312076614</v>
      </c>
      <c r="F2146">
        <v>144.99825210134901</v>
      </c>
      <c r="G2146">
        <v>21.2114540079716</v>
      </c>
      <c r="H2146">
        <v>7.5358749141376098</v>
      </c>
      <c r="I2146">
        <v>181.97025034586201</v>
      </c>
      <c r="J2146">
        <v>159.45121646250601</v>
      </c>
      <c r="K2146">
        <v>251.89818212469899</v>
      </c>
      <c r="L2146">
        <v>292.70077702339199</v>
      </c>
      <c r="M2146">
        <v>356.32891364197297</v>
      </c>
      <c r="N2146">
        <v>293.36485250869498</v>
      </c>
      <c r="O2146">
        <v>173.978456126813</v>
      </c>
      <c r="P2146">
        <v>183.44575667430399</v>
      </c>
      <c r="Q2146">
        <v>46.6572980496817</v>
      </c>
      <c r="R2146">
        <v>30.796254405020601</v>
      </c>
      <c r="S2146">
        <v>9.7758889236178508</v>
      </c>
      <c r="T2146">
        <v>24.544930660692</v>
      </c>
    </row>
    <row r="2147" spans="1:20" x14ac:dyDescent="0.35">
      <c r="A2147" s="24">
        <v>44026</v>
      </c>
      <c r="B2147">
        <v>133.89509296333</v>
      </c>
      <c r="C2147">
        <v>155.23104607654801</v>
      </c>
      <c r="D2147">
        <v>141.03658765895699</v>
      </c>
      <c r="E2147">
        <v>118.145029347491</v>
      </c>
      <c r="F2147">
        <v>146.38229788871601</v>
      </c>
      <c r="G2147">
        <v>21.155888428262202</v>
      </c>
      <c r="H2147">
        <v>7.5033193636873099</v>
      </c>
      <c r="I2147">
        <v>183.358800464848</v>
      </c>
      <c r="J2147">
        <v>160.380783473474</v>
      </c>
      <c r="K2147">
        <v>253.07281488017099</v>
      </c>
      <c r="L2147">
        <v>296.49380614511603</v>
      </c>
      <c r="M2147">
        <v>360.338706418735</v>
      </c>
      <c r="N2147">
        <v>297.41176252550798</v>
      </c>
      <c r="O2147">
        <v>171.14721727916199</v>
      </c>
      <c r="P2147">
        <v>187.10617283567899</v>
      </c>
      <c r="Q2147">
        <v>46.880721311293399</v>
      </c>
      <c r="R2147">
        <v>31.0304462201943</v>
      </c>
      <c r="S2147">
        <v>9.8918084458845001</v>
      </c>
      <c r="T2147">
        <v>25.591123211151</v>
      </c>
    </row>
    <row r="2148" spans="1:20" x14ac:dyDescent="0.35">
      <c r="A2148" s="24">
        <v>44027</v>
      </c>
      <c r="B2148">
        <v>133.90637885524501</v>
      </c>
      <c r="C2148">
        <v>155.27970430281101</v>
      </c>
      <c r="D2148">
        <v>141.152060135044</v>
      </c>
      <c r="E2148">
        <v>118.159203032614</v>
      </c>
      <c r="F2148">
        <v>147.295514803103</v>
      </c>
      <c r="G2148">
        <v>21.3781437600035</v>
      </c>
      <c r="H2148">
        <v>7.60098601503819</v>
      </c>
      <c r="I2148">
        <v>183.342105819056</v>
      </c>
      <c r="J2148">
        <v>160.69843813456299</v>
      </c>
      <c r="K2148">
        <v>248.90288875511999</v>
      </c>
      <c r="L2148">
        <v>299.21781783444698</v>
      </c>
      <c r="M2148">
        <v>362.80622205236801</v>
      </c>
      <c r="N2148">
        <v>299.95103088377402</v>
      </c>
      <c r="O2148">
        <v>180.21881177851199</v>
      </c>
      <c r="P2148">
        <v>193.19267737682401</v>
      </c>
      <c r="Q2148">
        <v>47.439266346809603</v>
      </c>
      <c r="R2148">
        <v>31.3524592681119</v>
      </c>
      <c r="S2148">
        <v>10.085007649662201</v>
      </c>
      <c r="T2148">
        <v>26.352915844907901</v>
      </c>
    </row>
    <row r="2149" spans="1:20" x14ac:dyDescent="0.35">
      <c r="A2149" s="24">
        <v>44028</v>
      </c>
      <c r="B2149">
        <v>133.99669401844901</v>
      </c>
      <c r="C2149">
        <v>155.701625434888</v>
      </c>
      <c r="D2149">
        <v>141.229009643117</v>
      </c>
      <c r="E2149">
        <v>118.18768890792499</v>
      </c>
      <c r="F2149">
        <v>147.423959819088</v>
      </c>
      <c r="G2149">
        <v>21.169780172544399</v>
      </c>
      <c r="H2149">
        <v>7.5002189602432097</v>
      </c>
      <c r="I2149">
        <v>184.12843533086999</v>
      </c>
      <c r="J2149">
        <v>161.14559138623201</v>
      </c>
      <c r="K2149">
        <v>253.07281488017099</v>
      </c>
      <c r="L2149">
        <v>298.232387480988</v>
      </c>
      <c r="M2149">
        <v>360.724222456446</v>
      </c>
      <c r="N2149">
        <v>298.99880924364197</v>
      </c>
      <c r="O2149">
        <v>179.64100693728901</v>
      </c>
      <c r="P2149">
        <v>194.51208786610499</v>
      </c>
      <c r="Q2149">
        <v>47.066902989798699</v>
      </c>
      <c r="R2149">
        <v>31.2646380353683</v>
      </c>
      <c r="S2149">
        <v>9.7565694638632703</v>
      </c>
      <c r="T2149">
        <v>26.2868909395633</v>
      </c>
    </row>
    <row r="2150" spans="1:20" x14ac:dyDescent="0.35">
      <c r="A2150" s="24">
        <v>44029</v>
      </c>
      <c r="B2150">
        <v>134.13205932305701</v>
      </c>
      <c r="C2150">
        <v>155.92878928700799</v>
      </c>
      <c r="D2150">
        <v>141.42151198390599</v>
      </c>
      <c r="E2150">
        <v>118.21609398861401</v>
      </c>
      <c r="F2150">
        <v>147.951828506266</v>
      </c>
      <c r="G2150">
        <v>21.239236099116699</v>
      </c>
      <c r="H2150">
        <v>7.5560281936678404</v>
      </c>
      <c r="I2150">
        <v>185.567230193802</v>
      </c>
      <c r="J2150">
        <v>161.58095112343401</v>
      </c>
      <c r="K2150">
        <v>251.193406136302</v>
      </c>
      <c r="L2150">
        <v>299.096997870623</v>
      </c>
      <c r="M2150">
        <v>361.57250987675599</v>
      </c>
      <c r="N2150">
        <v>299.79231662583601</v>
      </c>
      <c r="O2150">
        <v>174.78740240190601</v>
      </c>
      <c r="P2150">
        <v>192.72445557872399</v>
      </c>
      <c r="Q2150">
        <v>47.141371163425298</v>
      </c>
      <c r="R2150">
        <v>31.1768140108382</v>
      </c>
      <c r="S2150">
        <v>9.6696295918516597</v>
      </c>
      <c r="T2150">
        <v>25.702855885039401</v>
      </c>
    </row>
    <row r="2151" spans="1:20" x14ac:dyDescent="0.35">
      <c r="A2151" s="24">
        <v>44032</v>
      </c>
      <c r="B2151">
        <v>134.278719862207</v>
      </c>
      <c r="C2151">
        <v>156.123477469796</v>
      </c>
      <c r="D2151">
        <v>141.46000280926799</v>
      </c>
      <c r="E2151">
        <v>118.20187413513599</v>
      </c>
      <c r="F2151">
        <v>148.83648597579</v>
      </c>
      <c r="G2151">
        <v>21.155888428262202</v>
      </c>
      <c r="H2151">
        <v>7.49246729448938</v>
      </c>
      <c r="I2151">
        <v>185.834885421298</v>
      </c>
      <c r="J2151">
        <v>162.02805436019801</v>
      </c>
      <c r="K2151">
        <v>252.89658881531599</v>
      </c>
      <c r="L2151">
        <v>301.51411488946798</v>
      </c>
      <c r="M2151">
        <v>368.51249838734401</v>
      </c>
      <c r="N2151">
        <v>302.25230773949897</v>
      </c>
      <c r="O2151">
        <v>172.30281477574701</v>
      </c>
      <c r="P2151">
        <v>191.49016223658799</v>
      </c>
      <c r="Q2151">
        <v>47.104133328465601</v>
      </c>
      <c r="R2151">
        <v>31.1768140108382</v>
      </c>
      <c r="S2151">
        <v>9.2832302630497701</v>
      </c>
      <c r="T2151">
        <v>25.489552263439801</v>
      </c>
    </row>
    <row r="2152" spans="1:20" x14ac:dyDescent="0.35">
      <c r="A2152" s="24">
        <v>44033</v>
      </c>
      <c r="B2152">
        <v>134.357721105617</v>
      </c>
      <c r="C2152">
        <v>156.301941637352</v>
      </c>
      <c r="D2152">
        <v>141.806484522831</v>
      </c>
      <c r="E2152">
        <v>118.272961860436</v>
      </c>
      <c r="F2152">
        <v>149.50717824579499</v>
      </c>
      <c r="G2152">
        <v>21.114215990254301</v>
      </c>
      <c r="H2152">
        <v>7.4754150755467501</v>
      </c>
      <c r="I2152">
        <v>186.152653823728</v>
      </c>
      <c r="J2152">
        <v>162.23985747752801</v>
      </c>
      <c r="K2152">
        <v>253.77759086856801</v>
      </c>
      <c r="L2152">
        <v>302.15562702907101</v>
      </c>
      <c r="M2152">
        <v>366.73891162158901</v>
      </c>
      <c r="N2152">
        <v>303.045751214201</v>
      </c>
      <c r="O2152">
        <v>181.085519040348</v>
      </c>
      <c r="P2152">
        <v>196.384854520364</v>
      </c>
      <c r="Q2152">
        <v>47.774391868860803</v>
      </c>
      <c r="R2152">
        <v>31.645200432972501</v>
      </c>
      <c r="S2152">
        <v>9.3798303255618691</v>
      </c>
      <c r="T2152">
        <v>27.2619871949199</v>
      </c>
    </row>
    <row r="2153" spans="1:20" x14ac:dyDescent="0.35">
      <c r="A2153" s="24">
        <v>44034</v>
      </c>
      <c r="B2153">
        <v>134.47054265427099</v>
      </c>
      <c r="C2153">
        <v>156.69135946122901</v>
      </c>
      <c r="D2153">
        <v>141.921876642288</v>
      </c>
      <c r="E2153">
        <v>118.287170171825</v>
      </c>
      <c r="F2153">
        <v>149.87816108541699</v>
      </c>
      <c r="G2153">
        <v>21.003087625674102</v>
      </c>
      <c r="H2153">
        <v>7.4072022569149096</v>
      </c>
      <c r="I2153">
        <v>187.13980150475501</v>
      </c>
      <c r="J2153">
        <v>162.76940528277399</v>
      </c>
      <c r="K2153">
        <v>256.009360119988</v>
      </c>
      <c r="L2153">
        <v>303.87548725173701</v>
      </c>
      <c r="M2153">
        <v>369.12941533008899</v>
      </c>
      <c r="N2153">
        <v>304.71220299192299</v>
      </c>
      <c r="O2153">
        <v>179.698804481618</v>
      </c>
      <c r="P2153">
        <v>199.40679736961599</v>
      </c>
      <c r="Q2153">
        <v>48.072283304098697</v>
      </c>
      <c r="R2153">
        <v>31.674472316029199</v>
      </c>
      <c r="S2153">
        <v>9.5054100383290105</v>
      </c>
      <c r="T2153">
        <v>26.972509572906102</v>
      </c>
    </row>
    <row r="2154" spans="1:20" x14ac:dyDescent="0.35">
      <c r="A2154" s="24">
        <v>44035</v>
      </c>
      <c r="B2154">
        <v>134.628517113214</v>
      </c>
      <c r="C2154">
        <v>156.64271505439899</v>
      </c>
      <c r="D2154">
        <v>141.96046389560601</v>
      </c>
      <c r="E2154">
        <v>118.230302300003</v>
      </c>
      <c r="F2154">
        <v>149.64987003607499</v>
      </c>
      <c r="G2154">
        <v>20.516907319022199</v>
      </c>
      <c r="H2154">
        <v>7.1560577493578599</v>
      </c>
      <c r="I2154">
        <v>188.11007911464</v>
      </c>
      <c r="J2154">
        <v>162.887100355906</v>
      </c>
      <c r="K2154">
        <v>264.58414991584402</v>
      </c>
      <c r="L2154">
        <v>300.24972200567402</v>
      </c>
      <c r="M2154">
        <v>361.72671629183998</v>
      </c>
      <c r="N2154">
        <v>300.98268953723903</v>
      </c>
      <c r="O2154">
        <v>183.45454813543401</v>
      </c>
      <c r="P2154">
        <v>198.555591458701</v>
      </c>
      <c r="Q2154">
        <v>47.960577295512799</v>
      </c>
      <c r="R2154">
        <v>31.615925758129201</v>
      </c>
      <c r="S2154">
        <v>10.085007649662201</v>
      </c>
      <c r="T2154">
        <v>26.9826628783449</v>
      </c>
    </row>
    <row r="2155" spans="1:20" x14ac:dyDescent="0.35">
      <c r="A2155" s="24">
        <v>44036</v>
      </c>
      <c r="B2155">
        <v>134.58336420292599</v>
      </c>
      <c r="C2155">
        <v>156.561539700503</v>
      </c>
      <c r="D2155">
        <v>141.76796155481699</v>
      </c>
      <c r="E2155">
        <v>118.230302300003</v>
      </c>
      <c r="F2155">
        <v>149.90669417177099</v>
      </c>
      <c r="G2155">
        <v>20.5030141773208</v>
      </c>
      <c r="H2155">
        <v>7.1452063373034997</v>
      </c>
      <c r="I2155">
        <v>187.758745995277</v>
      </c>
      <c r="J2155">
        <v>162.52227163694801</v>
      </c>
      <c r="K2155">
        <v>265.40640383933402</v>
      </c>
      <c r="L2155">
        <v>298.31600446585298</v>
      </c>
      <c r="M2155">
        <v>359.72191118586801</v>
      </c>
      <c r="N2155">
        <v>299.078182349484</v>
      </c>
      <c r="O2155">
        <v>182.645601860342</v>
      </c>
      <c r="P2155">
        <v>196.47000610697799</v>
      </c>
      <c r="Q2155">
        <v>48.035049217285803</v>
      </c>
      <c r="R2155">
        <v>31.645200432972501</v>
      </c>
      <c r="S2155">
        <v>10.2492272031848</v>
      </c>
      <c r="T2155">
        <v>26.804911614665698</v>
      </c>
    </row>
    <row r="2156" spans="1:20" x14ac:dyDescent="0.35">
      <c r="A2156" s="24">
        <v>44039</v>
      </c>
      <c r="B2156">
        <v>134.49309575285099</v>
      </c>
      <c r="C2156">
        <v>156.26946596801901</v>
      </c>
      <c r="D2156">
        <v>141.69091561878901</v>
      </c>
      <c r="E2156">
        <v>118.20187413513599</v>
      </c>
      <c r="F2156">
        <v>150.29196332345199</v>
      </c>
      <c r="G2156">
        <v>20.669706724191201</v>
      </c>
      <c r="H2156">
        <v>7.22426925370248</v>
      </c>
      <c r="I2156">
        <v>186.90557942517901</v>
      </c>
      <c r="J2156">
        <v>162.02805436019801</v>
      </c>
      <c r="K2156">
        <v>259.82688908862502</v>
      </c>
      <c r="L2156">
        <v>300.49148155704898</v>
      </c>
      <c r="M2156">
        <v>364.039995082921</v>
      </c>
      <c r="N2156">
        <v>301.22068103978</v>
      </c>
      <c r="O2156">
        <v>178.543158241584</v>
      </c>
      <c r="P2156">
        <v>198.640691386111</v>
      </c>
      <c r="Q2156">
        <v>48.481888244216101</v>
      </c>
      <c r="R2156">
        <v>31.762296340559399</v>
      </c>
      <c r="S2156">
        <v>9.8145287643733692</v>
      </c>
      <c r="T2156">
        <v>26.3173634869874</v>
      </c>
    </row>
    <row r="2157" spans="1:20" x14ac:dyDescent="0.35">
      <c r="A2157" s="24">
        <v>44040</v>
      </c>
      <c r="B2157">
        <v>134.58336420292599</v>
      </c>
      <c r="C2157">
        <v>156.285745260987</v>
      </c>
      <c r="D2157">
        <v>141.806484522831</v>
      </c>
      <c r="E2157">
        <v>118.230302300003</v>
      </c>
      <c r="F2157">
        <v>149.82105537494499</v>
      </c>
      <c r="G2157">
        <v>20.39188721016</v>
      </c>
      <c r="H2157">
        <v>7.0785443775372903</v>
      </c>
      <c r="I2157">
        <v>186.57095557038701</v>
      </c>
      <c r="J2157">
        <v>161.863395291796</v>
      </c>
      <c r="K2157">
        <v>267.16826135038201</v>
      </c>
      <c r="L2157">
        <v>298.58563634551598</v>
      </c>
      <c r="M2157">
        <v>360.56998561389202</v>
      </c>
      <c r="N2157">
        <v>299.39557891161201</v>
      </c>
      <c r="O2157">
        <v>177.73419978062901</v>
      </c>
      <c r="P2157">
        <v>198.002252513456</v>
      </c>
      <c r="Q2157">
        <v>48.221230895791003</v>
      </c>
      <c r="R2157">
        <v>31.5281045253857</v>
      </c>
      <c r="S2157">
        <v>10.2395679339308</v>
      </c>
      <c r="T2157">
        <v>25.936472433070499</v>
      </c>
    </row>
    <row r="2158" spans="1:20" x14ac:dyDescent="0.35">
      <c r="A2158" s="24">
        <v>44041</v>
      </c>
      <c r="B2158">
        <v>134.74131063399099</v>
      </c>
      <c r="C2158">
        <v>156.93476114801501</v>
      </c>
      <c r="D2158">
        <v>142.03738126102701</v>
      </c>
      <c r="E2158">
        <v>118.31563296295801</v>
      </c>
      <c r="F2158">
        <v>150.71998597727301</v>
      </c>
      <c r="G2158">
        <v>20.4474527898692</v>
      </c>
      <c r="H2158">
        <v>7.1173013920193702</v>
      </c>
      <c r="I2158">
        <v>187.35721198830501</v>
      </c>
      <c r="J2158">
        <v>162.74581825383899</v>
      </c>
      <c r="K2158">
        <v>265.99366524377399</v>
      </c>
      <c r="L2158">
        <v>302.25784550341501</v>
      </c>
      <c r="M2158">
        <v>365.042488918316</v>
      </c>
      <c r="N2158">
        <v>302.96644201585201</v>
      </c>
      <c r="O2158">
        <v>184.03234079079601</v>
      </c>
      <c r="P2158">
        <v>203.62051803676701</v>
      </c>
      <c r="Q2158">
        <v>48.481888244216101</v>
      </c>
      <c r="R2158">
        <v>31.7915682236161</v>
      </c>
      <c r="S2158">
        <v>10.4907264382186</v>
      </c>
      <c r="T2158">
        <v>26.794756204042301</v>
      </c>
    </row>
    <row r="2159" spans="1:20" x14ac:dyDescent="0.35">
      <c r="A2159" s="24">
        <v>44042</v>
      </c>
      <c r="B2159">
        <v>134.84290234648401</v>
      </c>
      <c r="C2159">
        <v>156.98343319371199</v>
      </c>
      <c r="D2159">
        <v>142.15288587976499</v>
      </c>
      <c r="E2159">
        <v>118.372523918958</v>
      </c>
      <c r="F2159">
        <v>151.17660761372099</v>
      </c>
      <c r="G2159">
        <v>20.155742928974998</v>
      </c>
      <c r="H2159">
        <v>6.9715758587105396</v>
      </c>
      <c r="I2159">
        <v>187.591492542997</v>
      </c>
      <c r="J2159">
        <v>162.56935566798799</v>
      </c>
      <c r="K2159">
        <v>271.33822412429703</v>
      </c>
      <c r="L2159">
        <v>301.17946751442003</v>
      </c>
      <c r="M2159">
        <v>365.50510816356802</v>
      </c>
      <c r="N2159">
        <v>302.09359348156198</v>
      </c>
      <c r="O2159">
        <v>180.85438979234101</v>
      </c>
      <c r="P2159">
        <v>202.81184486982201</v>
      </c>
      <c r="Q2159">
        <v>47.923339460553102</v>
      </c>
      <c r="R2159">
        <v>31.2060886856815</v>
      </c>
      <c r="S2159">
        <v>10.065688189907601</v>
      </c>
      <c r="T2159">
        <v>26.109143886253399</v>
      </c>
    </row>
    <row r="2160" spans="1:20" x14ac:dyDescent="0.35">
      <c r="A2160" s="24">
        <v>44043</v>
      </c>
      <c r="B2160">
        <v>134.89927575030799</v>
      </c>
      <c r="C2160">
        <v>157.11322531557099</v>
      </c>
      <c r="D2160">
        <v>142.191376705127</v>
      </c>
      <c r="E2160">
        <v>118.457831497736</v>
      </c>
      <c r="F2160">
        <v>151.390625530259</v>
      </c>
      <c r="G2160">
        <v>20.1835236227009</v>
      </c>
      <c r="H2160">
        <v>6.9855289884962204</v>
      </c>
      <c r="I2160">
        <v>187.507858507468</v>
      </c>
      <c r="J2160">
        <v>162.79293229382299</v>
      </c>
      <c r="K2160">
        <v>270.16357304439299</v>
      </c>
      <c r="L2160">
        <v>303.55944136616898</v>
      </c>
      <c r="M2160">
        <v>370.82574675095401</v>
      </c>
      <c r="N2160">
        <v>304.39477447604901</v>
      </c>
      <c r="O2160">
        <v>179.52543622035401</v>
      </c>
      <c r="P2160">
        <v>201.449832757633</v>
      </c>
      <c r="Q2160">
        <v>48.183993060831398</v>
      </c>
      <c r="R2160">
        <v>31.469555175698801</v>
      </c>
      <c r="S2160">
        <v>9.9111288268854398</v>
      </c>
      <c r="T2160">
        <v>26.088830959821902</v>
      </c>
    </row>
    <row r="2161" spans="1:20" x14ac:dyDescent="0.35">
      <c r="A2161" s="24">
        <v>44046</v>
      </c>
      <c r="B2161">
        <v>134.952425948246</v>
      </c>
      <c r="C2161">
        <v>157.386407882106</v>
      </c>
      <c r="D2161">
        <v>142.43035732021499</v>
      </c>
      <c r="E2161">
        <v>118.443588560081</v>
      </c>
      <c r="F2161">
        <v>151.41217361163899</v>
      </c>
      <c r="G2161">
        <v>20.39188721016</v>
      </c>
      <c r="H2161">
        <v>7.0583904408634099</v>
      </c>
      <c r="I2161">
        <v>187.77625929270101</v>
      </c>
      <c r="J2161">
        <v>163.01108730401501</v>
      </c>
      <c r="K2161">
        <v>263.350769030609</v>
      </c>
      <c r="L2161">
        <v>305.66981324418498</v>
      </c>
      <c r="M2161">
        <v>374.52706584260898</v>
      </c>
      <c r="N2161">
        <v>306.45793201424902</v>
      </c>
      <c r="O2161">
        <v>179.06318991020299</v>
      </c>
      <c r="P2161">
        <v>205.36563479991099</v>
      </c>
      <c r="Q2161">
        <v>48.668066174574903</v>
      </c>
      <c r="R2161">
        <v>31.7915682236161</v>
      </c>
      <c r="S2161">
        <v>11.5919632816214</v>
      </c>
      <c r="T2161">
        <v>26.3783085818357</v>
      </c>
    </row>
    <row r="2162" spans="1:20" x14ac:dyDescent="0.35">
      <c r="A2162" s="24">
        <v>44047</v>
      </c>
      <c r="B2162">
        <v>135.21236582471201</v>
      </c>
      <c r="C2162">
        <v>157.66283801557501</v>
      </c>
      <c r="D2162">
        <v>142.584642048181</v>
      </c>
      <c r="E2162">
        <v>118.50057185279201</v>
      </c>
      <c r="F2162">
        <v>151.469477010932</v>
      </c>
      <c r="G2162">
        <v>20.016832473249799</v>
      </c>
      <c r="H2162">
        <v>6.8909614263022902</v>
      </c>
      <c r="I2162">
        <v>188.799383789221</v>
      </c>
      <c r="J2162">
        <v>163.61245651204001</v>
      </c>
      <c r="K2162">
        <v>274.15730975345298</v>
      </c>
      <c r="L2162">
        <v>306.85052933125201</v>
      </c>
      <c r="M2162">
        <v>375.76083887316099</v>
      </c>
      <c r="N2162">
        <v>307.72751826276198</v>
      </c>
      <c r="O2162">
        <v>178.25424363510999</v>
      </c>
      <c r="P2162">
        <v>208.60039634662601</v>
      </c>
      <c r="Q2162">
        <v>48.928727271145902</v>
      </c>
      <c r="R2162">
        <v>31.9672134808898</v>
      </c>
      <c r="S2162">
        <v>12.017001529932401</v>
      </c>
      <c r="T2162">
        <v>26.876010014952701</v>
      </c>
    </row>
    <row r="2163" spans="1:20" x14ac:dyDescent="0.35">
      <c r="A2163" s="24">
        <v>44048</v>
      </c>
      <c r="B2163">
        <v>134.952425948246</v>
      </c>
      <c r="C2163">
        <v>157.56524517437299</v>
      </c>
      <c r="D2163">
        <v>142.62319715884701</v>
      </c>
      <c r="E2163">
        <v>118.429345622425</v>
      </c>
      <c r="F2163">
        <v>151.713095533451</v>
      </c>
      <c r="G2163">
        <v>20.336324425289</v>
      </c>
      <c r="H2163">
        <v>7.0614908443075102</v>
      </c>
      <c r="I2163">
        <v>188.531026860325</v>
      </c>
      <c r="J2163">
        <v>163.38839974312299</v>
      </c>
      <c r="K2163">
        <v>267.05083838858599</v>
      </c>
      <c r="L2163">
        <v>308.75631473092102</v>
      </c>
      <c r="M2163">
        <v>377.99710573910698</v>
      </c>
      <c r="N2163">
        <v>309.63202545051797</v>
      </c>
      <c r="O2163">
        <v>182.12555800586</v>
      </c>
      <c r="P2163">
        <v>213.66540902336399</v>
      </c>
      <c r="Q2163">
        <v>49.338324714970099</v>
      </c>
      <c r="R2163">
        <v>32.347775878494303</v>
      </c>
      <c r="S2163">
        <v>12.161901623700601</v>
      </c>
      <c r="T2163">
        <v>27.4448182690954</v>
      </c>
    </row>
    <row r="2164" spans="1:20" x14ac:dyDescent="0.35">
      <c r="A2164" s="24">
        <v>44049</v>
      </c>
      <c r="B2164">
        <v>135.14455704695999</v>
      </c>
      <c r="C2164">
        <v>157.89048554787701</v>
      </c>
      <c r="D2164">
        <v>142.85452782284</v>
      </c>
      <c r="E2164">
        <v>118.47205135121401</v>
      </c>
      <c r="F2164">
        <v>151.94242774391199</v>
      </c>
      <c r="G2164">
        <v>20.127958042991501</v>
      </c>
      <c r="H2164">
        <v>6.9498723774581803</v>
      </c>
      <c r="I2164">
        <v>189.47028342085</v>
      </c>
      <c r="J2164">
        <v>164.08410706390501</v>
      </c>
      <c r="K2164">
        <v>271.45570205938998</v>
      </c>
      <c r="L2164">
        <v>310.82027260303403</v>
      </c>
      <c r="M2164">
        <v>382.31525049109899</v>
      </c>
      <c r="N2164">
        <v>311.61587379036899</v>
      </c>
      <c r="O2164">
        <v>181.02770931015601</v>
      </c>
      <c r="P2164">
        <v>211.409520498414</v>
      </c>
      <c r="Q2164">
        <v>49.710691820127401</v>
      </c>
      <c r="R2164">
        <v>32.259954645750703</v>
      </c>
      <c r="S2164">
        <v>11.8141421356541</v>
      </c>
      <c r="T2164">
        <v>27.0182110258961</v>
      </c>
    </row>
    <row r="2165" spans="1:20" x14ac:dyDescent="0.35">
      <c r="A2165" s="24">
        <v>44050</v>
      </c>
      <c r="B2165">
        <v>134.986292966619</v>
      </c>
      <c r="C2165">
        <v>157.58149682847301</v>
      </c>
      <c r="D2165">
        <v>142.70033952282901</v>
      </c>
      <c r="E2165">
        <v>118.415125768948</v>
      </c>
      <c r="F2165">
        <v>151.741773591607</v>
      </c>
      <c r="G2165">
        <v>20.377996863297</v>
      </c>
      <c r="H2165">
        <v>7.0831956398470197</v>
      </c>
      <c r="I2165">
        <v>188.49741828705501</v>
      </c>
      <c r="J2165">
        <v>163.62428003545099</v>
      </c>
      <c r="K2165">
        <v>264.407960499853</v>
      </c>
      <c r="L2165">
        <v>311.04337085306599</v>
      </c>
      <c r="M2165">
        <v>379.92483806500701</v>
      </c>
      <c r="N2165">
        <v>311.85386529290901</v>
      </c>
      <c r="O2165">
        <v>188.308140484955</v>
      </c>
      <c r="P2165">
        <v>215.87866148593599</v>
      </c>
      <c r="Q2165">
        <v>49.040433279732198</v>
      </c>
      <c r="R2165">
        <v>31.9379388060465</v>
      </c>
      <c r="S2165">
        <v>12.374421208479299</v>
      </c>
      <c r="T2165">
        <v>27.4905239324546</v>
      </c>
    </row>
    <row r="2166" spans="1:20" x14ac:dyDescent="0.35">
      <c r="A2166" s="24">
        <v>44053</v>
      </c>
      <c r="B2166">
        <v>134.862008016159</v>
      </c>
      <c r="C2166">
        <v>157.50021091910699</v>
      </c>
      <c r="D2166">
        <v>142.584642048181</v>
      </c>
      <c r="E2166">
        <v>118.45780841355899</v>
      </c>
      <c r="F2166">
        <v>151.641439925827</v>
      </c>
      <c r="G2166">
        <v>20.5863604507561</v>
      </c>
      <c r="H2166">
        <v>7.1808622911978297</v>
      </c>
      <c r="I2166">
        <v>188.02783386313001</v>
      </c>
      <c r="J2166">
        <v>163.27051461335401</v>
      </c>
      <c r="K2166">
        <v>261.41263048141002</v>
      </c>
      <c r="L2166">
        <v>311.97302664401599</v>
      </c>
      <c r="M2166">
        <v>379.23084834218997</v>
      </c>
      <c r="N2166">
        <v>312.80615084053397</v>
      </c>
      <c r="O2166">
        <v>191.71724510314101</v>
      </c>
      <c r="P2166">
        <v>217.02785490066199</v>
      </c>
      <c r="Q2166">
        <v>49.301086880010402</v>
      </c>
      <c r="R2166">
        <v>32.142855946376997</v>
      </c>
      <c r="S2166">
        <v>11.8914227384117</v>
      </c>
      <c r="T2166">
        <v>28.5062460406741</v>
      </c>
    </row>
    <row r="2167" spans="1:20" x14ac:dyDescent="0.35">
      <c r="A2167" s="24">
        <v>44054</v>
      </c>
      <c r="B2167">
        <v>134.489013025395</v>
      </c>
      <c r="C2167">
        <v>157.12627086103899</v>
      </c>
      <c r="D2167">
        <v>142.43035732021499</v>
      </c>
      <c r="E2167">
        <v>118.329668143014</v>
      </c>
      <c r="F2167">
        <v>150.337313138761</v>
      </c>
      <c r="G2167">
        <v>21.030871114238401</v>
      </c>
      <c r="H2167">
        <v>7.4351072021990499</v>
      </c>
      <c r="I2167">
        <v>185.98143868229801</v>
      </c>
      <c r="J2167">
        <v>162.24456888152599</v>
      </c>
      <c r="K2167">
        <v>252.779165853519</v>
      </c>
      <c r="L2167">
        <v>309.39785677645602</v>
      </c>
      <c r="M2167">
        <v>374.912642735259</v>
      </c>
      <c r="N2167">
        <v>310.18747742267999</v>
      </c>
      <c r="O2167">
        <v>195.530725371975</v>
      </c>
      <c r="P2167">
        <v>215.623275605034</v>
      </c>
      <c r="Q2167">
        <v>48.519122331029003</v>
      </c>
      <c r="R2167">
        <v>31.820842898459698</v>
      </c>
      <c r="S2167">
        <v>11.8044828664001</v>
      </c>
      <c r="T2167">
        <v>28.0390150497965</v>
      </c>
    </row>
    <row r="2168" spans="1:20" x14ac:dyDescent="0.35">
      <c r="A2168" s="24">
        <v>44055</v>
      </c>
      <c r="B2168">
        <v>134.21774988651001</v>
      </c>
      <c r="C2168">
        <v>156.93107135920201</v>
      </c>
      <c r="D2168">
        <v>142.35326317021</v>
      </c>
      <c r="E2168">
        <v>118.301193809792</v>
      </c>
      <c r="F2168">
        <v>150.65256091039601</v>
      </c>
      <c r="G2168">
        <v>21.433709339712799</v>
      </c>
      <c r="H2168">
        <v>7.6474946952740899</v>
      </c>
      <c r="I2168">
        <v>185.44475406206499</v>
      </c>
      <c r="J2168">
        <v>161.84367941646499</v>
      </c>
      <c r="K2168">
        <v>245.67269448865099</v>
      </c>
      <c r="L2168">
        <v>313.71157807395798</v>
      </c>
      <c r="M2168">
        <v>381.62132162322001</v>
      </c>
      <c r="N2168">
        <v>314.47250675701798</v>
      </c>
      <c r="O2168">
        <v>193.62399133048899</v>
      </c>
      <c r="P2168">
        <v>217.325807965004</v>
      </c>
      <c r="Q2168">
        <v>49.040433279732198</v>
      </c>
      <c r="R2168">
        <v>32.201405296063903</v>
      </c>
      <c r="S2168">
        <v>11.8141421356541</v>
      </c>
      <c r="T2168">
        <v>28.5367185880982</v>
      </c>
    </row>
    <row r="2169" spans="1:20" x14ac:dyDescent="0.35">
      <c r="A2169" s="24">
        <v>44056</v>
      </c>
      <c r="B2169">
        <v>133.72043257478299</v>
      </c>
      <c r="C2169">
        <v>156.329469949398</v>
      </c>
      <c r="D2169">
        <v>141.92918909554101</v>
      </c>
      <c r="E2169">
        <v>118.215770810126</v>
      </c>
      <c r="F2169">
        <v>149.95031750471901</v>
      </c>
      <c r="G2169">
        <v>21.864326861493801</v>
      </c>
      <c r="H2169">
        <v>7.8862362747675796</v>
      </c>
      <c r="I2169">
        <v>182.96230993668399</v>
      </c>
      <c r="J2169">
        <v>160.381423664251</v>
      </c>
      <c r="K2169">
        <v>238.56618647491899</v>
      </c>
      <c r="L2169">
        <v>313.144441986343</v>
      </c>
      <c r="M2169">
        <v>382.46945690618298</v>
      </c>
      <c r="N2169">
        <v>313.99633202945898</v>
      </c>
      <c r="O2169">
        <v>190.272696442495</v>
      </c>
      <c r="P2169">
        <v>218.04936398480399</v>
      </c>
      <c r="Q2169">
        <v>49.301086880010402</v>
      </c>
      <c r="R2169">
        <v>32.289226528807397</v>
      </c>
      <c r="S2169">
        <v>12.074961751689001</v>
      </c>
      <c r="T2169">
        <v>27.886656523045101</v>
      </c>
    </row>
    <row r="2170" spans="1:20" x14ac:dyDescent="0.35">
      <c r="A2170" s="24">
        <v>44057</v>
      </c>
      <c r="B2170">
        <v>133.59609156856899</v>
      </c>
      <c r="C2170">
        <v>155.84165775716099</v>
      </c>
      <c r="D2170">
        <v>141.69779414624401</v>
      </c>
      <c r="E2170">
        <v>118.27269639239201</v>
      </c>
      <c r="F2170">
        <v>149.59203946659599</v>
      </c>
      <c r="G2170">
        <v>22.044909755227</v>
      </c>
      <c r="H2170">
        <v>7.9808031798179302</v>
      </c>
      <c r="I2170">
        <v>181.184344778644</v>
      </c>
      <c r="J2170">
        <v>159.67397284390699</v>
      </c>
      <c r="K2170">
        <v>234.51373828496099</v>
      </c>
      <c r="L2170">
        <v>313.15377263701498</v>
      </c>
      <c r="M2170">
        <v>382.00683766092999</v>
      </c>
      <c r="N2170">
        <v>314.07583295028599</v>
      </c>
      <c r="O2170">
        <v>192.35278655938299</v>
      </c>
      <c r="P2170">
        <v>219.411376096993</v>
      </c>
      <c r="Q2170">
        <v>49.301086880010402</v>
      </c>
      <c r="R2170">
        <v>32.289226528807397</v>
      </c>
      <c r="S2170">
        <v>12.8670789478009</v>
      </c>
      <c r="T2170">
        <v>28.521481261793799</v>
      </c>
    </row>
    <row r="2171" spans="1:20" x14ac:dyDescent="0.35">
      <c r="A2171" s="24">
        <v>44060</v>
      </c>
      <c r="B2171">
        <v>133.77695546062</v>
      </c>
      <c r="C2171">
        <v>156.215639273531</v>
      </c>
      <c r="D2171">
        <v>141.81350769221899</v>
      </c>
      <c r="E2171">
        <v>118.27269639239201</v>
      </c>
      <c r="F2171">
        <v>150.63823506057301</v>
      </c>
      <c r="G2171">
        <v>21.919891043783799</v>
      </c>
      <c r="H2171">
        <v>7.9187924823614502</v>
      </c>
      <c r="I2171">
        <v>181.77142033061401</v>
      </c>
      <c r="J2171">
        <v>160.004161240049</v>
      </c>
      <c r="K2171">
        <v>237.15663449812499</v>
      </c>
      <c r="L2171">
        <v>314.14847382928099</v>
      </c>
      <c r="M2171">
        <v>384.32014687947998</v>
      </c>
      <c r="N2171">
        <v>314.94861757708401</v>
      </c>
      <c r="O2171">
        <v>189.117038016599</v>
      </c>
      <c r="P2171">
        <v>224.34865278394301</v>
      </c>
      <c r="Q2171">
        <v>50.120293012098003</v>
      </c>
      <c r="R2171">
        <v>32.757610159155199</v>
      </c>
      <c r="S2171">
        <v>12.857419678546799</v>
      </c>
      <c r="T2171">
        <v>28.358969429603601</v>
      </c>
    </row>
    <row r="2172" spans="1:20" x14ac:dyDescent="0.35">
      <c r="A2172" s="24">
        <v>44061</v>
      </c>
      <c r="B2172">
        <v>133.96908655933399</v>
      </c>
      <c r="C2172">
        <v>156.50830724166499</v>
      </c>
      <c r="D2172">
        <v>142.08339346687799</v>
      </c>
      <c r="E2172">
        <v>118.358200186681</v>
      </c>
      <c r="F2172">
        <v>150.66689993947401</v>
      </c>
      <c r="G2172">
        <v>21.600399091744698</v>
      </c>
      <c r="H2172">
        <v>7.7389598825931198</v>
      </c>
      <c r="I2172">
        <v>182.45911693948801</v>
      </c>
      <c r="J2172">
        <v>160.46406829234999</v>
      </c>
      <c r="K2172">
        <v>241.91389532534501</v>
      </c>
      <c r="L2172">
        <v>314.82715904191298</v>
      </c>
      <c r="M2172">
        <v>386.941899355668</v>
      </c>
      <c r="N2172">
        <v>315.74215691302402</v>
      </c>
      <c r="O2172">
        <v>184.32125539726999</v>
      </c>
      <c r="P2172">
        <v>222.60355324053299</v>
      </c>
      <c r="Q2172">
        <v>50.231999020684199</v>
      </c>
      <c r="R2172">
        <v>32.669788926411599</v>
      </c>
      <c r="S2172">
        <v>13.2438180861023</v>
      </c>
      <c r="T2172">
        <v>27.8053963965808</v>
      </c>
    </row>
    <row r="2173" spans="1:20" x14ac:dyDescent="0.35">
      <c r="A2173" s="24">
        <v>44062</v>
      </c>
      <c r="B2173">
        <v>133.76566022607801</v>
      </c>
      <c r="C2173">
        <v>156.329469949398</v>
      </c>
      <c r="D2173">
        <v>141.96769599222901</v>
      </c>
      <c r="E2173">
        <v>118.400859747114</v>
      </c>
      <c r="F2173">
        <v>150.07931604940001</v>
      </c>
      <c r="G2173">
        <v>21.8921103500581</v>
      </c>
      <c r="H2173">
        <v>7.8924370816557801</v>
      </c>
      <c r="I2173">
        <v>181.82170893089699</v>
      </c>
      <c r="J2173">
        <v>160.039521777489</v>
      </c>
      <c r="K2173">
        <v>237.80266235675899</v>
      </c>
      <c r="L2173">
        <v>313.51635215221398</v>
      </c>
      <c r="M2173">
        <v>385.091270237309</v>
      </c>
      <c r="N2173">
        <v>314.47250675701798</v>
      </c>
      <c r="O2173">
        <v>184.89907242435601</v>
      </c>
      <c r="P2173">
        <v>222.94407348831501</v>
      </c>
      <c r="Q2173">
        <v>50.083055177138299</v>
      </c>
      <c r="R2173">
        <v>32.757610159155199</v>
      </c>
      <c r="S2173">
        <v>13.3307579581139</v>
      </c>
      <c r="T2173">
        <v>27.612407806597201</v>
      </c>
    </row>
    <row r="2174" spans="1:20" x14ac:dyDescent="0.35">
      <c r="A2174" s="24">
        <v>44063</v>
      </c>
      <c r="B2174">
        <v>134.00299094821</v>
      </c>
      <c r="C2174">
        <v>156.654655045167</v>
      </c>
      <c r="D2174">
        <v>142.16047154555699</v>
      </c>
      <c r="E2174">
        <v>118.400859747114</v>
      </c>
      <c r="F2174">
        <v>150.69559117688399</v>
      </c>
      <c r="G2174">
        <v>21.461490033438601</v>
      </c>
      <c r="H2174">
        <v>7.6707490353920802</v>
      </c>
      <c r="I2174">
        <v>182.744226989292</v>
      </c>
      <c r="J2174">
        <v>160.60555045403399</v>
      </c>
      <c r="K2174">
        <v>244.145646252332</v>
      </c>
      <c r="L2174">
        <v>314.492511666864</v>
      </c>
      <c r="M2174">
        <v>388.63841334134997</v>
      </c>
      <c r="N2174">
        <v>315.42476035089499</v>
      </c>
      <c r="O2174">
        <v>181.201089757283</v>
      </c>
      <c r="P2174">
        <v>220.34775081425599</v>
      </c>
      <c r="Q2174">
        <v>50.008583255365302</v>
      </c>
      <c r="R2174">
        <v>32.640514251568298</v>
      </c>
      <c r="S2174">
        <v>12.9733392008135</v>
      </c>
      <c r="T2174">
        <v>26.6830235301538</v>
      </c>
    </row>
    <row r="2175" spans="1:20" x14ac:dyDescent="0.35">
      <c r="A2175" s="24">
        <v>44064</v>
      </c>
      <c r="B2175">
        <v>134.13862718896499</v>
      </c>
      <c r="C2175">
        <v>156.70343764633401</v>
      </c>
      <c r="D2175">
        <v>142.12198072019399</v>
      </c>
      <c r="E2175">
        <v>118.372385413892</v>
      </c>
      <c r="F2175">
        <v>150.66689993947401</v>
      </c>
      <c r="G2175">
        <v>21.2253429574154</v>
      </c>
      <c r="H2175">
        <v>7.5343247124155504</v>
      </c>
      <c r="I2175">
        <v>183.46550293387901</v>
      </c>
      <c r="J2175">
        <v>160.900348303794</v>
      </c>
      <c r="K2175">
        <v>248.55045494984</v>
      </c>
      <c r="L2175">
        <v>315.608092634819</v>
      </c>
      <c r="M2175">
        <v>390.87452806994901</v>
      </c>
      <c r="N2175">
        <v>316.53569624896397</v>
      </c>
      <c r="O2175">
        <v>179.92988498617601</v>
      </c>
      <c r="P2175">
        <v>221.15642398119999</v>
      </c>
      <c r="Q2175">
        <v>49.524510141622102</v>
      </c>
      <c r="R2175">
        <v>32.377050553337597</v>
      </c>
      <c r="S2175">
        <v>13.292118117358299</v>
      </c>
      <c r="T2175">
        <v>26.276735528939899</v>
      </c>
    </row>
    <row r="2176" spans="1:20" x14ac:dyDescent="0.35">
      <c r="A2176" s="24">
        <v>44067</v>
      </c>
      <c r="B2176">
        <v>134.08211364575399</v>
      </c>
      <c r="C2176">
        <v>156.67094815756801</v>
      </c>
      <c r="D2176">
        <v>142.08339346687799</v>
      </c>
      <c r="E2176">
        <v>118.358200186681</v>
      </c>
      <c r="F2176">
        <v>151.483723785227</v>
      </c>
      <c r="G2176">
        <v>21.3225823725518</v>
      </c>
      <c r="H2176">
        <v>7.5777323320637802</v>
      </c>
      <c r="I2176">
        <v>182.86164502344201</v>
      </c>
      <c r="J2176">
        <v>160.617373977444</v>
      </c>
      <c r="K2176">
        <v>246.90602040058999</v>
      </c>
      <c r="L2176">
        <v>318.80617315250299</v>
      </c>
      <c r="M2176">
        <v>394.11325834382097</v>
      </c>
      <c r="N2176">
        <v>319.63041657939101</v>
      </c>
      <c r="O2176">
        <v>187.03694789971101</v>
      </c>
      <c r="P2176">
        <v>225.07222602347801</v>
      </c>
      <c r="Q2176">
        <v>49.785163741900398</v>
      </c>
      <c r="R2176">
        <v>32.552693018824797</v>
      </c>
      <c r="S2176">
        <v>13.552936812146701</v>
      </c>
      <c r="T2176">
        <v>27.074080520617201</v>
      </c>
    </row>
    <row r="2177" spans="1:20" x14ac:dyDescent="0.35">
      <c r="A2177" s="24">
        <v>44068</v>
      </c>
      <c r="B2177">
        <v>133.79957395758001</v>
      </c>
      <c r="C2177">
        <v>156.24814258173001</v>
      </c>
      <c r="D2177">
        <v>141.96769599222901</v>
      </c>
      <c r="E2177">
        <v>118.28691624587</v>
      </c>
      <c r="F2177">
        <v>151.741773591607</v>
      </c>
      <c r="G2177">
        <v>21.614292233446001</v>
      </c>
      <c r="H2177">
        <v>7.7451620037685496</v>
      </c>
      <c r="I2177">
        <v>181.670784654931</v>
      </c>
      <c r="J2177">
        <v>159.92161664175799</v>
      </c>
      <c r="K2177">
        <v>241.44400190940499</v>
      </c>
      <c r="L2177">
        <v>319.92184383825298</v>
      </c>
      <c r="M2177">
        <v>396.42653713490103</v>
      </c>
      <c r="N2177">
        <v>320.74132052371402</v>
      </c>
      <c r="O2177">
        <v>187.49921858158601</v>
      </c>
      <c r="P2177">
        <v>224.09326690304101</v>
      </c>
      <c r="Q2177">
        <v>50.1947649338709</v>
      </c>
      <c r="R2177">
        <v>32.962530091272299</v>
      </c>
      <c r="S2177">
        <v>13.398377449124499</v>
      </c>
      <c r="T2177">
        <v>27.2010421000716</v>
      </c>
    </row>
    <row r="2178" spans="1:20" x14ac:dyDescent="0.35">
      <c r="A2178" s="24">
        <v>44069</v>
      </c>
      <c r="B2178">
        <v>133.77695546061901</v>
      </c>
      <c r="C2178">
        <v>156.36195943816401</v>
      </c>
      <c r="D2178">
        <v>142.006299316872</v>
      </c>
      <c r="E2178">
        <v>118.329668143014</v>
      </c>
      <c r="F2178">
        <v>151.713095533451</v>
      </c>
      <c r="G2178">
        <v>21.780983382896999</v>
      </c>
      <c r="H2178">
        <v>7.8335267876434704</v>
      </c>
      <c r="I2178">
        <v>181.38557227367201</v>
      </c>
      <c r="J2178">
        <v>159.98054420217201</v>
      </c>
      <c r="K2178">
        <v>238.44872686425899</v>
      </c>
      <c r="L2178">
        <v>323.12928491254002</v>
      </c>
      <c r="M2178">
        <v>403.90630895322198</v>
      </c>
      <c r="N2178">
        <v>324.07409626417399</v>
      </c>
      <c r="O2178">
        <v>183.858972529532</v>
      </c>
      <c r="P2178">
        <v>225.07222602347801</v>
      </c>
      <c r="Q2178">
        <v>50.306474690603601</v>
      </c>
      <c r="R2178">
        <v>32.991804766115798</v>
      </c>
      <c r="S2178">
        <v>13.118238373335201</v>
      </c>
      <c r="T2178">
        <v>26.3275210027955</v>
      </c>
    </row>
    <row r="2179" spans="1:20" x14ac:dyDescent="0.35">
      <c r="A2179" s="24">
        <v>44070</v>
      </c>
      <c r="B2179">
        <v>133.31353319514201</v>
      </c>
      <c r="C2179">
        <v>155.906678192995</v>
      </c>
      <c r="D2179">
        <v>141.77498472420501</v>
      </c>
      <c r="E2179">
        <v>118.301193809792</v>
      </c>
      <c r="F2179">
        <v>151.51248091891</v>
      </c>
      <c r="G2179">
        <v>22.517198317596701</v>
      </c>
      <c r="H2179">
        <v>8.2427984422857605</v>
      </c>
      <c r="I2179">
        <v>178.97025758215801</v>
      </c>
      <c r="J2179">
        <v>158.707044699319</v>
      </c>
      <c r="K2179">
        <v>226.46753506151001</v>
      </c>
      <c r="L2179">
        <v>323.83575273566402</v>
      </c>
      <c r="M2179">
        <v>403.289452865415</v>
      </c>
      <c r="N2179">
        <v>324.70892134217701</v>
      </c>
      <c r="O2179">
        <v>187.268064961855</v>
      </c>
      <c r="P2179">
        <v>223.45482803038601</v>
      </c>
      <c r="Q2179">
        <v>50.120293012098003</v>
      </c>
      <c r="R2179">
        <v>32.816159508842098</v>
      </c>
      <c r="S2179">
        <v>13.987635250958199</v>
      </c>
      <c r="T2179">
        <v>26.566217361322899</v>
      </c>
    </row>
    <row r="2180" spans="1:20" x14ac:dyDescent="0.35">
      <c r="A2180" s="24">
        <v>44071</v>
      </c>
      <c r="B2180">
        <v>133.49436905931501</v>
      </c>
      <c r="C2180">
        <v>156.26444951356501</v>
      </c>
      <c r="D2180">
        <v>142.006299316872</v>
      </c>
      <c r="E2180">
        <v>118.386639893636</v>
      </c>
      <c r="F2180">
        <v>151.612761867671</v>
      </c>
      <c r="G2180">
        <v>22.572763897306</v>
      </c>
      <c r="H2180">
        <v>8.2676036412693694</v>
      </c>
      <c r="I2180">
        <v>179.33929404307401</v>
      </c>
      <c r="J2180">
        <v>159.19049876863201</v>
      </c>
      <c r="K2180">
        <v>225.58662463041799</v>
      </c>
      <c r="L2180">
        <v>325.927523124201</v>
      </c>
      <c r="M2180">
        <v>405.83407170659098</v>
      </c>
      <c r="N2180">
        <v>326.93082509206101</v>
      </c>
      <c r="O2180">
        <v>187.49921858158601</v>
      </c>
      <c r="P2180">
        <v>223.71023113102299</v>
      </c>
      <c r="Q2180">
        <v>50.455418534149203</v>
      </c>
      <c r="R2180">
        <v>33.0210766491725</v>
      </c>
      <c r="S2180">
        <v>13.833075887935999</v>
      </c>
      <c r="T2180">
        <v>26.9217177834966</v>
      </c>
    </row>
    <row r="2181" spans="1:20" x14ac:dyDescent="0.35">
      <c r="A2181" s="24">
        <v>44074</v>
      </c>
      <c r="B2181">
        <v>133.78826003778701</v>
      </c>
      <c r="C2181">
        <v>156.73601005170201</v>
      </c>
      <c r="D2181">
        <v>142.23762998086599</v>
      </c>
      <c r="E2181">
        <v>118.429345622425</v>
      </c>
      <c r="F2181">
        <v>151.55549800614301</v>
      </c>
      <c r="G2181">
        <v>22.2810568312503</v>
      </c>
      <c r="H2181">
        <v>8.0986237678426196</v>
      </c>
      <c r="I2181">
        <v>180.31215917686899</v>
      </c>
      <c r="J2181">
        <v>159.898029612823</v>
      </c>
      <c r="K2181">
        <v>229.93268519816399</v>
      </c>
      <c r="L2181">
        <v>324.74686684899802</v>
      </c>
      <c r="M2181">
        <v>405.83407170659098</v>
      </c>
      <c r="N2181">
        <v>325.74048413440403</v>
      </c>
      <c r="O2181">
        <v>184.26348222466501</v>
      </c>
      <c r="P2181">
        <v>220.43288518113499</v>
      </c>
      <c r="Q2181">
        <v>50.418180699189499</v>
      </c>
      <c r="R2181">
        <v>32.933255416428999</v>
      </c>
      <c r="S2181">
        <v>13.659197065159301</v>
      </c>
      <c r="T2181">
        <v>26.134536623181202</v>
      </c>
    </row>
    <row r="2182" spans="1:20" x14ac:dyDescent="0.35">
      <c r="A2182" s="24">
        <v>44075</v>
      </c>
      <c r="B2182">
        <v>134.06561456866601</v>
      </c>
      <c r="C2182">
        <v>157.07325951314201</v>
      </c>
      <c r="D2182">
        <v>142.67411111907501</v>
      </c>
      <c r="E2182">
        <v>118.494950855516</v>
      </c>
      <c r="F2182">
        <v>152.28647218699501</v>
      </c>
      <c r="G2182">
        <v>21.739308150050601</v>
      </c>
      <c r="H2182">
        <v>7.8133735081131599</v>
      </c>
      <c r="I2182">
        <v>182.31165731418099</v>
      </c>
      <c r="J2182">
        <v>160.90843071235199</v>
      </c>
      <c r="K2182">
        <v>238.27257409713201</v>
      </c>
      <c r="L2182">
        <v>327.80552591337801</v>
      </c>
      <c r="M2182">
        <v>411.61739039416898</v>
      </c>
      <c r="N2182">
        <v>328.67655411438699</v>
      </c>
      <c r="O2182">
        <v>184.55237245941501</v>
      </c>
      <c r="P2182">
        <v>225.45527901522999</v>
      </c>
      <c r="Q2182">
        <v>50.492656369108801</v>
      </c>
      <c r="R2182">
        <v>33.0210766491725</v>
      </c>
      <c r="S2182">
        <v>13.0409586918241</v>
      </c>
      <c r="T2182">
        <v>26.0431147705395</v>
      </c>
    </row>
    <row r="2183" spans="1:20" x14ac:dyDescent="0.35">
      <c r="A2183" s="24">
        <v>44076</v>
      </c>
      <c r="B2183">
        <v>134.33734483883799</v>
      </c>
      <c r="C2183">
        <v>157.46433566907001</v>
      </c>
      <c r="D2183">
        <v>142.78992109300401</v>
      </c>
      <c r="E2183">
        <v>118.494950855516</v>
      </c>
      <c r="F2183">
        <v>152.54548407896601</v>
      </c>
      <c r="G2183">
        <v>21.336471321995599</v>
      </c>
      <c r="H2183">
        <v>7.59013394584019</v>
      </c>
      <c r="I2183">
        <v>183.92606757106699</v>
      </c>
      <c r="J2183">
        <v>161.54664089898699</v>
      </c>
      <c r="K2183">
        <v>245.14408959181301</v>
      </c>
      <c r="L2183">
        <v>332.54687212739498</v>
      </c>
      <c r="M2183">
        <v>416.78382256647097</v>
      </c>
      <c r="N2183">
        <v>333.51700346714</v>
      </c>
      <c r="O2183">
        <v>186.285835726534</v>
      </c>
      <c r="P2183">
        <v>226.73215676053999</v>
      </c>
      <c r="Q2183">
        <v>49.822397828713697</v>
      </c>
      <c r="R2183">
        <v>32.347775878494303</v>
      </c>
      <c r="S2183">
        <v>13.002318851068599</v>
      </c>
      <c r="T2183">
        <v>25.357508768304498</v>
      </c>
    </row>
    <row r="2184" spans="1:20" x14ac:dyDescent="0.35">
      <c r="A2184" s="24">
        <v>44077</v>
      </c>
      <c r="B2184">
        <v>134.37128659821701</v>
      </c>
      <c r="C2184">
        <v>157.301390725625</v>
      </c>
      <c r="D2184">
        <v>142.55822078851699</v>
      </c>
      <c r="E2184">
        <v>118.480719459949</v>
      </c>
      <c r="F2184">
        <v>151.61013919599301</v>
      </c>
      <c r="G2184">
        <v>21.1975636611086</v>
      </c>
      <c r="H2184">
        <v>7.5219224414955699</v>
      </c>
      <c r="I2184">
        <v>183.60654491513901</v>
      </c>
      <c r="J2184">
        <v>161.19203522649701</v>
      </c>
      <c r="K2184">
        <v>247.43457032413099</v>
      </c>
      <c r="L2184">
        <v>321.10250011345602</v>
      </c>
      <c r="M2184">
        <v>398.73987678091902</v>
      </c>
      <c r="N2184">
        <v>321.931597573879</v>
      </c>
      <c r="O2184">
        <v>186.343572341553</v>
      </c>
      <c r="P2184">
        <v>218.772920004604</v>
      </c>
      <c r="Q2184">
        <v>49.375562549929803</v>
      </c>
      <c r="R2184">
        <v>32.142855946376997</v>
      </c>
      <c r="S2184">
        <v>12.8863993288019</v>
      </c>
      <c r="T2184">
        <v>25.139129546577799</v>
      </c>
    </row>
    <row r="2185" spans="1:20" x14ac:dyDescent="0.35">
      <c r="A2185" s="24">
        <v>44078</v>
      </c>
      <c r="B2185">
        <v>133.70333556964599</v>
      </c>
      <c r="C2185">
        <v>156.42149355879499</v>
      </c>
      <c r="D2185">
        <v>142.249233478115</v>
      </c>
      <c r="E2185">
        <v>118.36662591155</v>
      </c>
      <c r="F2185">
        <v>151.17843953011999</v>
      </c>
      <c r="G2185">
        <v>22.017127664081901</v>
      </c>
      <c r="H2185">
        <v>7.9513480328117403</v>
      </c>
      <c r="I2185">
        <v>180.36085433022501</v>
      </c>
      <c r="J2185">
        <v>159.478494591387</v>
      </c>
      <c r="K2185">
        <v>233.33912385392</v>
      </c>
      <c r="L2185">
        <v>318.480826522195</v>
      </c>
      <c r="M2185">
        <v>393.34213498599098</v>
      </c>
      <c r="N2185">
        <v>319.31298806351703</v>
      </c>
      <c r="O2185">
        <v>189.983806207745</v>
      </c>
      <c r="P2185">
        <v>216.72988461658599</v>
      </c>
      <c r="Q2185">
        <v>48.928727271145902</v>
      </c>
      <c r="R2185">
        <v>31.703746990872801</v>
      </c>
      <c r="S2185">
        <v>13.408037639625</v>
      </c>
      <c r="T2185">
        <v>25.11373680965</v>
      </c>
    </row>
    <row r="2186" spans="1:20" x14ac:dyDescent="0.35">
      <c r="A2186" s="24">
        <v>44082</v>
      </c>
      <c r="B2186">
        <v>133.85051929583801</v>
      </c>
      <c r="C2186">
        <v>156.38893497286099</v>
      </c>
      <c r="D2186">
        <v>142.13331100490501</v>
      </c>
      <c r="E2186">
        <v>118.380903475472</v>
      </c>
      <c r="F2186">
        <v>150.25749957249801</v>
      </c>
      <c r="G2186">
        <v>21.7254178031877</v>
      </c>
      <c r="H2186">
        <v>7.7994216926147004</v>
      </c>
      <c r="I2186">
        <v>180.62997143563601</v>
      </c>
      <c r="J2186">
        <v>159.632140377832</v>
      </c>
      <c r="K2186">
        <v>236.92171527680301</v>
      </c>
      <c r="L2186">
        <v>309.77894806334098</v>
      </c>
      <c r="M2186">
        <v>380.079044480091</v>
      </c>
      <c r="N2186">
        <v>310.66358824274499</v>
      </c>
      <c r="O2186">
        <v>181.89445312957901</v>
      </c>
      <c r="P2186">
        <v>213.58024021701601</v>
      </c>
      <c r="Q2186">
        <v>47.737154033901099</v>
      </c>
      <c r="R2186">
        <v>30.649883822590098</v>
      </c>
      <c r="S2186">
        <v>12.3454406369778</v>
      </c>
      <c r="T2186">
        <v>23.671405353046602</v>
      </c>
    </row>
    <row r="2187" spans="1:20" x14ac:dyDescent="0.35">
      <c r="A2187" s="24">
        <v>44083</v>
      </c>
      <c r="B2187">
        <v>133.83922406129699</v>
      </c>
      <c r="C2187">
        <v>156.55187991630601</v>
      </c>
      <c r="D2187">
        <v>142.287885016735</v>
      </c>
      <c r="E2187">
        <v>118.423655372616</v>
      </c>
      <c r="F2187">
        <v>151.379910796215</v>
      </c>
      <c r="G2187">
        <v>21.836544770348699</v>
      </c>
      <c r="H2187">
        <v>7.8691827415378697</v>
      </c>
      <c r="I2187">
        <v>180.79816048978199</v>
      </c>
      <c r="J2187">
        <v>159.73846206169401</v>
      </c>
      <c r="K2187">
        <v>235.453378521383</v>
      </c>
      <c r="L2187">
        <v>315.896326003963</v>
      </c>
      <c r="M2187">
        <v>389.94928957944398</v>
      </c>
      <c r="N2187">
        <v>316.85312476483801</v>
      </c>
      <c r="O2187">
        <v>181.201089757283</v>
      </c>
      <c r="P2187">
        <v>217.28322356183</v>
      </c>
      <c r="Q2187">
        <v>48.183993060831398</v>
      </c>
      <c r="R2187">
        <v>31.059718103251001</v>
      </c>
      <c r="S2187">
        <v>12.355100827478299</v>
      </c>
      <c r="T2187">
        <v>23.920263437751402</v>
      </c>
    </row>
    <row r="2188" spans="1:20" x14ac:dyDescent="0.35">
      <c r="A2188" s="24">
        <v>44084</v>
      </c>
      <c r="B2188">
        <v>133.85051929583801</v>
      </c>
      <c r="C2188">
        <v>156.55187991630601</v>
      </c>
      <c r="D2188">
        <v>142.17199468617699</v>
      </c>
      <c r="E2188">
        <v>118.409389350783</v>
      </c>
      <c r="F2188">
        <v>150.81868541547399</v>
      </c>
      <c r="G2188">
        <v>21.628179785470401</v>
      </c>
      <c r="H2188">
        <v>7.74361180204642</v>
      </c>
      <c r="I2188">
        <v>181.06726297641401</v>
      </c>
      <c r="J2188">
        <v>159.85666728685101</v>
      </c>
      <c r="K2188">
        <v>239.036024917562</v>
      </c>
      <c r="L2188">
        <v>310.411219270066</v>
      </c>
      <c r="M2188">
        <v>382.46945690618298</v>
      </c>
      <c r="N2188">
        <v>311.21907216865299</v>
      </c>
      <c r="O2188">
        <v>178.19644609078</v>
      </c>
      <c r="P2188">
        <v>214.68684922856801</v>
      </c>
      <c r="Q2188">
        <v>47.699919947088198</v>
      </c>
      <c r="R2188">
        <v>30.649883822590098</v>
      </c>
      <c r="S2188">
        <v>11.9783616891769</v>
      </c>
      <c r="T2188">
        <v>22.5744252235475</v>
      </c>
    </row>
    <row r="2189" spans="1:20" x14ac:dyDescent="0.35">
      <c r="A2189" s="24">
        <v>44085</v>
      </c>
      <c r="B2189">
        <v>134.009016941824</v>
      </c>
      <c r="C2189">
        <v>156.617024727043</v>
      </c>
      <c r="D2189">
        <v>142.48093378260199</v>
      </c>
      <c r="E2189">
        <v>118.452164332105</v>
      </c>
      <c r="F2189">
        <v>151.17843953011999</v>
      </c>
      <c r="G2189">
        <v>21.5309445625916</v>
      </c>
      <c r="H2189">
        <v>7.7002041823981999</v>
      </c>
      <c r="I2189">
        <v>181.42035034927599</v>
      </c>
      <c r="J2189">
        <v>159.97479248816001</v>
      </c>
      <c r="K2189">
        <v>239.91699032195001</v>
      </c>
      <c r="L2189">
        <v>310.56921230691898</v>
      </c>
      <c r="M2189">
        <v>381.38992071818501</v>
      </c>
      <c r="N2189">
        <v>311.53640482328802</v>
      </c>
      <c r="O2189">
        <v>179.23653379974201</v>
      </c>
      <c r="P2189">
        <v>211.83519233280899</v>
      </c>
      <c r="Q2189">
        <v>48.035049217285803</v>
      </c>
      <c r="R2189">
        <v>30.9426221956641</v>
      </c>
      <c r="S2189">
        <v>11.669242963132501</v>
      </c>
      <c r="T2189">
        <v>22.655689560381099</v>
      </c>
    </row>
    <row r="2190" spans="1:20" x14ac:dyDescent="0.35">
      <c r="A2190" s="24">
        <v>44088</v>
      </c>
      <c r="B2190">
        <v>134.020330861617</v>
      </c>
      <c r="C2190">
        <v>156.84514212009199</v>
      </c>
      <c r="D2190">
        <v>142.36505952336901</v>
      </c>
      <c r="E2190">
        <v>118.452164332105</v>
      </c>
      <c r="F2190">
        <v>150.97698144328001</v>
      </c>
      <c r="G2190">
        <v>21.5309445625916</v>
      </c>
      <c r="H2190">
        <v>7.6971037789540997</v>
      </c>
      <c r="I2190">
        <v>182.04261330266499</v>
      </c>
      <c r="J2190">
        <v>160.37661223044501</v>
      </c>
      <c r="K2190">
        <v>240.151964516568</v>
      </c>
      <c r="L2190">
        <v>314.65977554252498</v>
      </c>
      <c r="M2190">
        <v>386.32498241292302</v>
      </c>
      <c r="N2190">
        <v>315.583442655086</v>
      </c>
      <c r="O2190">
        <v>183.22340670156501</v>
      </c>
      <c r="P2190">
        <v>216.81503620319901</v>
      </c>
      <c r="Q2190">
        <v>48.072283304098697</v>
      </c>
      <c r="R2190">
        <v>30.825526288077299</v>
      </c>
      <c r="S2190">
        <v>11.9783616891769</v>
      </c>
      <c r="T2190">
        <v>23.072135077403001</v>
      </c>
    </row>
    <row r="2191" spans="1:20" x14ac:dyDescent="0.35">
      <c r="A2191" s="24">
        <v>44089</v>
      </c>
      <c r="B2191">
        <v>134.03165412403499</v>
      </c>
      <c r="C2191">
        <v>157.02433871763699</v>
      </c>
      <c r="D2191">
        <v>142.48093378260199</v>
      </c>
      <c r="E2191">
        <v>118.46644189602701</v>
      </c>
      <c r="F2191">
        <v>151.30795206573299</v>
      </c>
      <c r="G2191">
        <v>21.614292233446001</v>
      </c>
      <c r="H2191">
        <v>7.75291235523515</v>
      </c>
      <c r="I2191">
        <v>182.37891831706</v>
      </c>
      <c r="J2191">
        <v>160.553915066689</v>
      </c>
      <c r="K2191">
        <v>238.80114234510501</v>
      </c>
      <c r="L2191">
        <v>316.24957486849001</v>
      </c>
      <c r="M2191">
        <v>390.103526421997</v>
      </c>
      <c r="N2191">
        <v>317.17055328071399</v>
      </c>
      <c r="O2191">
        <v>179.98768253050599</v>
      </c>
      <c r="P2191">
        <v>216.26173169742299</v>
      </c>
      <c r="Q2191">
        <v>48.332936904377299</v>
      </c>
      <c r="R2191">
        <v>31.059718103251001</v>
      </c>
      <c r="S2191">
        <v>12.142581242699499</v>
      </c>
      <c r="T2191">
        <v>22.9705599193226</v>
      </c>
    </row>
    <row r="2192" spans="1:20" x14ac:dyDescent="0.35">
      <c r="A2192" s="24">
        <v>44090</v>
      </c>
      <c r="B2192">
        <v>133.96373323477499</v>
      </c>
      <c r="C2192">
        <v>157.07325951314201</v>
      </c>
      <c r="D2192">
        <v>142.51955317857099</v>
      </c>
      <c r="E2192">
        <v>118.46644189602701</v>
      </c>
      <c r="F2192">
        <v>151.264776827443</v>
      </c>
      <c r="G2192">
        <v>21.7670916386149</v>
      </c>
      <c r="H2192">
        <v>7.8195743150013604</v>
      </c>
      <c r="I2192">
        <v>182.19394690444801</v>
      </c>
      <c r="J2192">
        <v>160.660266759493</v>
      </c>
      <c r="K2192">
        <v>236.62806625015099</v>
      </c>
      <c r="L2192">
        <v>314.99445282350501</v>
      </c>
      <c r="M2192">
        <v>385.78525996012701</v>
      </c>
      <c r="N2192">
        <v>315.90083921721498</v>
      </c>
      <c r="O2192">
        <v>181.60555070896601</v>
      </c>
      <c r="P2192">
        <v>217.28322356183</v>
      </c>
      <c r="Q2192">
        <v>49.226618706384201</v>
      </c>
      <c r="R2192">
        <v>31.733021665716102</v>
      </c>
      <c r="S2192">
        <v>11.727203184889101</v>
      </c>
      <c r="T2192">
        <v>24.0980147014305</v>
      </c>
    </row>
    <row r="2193" spans="1:20" x14ac:dyDescent="0.35">
      <c r="A2193" s="24">
        <v>44091</v>
      </c>
      <c r="B2193">
        <v>133.99772170728201</v>
      </c>
      <c r="C2193">
        <v>157.04067328833901</v>
      </c>
      <c r="D2193">
        <v>142.55822078851699</v>
      </c>
      <c r="E2193">
        <v>118.423655372616</v>
      </c>
      <c r="F2193">
        <v>151.32235699108401</v>
      </c>
      <c r="G2193">
        <v>21.628179785470401</v>
      </c>
      <c r="H2193">
        <v>7.7498126089346897</v>
      </c>
      <c r="I2193">
        <v>182.64800618491299</v>
      </c>
      <c r="J2193">
        <v>160.69570732078</v>
      </c>
      <c r="K2193">
        <v>238.683664410012</v>
      </c>
      <c r="L2193">
        <v>312.224086940132</v>
      </c>
      <c r="M2193">
        <v>381.46708478066603</v>
      </c>
      <c r="N2193">
        <v>313.04427015805902</v>
      </c>
      <c r="O2193">
        <v>181.02770931015601</v>
      </c>
      <c r="P2193">
        <v>215.19763821010801</v>
      </c>
      <c r="Q2193">
        <v>49.785163741900398</v>
      </c>
      <c r="R2193">
        <v>32.142855946376997</v>
      </c>
      <c r="S2193">
        <v>11.099304621053401</v>
      </c>
      <c r="T2193">
        <v>24.1437203647898</v>
      </c>
    </row>
    <row r="2194" spans="1:20" x14ac:dyDescent="0.35">
      <c r="A2194" s="24">
        <v>44092</v>
      </c>
      <c r="B2194">
        <v>133.83922406129699</v>
      </c>
      <c r="C2194">
        <v>156.894035276729</v>
      </c>
      <c r="D2194">
        <v>142.36505952336901</v>
      </c>
      <c r="E2194">
        <v>118.423655372616</v>
      </c>
      <c r="F2194">
        <v>150.87627875836901</v>
      </c>
      <c r="G2194">
        <v>21.7670916386149</v>
      </c>
      <c r="H2194">
        <v>7.8319772430649897</v>
      </c>
      <c r="I2194">
        <v>182.07620725715699</v>
      </c>
      <c r="J2194">
        <v>160.40025927726299</v>
      </c>
      <c r="K2194">
        <v>236.158172834212</v>
      </c>
      <c r="L2194">
        <v>308.62945376890599</v>
      </c>
      <c r="M2194">
        <v>376.30068303583403</v>
      </c>
      <c r="N2194">
        <v>309.552684298423</v>
      </c>
      <c r="O2194">
        <v>179.352092330814</v>
      </c>
      <c r="P2194">
        <v>214.559182117718</v>
      </c>
      <c r="Q2194">
        <v>50.008583255365302</v>
      </c>
      <c r="R2194">
        <v>32.230679970907197</v>
      </c>
      <c r="S2194">
        <v>11.456723378353701</v>
      </c>
      <c r="T2194">
        <v>24.133558638612499</v>
      </c>
    </row>
    <row r="2195" spans="1:20" x14ac:dyDescent="0.35">
      <c r="A2195" s="24">
        <v>44095</v>
      </c>
      <c r="B2195">
        <v>133.86181453037901</v>
      </c>
      <c r="C2195">
        <v>156.79627660232299</v>
      </c>
      <c r="D2195">
        <v>142.40369499066401</v>
      </c>
      <c r="E2195">
        <v>118.380903475472</v>
      </c>
      <c r="F2195">
        <v>149.52359959711001</v>
      </c>
      <c r="G2195">
        <v>21.5726170005996</v>
      </c>
      <c r="H2195">
        <v>7.7079551910084501</v>
      </c>
      <c r="I2195">
        <v>182.00896087305699</v>
      </c>
      <c r="J2195">
        <v>160.24665350274401</v>
      </c>
      <c r="K2195">
        <v>239.38842207397701</v>
      </c>
      <c r="L2195">
        <v>305.19457808449999</v>
      </c>
      <c r="M2195">
        <v>374.639221494938</v>
      </c>
      <c r="N2195">
        <v>306.12737050863899</v>
      </c>
      <c r="O2195">
        <v>171.311275541719</v>
      </c>
      <c r="P2195">
        <v>210.33459579816</v>
      </c>
      <c r="Q2195">
        <v>48.779779679454002</v>
      </c>
      <c r="R2195">
        <v>31.469555175698801</v>
      </c>
      <c r="S2195">
        <v>11.7658430256446</v>
      </c>
      <c r="T2195">
        <v>23.200818697879299</v>
      </c>
    </row>
    <row r="2196" spans="1:20" x14ac:dyDescent="0.35">
      <c r="A2196" s="24">
        <v>44096</v>
      </c>
      <c r="B2196">
        <v>133.96373323477499</v>
      </c>
      <c r="C2196">
        <v>156.79627660232299</v>
      </c>
      <c r="D2196">
        <v>142.442314386633</v>
      </c>
      <c r="E2196">
        <v>118.423655372616</v>
      </c>
      <c r="F2196">
        <v>149.99850085978099</v>
      </c>
      <c r="G2196">
        <v>21.586508744881701</v>
      </c>
      <c r="H2196">
        <v>7.7265589259602798</v>
      </c>
      <c r="I2196">
        <v>182.14352673515199</v>
      </c>
      <c r="J2196">
        <v>160.34112165425299</v>
      </c>
      <c r="K2196">
        <v>239.21223265798599</v>
      </c>
      <c r="L2196">
        <v>308.30279127760599</v>
      </c>
      <c r="M2196">
        <v>380.74409767947901</v>
      </c>
      <c r="N2196">
        <v>309.15438085062999</v>
      </c>
      <c r="O2196">
        <v>168.27923805703199</v>
      </c>
      <c r="P2196">
        <v>216.01004805941699</v>
      </c>
      <c r="Q2196">
        <v>48.5563601659886</v>
      </c>
      <c r="R2196">
        <v>31.293909918425001</v>
      </c>
      <c r="S2196">
        <v>11.273184365076499</v>
      </c>
      <c r="T2196">
        <v>23.0114005010171</v>
      </c>
    </row>
    <row r="2197" spans="1:20" x14ac:dyDescent="0.35">
      <c r="A2197" s="24">
        <v>44097</v>
      </c>
      <c r="B2197">
        <v>133.68070773005999</v>
      </c>
      <c r="C2197">
        <v>156.06301744710299</v>
      </c>
      <c r="D2197">
        <v>141.94024616771199</v>
      </c>
      <c r="E2197">
        <v>118.352336805539</v>
      </c>
      <c r="F2197">
        <v>148.588281072646</v>
      </c>
      <c r="G2197">
        <v>21.489273522002801</v>
      </c>
      <c r="H2197">
        <v>7.6924525166443596</v>
      </c>
      <c r="I2197">
        <v>180.20953534722099</v>
      </c>
      <c r="J2197">
        <v>159.183056550852</v>
      </c>
      <c r="K2197">
        <v>239.975756776145</v>
      </c>
      <c r="L2197">
        <v>301.15297085898698</v>
      </c>
      <c r="M2197">
        <v>370.85255335152402</v>
      </c>
      <c r="N2197">
        <v>302.064803156133</v>
      </c>
      <c r="O2197">
        <v>164.489142457724</v>
      </c>
      <c r="P2197">
        <v>210.29189085684499</v>
      </c>
      <c r="Q2197">
        <v>47.997815130472503</v>
      </c>
      <c r="R2197">
        <v>31.1182674529379</v>
      </c>
      <c r="S2197">
        <v>12.161901623700601</v>
      </c>
      <c r="T2197">
        <v>21.808361170189599</v>
      </c>
    </row>
    <row r="2198" spans="1:20" x14ac:dyDescent="0.35">
      <c r="A2198" s="24">
        <v>44098</v>
      </c>
      <c r="B2198">
        <v>133.69200296460099</v>
      </c>
      <c r="C2198">
        <v>155.769741423883</v>
      </c>
      <c r="D2198">
        <v>141.63127492863501</v>
      </c>
      <c r="E2198">
        <v>118.309550282128</v>
      </c>
      <c r="F2198">
        <v>148.47316028313</v>
      </c>
      <c r="G2198">
        <v>21.364253413140499</v>
      </c>
      <c r="H2198">
        <v>7.6102872253704898</v>
      </c>
      <c r="I2198">
        <v>179.604157083752</v>
      </c>
      <c r="J2198">
        <v>158.781276820492</v>
      </c>
      <c r="K2198">
        <v>242.73611259997</v>
      </c>
      <c r="L2198">
        <v>301.95570587605903</v>
      </c>
      <c r="M2198">
        <v>372.16635062668399</v>
      </c>
      <c r="N2198">
        <v>302.78171740841498</v>
      </c>
      <c r="O2198">
        <v>164.780725768016</v>
      </c>
      <c r="P2198">
        <v>207.091448240792</v>
      </c>
      <c r="Q2198">
        <v>48.221230895791102</v>
      </c>
      <c r="R2198">
        <v>31.323184593268302</v>
      </c>
      <c r="S2198">
        <v>12.442040699489899</v>
      </c>
      <c r="T2198">
        <v>21.9619385988379</v>
      </c>
    </row>
    <row r="2199" spans="1:20" x14ac:dyDescent="0.35">
      <c r="A2199" s="24">
        <v>44099</v>
      </c>
      <c r="B2199">
        <v>133.73732404215301</v>
      </c>
      <c r="C2199">
        <v>155.70459661314601</v>
      </c>
      <c r="D2199">
        <v>141.63127492863501</v>
      </c>
      <c r="E2199">
        <v>118.309550282128</v>
      </c>
      <c r="F2199">
        <v>148.32929553918399</v>
      </c>
      <c r="G2199">
        <v>21.350364463696899</v>
      </c>
      <c r="H2199">
        <v>7.6118374270925404</v>
      </c>
      <c r="I2199">
        <v>179.53688146209399</v>
      </c>
      <c r="J2199">
        <v>158.615817513618</v>
      </c>
      <c r="K2199">
        <v>242.44246357331801</v>
      </c>
      <c r="L2199">
        <v>306.83746043912498</v>
      </c>
      <c r="M2199">
        <v>379.353105914369</v>
      </c>
      <c r="N2199">
        <v>307.64085970276199</v>
      </c>
      <c r="O2199">
        <v>166.70489777828499</v>
      </c>
      <c r="P2199">
        <v>208.58496746460199</v>
      </c>
      <c r="Q2199">
        <v>48.221230895791102</v>
      </c>
      <c r="R2199">
        <v>31.381733942955201</v>
      </c>
      <c r="S2199">
        <v>12.210201654956601</v>
      </c>
      <c r="T2199">
        <v>21.700857812209701</v>
      </c>
    </row>
    <row r="2200" spans="1:20" x14ac:dyDescent="0.35">
      <c r="A2200" s="24">
        <v>44102</v>
      </c>
      <c r="B2200">
        <v>133.85051929583801</v>
      </c>
      <c r="C2200">
        <v>156.25854861535001</v>
      </c>
      <c r="D2200">
        <v>142.01750103097501</v>
      </c>
      <c r="E2200">
        <v>118.423655372616</v>
      </c>
      <c r="F2200">
        <v>149.37969531540099</v>
      </c>
      <c r="G2200">
        <v>21.461490033438601</v>
      </c>
      <c r="H2200">
        <v>7.6676479748043196</v>
      </c>
      <c r="I2200">
        <v>180.64675379410301</v>
      </c>
      <c r="J2200">
        <v>159.419386977318</v>
      </c>
      <c r="K2200">
        <v>240.62174798591499</v>
      </c>
      <c r="L2200">
        <v>311.933790061705</v>
      </c>
      <c r="M2200">
        <v>385.92169673306302</v>
      </c>
      <c r="N2200">
        <v>312.81870866283498</v>
      </c>
      <c r="O2200">
        <v>172.594105625347</v>
      </c>
      <c r="P2200">
        <v>213.70577208079999</v>
      </c>
      <c r="Q2200">
        <v>48.630835835908002</v>
      </c>
      <c r="R2200">
        <v>31.615925758129201</v>
      </c>
      <c r="S2200">
        <v>12.0556413706879</v>
      </c>
      <c r="T2200">
        <v>22.402200069504801</v>
      </c>
    </row>
    <row r="2201" spans="1:20" x14ac:dyDescent="0.35">
      <c r="A2201" s="24">
        <v>44103</v>
      </c>
      <c r="B2201">
        <v>133.87315647804999</v>
      </c>
      <c r="C2201">
        <v>156.20971073644799</v>
      </c>
      <c r="D2201">
        <v>142.056104355618</v>
      </c>
      <c r="E2201">
        <v>118.437898310272</v>
      </c>
      <c r="F2201">
        <v>149.494868821936</v>
      </c>
      <c r="G2201">
        <v>21.4059272485677</v>
      </c>
      <c r="H2201">
        <v>7.6505950987181901</v>
      </c>
      <c r="I2201">
        <v>180.12547736709601</v>
      </c>
      <c r="J2201">
        <v>159.21854712704399</v>
      </c>
      <c r="K2201">
        <v>241.38529042850701</v>
      </c>
      <c r="L2201">
        <v>310.235013520846</v>
      </c>
      <c r="M2201">
        <v>384.60796031284201</v>
      </c>
      <c r="N2201">
        <v>311.14583418210299</v>
      </c>
      <c r="O2201">
        <v>170.20344662488699</v>
      </c>
      <c r="P2201">
        <v>210.41988514264901</v>
      </c>
      <c r="Q2201">
        <v>48.072283304098697</v>
      </c>
      <c r="R2201">
        <v>30.971896870507699</v>
      </c>
      <c r="S2201">
        <v>10.906105417275599</v>
      </c>
      <c r="T2201">
        <v>21.7315724558654</v>
      </c>
    </row>
    <row r="2202" spans="1:20" x14ac:dyDescent="0.35">
      <c r="A2202" s="24">
        <v>44104</v>
      </c>
      <c r="B2202">
        <v>133.65804251997099</v>
      </c>
      <c r="C2202">
        <v>156.095645130207</v>
      </c>
      <c r="D2202">
        <v>141.97883342102901</v>
      </c>
      <c r="E2202">
        <v>118.437898310272</v>
      </c>
      <c r="F2202">
        <v>150.041649739561</v>
      </c>
      <c r="G2202">
        <v>21.8087626792036</v>
      </c>
      <c r="H2202">
        <v>7.8536807243172797</v>
      </c>
      <c r="I2202">
        <v>179.738649851952</v>
      </c>
      <c r="J2202">
        <v>159.19489007724201</v>
      </c>
      <c r="K2202">
        <v>234.86613544137501</v>
      </c>
      <c r="L2202">
        <v>312.58711504430602</v>
      </c>
      <c r="M2202">
        <v>387.235372298345</v>
      </c>
      <c r="N2202">
        <v>313.45596222555702</v>
      </c>
      <c r="O2202">
        <v>171.71944099550601</v>
      </c>
      <c r="P2202">
        <v>211.913524904599</v>
      </c>
      <c r="Q2202">
        <v>48.630835835908002</v>
      </c>
      <c r="R2202">
        <v>31.469555175698801</v>
      </c>
      <c r="S2202">
        <v>11.022024939542201</v>
      </c>
      <c r="T2202">
        <v>21.5370365551837</v>
      </c>
    </row>
    <row r="2203" spans="1:20" x14ac:dyDescent="0.35">
      <c r="A2203" s="24">
        <v>44105</v>
      </c>
      <c r="B2203">
        <v>133.84176525550299</v>
      </c>
      <c r="C2203">
        <v>156.49564864034301</v>
      </c>
      <c r="D2203">
        <v>142.218746173016</v>
      </c>
      <c r="E2203">
        <v>118.450802365619</v>
      </c>
      <c r="F2203">
        <v>150.525802839009</v>
      </c>
      <c r="G2203">
        <v>21.753198496913601</v>
      </c>
      <c r="H2203">
        <v>7.7637657387203003</v>
      </c>
      <c r="I2203">
        <v>180.41473915018</v>
      </c>
      <c r="J2203">
        <v>159.637782059053</v>
      </c>
      <c r="K2203">
        <v>236.216957612839</v>
      </c>
      <c r="L2203">
        <v>314.59395258698601</v>
      </c>
      <c r="M2203">
        <v>390.79012226974299</v>
      </c>
      <c r="N2203">
        <v>315.36772291372603</v>
      </c>
      <c r="O2203">
        <v>173.41042434705901</v>
      </c>
      <c r="P2203">
        <v>217.674318169548</v>
      </c>
      <c r="Q2203">
        <v>48.035049217285803</v>
      </c>
      <c r="R2203">
        <v>30.884075637764099</v>
      </c>
      <c r="S2203">
        <v>10.848145195519001</v>
      </c>
      <c r="T2203">
        <v>20.820328555322099</v>
      </c>
    </row>
    <row r="2204" spans="1:20" x14ac:dyDescent="0.35">
      <c r="A2204" s="24">
        <v>44106</v>
      </c>
      <c r="B2204">
        <v>133.705689911338</v>
      </c>
      <c r="C2204">
        <v>156.51196939161099</v>
      </c>
      <c r="D2204">
        <v>142.17998213511399</v>
      </c>
      <c r="E2204">
        <v>118.40794658967501</v>
      </c>
      <c r="F2204">
        <v>150.45354098566901</v>
      </c>
      <c r="G2204">
        <v>21.906000696920898</v>
      </c>
      <c r="H2204">
        <v>7.9094906148855602</v>
      </c>
      <c r="I2204">
        <v>180.48219019718701</v>
      </c>
      <c r="J2204">
        <v>159.66153913866299</v>
      </c>
      <c r="K2204">
        <v>233.39781701038601</v>
      </c>
      <c r="L2204">
        <v>311.60706775854197</v>
      </c>
      <c r="M2204">
        <v>384.45338876812502</v>
      </c>
      <c r="N2204">
        <v>312.42037326129503</v>
      </c>
      <c r="O2204">
        <v>178.13343299743701</v>
      </c>
      <c r="P2204">
        <v>218.86914388043701</v>
      </c>
      <c r="Q2204">
        <v>47.439266346809603</v>
      </c>
      <c r="R2204">
        <v>30.357142657729501</v>
      </c>
      <c r="S2204">
        <v>10.693585832496799</v>
      </c>
      <c r="T2204">
        <v>21.3066662018419</v>
      </c>
    </row>
    <row r="2205" spans="1:20" x14ac:dyDescent="0.35">
      <c r="A2205" s="24">
        <v>44109</v>
      </c>
      <c r="B2205">
        <v>133.27474261299599</v>
      </c>
      <c r="C2205">
        <v>156.120119347393</v>
      </c>
      <c r="D2205">
        <v>142.025263481351</v>
      </c>
      <c r="E2205">
        <v>118.37936837765299</v>
      </c>
      <c r="F2205">
        <v>151.479690933299</v>
      </c>
      <c r="G2205">
        <v>22.7672371379022</v>
      </c>
      <c r="H2205">
        <v>8.3869737738725298</v>
      </c>
      <c r="I2205">
        <v>179.23456510922799</v>
      </c>
      <c r="J2205">
        <v>159.12857031395299</v>
      </c>
      <c r="K2205">
        <v>218.77378396776999</v>
      </c>
      <c r="L2205">
        <v>317.13275684167297</v>
      </c>
      <c r="M2205">
        <v>391.56288871092198</v>
      </c>
      <c r="N2205">
        <v>317.99642980792299</v>
      </c>
      <c r="O2205">
        <v>184.547388441782</v>
      </c>
      <c r="P2205">
        <v>225.18473976805501</v>
      </c>
      <c r="Q2205">
        <v>48.668066174574903</v>
      </c>
      <c r="R2205">
        <v>31.381733942955201</v>
      </c>
      <c r="S2205">
        <v>11.466383568854299</v>
      </c>
      <c r="T2205">
        <v>22.263982067869001</v>
      </c>
    </row>
    <row r="2206" spans="1:20" x14ac:dyDescent="0.35">
      <c r="A2206" s="24">
        <v>44110</v>
      </c>
      <c r="B2206">
        <v>133.38815274707201</v>
      </c>
      <c r="C2206">
        <v>156.21804385500499</v>
      </c>
      <c r="D2206">
        <v>142.06396323394901</v>
      </c>
      <c r="E2206">
        <v>118.322281206143</v>
      </c>
      <c r="F2206">
        <v>151.14729695134099</v>
      </c>
      <c r="G2206">
        <v>22.5310914592981</v>
      </c>
      <c r="H2206">
        <v>8.2319470302313906</v>
      </c>
      <c r="I2206">
        <v>179.55493565434699</v>
      </c>
      <c r="J2206">
        <v>158.99829149086301</v>
      </c>
      <c r="K2206">
        <v>222.76746570353399</v>
      </c>
      <c r="L2206">
        <v>312.62443764699202</v>
      </c>
      <c r="M2206">
        <v>384.83978720244897</v>
      </c>
      <c r="N2206">
        <v>313.45596222555702</v>
      </c>
      <c r="O2206">
        <v>184.314151039618</v>
      </c>
      <c r="P2206">
        <v>220.87476078560101</v>
      </c>
      <c r="Q2206">
        <v>48.854247853080203</v>
      </c>
      <c r="R2206">
        <v>31.586651083285599</v>
      </c>
      <c r="S2206">
        <v>10.9544054485317</v>
      </c>
      <c r="T2206">
        <v>21.7366922648696</v>
      </c>
    </row>
    <row r="2207" spans="1:20" x14ac:dyDescent="0.35">
      <c r="A2207" s="24">
        <v>44111</v>
      </c>
      <c r="B2207">
        <v>133.29743585096199</v>
      </c>
      <c r="C2207">
        <v>156.136426279228</v>
      </c>
      <c r="D2207">
        <v>141.98664408538201</v>
      </c>
      <c r="E2207">
        <v>118.307957473865</v>
      </c>
      <c r="F2207">
        <v>151.73987577893499</v>
      </c>
      <c r="G2207">
        <v>22.878365502482399</v>
      </c>
      <c r="H2207">
        <v>8.4195306386099702</v>
      </c>
      <c r="I2207">
        <v>178.91422380166699</v>
      </c>
      <c r="J2207">
        <v>159.045615593446</v>
      </c>
      <c r="K2207">
        <v>218.42142346022001</v>
      </c>
      <c r="L2207">
        <v>318.06621068594302</v>
      </c>
      <c r="M2207">
        <v>392.02651206266501</v>
      </c>
      <c r="N2207">
        <v>318.87263348557502</v>
      </c>
      <c r="O2207">
        <v>189.27039709216001</v>
      </c>
      <c r="P2207">
        <v>226.93428200293999</v>
      </c>
      <c r="Q2207">
        <v>49.040433279732198</v>
      </c>
      <c r="R2207">
        <v>31.7915682236161</v>
      </c>
      <c r="S2207">
        <v>11.302164015331501</v>
      </c>
      <c r="T2207">
        <v>22.351010400201499</v>
      </c>
    </row>
    <row r="2208" spans="1:20" x14ac:dyDescent="0.35">
      <c r="A2208" s="24">
        <v>44112</v>
      </c>
      <c r="B2208">
        <v>133.46754638076399</v>
      </c>
      <c r="C2208">
        <v>156.479327889074</v>
      </c>
      <c r="D2208">
        <v>142.17998213511399</v>
      </c>
      <c r="E2208">
        <v>118.33650105962001</v>
      </c>
      <c r="F2208">
        <v>152.21681982608001</v>
      </c>
      <c r="G2208">
        <v>22.6005473858703</v>
      </c>
      <c r="H2208">
        <v>8.2753553070232595</v>
      </c>
      <c r="I2208">
        <v>179.504325440922</v>
      </c>
      <c r="J2208">
        <v>159.436482071657</v>
      </c>
      <c r="K2208">
        <v>221.12301282985001</v>
      </c>
      <c r="L2208">
        <v>320.88514380229799</v>
      </c>
      <c r="M2208">
        <v>394.49938293091998</v>
      </c>
      <c r="N2208">
        <v>321.74041830968599</v>
      </c>
      <c r="O2208">
        <v>192.30248332029501</v>
      </c>
      <c r="P2208">
        <v>230.47620917190099</v>
      </c>
      <c r="Q2208">
        <v>49.524510141622102</v>
      </c>
      <c r="R2208">
        <v>32.201405296063903</v>
      </c>
      <c r="S2208">
        <v>11.456723378353701</v>
      </c>
      <c r="T2208">
        <v>23.3185658842369</v>
      </c>
    </row>
    <row r="2209" spans="1:20" x14ac:dyDescent="0.35">
      <c r="A2209" s="24">
        <v>44113</v>
      </c>
      <c r="B2209">
        <v>133.50155353852401</v>
      </c>
      <c r="C2209">
        <v>156.64263213779699</v>
      </c>
      <c r="D2209">
        <v>142.17998213511399</v>
      </c>
      <c r="E2209">
        <v>118.37936837765299</v>
      </c>
      <c r="F2209">
        <v>152.44808938697699</v>
      </c>
      <c r="G2209">
        <v>22.642218426458999</v>
      </c>
      <c r="H2209">
        <v>8.2877562636560995</v>
      </c>
      <c r="I2209">
        <v>180.33044726958801</v>
      </c>
      <c r="J2209">
        <v>159.803611476219</v>
      </c>
      <c r="K2209">
        <v>221.12301282985001</v>
      </c>
      <c r="L2209">
        <v>323.75061054828598</v>
      </c>
      <c r="M2209">
        <v>399.59969621214498</v>
      </c>
      <c r="N2209">
        <v>324.76736474418402</v>
      </c>
      <c r="O2209">
        <v>190.961356071989</v>
      </c>
      <c r="P2209">
        <v>230.60420345770501</v>
      </c>
      <c r="Q2209">
        <v>49.673453985167697</v>
      </c>
      <c r="R2209">
        <v>32.289226528807397</v>
      </c>
      <c r="S2209">
        <v>11.9590422294223</v>
      </c>
      <c r="T2209">
        <v>22.960210831713798</v>
      </c>
    </row>
    <row r="2210" spans="1:20" x14ac:dyDescent="0.35">
      <c r="A2210" s="24">
        <v>44116</v>
      </c>
      <c r="B2210">
        <v>133.76239030706299</v>
      </c>
      <c r="C2210">
        <v>157.16506201159899</v>
      </c>
      <c r="D2210">
        <v>142.60561512838899</v>
      </c>
      <c r="E2210">
        <v>118.393657483664</v>
      </c>
      <c r="F2210">
        <v>153.31523162704801</v>
      </c>
      <c r="G2210">
        <v>22.475527277007998</v>
      </c>
      <c r="H2210">
        <v>8.1993908226375201</v>
      </c>
      <c r="I2210">
        <v>181.83094799932101</v>
      </c>
      <c r="J2210">
        <v>160.727386761254</v>
      </c>
      <c r="K2210">
        <v>222.650042741737</v>
      </c>
      <c r="L2210">
        <v>328.95908741451399</v>
      </c>
      <c r="M2210">
        <v>408.40930058201599</v>
      </c>
      <c r="N2210">
        <v>329.78595623263197</v>
      </c>
      <c r="O2210">
        <v>193.58524028874999</v>
      </c>
      <c r="P2210">
        <v>230.64689117928501</v>
      </c>
      <c r="Q2210">
        <v>49.152143036464899</v>
      </c>
      <c r="R2210">
        <v>31.7915682236161</v>
      </c>
      <c r="S2210">
        <v>12.3261211772232</v>
      </c>
      <c r="T2210">
        <v>23.0114005010171</v>
      </c>
    </row>
    <row r="2211" spans="1:20" x14ac:dyDescent="0.35">
      <c r="A2211" s="24">
        <v>44117</v>
      </c>
      <c r="B2211">
        <v>133.796425492699</v>
      </c>
      <c r="C2211">
        <v>156.98545083104099</v>
      </c>
      <c r="D2211">
        <v>142.48954801324601</v>
      </c>
      <c r="E2211">
        <v>118.46503376118601</v>
      </c>
      <c r="F2211">
        <v>152.67927987234501</v>
      </c>
      <c r="G2211">
        <v>22.156038119807199</v>
      </c>
      <c r="H2211">
        <v>8.0226605977440997</v>
      </c>
      <c r="I2211">
        <v>181.24087559762501</v>
      </c>
      <c r="J2211">
        <v>160.57345088836499</v>
      </c>
      <c r="K2211">
        <v>228.46442174047201</v>
      </c>
      <c r="L2211">
        <v>326.81220039396601</v>
      </c>
      <c r="M2211">
        <v>406.78648192729997</v>
      </c>
      <c r="N2211">
        <v>327.71477830410799</v>
      </c>
      <c r="O2211">
        <v>188.04591291666</v>
      </c>
      <c r="P2211">
        <v>232.65249086471499</v>
      </c>
      <c r="Q2211">
        <v>49.263849045050797</v>
      </c>
      <c r="R2211">
        <v>31.9672134808898</v>
      </c>
      <c r="S2211">
        <v>12.190881273955601</v>
      </c>
      <c r="T2211">
        <v>22.463639882739599</v>
      </c>
    </row>
    <row r="2212" spans="1:20" x14ac:dyDescent="0.35">
      <c r="A2212" s="24">
        <v>44118</v>
      </c>
      <c r="B2212">
        <v>133.87580978376499</v>
      </c>
      <c r="C2212">
        <v>157.05076147498301</v>
      </c>
      <c r="D2212">
        <v>142.60561512838899</v>
      </c>
      <c r="E2212">
        <v>118.450802365619</v>
      </c>
      <c r="F2212">
        <v>152.332428248019</v>
      </c>
      <c r="G2212">
        <v>22.031019408363999</v>
      </c>
      <c r="H2212">
        <v>7.9730515140640197</v>
      </c>
      <c r="I2212">
        <v>182.08382364109499</v>
      </c>
      <c r="J2212">
        <v>160.727386761254</v>
      </c>
      <c r="K2212">
        <v>229.99141500349401</v>
      </c>
      <c r="L2212">
        <v>324.75864978606398</v>
      </c>
      <c r="M2212">
        <v>404.15903951432898</v>
      </c>
      <c r="N2212">
        <v>325.80298566219199</v>
      </c>
      <c r="O2212">
        <v>185.36371934935701</v>
      </c>
      <c r="P2212">
        <v>230.73223218297699</v>
      </c>
      <c r="Q2212">
        <v>49.598982063395098</v>
      </c>
      <c r="R2212">
        <v>32.289226528807397</v>
      </c>
      <c r="S2212">
        <v>11.389103887343101</v>
      </c>
      <c r="T2212">
        <v>22.571139030350299</v>
      </c>
    </row>
    <row r="2213" spans="1:20" x14ac:dyDescent="0.35">
      <c r="A2213" s="24">
        <v>44119</v>
      </c>
      <c r="B2213">
        <v>133.76239030706299</v>
      </c>
      <c r="C2213">
        <v>156.78953271864799</v>
      </c>
      <c r="D2213">
        <v>142.48954801324601</v>
      </c>
      <c r="E2213">
        <v>118.42220106942</v>
      </c>
      <c r="F2213">
        <v>152.24570875231001</v>
      </c>
      <c r="G2213">
        <v>22.100472540097801</v>
      </c>
      <c r="H2213">
        <v>8.0056077216578903</v>
      </c>
      <c r="I2213">
        <v>182.03327190278699</v>
      </c>
      <c r="J2213">
        <v>160.56163736793499</v>
      </c>
      <c r="K2213">
        <v>229.051774767073</v>
      </c>
      <c r="L2213">
        <v>324.35740190125398</v>
      </c>
      <c r="M2213">
        <v>402.53622085961302</v>
      </c>
      <c r="N2213">
        <v>325.32502152484</v>
      </c>
      <c r="O2213">
        <v>189.09545685467501</v>
      </c>
      <c r="P2213">
        <v>234.188697810105</v>
      </c>
      <c r="Q2213">
        <v>49.747925906940701</v>
      </c>
      <c r="R2213">
        <v>32.464871786081197</v>
      </c>
      <c r="S2213">
        <v>11.9687024199229</v>
      </c>
      <c r="T2213">
        <v>23.047239164046399</v>
      </c>
    </row>
    <row r="2214" spans="1:20" x14ac:dyDescent="0.35">
      <c r="A2214" s="24">
        <v>44120</v>
      </c>
      <c r="B2214">
        <v>133.69436664891899</v>
      </c>
      <c r="C2214">
        <v>156.822160401752</v>
      </c>
      <c r="D2214">
        <v>142.41214850805</v>
      </c>
      <c r="E2214">
        <v>118.450802365619</v>
      </c>
      <c r="F2214">
        <v>151.92771969570401</v>
      </c>
      <c r="G2214">
        <v>22.225491251541001</v>
      </c>
      <c r="H2214">
        <v>8.0753694277246293</v>
      </c>
      <c r="I2214">
        <v>181.40941550247001</v>
      </c>
      <c r="J2214">
        <v>160.28926620132799</v>
      </c>
      <c r="K2214">
        <v>226.643742801933</v>
      </c>
      <c r="L2214">
        <v>324.16133861342502</v>
      </c>
      <c r="M2214">
        <v>401.22248443939202</v>
      </c>
      <c r="N2214">
        <v>325.086039456165</v>
      </c>
      <c r="O2214">
        <v>189.50364668018599</v>
      </c>
      <c r="P2214">
        <v>231.62832994147499</v>
      </c>
      <c r="Q2214">
        <v>49.412800384889501</v>
      </c>
      <c r="R2214">
        <v>32.289226528807397</v>
      </c>
      <c r="S2214">
        <v>11.862442166910199</v>
      </c>
      <c r="T2214">
        <v>22.299816520528999</v>
      </c>
    </row>
    <row r="2215" spans="1:20" x14ac:dyDescent="0.35">
      <c r="A2215" s="24">
        <v>44123</v>
      </c>
      <c r="B2215">
        <v>133.53557003890899</v>
      </c>
      <c r="C2215">
        <v>156.626269928227</v>
      </c>
      <c r="D2215">
        <v>142.33479721683199</v>
      </c>
      <c r="E2215">
        <v>118.365067729554</v>
      </c>
      <c r="F2215">
        <v>151.609796535371</v>
      </c>
      <c r="G2215">
        <v>22.406071350435798</v>
      </c>
      <c r="H2215">
        <v>8.17768734138523</v>
      </c>
      <c r="I2215">
        <v>180.735095076519</v>
      </c>
      <c r="J2215">
        <v>159.981304428719</v>
      </c>
      <c r="K2215">
        <v>224.294495615421</v>
      </c>
      <c r="L2215">
        <v>319.23302051479698</v>
      </c>
      <c r="M2215">
        <v>394.808556447824</v>
      </c>
      <c r="N2215">
        <v>320.067607736448</v>
      </c>
      <c r="O2215">
        <v>187.754390535678</v>
      </c>
      <c r="P2215">
        <v>229.06797929257999</v>
      </c>
      <c r="Q2215">
        <v>49.450030723556402</v>
      </c>
      <c r="R2215">
        <v>32.172130621220603</v>
      </c>
      <c r="S2215">
        <v>12.0653015611885</v>
      </c>
      <c r="T2215">
        <v>21.8441956228496</v>
      </c>
    </row>
    <row r="2216" spans="1:20" x14ac:dyDescent="0.35">
      <c r="A2216" s="24">
        <v>44124</v>
      </c>
      <c r="B2216">
        <v>133.422159904832</v>
      </c>
      <c r="C2216">
        <v>156.43032417696699</v>
      </c>
      <c r="D2216">
        <v>142.41214850805</v>
      </c>
      <c r="E2216">
        <v>118.37936837765299</v>
      </c>
      <c r="F2216">
        <v>152.13010033037099</v>
      </c>
      <c r="G2216">
        <v>22.8366930644743</v>
      </c>
      <c r="H2216">
        <v>8.4040273071023108</v>
      </c>
      <c r="I2216">
        <v>180.14496419970601</v>
      </c>
      <c r="J2216">
        <v>159.649715615253</v>
      </c>
      <c r="K2216">
        <v>216.83564541857001</v>
      </c>
      <c r="L2216">
        <v>320.51170843391401</v>
      </c>
      <c r="M2216">
        <v>396.50863044742903</v>
      </c>
      <c r="N2216">
        <v>321.50143624101003</v>
      </c>
      <c r="O2216">
        <v>191.01968979425399</v>
      </c>
      <c r="P2216">
        <v>229.53738925235399</v>
      </c>
      <c r="Q2216">
        <v>50.008583255365302</v>
      </c>
      <c r="R2216">
        <v>32.464871786081197</v>
      </c>
      <c r="S2216">
        <v>11.9590422294223</v>
      </c>
      <c r="T2216">
        <v>22.310056138537298</v>
      </c>
    </row>
    <row r="2217" spans="1:20" x14ac:dyDescent="0.35">
      <c r="A2217" s="24">
        <v>44125</v>
      </c>
      <c r="B2217">
        <v>133.26341000795099</v>
      </c>
      <c r="C2217">
        <v>156.34870660119</v>
      </c>
      <c r="D2217">
        <v>142.41214850805</v>
      </c>
      <c r="E2217">
        <v>118.37936837765299</v>
      </c>
      <c r="F2217">
        <v>152.08675376177101</v>
      </c>
      <c r="G2217">
        <v>22.975602122780401</v>
      </c>
      <c r="H2217">
        <v>8.4861919412326099</v>
      </c>
      <c r="I2217">
        <v>179.55493565434699</v>
      </c>
      <c r="J2217">
        <v>159.389117957151</v>
      </c>
      <c r="K2217">
        <v>215.36734531201401</v>
      </c>
      <c r="L2217">
        <v>319.90500679873901</v>
      </c>
      <c r="M2217">
        <v>395.89046597843799</v>
      </c>
      <c r="N2217">
        <v>320.70486129916998</v>
      </c>
      <c r="O2217">
        <v>191.25290282469399</v>
      </c>
      <c r="P2217">
        <v>228.043835589075</v>
      </c>
      <c r="Q2217">
        <v>49.598982063395098</v>
      </c>
      <c r="R2217">
        <v>32.142855946376997</v>
      </c>
      <c r="S2217">
        <v>12.210201654956601</v>
      </c>
      <c r="T2217">
        <v>21.777644421349201</v>
      </c>
    </row>
    <row r="2218" spans="1:20" x14ac:dyDescent="0.35">
      <c r="A2218" s="24">
        <v>44126</v>
      </c>
      <c r="B2218">
        <v>133.02526647737901</v>
      </c>
      <c r="C2218">
        <v>156.29975816681801</v>
      </c>
      <c r="D2218">
        <v>142.29612960688499</v>
      </c>
      <c r="E2218">
        <v>118.35080170772</v>
      </c>
      <c r="F2218">
        <v>152.332428248019</v>
      </c>
      <c r="G2218">
        <v>23.461785224270798</v>
      </c>
      <c r="H2218">
        <v>8.8070988120000404</v>
      </c>
      <c r="I2218">
        <v>178.64449270753201</v>
      </c>
      <c r="J2218">
        <v>159.033782067055</v>
      </c>
      <c r="K2218">
        <v>208.672037557755</v>
      </c>
      <c r="L2218">
        <v>321.65979714956097</v>
      </c>
      <c r="M2218">
        <v>396.199487357995</v>
      </c>
      <c r="N2218">
        <v>322.696282676897</v>
      </c>
      <c r="O2218">
        <v>199.124592032565</v>
      </c>
      <c r="P2218">
        <v>230.22013450162299</v>
      </c>
      <c r="Q2218">
        <v>49.747925906940701</v>
      </c>
      <c r="R2218">
        <v>32.259954645750703</v>
      </c>
      <c r="S2218">
        <v>11.9687024199229</v>
      </c>
      <c r="T2218">
        <v>22.919254464864999</v>
      </c>
    </row>
    <row r="2219" spans="1:20" x14ac:dyDescent="0.35">
      <c r="A2219" s="24">
        <v>44127</v>
      </c>
      <c r="B2219">
        <v>133.218051559896</v>
      </c>
      <c r="C2219">
        <v>156.44663110880199</v>
      </c>
      <c r="D2219">
        <v>142.33479721683199</v>
      </c>
      <c r="E2219">
        <v>118.37936837765299</v>
      </c>
      <c r="F2219">
        <v>152.49140959706699</v>
      </c>
      <c r="G2219">
        <v>23.197858851940801</v>
      </c>
      <c r="H2219">
        <v>8.6009121258132009</v>
      </c>
      <c r="I2219">
        <v>179.58860270273399</v>
      </c>
      <c r="J2219">
        <v>159.436482071657</v>
      </c>
      <c r="K2219">
        <v>211.66727595403799</v>
      </c>
      <c r="L2219">
        <v>322.75190196117899</v>
      </c>
      <c r="M2219">
        <v>397.89959178507002</v>
      </c>
      <c r="N2219">
        <v>323.73187164116001</v>
      </c>
      <c r="O2219">
        <v>201.690154712924</v>
      </c>
      <c r="P2219">
        <v>232.31112684994699</v>
      </c>
      <c r="Q2219">
        <v>49.375562549929803</v>
      </c>
      <c r="R2219">
        <v>31.996488155733399</v>
      </c>
      <c r="S2219">
        <v>11.688563344133501</v>
      </c>
      <c r="T2219">
        <v>22.996043179189201</v>
      </c>
    </row>
    <row r="2220" spans="1:20" x14ac:dyDescent="0.35">
      <c r="A2220" s="24">
        <v>44130</v>
      </c>
      <c r="B2220">
        <v>133.399494694742</v>
      </c>
      <c r="C2220">
        <v>156.59360078682201</v>
      </c>
      <c r="D2220">
        <v>142.450864331974</v>
      </c>
      <c r="E2220">
        <v>118.37936837765299</v>
      </c>
      <c r="F2220">
        <v>151.27740255341399</v>
      </c>
      <c r="G2220">
        <v>22.753346791039199</v>
      </c>
      <c r="H2220">
        <v>8.3497682753997307</v>
      </c>
      <c r="I2220">
        <v>180.14496419970601</v>
      </c>
      <c r="J2220">
        <v>159.76806088214201</v>
      </c>
      <c r="K2220">
        <v>218.18650423889801</v>
      </c>
      <c r="L2220">
        <v>316.787492860893</v>
      </c>
      <c r="M2220">
        <v>390.79012226974299</v>
      </c>
      <c r="N2220">
        <v>317.75754360048597</v>
      </c>
      <c r="O2220">
        <v>197.49194240327699</v>
      </c>
      <c r="P2220">
        <v>226.37956547894299</v>
      </c>
      <c r="Q2220">
        <v>48.668066174574903</v>
      </c>
      <c r="R2220">
        <v>31.469555175698801</v>
      </c>
      <c r="S2220">
        <v>11.8817625479113</v>
      </c>
      <c r="T2220">
        <v>21.777644421349201</v>
      </c>
    </row>
    <row r="2221" spans="1:20" x14ac:dyDescent="0.35">
      <c r="A2221" s="24">
        <v>44131</v>
      </c>
      <c r="B2221">
        <v>133.705689911338</v>
      </c>
      <c r="C2221">
        <v>156.93647475780099</v>
      </c>
      <c r="D2221">
        <v>142.52829597982199</v>
      </c>
      <c r="E2221">
        <v>118.42220106942</v>
      </c>
      <c r="F2221">
        <v>151.30625194187999</v>
      </c>
      <c r="G2221">
        <v>22.4477465832822</v>
      </c>
      <c r="H2221">
        <v>8.1869898660046907</v>
      </c>
      <c r="I2221">
        <v>181.392574668886</v>
      </c>
      <c r="J2221">
        <v>160.419505012493</v>
      </c>
      <c r="K2221">
        <v>223.00243989815201</v>
      </c>
      <c r="L2221">
        <v>315.69535814334398</v>
      </c>
      <c r="M2221">
        <v>391.87197094541699</v>
      </c>
      <c r="N2221">
        <v>316.56260130336</v>
      </c>
      <c r="O2221">
        <v>190.55321498992501</v>
      </c>
      <c r="P2221">
        <v>225.48345050071001</v>
      </c>
      <c r="Q2221">
        <v>49.003199192918899</v>
      </c>
      <c r="R2221">
        <v>31.820842898459698</v>
      </c>
      <c r="S2221">
        <v>12.103941401944001</v>
      </c>
      <c r="T2221">
        <v>21.511439615347399</v>
      </c>
    </row>
    <row r="2222" spans="1:20" x14ac:dyDescent="0.35">
      <c r="A2222" s="24">
        <v>44132</v>
      </c>
      <c r="B2222">
        <v>133.51290482881899</v>
      </c>
      <c r="C2222">
        <v>156.46299331837201</v>
      </c>
      <c r="D2222">
        <v>142.37346482677799</v>
      </c>
      <c r="E2222">
        <v>118.42220106942</v>
      </c>
      <c r="F2222">
        <v>150.03441432874899</v>
      </c>
      <c r="G2222">
        <v>22.3782906567099</v>
      </c>
      <c r="H2222">
        <v>8.1559845172765204</v>
      </c>
      <c r="I2222">
        <v>180.39783984147999</v>
      </c>
      <c r="J2222">
        <v>159.62600855054799</v>
      </c>
      <c r="K2222">
        <v>223.119881184381</v>
      </c>
      <c r="L2222">
        <v>304.90526810181802</v>
      </c>
      <c r="M2222">
        <v>377.11206193572201</v>
      </c>
      <c r="N2222">
        <v>305.649406371287</v>
      </c>
      <c r="O2222">
        <v>186.58820352485699</v>
      </c>
      <c r="P2222">
        <v>220.02135074868301</v>
      </c>
      <c r="Q2222">
        <v>47.699919947088198</v>
      </c>
      <c r="R2222">
        <v>30.884075637764099</v>
      </c>
      <c r="S2222">
        <v>12.036321910933401</v>
      </c>
      <c r="T2222">
        <v>20.298156456142301</v>
      </c>
    </row>
    <row r="2223" spans="1:20" x14ac:dyDescent="0.35">
      <c r="A2223" s="24">
        <v>44133</v>
      </c>
      <c r="B2223">
        <v>133.27474261299599</v>
      </c>
      <c r="C2223">
        <v>156.21804385500499</v>
      </c>
      <c r="D2223">
        <v>142.14136273914499</v>
      </c>
      <c r="E2223">
        <v>118.322281206143</v>
      </c>
      <c r="F2223">
        <v>150.42466523869399</v>
      </c>
      <c r="G2223">
        <v>22.8366930644743</v>
      </c>
      <c r="H2223">
        <v>8.3916256933259099</v>
      </c>
      <c r="I2223">
        <v>179.35256789454399</v>
      </c>
      <c r="J2223">
        <v>159.211465016575</v>
      </c>
      <c r="K2223">
        <v>217.01181651012899</v>
      </c>
      <c r="L2223">
        <v>308.004180550184</v>
      </c>
      <c r="M2223">
        <v>382.21231436200901</v>
      </c>
      <c r="N2223">
        <v>308.915334874461</v>
      </c>
      <c r="O2223">
        <v>190.55321498992501</v>
      </c>
      <c r="P2223">
        <v>218.57046758724999</v>
      </c>
      <c r="Q2223">
        <v>47.104133328465601</v>
      </c>
      <c r="R2223">
        <v>30.474238565316298</v>
      </c>
      <c r="S2223">
        <v>12.123261782945001</v>
      </c>
      <c r="T2223">
        <v>20.815212956687201</v>
      </c>
    </row>
    <row r="2224" spans="1:20" x14ac:dyDescent="0.35">
      <c r="A2224" s="24">
        <v>44134</v>
      </c>
      <c r="B2224">
        <v>132.91184700067501</v>
      </c>
      <c r="C2224">
        <v>155.85891822992599</v>
      </c>
      <c r="D2224">
        <v>141.909260651512</v>
      </c>
      <c r="E2224">
        <v>118.27941388811</v>
      </c>
      <c r="F2224">
        <v>150.74261475753599</v>
      </c>
      <c r="G2224">
        <v>23.253420239392501</v>
      </c>
      <c r="H2224">
        <v>8.6412193420173207</v>
      </c>
      <c r="I2224">
        <v>178.17242309115099</v>
      </c>
      <c r="J2224">
        <v>158.38237794862701</v>
      </c>
      <c r="K2224">
        <v>210.55142797719199</v>
      </c>
      <c r="L2224">
        <v>304.79324048189602</v>
      </c>
      <c r="M2224">
        <v>375.48930413594502</v>
      </c>
      <c r="N2224">
        <v>305.7290351071</v>
      </c>
      <c r="O2224">
        <v>193.29374227949401</v>
      </c>
      <c r="P2224">
        <v>212.68161115756001</v>
      </c>
      <c r="Q2224">
        <v>47.104133328465601</v>
      </c>
      <c r="R2224">
        <v>30.386417332572801</v>
      </c>
      <c r="S2224">
        <v>12.3068007962223</v>
      </c>
      <c r="T2224">
        <v>20.774254484653799</v>
      </c>
    </row>
    <row r="2225" spans="1:20" x14ac:dyDescent="0.35">
      <c r="A2225" s="24">
        <v>44137</v>
      </c>
      <c r="B2225">
        <v>133.15264383696399</v>
      </c>
      <c r="C2225">
        <v>156.171375627202</v>
      </c>
      <c r="D2225">
        <v>142.13400207191501</v>
      </c>
      <c r="E2225">
        <v>118.30370998516401</v>
      </c>
      <c r="F2225">
        <v>151.11275412485901</v>
      </c>
      <c r="G2225">
        <v>22.9617117759175</v>
      </c>
      <c r="H2225">
        <v>8.4551865925043703</v>
      </c>
      <c r="I2225">
        <v>179.367625237071</v>
      </c>
      <c r="J2225">
        <v>159.003122930633</v>
      </c>
      <c r="K2225">
        <v>215.073714609794</v>
      </c>
      <c r="L2225">
        <v>308.20945486495901</v>
      </c>
      <c r="M2225">
        <v>378.03936949414901</v>
      </c>
      <c r="N2225">
        <v>309.23400958644203</v>
      </c>
      <c r="O2225">
        <v>198.24997614617399</v>
      </c>
      <c r="P2225">
        <v>216.22345222784901</v>
      </c>
      <c r="Q2225">
        <v>47.960577295512898</v>
      </c>
      <c r="R2225">
        <v>30.884075637764099</v>
      </c>
      <c r="S2225">
        <v>11.833462516655199</v>
      </c>
      <c r="T2225">
        <v>21.577990816847802</v>
      </c>
    </row>
    <row r="2226" spans="1:20" x14ac:dyDescent="0.35">
      <c r="A2226" s="24">
        <v>44138</v>
      </c>
      <c r="B2226">
        <v>133.095840672355</v>
      </c>
      <c r="C2226">
        <v>156.04051940894399</v>
      </c>
      <c r="D2226">
        <v>142.13400207191501</v>
      </c>
      <c r="E2226">
        <v>118.27513177314199</v>
      </c>
      <c r="F2226">
        <v>152.54967508195</v>
      </c>
      <c r="G2226">
        <v>23.183964312820201</v>
      </c>
      <c r="H2226">
        <v>8.5931604600593694</v>
      </c>
      <c r="I2226">
        <v>179.367625237071</v>
      </c>
      <c r="J2226">
        <v>159.15746892573901</v>
      </c>
      <c r="K2226">
        <v>211.784753889131</v>
      </c>
      <c r="L2226">
        <v>313.65125780983999</v>
      </c>
      <c r="M2226">
        <v>384.83978720244897</v>
      </c>
      <c r="N2226">
        <v>314.57114797188598</v>
      </c>
      <c r="O2226">
        <v>203.84762505466799</v>
      </c>
      <c r="P2226">
        <v>223.86186811215899</v>
      </c>
      <c r="Q2226">
        <v>48.258468730750799</v>
      </c>
      <c r="R2226">
        <v>31.147542127781499</v>
      </c>
      <c r="S2226">
        <v>11.215224143319899</v>
      </c>
      <c r="T2226">
        <v>21.398810132809398</v>
      </c>
    </row>
    <row r="2227" spans="1:20" x14ac:dyDescent="0.35">
      <c r="A2227" s="24">
        <v>44139</v>
      </c>
      <c r="B2227">
        <v>133.98188595662199</v>
      </c>
      <c r="C2227">
        <v>157.513062992502</v>
      </c>
      <c r="D2227">
        <v>142.754017751101</v>
      </c>
      <c r="E2227">
        <v>118.46097094590699</v>
      </c>
      <c r="F2227">
        <v>153.914070600608</v>
      </c>
      <c r="G2227">
        <v>22.225491251541001</v>
      </c>
      <c r="H2227">
        <v>8.0474651395841299</v>
      </c>
      <c r="I2227">
        <v>183.32353996953299</v>
      </c>
      <c r="J2227">
        <v>161.54303982586799</v>
      </c>
      <c r="K2227">
        <v>224.52941483674201</v>
      </c>
      <c r="L2227">
        <v>320.66105865652202</v>
      </c>
      <c r="M2227">
        <v>398.28599021939402</v>
      </c>
      <c r="N2227">
        <v>321.66072566638201</v>
      </c>
      <c r="O2227">
        <v>192.88556463984401</v>
      </c>
      <c r="P2227">
        <v>223.30715158816199</v>
      </c>
      <c r="Q2227">
        <v>48.779779679454002</v>
      </c>
      <c r="R2227">
        <v>31.615925758129201</v>
      </c>
      <c r="S2227">
        <v>11.186244493065001</v>
      </c>
      <c r="T2227">
        <v>21.322023523669898</v>
      </c>
    </row>
    <row r="2228" spans="1:20" x14ac:dyDescent="0.35">
      <c r="A2228" s="24">
        <v>44140</v>
      </c>
      <c r="B2228">
        <v>134.10684357613599</v>
      </c>
      <c r="C2228">
        <v>157.69300583947</v>
      </c>
      <c r="D2228">
        <v>142.94770937000101</v>
      </c>
      <c r="E2228">
        <v>118.446716466162</v>
      </c>
      <c r="F2228">
        <v>154.53822692238299</v>
      </c>
      <c r="G2228">
        <v>22.100472540097801</v>
      </c>
      <c r="H2228">
        <v>8.0087081251019896</v>
      </c>
      <c r="I2228">
        <v>184.557613449218</v>
      </c>
      <c r="J2228">
        <v>162.14831019643799</v>
      </c>
      <c r="K2228">
        <v>226.35011209971299</v>
      </c>
      <c r="L2228">
        <v>326.91486745728503</v>
      </c>
      <c r="M2228">
        <v>407.32739105140303</v>
      </c>
      <c r="N2228">
        <v>327.95372841903702</v>
      </c>
      <c r="O2228">
        <v>199.76600707437899</v>
      </c>
      <c r="P2228">
        <v>230.30549272504899</v>
      </c>
      <c r="Q2228">
        <v>49.003199192918899</v>
      </c>
      <c r="R2228">
        <v>31.615925758129201</v>
      </c>
      <c r="S2228">
        <v>10.751546054253399</v>
      </c>
      <c r="T2228">
        <v>21.439768604842801</v>
      </c>
    </row>
    <row r="2229" spans="1:20" x14ac:dyDescent="0.35">
      <c r="A2229" s="24">
        <v>44141</v>
      </c>
      <c r="B2229">
        <v>133.81149514804699</v>
      </c>
      <c r="C2229">
        <v>157.48029711506101</v>
      </c>
      <c r="D2229">
        <v>142.87021343685001</v>
      </c>
      <c r="E2229">
        <v>118.403779895596</v>
      </c>
      <c r="F2229">
        <v>154.04470337286699</v>
      </c>
      <c r="G2229">
        <v>22.628330874434599</v>
      </c>
      <c r="H2229">
        <v>8.2738044481575699</v>
      </c>
      <c r="I2229">
        <v>183.67855702124299</v>
      </c>
      <c r="J2229">
        <v>161.637988120459</v>
      </c>
      <c r="K2229">
        <v>217.83407043361899</v>
      </c>
      <c r="L2229">
        <v>326.840222251912</v>
      </c>
      <c r="M2229">
        <v>407.79101440314702</v>
      </c>
      <c r="N2229">
        <v>327.79447094741198</v>
      </c>
      <c r="O2229">
        <v>196.32575539245599</v>
      </c>
      <c r="P2229">
        <v>229.153320296272</v>
      </c>
      <c r="Q2229">
        <v>48.817013766267301</v>
      </c>
      <c r="R2229">
        <v>31.147542127781399</v>
      </c>
      <c r="S2229">
        <v>10.606645960485199</v>
      </c>
      <c r="T2229">
        <v>20.779374293657899</v>
      </c>
    </row>
    <row r="2230" spans="1:20" x14ac:dyDescent="0.35">
      <c r="A2230" s="24">
        <v>44144</v>
      </c>
      <c r="B2230">
        <v>133.18671639310301</v>
      </c>
      <c r="C2230">
        <v>156.776735922988</v>
      </c>
      <c r="D2230">
        <v>142.63769349474501</v>
      </c>
      <c r="E2230">
        <v>118.26080804086401</v>
      </c>
      <c r="F2230">
        <v>155.14784652626099</v>
      </c>
      <c r="G2230">
        <v>23.559017652311201</v>
      </c>
      <c r="H2230">
        <v>8.8039984085559393</v>
      </c>
      <c r="I2230">
        <v>181.36245998383299</v>
      </c>
      <c r="J2230">
        <v>160.415533829081</v>
      </c>
      <c r="K2230">
        <v>203.44491996345999</v>
      </c>
      <c r="L2230">
        <v>330.94717393805701</v>
      </c>
      <c r="M2230">
        <v>405.78188859651499</v>
      </c>
      <c r="N2230">
        <v>332.01639163278202</v>
      </c>
      <c r="O2230">
        <v>222.856290543124</v>
      </c>
      <c r="P2230">
        <v>231.969728395711</v>
      </c>
      <c r="Q2230">
        <v>49.412800384889501</v>
      </c>
      <c r="R2230">
        <v>31.9672134808898</v>
      </c>
      <c r="S2230">
        <v>10.452086597463101</v>
      </c>
      <c r="T2230">
        <v>24.142777242078498</v>
      </c>
    </row>
    <row r="2231" spans="1:20" x14ac:dyDescent="0.35">
      <c r="A2231" s="24">
        <v>44145</v>
      </c>
      <c r="B2231">
        <v>132.970911080718</v>
      </c>
      <c r="C2231">
        <v>156.71132854301001</v>
      </c>
      <c r="D2231">
        <v>142.443969733193</v>
      </c>
      <c r="E2231">
        <v>118.20362853264299</v>
      </c>
      <c r="F2231">
        <v>155.10427591033201</v>
      </c>
      <c r="G2231">
        <v>23.8229454220603</v>
      </c>
      <c r="H2231">
        <v>8.9435218206893392</v>
      </c>
      <c r="I2231">
        <v>180.85533453504601</v>
      </c>
      <c r="J2231">
        <v>160.000110032789</v>
      </c>
      <c r="K2231">
        <v>200.978249815151</v>
      </c>
      <c r="L2231">
        <v>330.46177076161302</v>
      </c>
      <c r="M2231">
        <v>401.29980063922</v>
      </c>
      <c r="N2231">
        <v>331.37904220882001</v>
      </c>
      <c r="O2231">
        <v>225.94667393593801</v>
      </c>
      <c r="P2231">
        <v>233.292600051607</v>
      </c>
      <c r="Q2231">
        <v>50.380946612376199</v>
      </c>
      <c r="R2231">
        <v>32.728338276098498</v>
      </c>
      <c r="S2231">
        <v>10.8288257357645</v>
      </c>
      <c r="T2231">
        <v>24.900437398419601</v>
      </c>
    </row>
    <row r="2232" spans="1:20" x14ac:dyDescent="0.35">
      <c r="A2232" s="24">
        <v>44146</v>
      </c>
      <c r="B2232">
        <v>133.05042616854399</v>
      </c>
      <c r="C2232">
        <v>156.79312577142599</v>
      </c>
      <c r="D2232">
        <v>142.443969733193</v>
      </c>
      <c r="E2232">
        <v>118.289409337064</v>
      </c>
      <c r="F2232">
        <v>154.87203108458999</v>
      </c>
      <c r="G2232">
        <v>23.670146016891401</v>
      </c>
      <c r="H2232">
        <v>8.8551563796708397</v>
      </c>
      <c r="I2232">
        <v>181.04131464341901</v>
      </c>
      <c r="J2232">
        <v>160.29683845785999</v>
      </c>
      <c r="K2232">
        <v>202.97511816968199</v>
      </c>
      <c r="L2232">
        <v>332.91671878398301</v>
      </c>
      <c r="M2232">
        <v>407.17284993415501</v>
      </c>
      <c r="N2232">
        <v>334.00787691800201</v>
      </c>
      <c r="O2232">
        <v>220.40732219212401</v>
      </c>
      <c r="P2232">
        <v>233.42061155714401</v>
      </c>
      <c r="Q2232">
        <v>50.343712525563298</v>
      </c>
      <c r="R2232">
        <v>32.669788926411599</v>
      </c>
      <c r="S2232">
        <v>11.1282851925549</v>
      </c>
      <c r="T2232">
        <v>24.716141115746201</v>
      </c>
    </row>
    <row r="2233" spans="1:20" x14ac:dyDescent="0.35">
      <c r="A2233" s="24">
        <v>44147</v>
      </c>
      <c r="B2233">
        <v>133.60703178333301</v>
      </c>
      <c r="C2233">
        <v>157.31671647766299</v>
      </c>
      <c r="D2233">
        <v>142.67645753264699</v>
      </c>
      <c r="E2233">
        <v>118.346611929464</v>
      </c>
      <c r="F2233">
        <v>154.001172294702</v>
      </c>
      <c r="G2233">
        <v>22.864475155619399</v>
      </c>
      <c r="H2233">
        <v>8.3947260967700092</v>
      </c>
      <c r="I2233">
        <v>182.46133899392001</v>
      </c>
      <c r="J2233">
        <v>160.93773944635501</v>
      </c>
      <c r="K2233">
        <v>213.31178380101801</v>
      </c>
      <c r="L2233">
        <v>329.68711741435101</v>
      </c>
      <c r="M2233">
        <v>404.00446796961103</v>
      </c>
      <c r="N2233">
        <v>330.82144933565598</v>
      </c>
      <c r="O2233">
        <v>215.975860294451</v>
      </c>
      <c r="P2233">
        <v>228.29987581988499</v>
      </c>
      <c r="Q2233">
        <v>49.934107585446299</v>
      </c>
      <c r="R2233">
        <v>32.435597111237897</v>
      </c>
      <c r="S2233">
        <v>10.838485926264999</v>
      </c>
      <c r="T2233">
        <v>23.722992902243799</v>
      </c>
    </row>
    <row r="2234" spans="1:20" x14ac:dyDescent="0.35">
      <c r="A2234" s="24">
        <v>44148</v>
      </c>
      <c r="B2234">
        <v>133.62974370654999</v>
      </c>
      <c r="C2234">
        <v>157.36577546750499</v>
      </c>
      <c r="D2234">
        <v>142.754017751101</v>
      </c>
      <c r="E2234">
        <v>118.360889493386</v>
      </c>
      <c r="F2234">
        <v>154.49468266496399</v>
      </c>
      <c r="G2234">
        <v>22.9200379404903</v>
      </c>
      <c r="H2234">
        <v>8.4303820506644005</v>
      </c>
      <c r="I2234">
        <v>182.91782499172399</v>
      </c>
      <c r="J2234">
        <v>161.12759602361501</v>
      </c>
      <c r="K2234">
        <v>212.07842124021499</v>
      </c>
      <c r="L2234">
        <v>334.25139060713002</v>
      </c>
      <c r="M2234">
        <v>408.10021834752098</v>
      </c>
      <c r="N2234">
        <v>335.28235208970102</v>
      </c>
      <c r="O2234">
        <v>221.165380306744</v>
      </c>
      <c r="P2234">
        <v>232.95120159736999</v>
      </c>
      <c r="Q2234">
        <v>49.710691820127401</v>
      </c>
      <c r="R2234">
        <v>32.230679970907097</v>
      </c>
      <c r="S2234">
        <v>10.935085067530601</v>
      </c>
      <c r="T2234">
        <v>25.013060565403801</v>
      </c>
    </row>
    <row r="2235" spans="1:20" x14ac:dyDescent="0.35">
      <c r="A2235" s="24">
        <v>44151</v>
      </c>
      <c r="B2235">
        <v>133.61839241625401</v>
      </c>
      <c r="C2235">
        <v>157.57849801134799</v>
      </c>
      <c r="D2235">
        <v>142.986473407902</v>
      </c>
      <c r="E2235">
        <v>118.38952541585201</v>
      </c>
      <c r="F2235">
        <v>155.35101791620801</v>
      </c>
      <c r="G2235">
        <v>23.017275958207701</v>
      </c>
      <c r="H2235">
        <v>8.4923927481208192</v>
      </c>
      <c r="I2235">
        <v>183.84755010824099</v>
      </c>
      <c r="J2235">
        <v>161.649841652812</v>
      </c>
      <c r="K2235">
        <v>211.31491544648699</v>
      </c>
      <c r="L2235">
        <v>338.42374656577101</v>
      </c>
      <c r="M2235">
        <v>411.65490746398001</v>
      </c>
      <c r="N2235">
        <v>339.26532266014101</v>
      </c>
      <c r="O2235">
        <v>230.31983866893199</v>
      </c>
      <c r="P2235">
        <v>239.18145648129601</v>
      </c>
      <c r="Q2235">
        <v>50.1575308470577</v>
      </c>
      <c r="R2235">
        <v>32.611242368511597</v>
      </c>
      <c r="S2235">
        <v>9.9594288581415302</v>
      </c>
      <c r="T2235">
        <v>26.4260015394795</v>
      </c>
    </row>
    <row r="2236" spans="1:20" x14ac:dyDescent="0.35">
      <c r="A2236" s="24">
        <v>44152</v>
      </c>
      <c r="B2236">
        <v>133.891038263751</v>
      </c>
      <c r="C2236">
        <v>157.82391733546299</v>
      </c>
      <c r="D2236">
        <v>143.063969341053</v>
      </c>
      <c r="E2236">
        <v>118.418126712052</v>
      </c>
      <c r="F2236">
        <v>155.49618740636501</v>
      </c>
      <c r="G2236">
        <v>22.739455046757101</v>
      </c>
      <c r="H2236">
        <v>8.3234122175504908</v>
      </c>
      <c r="I2236">
        <v>184.557613449218</v>
      </c>
      <c r="J2236">
        <v>162.17204727008601</v>
      </c>
      <c r="K2236">
        <v>214.60385784271901</v>
      </c>
      <c r="L2236">
        <v>336.603611754317</v>
      </c>
      <c r="M2236">
        <v>409.64572080240902</v>
      </c>
      <c r="N2236">
        <v>337.67207691522202</v>
      </c>
      <c r="O2236">
        <v>229.56180492603599</v>
      </c>
      <c r="P2236">
        <v>240.16291246322101</v>
      </c>
      <c r="Q2236">
        <v>50.306474690603601</v>
      </c>
      <c r="R2236">
        <v>32.728338276098498</v>
      </c>
      <c r="S2236">
        <v>9.9497686676410702</v>
      </c>
      <c r="T2236">
        <v>26.856023392137899</v>
      </c>
    </row>
    <row r="2237" spans="1:20" x14ac:dyDescent="0.35">
      <c r="A2237" s="24">
        <v>44153</v>
      </c>
      <c r="B2237">
        <v>133.98188595662199</v>
      </c>
      <c r="C2237">
        <v>157.88936617374199</v>
      </c>
      <c r="D2237">
        <v>143.102685164977</v>
      </c>
      <c r="E2237">
        <v>118.38952541585201</v>
      </c>
      <c r="F2237">
        <v>155.14784652626099</v>
      </c>
      <c r="G2237">
        <v>22.614439130152402</v>
      </c>
      <c r="H2237">
        <v>8.2598513183719593</v>
      </c>
      <c r="I2237">
        <v>185.69029107670499</v>
      </c>
      <c r="J2237">
        <v>162.51622983649099</v>
      </c>
      <c r="K2237">
        <v>216.718149159045</v>
      </c>
      <c r="L2237">
        <v>332.55258416033797</v>
      </c>
      <c r="M2237">
        <v>404.93186681044699</v>
      </c>
      <c r="N2237">
        <v>333.52978496566402</v>
      </c>
      <c r="O2237">
        <v>225.59681783269201</v>
      </c>
      <c r="P2237">
        <v>240.41895269403099</v>
      </c>
      <c r="Q2237">
        <v>50.380946612376199</v>
      </c>
      <c r="R2237">
        <v>32.816159508842098</v>
      </c>
      <c r="S2237">
        <v>9.9304482866400292</v>
      </c>
      <c r="T2237">
        <v>26.277539709466001</v>
      </c>
    </row>
    <row r="2238" spans="1:20" x14ac:dyDescent="0.35">
      <c r="A2238" s="24">
        <v>44154</v>
      </c>
      <c r="B2238">
        <v>134.231782510399</v>
      </c>
      <c r="C2238">
        <v>158.29837995468901</v>
      </c>
      <c r="D2238">
        <v>143.37396914498299</v>
      </c>
      <c r="E2238">
        <v>118.418126712052</v>
      </c>
      <c r="F2238">
        <v>155.69934561705699</v>
      </c>
      <c r="G2238">
        <v>22.3782906567099</v>
      </c>
      <c r="H2238">
        <v>8.1265280559831101</v>
      </c>
      <c r="I2238">
        <v>187.26246768062001</v>
      </c>
      <c r="J2238">
        <v>163.418238635113</v>
      </c>
      <c r="K2238">
        <v>220.06583968503901</v>
      </c>
      <c r="L2238">
        <v>333.95272006784501</v>
      </c>
      <c r="M2238">
        <v>407.17284993415501</v>
      </c>
      <c r="N2238">
        <v>335.04343392851803</v>
      </c>
      <c r="O2238">
        <v>226.58808897775299</v>
      </c>
      <c r="P2238">
        <v>245.92377460710699</v>
      </c>
      <c r="Q2238">
        <v>50.380946612376199</v>
      </c>
      <c r="R2238">
        <v>32.786884833998499</v>
      </c>
      <c r="S2238">
        <v>9.5633693388390899</v>
      </c>
      <c r="T2238">
        <v>26.912337080814599</v>
      </c>
    </row>
    <row r="2239" spans="1:20" x14ac:dyDescent="0.35">
      <c r="A2239" s="24">
        <v>44155</v>
      </c>
      <c r="B2239">
        <v>134.36811010546</v>
      </c>
      <c r="C2239">
        <v>158.21655508740599</v>
      </c>
      <c r="D2239">
        <v>143.21896120735499</v>
      </c>
      <c r="E2239">
        <v>118.446716466162</v>
      </c>
      <c r="F2239">
        <v>155.45265632819999</v>
      </c>
      <c r="G2239">
        <v>21.9754538286548</v>
      </c>
      <c r="H2239">
        <v>7.9172416234958201</v>
      </c>
      <c r="I2239">
        <v>187.53301742638899</v>
      </c>
      <c r="J2239">
        <v>163.27587621110999</v>
      </c>
      <c r="K2239">
        <v>225.58662463041799</v>
      </c>
      <c r="L2239">
        <v>331.66590319315299</v>
      </c>
      <c r="M2239">
        <v>404.081814596909</v>
      </c>
      <c r="N2239">
        <v>332.73333783880901</v>
      </c>
      <c r="O2239">
        <v>224.43058207842199</v>
      </c>
      <c r="P2239">
        <v>245.66771715656299</v>
      </c>
      <c r="Q2239">
        <v>50.641603960801199</v>
      </c>
      <c r="R2239">
        <v>33.0503513240158</v>
      </c>
      <c r="S2239">
        <v>9.70826943260729</v>
      </c>
      <c r="T2239">
        <v>26.6512499786324</v>
      </c>
    </row>
    <row r="2240" spans="1:20" x14ac:dyDescent="0.35">
      <c r="A2240" s="24">
        <v>44158</v>
      </c>
      <c r="B2240">
        <v>134.334046891946</v>
      </c>
      <c r="C2240">
        <v>158.18385830713299</v>
      </c>
      <c r="D2240">
        <v>143.29645714050599</v>
      </c>
      <c r="E2240">
        <v>118.446716466162</v>
      </c>
      <c r="F2240">
        <v>155.684887974688</v>
      </c>
      <c r="G2240">
        <v>22.183820210952302</v>
      </c>
      <c r="H2240">
        <v>8.01490893199027</v>
      </c>
      <c r="I2240">
        <v>187.58371535248801</v>
      </c>
      <c r="J2240">
        <v>163.47761632966501</v>
      </c>
      <c r="K2240">
        <v>221.76907733734899</v>
      </c>
      <c r="L2240">
        <v>333.65395981076398</v>
      </c>
      <c r="M2240">
        <v>404.46809132135502</v>
      </c>
      <c r="N2240">
        <v>334.72469530904402</v>
      </c>
      <c r="O2240">
        <v>228.39561791521501</v>
      </c>
      <c r="P2240">
        <v>254.84239164546599</v>
      </c>
      <c r="Q2240">
        <v>50.790547804346801</v>
      </c>
      <c r="R2240">
        <v>33.2845431391898</v>
      </c>
      <c r="S2240">
        <v>9.8628287956294596</v>
      </c>
      <c r="T2240">
        <v>29.026622417370099</v>
      </c>
    </row>
    <row r="2241" spans="1:20" x14ac:dyDescent="0.35">
      <c r="A2241" s="24">
        <v>44159</v>
      </c>
      <c r="B2241">
        <v>134.152276765198</v>
      </c>
      <c r="C2241">
        <v>158.24933478428099</v>
      </c>
      <c r="D2241">
        <v>143.33525332105901</v>
      </c>
      <c r="E2241">
        <v>118.475294678184</v>
      </c>
      <c r="F2241">
        <v>156.09129665085501</v>
      </c>
      <c r="G2241">
        <v>22.628330874434599</v>
      </c>
      <c r="H2241">
        <v>8.2536518257709108</v>
      </c>
      <c r="I2241">
        <v>186.73844292313299</v>
      </c>
      <c r="J2241">
        <v>163.10960666278501</v>
      </c>
      <c r="K2241">
        <v>216.365788651495</v>
      </c>
      <c r="L2241">
        <v>339.03044820094499</v>
      </c>
      <c r="M2241">
        <v>409.41383305786297</v>
      </c>
      <c r="N2241">
        <v>339.98217300493002</v>
      </c>
      <c r="O2241">
        <v>239.47429703112101</v>
      </c>
      <c r="P2241">
        <v>259.40841085872898</v>
      </c>
      <c r="Q2241">
        <v>51.870407536712897</v>
      </c>
      <c r="R2241">
        <v>33.987118584711297</v>
      </c>
      <c r="S2241">
        <v>10.1139882211637</v>
      </c>
      <c r="T2241">
        <v>30.5214655992202</v>
      </c>
    </row>
    <row r="2242" spans="1:20" x14ac:dyDescent="0.35">
      <c r="A2242" s="24">
        <v>44160</v>
      </c>
      <c r="B2242">
        <v>134.10684357613599</v>
      </c>
      <c r="C2242">
        <v>158.44563984081799</v>
      </c>
      <c r="D2242">
        <v>143.41273318288401</v>
      </c>
      <c r="E2242">
        <v>118.475294678184</v>
      </c>
      <c r="F2242">
        <v>156.07678629146599</v>
      </c>
      <c r="G2242">
        <v>22.753346791039199</v>
      </c>
      <c r="H2242">
        <v>8.3342656010355807</v>
      </c>
      <c r="I2242">
        <v>186.65394637963399</v>
      </c>
      <c r="J2242">
        <v>163.20463498122399</v>
      </c>
      <c r="K2242">
        <v>213.722874113898</v>
      </c>
      <c r="L2242">
        <v>338.50775232774703</v>
      </c>
      <c r="M2242">
        <v>410.26391569886999</v>
      </c>
      <c r="N2242">
        <v>339.66346633920301</v>
      </c>
      <c r="O2242">
        <v>235.97578474210499</v>
      </c>
      <c r="P2242">
        <v>258.98163696133201</v>
      </c>
      <c r="Q2242">
        <v>52.317246563642797</v>
      </c>
      <c r="R2242">
        <v>34.250585074728697</v>
      </c>
      <c r="S2242">
        <v>10.326506884695901</v>
      </c>
      <c r="T2242">
        <v>30.060731208090498</v>
      </c>
    </row>
    <row r="2243" spans="1:20" x14ac:dyDescent="0.35">
      <c r="A2243" s="24">
        <v>44162</v>
      </c>
      <c r="B2243">
        <v>134.334046891946</v>
      </c>
      <c r="C2243">
        <v>158.70742137450301</v>
      </c>
      <c r="D2243">
        <v>143.490196973384</v>
      </c>
      <c r="E2243">
        <v>118.518185080395</v>
      </c>
      <c r="F2243">
        <v>156.26546050127899</v>
      </c>
      <c r="G2243">
        <v>22.3227292692582</v>
      </c>
      <c r="H2243">
        <v>8.0924236180979907</v>
      </c>
      <c r="I2243">
        <v>187.66828498988301</v>
      </c>
      <c r="J2243">
        <v>163.78623829901201</v>
      </c>
      <c r="K2243">
        <v>219.94838007437801</v>
      </c>
      <c r="L2243">
        <v>339.45050691675601</v>
      </c>
      <c r="M2243">
        <v>412.11859167066302</v>
      </c>
      <c r="N2243">
        <v>340.380508406469</v>
      </c>
      <c r="O2243">
        <v>233.00202005037301</v>
      </c>
      <c r="P2243">
        <v>261.20062359546102</v>
      </c>
      <c r="Q2243">
        <v>52.205536806910501</v>
      </c>
      <c r="R2243">
        <v>34.221310399885397</v>
      </c>
      <c r="S2243">
        <v>9.92078901738601</v>
      </c>
      <c r="T2243">
        <v>29.6307009346936</v>
      </c>
    </row>
    <row r="2244" spans="1:20" x14ac:dyDescent="0.35">
      <c r="A2244" s="24">
        <v>44165</v>
      </c>
      <c r="B2244">
        <v>134.51575162031401</v>
      </c>
      <c r="C2244">
        <v>158.985578937192</v>
      </c>
      <c r="D2244">
        <v>143.76146488206399</v>
      </c>
      <c r="E2244">
        <v>118.546774834506</v>
      </c>
      <c r="F2244">
        <v>156.07678629146599</v>
      </c>
      <c r="G2244">
        <v>22.364400309846999</v>
      </c>
      <c r="H2244">
        <v>8.0939731626764697</v>
      </c>
      <c r="I2244">
        <v>189.05449610420499</v>
      </c>
      <c r="J2244">
        <v>164.355848042715</v>
      </c>
      <c r="K2244">
        <v>219.478559956167</v>
      </c>
      <c r="L2244">
        <v>337.94770394593098</v>
      </c>
      <c r="M2244">
        <v>411.88670392611698</v>
      </c>
      <c r="N2244">
        <v>338.86705116609397</v>
      </c>
      <c r="O2244">
        <v>225.188640193043</v>
      </c>
      <c r="P2244">
        <v>256.37856415138799</v>
      </c>
      <c r="Q2244">
        <v>51.907641623525798</v>
      </c>
      <c r="R2244">
        <v>34.104214492298503</v>
      </c>
      <c r="S2244">
        <v>10.2395679339308</v>
      </c>
      <c r="T2244">
        <v>27.675117046159901</v>
      </c>
    </row>
    <row r="2245" spans="1:20" x14ac:dyDescent="0.35">
      <c r="A2245" s="24">
        <v>44166</v>
      </c>
      <c r="B2245">
        <v>134.090195017036</v>
      </c>
      <c r="C2245">
        <v>158.54140851676399</v>
      </c>
      <c r="D2245">
        <v>143.51700394486801</v>
      </c>
      <c r="E2245">
        <v>118.463752589322</v>
      </c>
      <c r="F2245">
        <v>156.72384815785301</v>
      </c>
      <c r="G2245">
        <v>22.989491072224201</v>
      </c>
      <c r="H2245">
        <v>8.4768907309003101</v>
      </c>
      <c r="I2245">
        <v>187.67851813529001</v>
      </c>
      <c r="J2245">
        <v>163.73276236318401</v>
      </c>
      <c r="K2245">
        <v>209.61169611860899</v>
      </c>
      <c r="L2245">
        <v>341.64401728473098</v>
      </c>
      <c r="M2245">
        <v>416.987078062281</v>
      </c>
      <c r="N2245">
        <v>342.77023323199001</v>
      </c>
      <c r="O2245">
        <v>230.26151713252901</v>
      </c>
      <c r="P2245">
        <v>259.49371742295199</v>
      </c>
      <c r="Q2245">
        <v>51.758697779980302</v>
      </c>
      <c r="R2245">
        <v>33.870022677124503</v>
      </c>
      <c r="S2245">
        <v>10.0753483804081</v>
      </c>
      <c r="T2245">
        <v>27.542014643159</v>
      </c>
    </row>
    <row r="2246" spans="1:20" x14ac:dyDescent="0.35">
      <c r="A2246" s="24">
        <v>44167</v>
      </c>
      <c r="B2246">
        <v>133.94222651027999</v>
      </c>
      <c r="C2246">
        <v>158.50854590328601</v>
      </c>
      <c r="D2246">
        <v>143.555784054095</v>
      </c>
      <c r="E2246">
        <v>118.435139751034</v>
      </c>
      <c r="F2246">
        <v>157.04445988613799</v>
      </c>
      <c r="G2246">
        <v>23.364545809134199</v>
      </c>
      <c r="H2246">
        <v>8.69702923258561</v>
      </c>
      <c r="I2246">
        <v>186.66172357014301</v>
      </c>
      <c r="J2246">
        <v>163.185659326479</v>
      </c>
      <c r="K2246">
        <v>204.50207478383999</v>
      </c>
      <c r="L2246">
        <v>342.36268672796399</v>
      </c>
      <c r="M2246">
        <v>416.44610808324001</v>
      </c>
      <c r="N2246">
        <v>343.32785805890001</v>
      </c>
      <c r="O2246">
        <v>234.28480139055199</v>
      </c>
      <c r="P2246">
        <v>259.70710437165098</v>
      </c>
      <c r="Q2246">
        <v>51.982113545298802</v>
      </c>
      <c r="R2246">
        <v>34.104214492298503</v>
      </c>
      <c r="S2246">
        <v>9.6213295605956493</v>
      </c>
      <c r="T2246">
        <v>28.432777202501001</v>
      </c>
    </row>
    <row r="2247" spans="1:20" x14ac:dyDescent="0.35">
      <c r="A2247" s="24">
        <v>44168</v>
      </c>
      <c r="B2247">
        <v>134.16985958687499</v>
      </c>
      <c r="C2247">
        <v>158.85276035934001</v>
      </c>
      <c r="D2247">
        <v>143.749829242163</v>
      </c>
      <c r="E2247">
        <v>118.54966035672101</v>
      </c>
      <c r="F2247">
        <v>157.14648049651501</v>
      </c>
      <c r="G2247">
        <v>22.989491072224201</v>
      </c>
      <c r="H2247">
        <v>8.4737896703126303</v>
      </c>
      <c r="I2247">
        <v>187.55982826735399</v>
      </c>
      <c r="J2247">
        <v>163.82780068460301</v>
      </c>
      <c r="K2247">
        <v>209.141839351534</v>
      </c>
      <c r="L2247">
        <v>342.26935031531701</v>
      </c>
      <c r="M2247">
        <v>415.82788275930898</v>
      </c>
      <c r="N2247">
        <v>343.32785805890001</v>
      </c>
      <c r="O2247">
        <v>235.33436970029101</v>
      </c>
      <c r="P2247">
        <v>262.31015996186102</v>
      </c>
      <c r="Q2247">
        <v>52.056585467071798</v>
      </c>
      <c r="R2247">
        <v>34.133489167141803</v>
      </c>
      <c r="S2247">
        <v>8.7809123332276702</v>
      </c>
      <c r="T2247">
        <v>28.796252064028302</v>
      </c>
    </row>
    <row r="2248" spans="1:20" x14ac:dyDescent="0.35">
      <c r="A2248" s="24">
        <v>44169</v>
      </c>
      <c r="B2248">
        <v>133.80571206270301</v>
      </c>
      <c r="C2248">
        <v>158.49216987428301</v>
      </c>
      <c r="D2248">
        <v>143.555784054095</v>
      </c>
      <c r="E2248">
        <v>118.535348166532</v>
      </c>
      <c r="F2248">
        <v>157.80225385023601</v>
      </c>
      <c r="G2248">
        <v>23.697929505455601</v>
      </c>
      <c r="H2248">
        <v>8.8536061779487891</v>
      </c>
      <c r="I2248">
        <v>185.79749058422701</v>
      </c>
      <c r="J2248">
        <v>162.92403136134499</v>
      </c>
      <c r="K2248">
        <v>199.216264033079</v>
      </c>
      <c r="L2248">
        <v>345.21891254107499</v>
      </c>
      <c r="M2248">
        <v>418.60986628952799</v>
      </c>
      <c r="N2248">
        <v>346.35480449339798</v>
      </c>
      <c r="O2248">
        <v>239.88245029904601</v>
      </c>
      <c r="P2248">
        <v>265.467914856334</v>
      </c>
      <c r="Q2248">
        <v>52.2800087286831</v>
      </c>
      <c r="R2248">
        <v>34.250585074728697</v>
      </c>
      <c r="S2248">
        <v>8.9644513465048998</v>
      </c>
      <c r="T2248">
        <v>31.2279318758888</v>
      </c>
    </row>
    <row r="2249" spans="1:20" x14ac:dyDescent="0.35">
      <c r="A2249" s="24">
        <v>44172</v>
      </c>
      <c r="B2249">
        <v>134.010530447197</v>
      </c>
      <c r="C2249">
        <v>158.62331630065</v>
      </c>
      <c r="D2249">
        <v>143.63340855785199</v>
      </c>
      <c r="E2249">
        <v>118.56400717317599</v>
      </c>
      <c r="F2249">
        <v>157.70024641911399</v>
      </c>
      <c r="G2249">
        <v>23.253420239392501</v>
      </c>
      <c r="H2249">
        <v>8.6133137395896107</v>
      </c>
      <c r="I2249">
        <v>186.221128185277</v>
      </c>
      <c r="J2249">
        <v>163.06673388669799</v>
      </c>
      <c r="K2249">
        <v>205.73543734464201</v>
      </c>
      <c r="L2249">
        <v>344.50954384258199</v>
      </c>
      <c r="M2249">
        <v>419.07352006874203</v>
      </c>
      <c r="N2249">
        <v>345.71761483816698</v>
      </c>
      <c r="O2249">
        <v>239.06616813491999</v>
      </c>
      <c r="P2249">
        <v>264.14509485964101</v>
      </c>
      <c r="Q2249">
        <v>52.2800087286831</v>
      </c>
      <c r="R2249">
        <v>34.045667934398203</v>
      </c>
      <c r="S2249">
        <v>8.4814528764373396</v>
      </c>
      <c r="T2249">
        <v>30.188709591717998</v>
      </c>
    </row>
    <row r="2250" spans="1:20" x14ac:dyDescent="0.35">
      <c r="A2250" s="24">
        <v>44173</v>
      </c>
      <c r="B2250">
        <v>134.02188173749201</v>
      </c>
      <c r="C2250">
        <v>158.49216987428301</v>
      </c>
      <c r="D2250">
        <v>143.59456416332199</v>
      </c>
      <c r="E2250">
        <v>118.56400717317599</v>
      </c>
      <c r="F2250">
        <v>157.70024641911399</v>
      </c>
      <c r="G2250">
        <v>23.017275958207701</v>
      </c>
      <c r="H2250">
        <v>8.4799911343444094</v>
      </c>
      <c r="I2250">
        <v>186.28891546420499</v>
      </c>
      <c r="J2250">
        <v>162.87644718126</v>
      </c>
      <c r="K2250">
        <v>208.31964040134099</v>
      </c>
      <c r="L2250">
        <v>345.51761298629202</v>
      </c>
      <c r="M2250">
        <v>419.84625608245102</v>
      </c>
      <c r="N2250">
        <v>346.59385046956697</v>
      </c>
      <c r="O2250">
        <v>238.77458482462799</v>
      </c>
      <c r="P2250">
        <v>265.93732481610698</v>
      </c>
      <c r="Q2250">
        <v>52.354480650456097</v>
      </c>
      <c r="R2250">
        <v>34.074942609241802</v>
      </c>
      <c r="S2250">
        <v>8.5394130981938901</v>
      </c>
      <c r="T2250">
        <v>30.6494502984016</v>
      </c>
    </row>
    <row r="2251" spans="1:20" x14ac:dyDescent="0.35">
      <c r="A2251" s="24">
        <v>44174</v>
      </c>
      <c r="B2251">
        <v>133.82847069904901</v>
      </c>
      <c r="C2251">
        <v>158.09881351178399</v>
      </c>
      <c r="D2251">
        <v>143.284050076966</v>
      </c>
      <c r="E2251">
        <v>118.492388511789</v>
      </c>
      <c r="F2251">
        <v>157.35052171727</v>
      </c>
      <c r="G2251">
        <v>23.170075363376601</v>
      </c>
      <c r="H2251">
        <v>8.5202976934049595</v>
      </c>
      <c r="I2251">
        <v>185.238190712646</v>
      </c>
      <c r="J2251">
        <v>162.28189000322001</v>
      </c>
      <c r="K2251">
        <v>206.440231657472</v>
      </c>
      <c r="L2251">
        <v>342.41873044385801</v>
      </c>
      <c r="M2251">
        <v>414.05055341481398</v>
      </c>
      <c r="N2251">
        <v>343.64646886338898</v>
      </c>
      <c r="O2251">
        <v>239.94074746372499</v>
      </c>
      <c r="P2251">
        <v>264.57179987810002</v>
      </c>
      <c r="Q2251">
        <v>52.391714737269403</v>
      </c>
      <c r="R2251">
        <v>34.162763841985097</v>
      </c>
      <c r="S2251">
        <v>8.4911130669378494</v>
      </c>
      <c r="T2251">
        <v>30.8695789285504</v>
      </c>
    </row>
    <row r="2252" spans="1:20" x14ac:dyDescent="0.35">
      <c r="A2252" s="24">
        <v>44175</v>
      </c>
      <c r="B2252">
        <v>134.15846158344999</v>
      </c>
      <c r="C2252">
        <v>158.55775690690001</v>
      </c>
      <c r="D2252">
        <v>143.51700394486801</v>
      </c>
      <c r="E2252">
        <v>118.606874491209</v>
      </c>
      <c r="F2252">
        <v>157.612828422907</v>
      </c>
      <c r="G2252">
        <v>22.781130279603499</v>
      </c>
      <c r="H2252">
        <v>8.3575192840099906</v>
      </c>
      <c r="I2252">
        <v>186.69559528143799</v>
      </c>
      <c r="J2252">
        <v>163.090480963326</v>
      </c>
      <c r="K2252">
        <v>208.841117094037</v>
      </c>
      <c r="L2252">
        <v>342.30664301207202</v>
      </c>
      <c r="M2252">
        <v>414.12780875970299</v>
      </c>
      <c r="N2252">
        <v>343.48714748427199</v>
      </c>
      <c r="O2252">
        <v>240.932018608785</v>
      </c>
      <c r="P2252">
        <v>264.31575964729097</v>
      </c>
      <c r="Q2252">
        <v>53.173679286250902</v>
      </c>
      <c r="R2252">
        <v>34.777518054763298</v>
      </c>
      <c r="S2252">
        <v>8.9934319180064097</v>
      </c>
      <c r="T2252">
        <v>32.610158206308597</v>
      </c>
    </row>
    <row r="2253" spans="1:20" x14ac:dyDescent="0.35">
      <c r="A2253" s="24">
        <v>44176</v>
      </c>
      <c r="B2253">
        <v>134.30639271970199</v>
      </c>
      <c r="C2253">
        <v>158.62331630065</v>
      </c>
      <c r="D2253">
        <v>143.59456416332199</v>
      </c>
      <c r="E2253">
        <v>118.678504694686</v>
      </c>
      <c r="F2253">
        <v>157.48164212195201</v>
      </c>
      <c r="G2253">
        <v>22.6005473858703</v>
      </c>
      <c r="H2253">
        <v>8.2427984422857499</v>
      </c>
      <c r="I2253">
        <v>186.98365832463099</v>
      </c>
      <c r="J2253">
        <v>163.25707060703999</v>
      </c>
      <c r="K2253">
        <v>210.786841958184</v>
      </c>
      <c r="L2253">
        <v>341.90530540946799</v>
      </c>
      <c r="M2253">
        <v>414.35969650424897</v>
      </c>
      <c r="N2253">
        <v>343.08884403647801</v>
      </c>
      <c r="O2253">
        <v>238.13316978281401</v>
      </c>
      <c r="P2253">
        <v>261.41399332442398</v>
      </c>
      <c r="Q2253">
        <v>53.024735442704902</v>
      </c>
      <c r="R2253">
        <v>34.718968705076399</v>
      </c>
      <c r="S2253">
        <v>9.0610514090170007</v>
      </c>
      <c r="T2253">
        <v>31.9855962425992</v>
      </c>
    </row>
    <row r="2254" spans="1:20" x14ac:dyDescent="0.35">
      <c r="A2254" s="24">
        <v>44179</v>
      </c>
      <c r="B2254">
        <v>134.22673749248901</v>
      </c>
      <c r="C2254">
        <v>158.68891715270101</v>
      </c>
      <c r="D2254">
        <v>143.67218866708001</v>
      </c>
      <c r="E2254">
        <v>118.635556582031</v>
      </c>
      <c r="F2254">
        <v>157.43796607198499</v>
      </c>
      <c r="G2254">
        <v>22.725564699894299</v>
      </c>
      <c r="H2254">
        <v>8.3125614626397102</v>
      </c>
      <c r="I2254">
        <v>186.69559528143799</v>
      </c>
      <c r="J2254">
        <v>163.13808514937401</v>
      </c>
      <c r="K2254">
        <v>209.076970861403</v>
      </c>
      <c r="L2254">
        <v>340.37448058069498</v>
      </c>
      <c r="M2254">
        <v>414.12780875970299</v>
      </c>
      <c r="N2254">
        <v>341.495726106544</v>
      </c>
      <c r="O2254">
        <v>237.083625844799</v>
      </c>
      <c r="P2254">
        <v>258.68292622867602</v>
      </c>
      <c r="Q2254">
        <v>53.173679286250902</v>
      </c>
      <c r="R2254">
        <v>34.806792729606897</v>
      </c>
      <c r="S2254">
        <v>9.2928904535502692</v>
      </c>
      <c r="T2254">
        <v>30.690404560065701</v>
      </c>
    </row>
    <row r="2255" spans="1:20" x14ac:dyDescent="0.35">
      <c r="A2255" s="24">
        <v>44180</v>
      </c>
      <c r="B2255">
        <v>134.30639271970199</v>
      </c>
      <c r="C2255">
        <v>158.86919166607899</v>
      </c>
      <c r="D2255">
        <v>143.82743767459499</v>
      </c>
      <c r="E2255">
        <v>118.66416942031999</v>
      </c>
      <c r="F2255">
        <v>157.99175835309401</v>
      </c>
      <c r="G2255">
        <v>22.892253054506799</v>
      </c>
      <c r="H2255">
        <v>8.3993773590797396</v>
      </c>
      <c r="I2255">
        <v>187.11926212004599</v>
      </c>
      <c r="J2255">
        <v>163.45918083588799</v>
      </c>
      <c r="K2255">
        <v>207.19017737134101</v>
      </c>
      <c r="L2255">
        <v>344.97619599988701</v>
      </c>
      <c r="M2255">
        <v>419.53720427542402</v>
      </c>
      <c r="N2255">
        <v>346.11591828595999</v>
      </c>
      <c r="O2255">
        <v>242.15650278428501</v>
      </c>
      <c r="P2255">
        <v>265.51061979764802</v>
      </c>
      <c r="Q2255">
        <v>53.583284226367802</v>
      </c>
      <c r="R2255">
        <v>35.0702564278373</v>
      </c>
      <c r="S2255">
        <v>9.31221083455128</v>
      </c>
      <c r="T2255">
        <v>31.345681167431</v>
      </c>
    </row>
    <row r="2256" spans="1:20" x14ac:dyDescent="0.35">
      <c r="A2256" s="24">
        <v>44181</v>
      </c>
      <c r="B2256">
        <v>134.24951481408701</v>
      </c>
      <c r="C2256">
        <v>158.82000830133299</v>
      </c>
      <c r="D2256">
        <v>143.86629814045099</v>
      </c>
      <c r="E2256">
        <v>118.66416942031999</v>
      </c>
      <c r="F2256">
        <v>157.787717132339</v>
      </c>
      <c r="G2256">
        <v>23.003381419086999</v>
      </c>
      <c r="H2256">
        <v>8.4644878028366808</v>
      </c>
      <c r="I2256">
        <v>186.882013953186</v>
      </c>
      <c r="J2256">
        <v>163.32839186077399</v>
      </c>
      <c r="K2256">
        <v>205.53934759523801</v>
      </c>
      <c r="L2256">
        <v>345.51761298629202</v>
      </c>
      <c r="M2256">
        <v>421.39181939227802</v>
      </c>
      <c r="N2256">
        <v>346.514189780008</v>
      </c>
      <c r="O2256">
        <v>242.623001960339</v>
      </c>
      <c r="P2256">
        <v>266.278706050609</v>
      </c>
      <c r="Q2256">
        <v>53.8811794097521</v>
      </c>
      <c r="R2256">
        <v>35.2459016851111</v>
      </c>
      <c r="S2256">
        <v>9.37017013506137</v>
      </c>
      <c r="T2256">
        <v>30.9258905120424</v>
      </c>
    </row>
    <row r="2257" spans="1:20" x14ac:dyDescent="0.35">
      <c r="A2257" s="24">
        <v>44182</v>
      </c>
      <c r="B2257">
        <v>134.24382515500099</v>
      </c>
      <c r="C2257">
        <v>159.00029663414401</v>
      </c>
      <c r="D2257">
        <v>143.82743767459499</v>
      </c>
      <c r="E2257">
        <v>118.66416942031999</v>
      </c>
      <c r="F2257">
        <v>158.05001065872199</v>
      </c>
      <c r="G2257">
        <v>23.128402925368501</v>
      </c>
      <c r="H2257">
        <v>8.5326999643249408</v>
      </c>
      <c r="I2257">
        <v>187.06841800615501</v>
      </c>
      <c r="J2257">
        <v>163.566712880437</v>
      </c>
      <c r="K2257">
        <v>203.53461805927699</v>
      </c>
      <c r="L2257">
        <v>347.44968569987299</v>
      </c>
      <c r="M2257">
        <v>424.09651715013899</v>
      </c>
      <c r="N2257">
        <v>348.66493253685201</v>
      </c>
      <c r="O2257">
        <v>241.98156254680001</v>
      </c>
      <c r="P2257">
        <v>271.271447502066</v>
      </c>
      <c r="Q2257">
        <v>54.514196367041599</v>
      </c>
      <c r="R2257">
        <v>35.685010640615502</v>
      </c>
      <c r="S2257">
        <v>9.2928904535502692</v>
      </c>
      <c r="T2257">
        <v>30.9258905120424</v>
      </c>
    </row>
    <row r="2258" spans="1:20" x14ac:dyDescent="0.35">
      <c r="A2258" s="24">
        <v>44183</v>
      </c>
      <c r="B2258">
        <v>134.17545581970299</v>
      </c>
      <c r="C2258">
        <v>158.902012821255</v>
      </c>
      <c r="D2258">
        <v>143.92066743573301</v>
      </c>
      <c r="E2258">
        <v>118.69278225860801</v>
      </c>
      <c r="F2258">
        <v>158.16999459320999</v>
      </c>
      <c r="G2258">
        <v>23.225636750828301</v>
      </c>
      <c r="H2258">
        <v>8.6009121258132097</v>
      </c>
      <c r="I2258">
        <v>186.78031110662499</v>
      </c>
      <c r="J2258">
        <v>163.44748735123</v>
      </c>
      <c r="K2258">
        <v>202.06058240542899</v>
      </c>
      <c r="L2258">
        <v>346.06240934297199</v>
      </c>
      <c r="M2258">
        <v>423.16917916424302</v>
      </c>
      <c r="N2258">
        <v>347.23116793978102</v>
      </c>
      <c r="O2258">
        <v>238.19146694749301</v>
      </c>
      <c r="P2258">
        <v>270.33264480225199</v>
      </c>
      <c r="Q2258">
        <v>54.700374297400501</v>
      </c>
      <c r="R2258">
        <v>35.889930572732602</v>
      </c>
      <c r="S2258">
        <v>9.4184701663174195</v>
      </c>
      <c r="T2258">
        <v>30.5214655992202</v>
      </c>
    </row>
    <row r="2259" spans="1:20" x14ac:dyDescent="0.35">
      <c r="A2259" s="24">
        <v>44186</v>
      </c>
      <c r="B2259">
        <v>134.17545581970299</v>
      </c>
      <c r="C2259">
        <v>158.787242423892</v>
      </c>
      <c r="D2259">
        <v>143.72646153440701</v>
      </c>
      <c r="E2259">
        <v>118.66416942031999</v>
      </c>
      <c r="F2259">
        <v>157.59939876240199</v>
      </c>
      <c r="G2259">
        <v>23.045059446771798</v>
      </c>
      <c r="H2259">
        <v>8.5001450710183004</v>
      </c>
      <c r="I2259">
        <v>186.30585862924201</v>
      </c>
      <c r="J2259">
        <v>163.125801488843</v>
      </c>
      <c r="K2259">
        <v>204.183193013992</v>
      </c>
      <c r="L2259">
        <v>344.825081327313</v>
      </c>
      <c r="M2259">
        <v>421.86006771937599</v>
      </c>
      <c r="N2259">
        <v>346.19928561009101</v>
      </c>
      <c r="O2259">
        <v>240.00652674778399</v>
      </c>
      <c r="P2259">
        <v>271.40798277613197</v>
      </c>
      <c r="Q2259">
        <v>54.141829261883998</v>
      </c>
      <c r="R2259">
        <v>35.3922722675415</v>
      </c>
      <c r="S2259">
        <v>9.4088099758169097</v>
      </c>
      <c r="T2259">
        <v>29.9920179819818</v>
      </c>
    </row>
    <row r="2260" spans="1:20" x14ac:dyDescent="0.35">
      <c r="A2260" s="24">
        <v>44187</v>
      </c>
      <c r="B2260">
        <v>134.36910042379</v>
      </c>
      <c r="C2260">
        <v>159.06588366676201</v>
      </c>
      <c r="D2260">
        <v>143.92066743573301</v>
      </c>
      <c r="E2260">
        <v>118.69278225860801</v>
      </c>
      <c r="F2260">
        <v>157.80419120067299</v>
      </c>
      <c r="G2260">
        <v>22.822801320192202</v>
      </c>
      <c r="H2260">
        <v>8.3730219583740801</v>
      </c>
      <c r="I2260">
        <v>187.356495668127</v>
      </c>
      <c r="J2260">
        <v>163.57863643365599</v>
      </c>
      <c r="K2260">
        <v>207.367081440189</v>
      </c>
      <c r="L2260">
        <v>344.243829639963</v>
      </c>
      <c r="M2260">
        <v>423.02200149459702</v>
      </c>
      <c r="N2260">
        <v>345.39932357114202</v>
      </c>
      <c r="O2260">
        <v>238.06814602221101</v>
      </c>
      <c r="P2260">
        <v>275.52086467863001</v>
      </c>
      <c r="Q2260">
        <v>53.546046391408197</v>
      </c>
      <c r="R2260">
        <v>35.040984544780599</v>
      </c>
      <c r="S2260">
        <v>9.5633693388390899</v>
      </c>
      <c r="T2260">
        <v>29.4774834926158</v>
      </c>
    </row>
    <row r="2261" spans="1:20" x14ac:dyDescent="0.35">
      <c r="A2261" s="24">
        <v>44188</v>
      </c>
      <c r="B2261">
        <v>134.27796310952101</v>
      </c>
      <c r="C2261">
        <v>159.194280025811</v>
      </c>
      <c r="D2261">
        <v>144.037329189931</v>
      </c>
      <c r="E2261">
        <v>118.724349871645</v>
      </c>
      <c r="F2261">
        <v>158.433368818476</v>
      </c>
      <c r="G2261">
        <v>23.1422904773932</v>
      </c>
      <c r="H2261">
        <v>8.5451028923885701</v>
      </c>
      <c r="I2261">
        <v>187.032002627287</v>
      </c>
      <c r="J2261">
        <v>163.614377084371</v>
      </c>
      <c r="K2261">
        <v>203.298764291911</v>
      </c>
      <c r="L2261">
        <v>344.55323640870699</v>
      </c>
      <c r="M2261">
        <v>420.77563270879898</v>
      </c>
      <c r="N2261">
        <v>345.47930379816398</v>
      </c>
      <c r="O2261">
        <v>244.940582345292</v>
      </c>
      <c r="P2261">
        <v>277.491594401898</v>
      </c>
      <c r="Q2261">
        <v>54.2163049318033</v>
      </c>
      <c r="R2261">
        <v>35.509368175128401</v>
      </c>
      <c r="S2261">
        <v>9.0610514090170007</v>
      </c>
      <c r="T2261">
        <v>30.804972917641901</v>
      </c>
    </row>
    <row r="2262" spans="1:20" x14ac:dyDescent="0.35">
      <c r="A2262" s="24">
        <v>44189</v>
      </c>
      <c r="B2262">
        <v>134.403313119317</v>
      </c>
      <c r="C2262">
        <v>159.44110893216899</v>
      </c>
      <c r="D2262">
        <v>144.19278712468201</v>
      </c>
      <c r="E2262">
        <v>118.76734415265599</v>
      </c>
      <c r="F2262">
        <v>158.82844333563</v>
      </c>
      <c r="G2262">
        <v>22.975602122780501</v>
      </c>
      <c r="H2262">
        <v>8.4489857856161699</v>
      </c>
      <c r="I2262">
        <v>188.23822733268699</v>
      </c>
      <c r="J2262">
        <v>164.17443398132599</v>
      </c>
      <c r="K2262">
        <v>205.24450748049</v>
      </c>
      <c r="L2262">
        <v>345.89370998259301</v>
      </c>
      <c r="M2262">
        <v>423.09946983177298</v>
      </c>
      <c r="N2262">
        <v>347.07913201482398</v>
      </c>
      <c r="O2262">
        <v>243.530824321176</v>
      </c>
      <c r="P2262">
        <v>277.44882058164598</v>
      </c>
      <c r="Q2262">
        <v>54.365248775349301</v>
      </c>
      <c r="R2262">
        <v>35.655738757558801</v>
      </c>
      <c r="S2262">
        <v>8.9064920459948205</v>
      </c>
      <c r="T2262">
        <v>30.357328564500801</v>
      </c>
    </row>
    <row r="2263" spans="1:20" x14ac:dyDescent="0.35">
      <c r="A2263" s="24">
        <v>44193</v>
      </c>
      <c r="B2263">
        <v>134.426053070412</v>
      </c>
      <c r="C2263">
        <v>159.474040642815</v>
      </c>
      <c r="D2263">
        <v>144.23161544788701</v>
      </c>
      <c r="E2263">
        <v>118.738685146012</v>
      </c>
      <c r="F2263">
        <v>158.974759420943</v>
      </c>
      <c r="G2263">
        <v>22.933929684772401</v>
      </c>
      <c r="H2263">
        <v>8.4334831112520892</v>
      </c>
      <c r="I2263">
        <v>188.11934742062201</v>
      </c>
      <c r="J2263">
        <v>164.28168594241001</v>
      </c>
      <c r="K2263">
        <v>205.77512806487499</v>
      </c>
      <c r="L2263">
        <v>348.86516335031098</v>
      </c>
      <c r="M2263">
        <v>428.21195410077098</v>
      </c>
      <c r="N2263">
        <v>349.95880363256299</v>
      </c>
      <c r="O2263">
        <v>244.881846489575</v>
      </c>
      <c r="P2263">
        <v>278.862595215444</v>
      </c>
      <c r="Q2263">
        <v>54.0301232532981</v>
      </c>
      <c r="R2263">
        <v>35.450818825441502</v>
      </c>
      <c r="S2263">
        <v>8.1916536101475099</v>
      </c>
      <c r="T2263">
        <v>29.801635610562101</v>
      </c>
    </row>
    <row r="2264" spans="1:20" x14ac:dyDescent="0.35">
      <c r="A2264" s="24">
        <v>44194</v>
      </c>
      <c r="B2264">
        <v>134.44883973463499</v>
      </c>
      <c r="C2264">
        <v>159.589225623191</v>
      </c>
      <c r="D2264">
        <v>144.38710552529</v>
      </c>
      <c r="E2264">
        <v>118.76734415265599</v>
      </c>
      <c r="F2264">
        <v>158.91621717171199</v>
      </c>
      <c r="G2264">
        <v>22.9617117759175</v>
      </c>
      <c r="H2264">
        <v>8.4613880565362294</v>
      </c>
      <c r="I2264">
        <v>188.23822733268699</v>
      </c>
      <c r="J2264">
        <v>164.35323726470401</v>
      </c>
      <c r="K2264">
        <v>205.008653713124</v>
      </c>
      <c r="L2264">
        <v>348.19963674760101</v>
      </c>
      <c r="M2264">
        <v>427.28245576454498</v>
      </c>
      <c r="N2264">
        <v>349.23882182063602</v>
      </c>
      <c r="O2264">
        <v>241.06386963759499</v>
      </c>
      <c r="P2264">
        <v>275.349476662136</v>
      </c>
      <c r="Q2264">
        <v>54.179067096843703</v>
      </c>
      <c r="R2264">
        <v>35.538642849972</v>
      </c>
      <c r="S2264">
        <v>8.5490732886943999</v>
      </c>
      <c r="T2264">
        <v>29.5289363099971</v>
      </c>
    </row>
    <row r="2265" spans="1:20" x14ac:dyDescent="0.35">
      <c r="A2265" s="24">
        <v>44195</v>
      </c>
      <c r="B2265">
        <v>134.528560360228</v>
      </c>
      <c r="C2265">
        <v>159.836123626719</v>
      </c>
      <c r="D2265">
        <v>144.46485859965401</v>
      </c>
      <c r="E2265">
        <v>118.76734415265599</v>
      </c>
      <c r="F2265">
        <v>159.20888888010199</v>
      </c>
      <c r="G2265">
        <v>22.878365502482399</v>
      </c>
      <c r="H2265">
        <v>8.4133298317217804</v>
      </c>
      <c r="I2265">
        <v>188.527065171175</v>
      </c>
      <c r="J2265">
        <v>164.56767116600599</v>
      </c>
      <c r="K2265">
        <v>206.24685392403899</v>
      </c>
      <c r="L2265">
        <v>348.69643408399997</v>
      </c>
      <c r="M2265">
        <v>426.817645741494</v>
      </c>
      <c r="N2265">
        <v>349.79881122477298</v>
      </c>
      <c r="O2265">
        <v>244.059520137806</v>
      </c>
      <c r="P2265">
        <v>278.09144384976003</v>
      </c>
      <c r="Q2265">
        <v>54.514196367041599</v>
      </c>
      <c r="R2265">
        <v>35.772834665145702</v>
      </c>
      <c r="S2265">
        <v>8.4911130669378494</v>
      </c>
      <c r="T2265">
        <v>30.5219792642683</v>
      </c>
    </row>
    <row r="2266" spans="1:20" x14ac:dyDescent="0.35">
      <c r="A2266" s="24">
        <v>44196</v>
      </c>
      <c r="B2266">
        <v>134.63107699267201</v>
      </c>
      <c r="C2266">
        <v>159.86897242076199</v>
      </c>
      <c r="D2266">
        <v>144.50370299418501</v>
      </c>
      <c r="E2266">
        <v>118.82468525012099</v>
      </c>
      <c r="F2266">
        <v>159.399078704202</v>
      </c>
      <c r="G2266">
        <v>22.808908178490899</v>
      </c>
      <c r="H2266">
        <v>8.3730219583740801</v>
      </c>
      <c r="I2266">
        <v>188.69693538492299</v>
      </c>
      <c r="J2266">
        <v>164.603481837587</v>
      </c>
      <c r="K2266">
        <v>207.19017737134101</v>
      </c>
      <c r="L2266">
        <v>350.468121286197</v>
      </c>
      <c r="M2266">
        <v>428.28945286541602</v>
      </c>
      <c r="N2266">
        <v>351.63858012249898</v>
      </c>
      <c r="O2266">
        <v>245.64548572907501</v>
      </c>
      <c r="P2266">
        <v>275.56374181728899</v>
      </c>
      <c r="Q2266">
        <v>54.737612132360198</v>
      </c>
      <c r="R2266">
        <v>36.094847713063302</v>
      </c>
      <c r="S2266">
        <v>8.8871716649938097</v>
      </c>
      <c r="T2266">
        <v>30.1000623724101</v>
      </c>
    </row>
    <row r="2267" spans="1:20" x14ac:dyDescent="0.35">
      <c r="A2267" s="24">
        <v>44200</v>
      </c>
      <c r="B2267">
        <v>134.46023773805999</v>
      </c>
      <c r="C2267">
        <v>159.671534170656</v>
      </c>
      <c r="D2267">
        <v>144.348245059433</v>
      </c>
      <c r="E2267">
        <v>118.810338433666</v>
      </c>
      <c r="F2267">
        <v>159.00399100779401</v>
      </c>
      <c r="G2267">
        <v>22.878365502482399</v>
      </c>
      <c r="H2267">
        <v>8.3978265002141192</v>
      </c>
      <c r="I2267">
        <v>187.422777212802</v>
      </c>
      <c r="J2267">
        <v>163.769253237464</v>
      </c>
      <c r="K2267">
        <v>206.42372134402299</v>
      </c>
      <c r="L2267">
        <v>345.69686914054</v>
      </c>
      <c r="M2267">
        <v>422.16997149554697</v>
      </c>
      <c r="N2267">
        <v>346.83915938001297</v>
      </c>
      <c r="O2267">
        <v>243.23714504258899</v>
      </c>
      <c r="P2267">
        <v>272.221994060741</v>
      </c>
      <c r="Q2267">
        <v>54.439724445268702</v>
      </c>
      <c r="R2267">
        <v>35.831381223046002</v>
      </c>
      <c r="S2267">
        <v>9.1286709000275899</v>
      </c>
      <c r="T2267">
        <v>30.3727658833444</v>
      </c>
    </row>
    <row r="2268" spans="1:20" x14ac:dyDescent="0.35">
      <c r="A2268" s="24">
        <v>44201</v>
      </c>
      <c r="B2268">
        <v>134.32353643796799</v>
      </c>
      <c r="C2268">
        <v>159.37531460804499</v>
      </c>
      <c r="D2268">
        <v>144.23161544788701</v>
      </c>
      <c r="E2268">
        <v>118.75297425202299</v>
      </c>
      <c r="F2268">
        <v>159.10647289208501</v>
      </c>
      <c r="G2268">
        <v>23.170075363376601</v>
      </c>
      <c r="H2268">
        <v>8.5807581891393898</v>
      </c>
      <c r="I2268">
        <v>186.165591443278</v>
      </c>
      <c r="J2268">
        <v>163.244997009108</v>
      </c>
      <c r="K2268">
        <v>202.11955042837801</v>
      </c>
      <c r="L2268">
        <v>348.07777007617</v>
      </c>
      <c r="M2268">
        <v>424.72624405751498</v>
      </c>
      <c r="N2268">
        <v>349.23882182063602</v>
      </c>
      <c r="O2268">
        <v>246.232795542801</v>
      </c>
      <c r="P2268">
        <v>278.30562290624101</v>
      </c>
      <c r="Q2268">
        <v>55.966415708271903</v>
      </c>
      <c r="R2268">
        <v>37.0901643234454</v>
      </c>
      <c r="S2268">
        <v>9.4474498165724601</v>
      </c>
      <c r="T2268">
        <v>32.322840503718503</v>
      </c>
    </row>
    <row r="2269" spans="1:20" x14ac:dyDescent="0.35">
      <c r="A2269" s="24">
        <v>44202</v>
      </c>
      <c r="B2269">
        <v>133.66281660173399</v>
      </c>
      <c r="C2269">
        <v>158.84864216808</v>
      </c>
      <c r="D2269">
        <v>143.92066743573301</v>
      </c>
      <c r="E2269">
        <v>118.638338225447</v>
      </c>
      <c r="F2269">
        <v>158.872317074416</v>
      </c>
      <c r="G2269">
        <v>24.156330515800899</v>
      </c>
      <c r="H2269">
        <v>9.1109521495377006</v>
      </c>
      <c r="I2269">
        <v>183.65119066667</v>
      </c>
      <c r="J2269">
        <v>161.922212819419</v>
      </c>
      <c r="K2269">
        <v>189.56077252141401</v>
      </c>
      <c r="L2269">
        <v>350.15871451745301</v>
      </c>
      <c r="M2269">
        <v>421.085475630031</v>
      </c>
      <c r="N2269">
        <v>351.158698760368</v>
      </c>
      <c r="O2269">
        <v>263.20833522721802</v>
      </c>
      <c r="P2269">
        <v>289.744589150482</v>
      </c>
      <c r="Q2269">
        <v>56.040891378190899</v>
      </c>
      <c r="R2269">
        <v>37.1487108813457</v>
      </c>
      <c r="S2269">
        <v>9.4957498478285007</v>
      </c>
      <c r="T2269">
        <v>33.578294721300203</v>
      </c>
    </row>
    <row r="2270" spans="1:20" x14ac:dyDescent="0.35">
      <c r="A2270" s="24">
        <v>44203</v>
      </c>
      <c r="B2270">
        <v>133.52612464426699</v>
      </c>
      <c r="C2270">
        <v>158.68410798975299</v>
      </c>
      <c r="D2270">
        <v>143.84304293197599</v>
      </c>
      <c r="E2270">
        <v>118.623991408991</v>
      </c>
      <c r="F2270">
        <v>159.311291688865</v>
      </c>
      <c r="G2270">
        <v>24.586950832420399</v>
      </c>
      <c r="H2270">
        <v>9.3558945359193899</v>
      </c>
      <c r="I2270">
        <v>183.566284797354</v>
      </c>
      <c r="J2270">
        <v>161.89840572490499</v>
      </c>
      <c r="K2270">
        <v>184.19526881483901</v>
      </c>
      <c r="L2270">
        <v>355.36124010328598</v>
      </c>
      <c r="M2270">
        <v>429.99360414592599</v>
      </c>
      <c r="N2270">
        <v>356.35805259171099</v>
      </c>
      <c r="O2270">
        <v>268.61232641391501</v>
      </c>
      <c r="P2270">
        <v>291.80107315106699</v>
      </c>
      <c r="Q2270">
        <v>56.301544978469501</v>
      </c>
      <c r="R2270">
        <v>37.207260231032599</v>
      </c>
      <c r="S2270">
        <v>9.37017013506137</v>
      </c>
      <c r="T2270">
        <v>34.231750343966198</v>
      </c>
    </row>
    <row r="2271" spans="1:20" x14ac:dyDescent="0.35">
      <c r="A2271" s="24">
        <v>44204</v>
      </c>
      <c r="B2271">
        <v>133.36666470782899</v>
      </c>
      <c r="C2271">
        <v>158.437182347358</v>
      </c>
      <c r="D2271">
        <v>143.687520711921</v>
      </c>
      <c r="E2271">
        <v>118.566684937792</v>
      </c>
      <c r="F2271">
        <v>159.51611048564499</v>
      </c>
      <c r="G2271">
        <v>24.7119695438634</v>
      </c>
      <c r="H2271">
        <v>9.4349587666055807</v>
      </c>
      <c r="I2271">
        <v>183.49830747429701</v>
      </c>
      <c r="J2271">
        <v>161.77921020464001</v>
      </c>
      <c r="K2271">
        <v>182.78016453507601</v>
      </c>
      <c r="L2271">
        <v>357.38596139308697</v>
      </c>
      <c r="M2271">
        <v>434.56387090963602</v>
      </c>
      <c r="N2271">
        <v>358.59781848578302</v>
      </c>
      <c r="O2271">
        <v>265.616675913704</v>
      </c>
      <c r="P2271">
        <v>292.01532108648502</v>
      </c>
      <c r="Q2271">
        <v>56.748384005399799</v>
      </c>
      <c r="R2271">
        <v>37.7341932110672</v>
      </c>
      <c r="S2271">
        <v>9.4184701663174195</v>
      </c>
      <c r="T2271">
        <v>33.7017848513104</v>
      </c>
    </row>
    <row r="2272" spans="1:20" x14ac:dyDescent="0.35">
      <c r="A2272" s="24">
        <v>44207</v>
      </c>
      <c r="B2272">
        <v>133.15024278214401</v>
      </c>
      <c r="C2272">
        <v>158.042236749978</v>
      </c>
      <c r="D2272">
        <v>143.415449236949</v>
      </c>
      <c r="E2272">
        <v>118.566684937792</v>
      </c>
      <c r="F2272">
        <v>158.65285612570099</v>
      </c>
      <c r="G2272">
        <v>24.850878602169502</v>
      </c>
      <c r="H2272">
        <v>9.5000698675061699</v>
      </c>
      <c r="I2272">
        <v>182.445009817607</v>
      </c>
      <c r="J2272">
        <v>161.08807424612499</v>
      </c>
      <c r="K2272">
        <v>181.483069598942</v>
      </c>
      <c r="L2272">
        <v>354.97685916392197</v>
      </c>
      <c r="M2272">
        <v>429.141543719406</v>
      </c>
      <c r="N2272">
        <v>356.278104318435</v>
      </c>
      <c r="O2272">
        <v>268.90598132077798</v>
      </c>
      <c r="P2272">
        <v>298.22744359008698</v>
      </c>
      <c r="Q2272">
        <v>56.338782813429198</v>
      </c>
      <c r="R2272">
        <v>37.412177371363001</v>
      </c>
      <c r="S2272">
        <v>9.7565694638632703</v>
      </c>
      <c r="T2272">
        <v>34.4118362573927</v>
      </c>
    </row>
    <row r="2273" spans="1:20" x14ac:dyDescent="0.35">
      <c r="A2273" s="24">
        <v>44208</v>
      </c>
      <c r="B2273">
        <v>133.264176103263</v>
      </c>
      <c r="C2273">
        <v>158.22324369334501</v>
      </c>
      <c r="D2273">
        <v>143.60979978020799</v>
      </c>
      <c r="E2273">
        <v>118.581020212159</v>
      </c>
      <c r="F2273">
        <v>158.88698558486001</v>
      </c>
      <c r="G2273">
        <v>24.8786592958953</v>
      </c>
      <c r="H2273">
        <v>9.5140223401482</v>
      </c>
      <c r="I2273">
        <v>182.97169519289901</v>
      </c>
      <c r="J2273">
        <v>161.43364722687301</v>
      </c>
      <c r="K2273">
        <v>181.36515187747401</v>
      </c>
      <c r="L2273">
        <v>355.05189314640501</v>
      </c>
      <c r="M2273">
        <v>427.51476949366298</v>
      </c>
      <c r="N2273">
        <v>356.35805259171002</v>
      </c>
      <c r="O2273">
        <v>272.84147862764098</v>
      </c>
      <c r="P2273">
        <v>307.65280297240099</v>
      </c>
      <c r="Q2273">
        <v>57.418638797648597</v>
      </c>
      <c r="R2273">
        <v>38.144027491728103</v>
      </c>
      <c r="S2273">
        <v>9.5826897198401095</v>
      </c>
      <c r="T2273">
        <v>36.336177100930101</v>
      </c>
    </row>
    <row r="2274" spans="1:20" x14ac:dyDescent="0.35">
      <c r="A2274" s="24">
        <v>44209</v>
      </c>
      <c r="B2274">
        <v>133.685631293835</v>
      </c>
      <c r="C2274">
        <v>158.79927915069501</v>
      </c>
      <c r="D2274">
        <v>143.881806969877</v>
      </c>
      <c r="E2274">
        <v>118.65263887354701</v>
      </c>
      <c r="F2274">
        <v>159.325907482291</v>
      </c>
      <c r="G2274">
        <v>24.2813492272441</v>
      </c>
      <c r="H2274">
        <v>9.1946669853900396</v>
      </c>
      <c r="I2274">
        <v>185.19719965590301</v>
      </c>
      <c r="J2274">
        <v>162.684890097248</v>
      </c>
      <c r="K2274">
        <v>187.143358446967</v>
      </c>
      <c r="L2274">
        <v>356.00807549872098</v>
      </c>
      <c r="M2274">
        <v>429.68382207963202</v>
      </c>
      <c r="N2274">
        <v>357.07803440363801</v>
      </c>
      <c r="O2274">
        <v>271.07932984094498</v>
      </c>
      <c r="P2274">
        <v>306.36755643617198</v>
      </c>
      <c r="Q2274">
        <v>57.269694954102597</v>
      </c>
      <c r="R2274">
        <v>37.939110351397701</v>
      </c>
      <c r="S2274">
        <v>9.6020091795946403</v>
      </c>
      <c r="T2274">
        <v>35.677570091490601</v>
      </c>
    </row>
    <row r="2275" spans="1:20" x14ac:dyDescent="0.35">
      <c r="A2275" s="24">
        <v>44210</v>
      </c>
      <c r="B2275">
        <v>133.423645382328</v>
      </c>
      <c r="C2275">
        <v>158.60177180342001</v>
      </c>
      <c r="D2275">
        <v>143.804086038164</v>
      </c>
      <c r="E2275">
        <v>118.638338225447</v>
      </c>
      <c r="F2275">
        <v>159.267378412315</v>
      </c>
      <c r="G2275">
        <v>24.753640584452299</v>
      </c>
      <c r="H2275">
        <v>9.4442606340815303</v>
      </c>
      <c r="I2275">
        <v>184.00796197187699</v>
      </c>
      <c r="J2275">
        <v>161.98175056166599</v>
      </c>
      <c r="K2275">
        <v>182.13162622922499</v>
      </c>
      <c r="L2275">
        <v>354.761297208663</v>
      </c>
      <c r="M2275">
        <v>425.42336780968498</v>
      </c>
      <c r="N2275">
        <v>355.958087549109</v>
      </c>
      <c r="O2275">
        <v>276.42456080020003</v>
      </c>
      <c r="P2275">
        <v>315.83575851767603</v>
      </c>
      <c r="Q2275">
        <v>57.7910059028059</v>
      </c>
      <c r="R2275">
        <v>38.378219306901798</v>
      </c>
      <c r="S2275">
        <v>9.3508506753068303</v>
      </c>
      <c r="T2275">
        <v>36.897019336457603</v>
      </c>
    </row>
    <row r="2276" spans="1:20" x14ac:dyDescent="0.35">
      <c r="A2276" s="24">
        <v>44211</v>
      </c>
      <c r="B2276">
        <v>133.560327997168</v>
      </c>
      <c r="C2276">
        <v>158.717025880965</v>
      </c>
      <c r="D2276">
        <v>143.804086038164</v>
      </c>
      <c r="E2276">
        <v>118.623991408991</v>
      </c>
      <c r="F2276">
        <v>159.033314849428</v>
      </c>
      <c r="G2276">
        <v>24.5591673438561</v>
      </c>
      <c r="H2276">
        <v>9.3295397923573002</v>
      </c>
      <c r="I2276">
        <v>184.33072999677699</v>
      </c>
      <c r="J2276">
        <v>162.232045149454</v>
      </c>
      <c r="K2276">
        <v>184.136319116322</v>
      </c>
      <c r="L2276">
        <v>352.17413506251398</v>
      </c>
      <c r="M2276">
        <v>423.17696859641802</v>
      </c>
      <c r="N2276">
        <v>353.23844029290501</v>
      </c>
      <c r="O2276">
        <v>270.43321105632901</v>
      </c>
      <c r="P2276">
        <v>308.38112885862898</v>
      </c>
      <c r="Q2276">
        <v>56.971803518864697</v>
      </c>
      <c r="R2276">
        <v>37.822014443810502</v>
      </c>
      <c r="S2276">
        <v>9.6213295605956493</v>
      </c>
      <c r="T2276">
        <v>35.6415545929529</v>
      </c>
    </row>
    <row r="2277" spans="1:20" x14ac:dyDescent="0.35">
      <c r="A2277" s="24">
        <v>44215</v>
      </c>
      <c r="B2277">
        <v>133.74257459782999</v>
      </c>
      <c r="C2277">
        <v>158.76637507891601</v>
      </c>
      <c r="D2277">
        <v>143.881806969877</v>
      </c>
      <c r="E2277">
        <v>118.66700877418</v>
      </c>
      <c r="F2277">
        <v>159.45762095343301</v>
      </c>
      <c r="G2277">
        <v>24.3924775918242</v>
      </c>
      <c r="H2277">
        <v>9.2396241496167395</v>
      </c>
      <c r="I2277">
        <v>185.14628244811601</v>
      </c>
      <c r="J2277">
        <v>162.518050379013</v>
      </c>
      <c r="K2277">
        <v>185.90515823605301</v>
      </c>
      <c r="L2277">
        <v>354.93941693750901</v>
      </c>
      <c r="M2277">
        <v>428.13448576359599</v>
      </c>
      <c r="N2277">
        <v>355.958087549109</v>
      </c>
      <c r="O2277">
        <v>272.01915227587301</v>
      </c>
      <c r="P2277">
        <v>309.88072664868298</v>
      </c>
      <c r="Q2277">
        <v>57.157988945516699</v>
      </c>
      <c r="R2277">
        <v>37.939110351397701</v>
      </c>
      <c r="S2277">
        <v>8.9451318867503709</v>
      </c>
      <c r="T2277">
        <v>36.274440456663399</v>
      </c>
    </row>
    <row r="2278" spans="1:20" x14ac:dyDescent="0.35">
      <c r="A2278" s="24">
        <v>44216</v>
      </c>
      <c r="B2278">
        <v>133.753963258629</v>
      </c>
      <c r="C2278">
        <v>158.81576573516901</v>
      </c>
      <c r="D2278">
        <v>143.881806969877</v>
      </c>
      <c r="E2278">
        <v>118.68135559063499</v>
      </c>
      <c r="F2278">
        <v>159.852682291332</v>
      </c>
      <c r="G2278">
        <v>24.350800961558701</v>
      </c>
      <c r="H2278">
        <v>9.2256716769747094</v>
      </c>
      <c r="I2278">
        <v>185.02732944215501</v>
      </c>
      <c r="J2278">
        <v>162.47041618402201</v>
      </c>
      <c r="K2278">
        <v>186.25892972488501</v>
      </c>
      <c r="L2278">
        <v>359.85128677373598</v>
      </c>
      <c r="M2278">
        <v>438.04979394517699</v>
      </c>
      <c r="N2278">
        <v>361.07749310717497</v>
      </c>
      <c r="O2278">
        <v>269.96327546714099</v>
      </c>
      <c r="P2278">
        <v>310.99453350921499</v>
      </c>
      <c r="Q2278">
        <v>57.195223032329601</v>
      </c>
      <c r="R2278">
        <v>38.026931584141202</v>
      </c>
      <c r="S2278">
        <v>8.9644513465048998</v>
      </c>
      <c r="T2278">
        <v>36.073778468727497</v>
      </c>
    </row>
    <row r="2279" spans="1:20" x14ac:dyDescent="0.35">
      <c r="A2279" s="24">
        <v>44217</v>
      </c>
      <c r="B2279">
        <v>133.560327997168</v>
      </c>
      <c r="C2279">
        <v>158.70051165762399</v>
      </c>
      <c r="D2279">
        <v>143.84304293197599</v>
      </c>
      <c r="E2279">
        <v>118.724349871645</v>
      </c>
      <c r="F2279">
        <v>159.750239944805</v>
      </c>
      <c r="G2279">
        <v>24.698081991838901</v>
      </c>
      <c r="H2279">
        <v>9.4132552853532907</v>
      </c>
      <c r="I2279">
        <v>183.906039843629</v>
      </c>
      <c r="J2279">
        <v>161.82690441751501</v>
      </c>
      <c r="K2279">
        <v>182.66228346247399</v>
      </c>
      <c r="L2279">
        <v>360.17935484382298</v>
      </c>
      <c r="M2279">
        <v>440.605914369799</v>
      </c>
      <c r="N2279">
        <v>361.397509876502</v>
      </c>
      <c r="O2279">
        <v>265.08800446879798</v>
      </c>
      <c r="P2279">
        <v>313.47941006222999</v>
      </c>
      <c r="Q2279">
        <v>57.157988945516699</v>
      </c>
      <c r="R2279">
        <v>37.939110351397701</v>
      </c>
      <c r="S2279">
        <v>8.8775114744932999</v>
      </c>
      <c r="T2279">
        <v>34.859474294979997</v>
      </c>
    </row>
    <row r="2280" spans="1:20" x14ac:dyDescent="0.35">
      <c r="A2280" s="24">
        <v>44218</v>
      </c>
      <c r="B2280">
        <v>133.560327997168</v>
      </c>
      <c r="C2280">
        <v>158.51950471425701</v>
      </c>
      <c r="D2280">
        <v>143.76527378628501</v>
      </c>
      <c r="E2280">
        <v>118.66700877418</v>
      </c>
      <c r="F2280">
        <v>159.399078704202</v>
      </c>
      <c r="G2280">
        <v>24.5591673438561</v>
      </c>
      <c r="H2280">
        <v>9.3295397923573002</v>
      </c>
      <c r="I2280">
        <v>183.49830747429701</v>
      </c>
      <c r="J2280">
        <v>161.70770889725</v>
      </c>
      <c r="K2280">
        <v>183.95941504747299</v>
      </c>
      <c r="L2280">
        <v>358.904554695819</v>
      </c>
      <c r="M2280">
        <v>440.68347398938198</v>
      </c>
      <c r="N2280">
        <v>359.95764211388502</v>
      </c>
      <c r="O2280">
        <v>266.90888911121198</v>
      </c>
      <c r="P2280">
        <v>320.76273780345502</v>
      </c>
      <c r="Q2280">
        <v>56.189838969883198</v>
      </c>
      <c r="R2280">
        <v>37.382905488306299</v>
      </c>
      <c r="S2280">
        <v>8.7036326517165907</v>
      </c>
      <c r="T2280">
        <v>35.013839062677498</v>
      </c>
    </row>
    <row r="2281" spans="1:20" x14ac:dyDescent="0.35">
      <c r="A2281" s="24">
        <v>44221</v>
      </c>
      <c r="B2281">
        <v>133.90207190477099</v>
      </c>
      <c r="C2281">
        <v>158.832210861341</v>
      </c>
      <c r="D2281">
        <v>143.95957611556699</v>
      </c>
      <c r="E2281">
        <v>118.75297425202299</v>
      </c>
      <c r="F2281">
        <v>159.399078704202</v>
      </c>
      <c r="G2281">
        <v>23.961860070043102</v>
      </c>
      <c r="H2281">
        <v>9.0008825701232595</v>
      </c>
      <c r="I2281">
        <v>184.908376436194</v>
      </c>
      <c r="J2281">
        <v>162.39884485576701</v>
      </c>
      <c r="K2281">
        <v>190.62205033904701</v>
      </c>
      <c r="L2281">
        <v>360.31991272252901</v>
      </c>
      <c r="M2281">
        <v>444.24668279728201</v>
      </c>
      <c r="N2281">
        <v>361.47739424228399</v>
      </c>
      <c r="O2281">
        <v>265.38170811910902</v>
      </c>
      <c r="P2281">
        <v>326.37502807892901</v>
      </c>
      <c r="Q2281">
        <v>56.785621840359497</v>
      </c>
      <c r="R2281">
        <v>37.880561001710802</v>
      </c>
      <c r="S2281">
        <v>9.2156107720391898</v>
      </c>
      <c r="T2281">
        <v>34.905784146326198</v>
      </c>
    </row>
    <row r="2282" spans="1:20" x14ac:dyDescent="0.35">
      <c r="A2282" s="24">
        <v>44222</v>
      </c>
      <c r="B2282">
        <v>133.856489233697</v>
      </c>
      <c r="C2282">
        <v>158.89804664376601</v>
      </c>
      <c r="D2282">
        <v>144.037329189931</v>
      </c>
      <c r="E2282">
        <v>118.724349871645</v>
      </c>
      <c r="F2282">
        <v>159.311291688865</v>
      </c>
      <c r="G2282">
        <v>24.017424252333299</v>
      </c>
      <c r="H2282">
        <v>9.0411891291838096</v>
      </c>
      <c r="I2282">
        <v>185.02732944215501</v>
      </c>
      <c r="J2282">
        <v>162.38696131447099</v>
      </c>
      <c r="K2282">
        <v>189.73762161696499</v>
      </c>
      <c r="L2282">
        <v>359.75753167804498</v>
      </c>
      <c r="M2282">
        <v>444.479118236278</v>
      </c>
      <c r="N2282">
        <v>360.83755242610999</v>
      </c>
      <c r="O2282">
        <v>261.68112986339202</v>
      </c>
      <c r="P2282">
        <v>348.86744515363802</v>
      </c>
      <c r="Q2282">
        <v>56.897327848945302</v>
      </c>
      <c r="R2282">
        <v>38.026931584141202</v>
      </c>
      <c r="S2282">
        <v>9.3411904848063294</v>
      </c>
      <c r="T2282">
        <v>33.9899151551652</v>
      </c>
    </row>
    <row r="2283" spans="1:20" x14ac:dyDescent="0.35">
      <c r="A2283" s="24">
        <v>44223</v>
      </c>
      <c r="B2283">
        <v>133.86787789449701</v>
      </c>
      <c r="C2283">
        <v>158.832210861341</v>
      </c>
      <c r="D2283">
        <v>143.92066743573301</v>
      </c>
      <c r="E2283">
        <v>118.75297425202299</v>
      </c>
      <c r="F2283">
        <v>158.813827542204</v>
      </c>
      <c r="G2283">
        <v>23.9201834397775</v>
      </c>
      <c r="H2283">
        <v>8.9729776248391193</v>
      </c>
      <c r="I2283">
        <v>184.56857753358199</v>
      </c>
      <c r="J2283">
        <v>162.10088606404599</v>
      </c>
      <c r="K2283">
        <v>191.093757873779</v>
      </c>
      <c r="L2283">
        <v>350.96491862259597</v>
      </c>
      <c r="M2283">
        <v>433.01465630347701</v>
      </c>
      <c r="N2283">
        <v>352.27851779991198</v>
      </c>
      <c r="O2283">
        <v>253.22275232076601</v>
      </c>
      <c r="P2283">
        <v>390.85325592029398</v>
      </c>
      <c r="Q2283">
        <v>56.748384005399799</v>
      </c>
      <c r="R2283">
        <v>37.909835676554103</v>
      </c>
      <c r="S2283">
        <v>9.4860896573280105</v>
      </c>
      <c r="T2283">
        <v>34.391249656960198</v>
      </c>
    </row>
    <row r="2284" spans="1:20" x14ac:dyDescent="0.35">
      <c r="A2284" s="24">
        <v>44224</v>
      </c>
      <c r="B2284">
        <v>133.77676860810399</v>
      </c>
      <c r="C2284">
        <v>158.58538195498301</v>
      </c>
      <c r="D2284">
        <v>143.804086038164</v>
      </c>
      <c r="E2284">
        <v>118.695679322912</v>
      </c>
      <c r="F2284">
        <v>159.23813364620901</v>
      </c>
      <c r="G2284">
        <v>24.142440168937899</v>
      </c>
      <c r="H2284">
        <v>9.1171536135694797</v>
      </c>
      <c r="I2284">
        <v>184.22883710608701</v>
      </c>
      <c r="J2284">
        <v>161.83885797967699</v>
      </c>
      <c r="K2284">
        <v>187.909851123149</v>
      </c>
      <c r="L2284">
        <v>353.983264491125</v>
      </c>
      <c r="M2284">
        <v>435.183617607038</v>
      </c>
      <c r="N2284">
        <v>355.15822137139799</v>
      </c>
      <c r="O2284">
        <v>257.62816084509302</v>
      </c>
      <c r="P2284">
        <v>355.465220828886</v>
      </c>
      <c r="Q2284">
        <v>56.4877266569748</v>
      </c>
      <c r="R2284">
        <v>37.704918536223602</v>
      </c>
      <c r="S2284">
        <v>9.4957498478285096</v>
      </c>
      <c r="T2284">
        <v>34.344941910798703</v>
      </c>
    </row>
    <row r="2285" spans="1:20" x14ac:dyDescent="0.35">
      <c r="A2285" s="24">
        <v>44225</v>
      </c>
      <c r="B2285">
        <v>133.62868798983899</v>
      </c>
      <c r="C2285">
        <v>158.47014169687199</v>
      </c>
      <c r="D2285">
        <v>143.76527378628501</v>
      </c>
      <c r="E2285">
        <v>118.75297425202299</v>
      </c>
      <c r="F2285">
        <v>158.608995566169</v>
      </c>
      <c r="G2285">
        <v>24.420258285549998</v>
      </c>
      <c r="H2285">
        <v>9.2799320229644398</v>
      </c>
      <c r="I2285">
        <v>183.39635610849001</v>
      </c>
      <c r="J2285">
        <v>161.58858339785101</v>
      </c>
      <c r="K2285">
        <v>184.725962696952</v>
      </c>
      <c r="L2285">
        <v>346.896665211992</v>
      </c>
      <c r="M2285">
        <v>426.35289657338001</v>
      </c>
      <c r="N2285">
        <v>348.35894346215798</v>
      </c>
      <c r="O2285">
        <v>250.990619201432</v>
      </c>
      <c r="P2285">
        <v>377.05787234167002</v>
      </c>
      <c r="Q2285">
        <v>56.562198578747697</v>
      </c>
      <c r="R2285">
        <v>37.792739768967202</v>
      </c>
      <c r="S2285">
        <v>9.0900310592720395</v>
      </c>
      <c r="T2285">
        <v>33.094636974806001</v>
      </c>
    </row>
    <row r="2286" spans="1:20" x14ac:dyDescent="0.35">
      <c r="A2286" s="24">
        <v>44228</v>
      </c>
      <c r="B2286">
        <v>133.75649511020899</v>
      </c>
      <c r="C2286">
        <v>158.75041363292499</v>
      </c>
      <c r="D2286">
        <v>143.87811056493601</v>
      </c>
      <c r="E2286">
        <v>118.76160773449099</v>
      </c>
      <c r="F2286">
        <v>159.27573405977401</v>
      </c>
      <c r="G2286">
        <v>24.3924775918242</v>
      </c>
      <c r="H2286">
        <v>9.2489260170926304</v>
      </c>
      <c r="I2286">
        <v>183.784762451783</v>
      </c>
      <c r="J2286">
        <v>161.90737839876201</v>
      </c>
      <c r="K2286">
        <v>185.079679212488</v>
      </c>
      <c r="L2286">
        <v>352.67093239891199</v>
      </c>
      <c r="M2286">
        <v>435.64839720262</v>
      </c>
      <c r="N2286">
        <v>353.87834601657198</v>
      </c>
      <c r="O2286">
        <v>255.454812324926</v>
      </c>
      <c r="P2286">
        <v>355.379569869975</v>
      </c>
      <c r="Q2286">
        <v>57.642054562967097</v>
      </c>
      <c r="R2286">
        <v>38.436768656588697</v>
      </c>
      <c r="S2286">
        <v>9.9690881273955494</v>
      </c>
      <c r="T2286">
        <v>33.753235563506998</v>
      </c>
    </row>
    <row r="2287" spans="1:20" x14ac:dyDescent="0.35">
      <c r="A2287" s="24">
        <v>44229</v>
      </c>
      <c r="B2287">
        <v>133.551078797667</v>
      </c>
      <c r="C2287">
        <v>158.60202055322799</v>
      </c>
      <c r="D2287">
        <v>143.87811056493601</v>
      </c>
      <c r="E2287">
        <v>118.747272460125</v>
      </c>
      <c r="F2287">
        <v>159.78976452955101</v>
      </c>
      <c r="G2287">
        <v>24.684186055299101</v>
      </c>
      <c r="H2287">
        <v>9.4272071008517493</v>
      </c>
      <c r="I2287">
        <v>183.10338115550201</v>
      </c>
      <c r="J2287">
        <v>161.47749029210601</v>
      </c>
      <c r="K2287">
        <v>181.65995534335801</v>
      </c>
      <c r="L2287">
        <v>357.65780631169201</v>
      </c>
      <c r="M2287">
        <v>442.07775192119101</v>
      </c>
      <c r="N2287">
        <v>358.67779871280601</v>
      </c>
      <c r="O2287">
        <v>260.91753936734</v>
      </c>
      <c r="P2287">
        <v>326.20372616110598</v>
      </c>
      <c r="Q2287">
        <v>58.0888973380438</v>
      </c>
      <c r="R2287">
        <v>38.641685796919198</v>
      </c>
      <c r="S2287">
        <v>10.036708539652601</v>
      </c>
      <c r="T2287">
        <v>33.933319371749</v>
      </c>
    </row>
    <row r="2288" spans="1:20" x14ac:dyDescent="0.35">
      <c r="A2288" s="24">
        <v>44230</v>
      </c>
      <c r="B2288">
        <v>133.391357267708</v>
      </c>
      <c r="C2288">
        <v>158.51960145029301</v>
      </c>
      <c r="D2288">
        <v>143.761368454109</v>
      </c>
      <c r="E2288">
        <v>118.70422046867</v>
      </c>
      <c r="F2288">
        <v>159.90724440565299</v>
      </c>
      <c r="G2288">
        <v>25.170367759370301</v>
      </c>
      <c r="H2288">
        <v>9.6876534758847495</v>
      </c>
      <c r="I2288">
        <v>182.09844242024701</v>
      </c>
      <c r="J2288">
        <v>161.09545644601999</v>
      </c>
      <c r="K2288">
        <v>176.47131905676699</v>
      </c>
      <c r="L2288">
        <v>357.93904169283201</v>
      </c>
      <c r="M2288">
        <v>441.07078524778899</v>
      </c>
      <c r="N2288">
        <v>358.99771962089198</v>
      </c>
      <c r="O2288">
        <v>263.03210328834098</v>
      </c>
      <c r="P2288">
        <v>331.68755721794798</v>
      </c>
      <c r="Q2288">
        <v>58.498498530014302</v>
      </c>
      <c r="R2288">
        <v>39.022248194523598</v>
      </c>
      <c r="S2288">
        <v>9.7952093046188899</v>
      </c>
      <c r="T2288">
        <v>35.790778499799998</v>
      </c>
    </row>
    <row r="2289" spans="1:20" x14ac:dyDescent="0.35">
      <c r="A2289" s="24">
        <v>44231</v>
      </c>
      <c r="B2289">
        <v>133.33432988007999</v>
      </c>
      <c r="C2289">
        <v>158.651577042686</v>
      </c>
      <c r="D2289">
        <v>143.87811056493601</v>
      </c>
      <c r="E2289">
        <v>118.718544200948</v>
      </c>
      <c r="F2289">
        <v>160.156938564575</v>
      </c>
      <c r="G2289">
        <v>25.295389265651799</v>
      </c>
      <c r="H2289">
        <v>9.7667177065709403</v>
      </c>
      <c r="I2289">
        <v>182.40511516929999</v>
      </c>
      <c r="J2289">
        <v>161.37005827736601</v>
      </c>
      <c r="K2289">
        <v>175.17416914733599</v>
      </c>
      <c r="L2289">
        <v>362.00726519750299</v>
      </c>
      <c r="M2289">
        <v>445.40864699997297</v>
      </c>
      <c r="N2289">
        <v>363.317227047502</v>
      </c>
      <c r="O2289">
        <v>270.84436204635102</v>
      </c>
      <c r="P2289">
        <v>330.57364703900902</v>
      </c>
      <c r="Q2289">
        <v>58.796389965252203</v>
      </c>
      <c r="R2289">
        <v>39.2564400096974</v>
      </c>
      <c r="S2289">
        <v>10.471406978464101</v>
      </c>
      <c r="T2289">
        <v>35.914268629810302</v>
      </c>
    </row>
    <row r="2290" spans="1:20" x14ac:dyDescent="0.35">
      <c r="A2290" s="24">
        <v>44232</v>
      </c>
      <c r="B2290">
        <v>133.16315429094101</v>
      </c>
      <c r="C2290">
        <v>158.58558924648901</v>
      </c>
      <c r="D2290">
        <v>143.87811056493601</v>
      </c>
      <c r="E2290">
        <v>118.732902559492</v>
      </c>
      <c r="F2290">
        <v>160.46530676527399</v>
      </c>
      <c r="G2290">
        <v>25.698223298868498</v>
      </c>
      <c r="H2290">
        <v>9.9992584791762305</v>
      </c>
      <c r="I2290">
        <v>181.40013257770801</v>
      </c>
      <c r="J2290">
        <v>160.940180173691</v>
      </c>
      <c r="K2290">
        <v>170.69311248727499</v>
      </c>
      <c r="L2290">
        <v>363.43207349861302</v>
      </c>
      <c r="M2290">
        <v>446.88042369642602</v>
      </c>
      <c r="N2290">
        <v>364.75706285637199</v>
      </c>
      <c r="O2290">
        <v>270.43321105632901</v>
      </c>
      <c r="P2290">
        <v>337.85694034076499</v>
      </c>
      <c r="Q2290">
        <v>59.094281400490097</v>
      </c>
      <c r="R2290">
        <v>39.5784558494016</v>
      </c>
      <c r="S2290">
        <v>10.1719475216738</v>
      </c>
      <c r="T2290">
        <v>36.022319335792403</v>
      </c>
    </row>
    <row r="2291" spans="1:20" x14ac:dyDescent="0.35">
      <c r="A2291" s="24">
        <v>44235</v>
      </c>
      <c r="B2291">
        <v>133.300079814051</v>
      </c>
      <c r="C2291">
        <v>158.73392704845199</v>
      </c>
      <c r="D2291">
        <v>143.99486874708899</v>
      </c>
      <c r="E2291">
        <v>118.732902559492</v>
      </c>
      <c r="F2291">
        <v>160.905955145066</v>
      </c>
      <c r="G2291">
        <v>25.5037528531109</v>
      </c>
      <c r="H2291">
        <v>9.8798863751423305</v>
      </c>
      <c r="I2291">
        <v>182.728687227054</v>
      </c>
      <c r="J2291">
        <v>161.63266653462699</v>
      </c>
      <c r="K2291">
        <v>172.99255386695799</v>
      </c>
      <c r="L2291">
        <v>366.056767588968</v>
      </c>
      <c r="M2291">
        <v>448.89447875310702</v>
      </c>
      <c r="N2291">
        <v>367.476742066322</v>
      </c>
      <c r="O2291">
        <v>275.60221007670799</v>
      </c>
      <c r="P2291">
        <v>343.04090694274601</v>
      </c>
      <c r="Q2291">
        <v>60.025197289310299</v>
      </c>
      <c r="R2291">
        <v>40.222481945236503</v>
      </c>
      <c r="S2291">
        <v>10.229907743430299</v>
      </c>
      <c r="T2291">
        <v>38.337702433500901</v>
      </c>
    </row>
    <row r="2292" spans="1:20" x14ac:dyDescent="0.35">
      <c r="A2292" s="24">
        <v>44236</v>
      </c>
      <c r="B2292">
        <v>133.35710720167799</v>
      </c>
      <c r="C2292">
        <v>158.63500754160901</v>
      </c>
      <c r="D2292">
        <v>143.91703531609599</v>
      </c>
      <c r="E2292">
        <v>118.747272460125</v>
      </c>
      <c r="F2292">
        <v>160.582826179139</v>
      </c>
      <c r="G2292">
        <v>25.448188670820699</v>
      </c>
      <c r="H2292">
        <v>9.8566326921679206</v>
      </c>
      <c r="I2292">
        <v>182.285825931419</v>
      </c>
      <c r="J2292">
        <v>161.38204184847001</v>
      </c>
      <c r="K2292">
        <v>173.28741230613801</v>
      </c>
      <c r="L2292">
        <v>365.81306415203699</v>
      </c>
      <c r="M2292">
        <v>448.42966873005503</v>
      </c>
      <c r="N2292">
        <v>366.99679679669902</v>
      </c>
      <c r="O2292">
        <v>278.24546981433798</v>
      </c>
      <c r="P2292">
        <v>341.19863643810999</v>
      </c>
      <c r="Q2292">
        <v>60.248613054628898</v>
      </c>
      <c r="R2292">
        <v>40.310305969766702</v>
      </c>
      <c r="S2292">
        <v>9.9594288581415302</v>
      </c>
      <c r="T2292">
        <v>37.673958773580097</v>
      </c>
    </row>
    <row r="2293" spans="1:20" x14ac:dyDescent="0.35">
      <c r="A2293" s="24">
        <v>44237</v>
      </c>
      <c r="B2293">
        <v>133.48261603611201</v>
      </c>
      <c r="C2293">
        <v>158.94833556321299</v>
      </c>
      <c r="D2293">
        <v>144.072637892779</v>
      </c>
      <c r="E2293">
        <v>118.775966093035</v>
      </c>
      <c r="F2293">
        <v>160.65624780688901</v>
      </c>
      <c r="G2293">
        <v>25.142587065644399</v>
      </c>
      <c r="H2293">
        <v>9.6659493374888097</v>
      </c>
      <c r="I2293">
        <v>183.086379515348</v>
      </c>
      <c r="J2293">
        <v>161.76405568859499</v>
      </c>
      <c r="K2293">
        <v>176.58927342709899</v>
      </c>
      <c r="L2293">
        <v>365.653665536397</v>
      </c>
      <c r="M2293">
        <v>447.50013996636</v>
      </c>
      <c r="N2293">
        <v>366.836804388909</v>
      </c>
      <c r="O2293">
        <v>278.42170175321502</v>
      </c>
      <c r="P2293">
        <v>340.94161468243999</v>
      </c>
      <c r="Q2293">
        <v>60.136903297896602</v>
      </c>
      <c r="R2293">
        <v>40.134660712492902</v>
      </c>
      <c r="S2293">
        <v>10.4810671689646</v>
      </c>
      <c r="T2293">
        <v>38.538377052544497</v>
      </c>
    </row>
    <row r="2294" spans="1:20" x14ac:dyDescent="0.35">
      <c r="A2294" s="24">
        <v>44238</v>
      </c>
      <c r="B2294">
        <v>133.32289450615301</v>
      </c>
      <c r="C2294">
        <v>158.83288801359501</v>
      </c>
      <c r="D2294">
        <v>144.072637892779</v>
      </c>
      <c r="E2294">
        <v>118.790278283224</v>
      </c>
      <c r="F2294">
        <v>160.72970897240299</v>
      </c>
      <c r="G2294">
        <v>25.406517630231999</v>
      </c>
      <c r="H2294">
        <v>9.8116755279412207</v>
      </c>
      <c r="I2294">
        <v>182.23476253584101</v>
      </c>
      <c r="J2294">
        <v>161.334237602804</v>
      </c>
      <c r="K2294">
        <v>174.11287300526999</v>
      </c>
      <c r="L2294">
        <v>366.244217968486</v>
      </c>
      <c r="M2294">
        <v>449.04938499998798</v>
      </c>
      <c r="N2294">
        <v>367.476742066322</v>
      </c>
      <c r="O2294">
        <v>276.600768367353</v>
      </c>
      <c r="P2294">
        <v>342.783781868669</v>
      </c>
      <c r="Q2294">
        <v>60.025197289310299</v>
      </c>
      <c r="R2294">
        <v>40.105386037649303</v>
      </c>
      <c r="S2294">
        <v>10.085007649662201</v>
      </c>
      <c r="T2294">
        <v>37.823178470057996</v>
      </c>
    </row>
    <row r="2295" spans="1:20" x14ac:dyDescent="0.35">
      <c r="A2295" s="24">
        <v>44239</v>
      </c>
      <c r="B2295">
        <v>133.01484944965799</v>
      </c>
      <c r="C2295">
        <v>158.569075023148</v>
      </c>
      <c r="D2295">
        <v>143.87811056493601</v>
      </c>
      <c r="E2295">
        <v>118.747272460125</v>
      </c>
      <c r="F2295">
        <v>161.02343502116699</v>
      </c>
      <c r="G2295">
        <v>26.031608392609101</v>
      </c>
      <c r="H2295">
        <v>10.1651366348717</v>
      </c>
      <c r="I2295">
        <v>181.12756544041699</v>
      </c>
      <c r="J2295">
        <v>160.80891105549401</v>
      </c>
      <c r="K2295">
        <v>167.627086809248</v>
      </c>
      <c r="L2295">
        <v>368.05334739709599</v>
      </c>
      <c r="M2295">
        <v>451.60562713448701</v>
      </c>
      <c r="N2295">
        <v>369.396491191069</v>
      </c>
      <c r="O2295">
        <v>278.83282837151302</v>
      </c>
      <c r="P2295">
        <v>342.783781868669</v>
      </c>
      <c r="Q2295">
        <v>60.7699240033321</v>
      </c>
      <c r="R2295">
        <v>40.749414925270898</v>
      </c>
      <c r="S2295">
        <v>10.3071874249414</v>
      </c>
      <c r="T2295">
        <v>38.9139798826874</v>
      </c>
    </row>
    <row r="2296" spans="1:20" x14ac:dyDescent="0.35">
      <c r="A2296" s="24">
        <v>44243</v>
      </c>
      <c r="B2296">
        <v>132.38726790698701</v>
      </c>
      <c r="C2296">
        <v>157.66221614105601</v>
      </c>
      <c r="D2296">
        <v>143.450034730135</v>
      </c>
      <c r="E2296">
        <v>118.64684474493799</v>
      </c>
      <c r="F2296">
        <v>160.67099539286201</v>
      </c>
      <c r="G2296">
        <v>26.795611008130699</v>
      </c>
      <c r="H2296">
        <v>10.627118433781799</v>
      </c>
      <c r="I2296">
        <v>179.253993466721</v>
      </c>
      <c r="J2296">
        <v>159.674533010837</v>
      </c>
      <c r="K2296">
        <v>160.02112807037199</v>
      </c>
      <c r="L2296">
        <v>367.73460997768098</v>
      </c>
      <c r="M2296">
        <v>450.13388086550401</v>
      </c>
      <c r="N2296">
        <v>368.99659005595998</v>
      </c>
      <c r="O2296">
        <v>285.29406496112398</v>
      </c>
      <c r="P2296">
        <v>341.32713009621102</v>
      </c>
      <c r="Q2296">
        <v>61.589126387273303</v>
      </c>
      <c r="R2296">
        <v>41.1885238807753</v>
      </c>
      <c r="S2296">
        <v>10.7225664039984</v>
      </c>
      <c r="T2296">
        <v>40.2208827072809</v>
      </c>
    </row>
    <row r="2297" spans="1:20" x14ac:dyDescent="0.35">
      <c r="A2297" s="24">
        <v>44244</v>
      </c>
      <c r="B2297">
        <v>132.64969292190401</v>
      </c>
      <c r="C2297">
        <v>157.95901611988501</v>
      </c>
      <c r="D2297">
        <v>143.60563730681801</v>
      </c>
      <c r="E2297">
        <v>118.675515293671</v>
      </c>
      <c r="F2297">
        <v>160.65624780688901</v>
      </c>
      <c r="G2297">
        <v>26.4622259143901</v>
      </c>
      <c r="H2297">
        <v>10.442636543134499</v>
      </c>
      <c r="I2297">
        <v>180.735869871814</v>
      </c>
      <c r="J2297">
        <v>160.47451140439799</v>
      </c>
      <c r="K2297">
        <v>162.910194706254</v>
      </c>
      <c r="L2297">
        <v>367.81906432863099</v>
      </c>
      <c r="M2297">
        <v>448.97194709028201</v>
      </c>
      <c r="N2297">
        <v>369.23656269077202</v>
      </c>
      <c r="O2297">
        <v>285.000385682537</v>
      </c>
      <c r="P2297">
        <v>338.67095162537402</v>
      </c>
      <c r="Q2297">
        <v>61.775308065778503</v>
      </c>
      <c r="R2297">
        <v>41.481265045635901</v>
      </c>
      <c r="S2297">
        <v>10.9157656077761</v>
      </c>
      <c r="T2297">
        <v>40.6736742368264</v>
      </c>
    </row>
    <row r="2298" spans="1:20" x14ac:dyDescent="0.35">
      <c r="A2298" s="24">
        <v>44245</v>
      </c>
      <c r="B2298">
        <v>132.58126753085199</v>
      </c>
      <c r="C2298">
        <v>157.90950108872801</v>
      </c>
      <c r="D2298">
        <v>143.60563730681801</v>
      </c>
      <c r="E2298">
        <v>118.689873652215</v>
      </c>
      <c r="F2298">
        <v>160.46530676527399</v>
      </c>
      <c r="G2298">
        <v>26.684479848712201</v>
      </c>
      <c r="H2298">
        <v>10.571308543213499</v>
      </c>
      <c r="I2298">
        <v>180.12262670516199</v>
      </c>
      <c r="J2298">
        <v>160.16411890743299</v>
      </c>
      <c r="K2298">
        <v>160.78763907098701</v>
      </c>
      <c r="L2298">
        <v>366.25366824288398</v>
      </c>
      <c r="M2298">
        <v>446.88042369642602</v>
      </c>
      <c r="N2298">
        <v>367.55675424709</v>
      </c>
      <c r="O2298">
        <v>281.94604807005601</v>
      </c>
      <c r="P2298">
        <v>334.12959107177301</v>
      </c>
      <c r="Q2298">
        <v>61.551892300459997</v>
      </c>
      <c r="R2298">
        <v>41.247073230462199</v>
      </c>
      <c r="S2298">
        <v>10.6163061509858</v>
      </c>
      <c r="T2298">
        <v>38.888246105850598</v>
      </c>
    </row>
    <row r="2299" spans="1:20" x14ac:dyDescent="0.35">
      <c r="A2299" s="24">
        <v>44246</v>
      </c>
      <c r="B2299">
        <v>132.170509646775</v>
      </c>
      <c r="C2299">
        <v>157.28296942042499</v>
      </c>
      <c r="D2299">
        <v>143.255443116989</v>
      </c>
      <c r="E2299">
        <v>118.618070317405</v>
      </c>
      <c r="F2299">
        <v>160.524073061834</v>
      </c>
      <c r="G2299">
        <v>27.365137588217799</v>
      </c>
      <c r="H2299">
        <v>10.9790306532774</v>
      </c>
      <c r="I2299">
        <v>178.078716716786</v>
      </c>
      <c r="J2299">
        <v>159.00589375633899</v>
      </c>
      <c r="K2299">
        <v>154.53768831789901</v>
      </c>
      <c r="L2299">
        <v>365.60683284744999</v>
      </c>
      <c r="M2299">
        <v>444.09180697787099</v>
      </c>
      <c r="N2299">
        <v>366.91678461593102</v>
      </c>
      <c r="O2299">
        <v>290.11072196237097</v>
      </c>
      <c r="P2299">
        <v>339.09934417780403</v>
      </c>
      <c r="Q2299">
        <v>61.514650717353902</v>
      </c>
      <c r="R2299">
        <v>41.100702648031799</v>
      </c>
      <c r="S2299">
        <v>10.7805257045085</v>
      </c>
      <c r="T2299">
        <v>39.8967347997039</v>
      </c>
    </row>
    <row r="2300" spans="1:20" x14ac:dyDescent="0.35">
      <c r="A2300" s="24">
        <v>44249</v>
      </c>
      <c r="B2300">
        <v>131.759770447948</v>
      </c>
      <c r="C2300">
        <v>156.837804000766</v>
      </c>
      <c r="D2300">
        <v>143.06081936119099</v>
      </c>
      <c r="E2300">
        <v>118.57502986804</v>
      </c>
      <c r="F2300">
        <v>159.99538726086601</v>
      </c>
      <c r="G2300">
        <v>27.823535803724599</v>
      </c>
      <c r="H2300">
        <v>11.2348251088571</v>
      </c>
      <c r="I2300">
        <v>175.94962310228999</v>
      </c>
      <c r="J2300">
        <v>158.01487843377299</v>
      </c>
      <c r="K2300">
        <v>150.88210151918599</v>
      </c>
      <c r="L2300">
        <v>362.794598659781</v>
      </c>
      <c r="M2300">
        <v>435.26108594421299</v>
      </c>
      <c r="N2300">
        <v>364.19710540598101</v>
      </c>
      <c r="O2300">
        <v>295.22098512703201</v>
      </c>
      <c r="P2300">
        <v>339.39927751160297</v>
      </c>
      <c r="Q2300">
        <v>62.892398136811202</v>
      </c>
      <c r="R2300">
        <v>42.008198025670602</v>
      </c>
      <c r="S2300">
        <v>10.558346850475701</v>
      </c>
      <c r="T2300">
        <v>41.126469976741099</v>
      </c>
    </row>
    <row r="2301" spans="1:20" x14ac:dyDescent="0.35">
      <c r="A2301" s="24">
        <v>44250</v>
      </c>
      <c r="B2301">
        <v>131.79397380084799</v>
      </c>
      <c r="C2301">
        <v>157.05215723779199</v>
      </c>
      <c r="D2301">
        <v>143.13866886350999</v>
      </c>
      <c r="E2301">
        <v>118.60375812721701</v>
      </c>
      <c r="F2301">
        <v>160.524073061834</v>
      </c>
      <c r="G2301">
        <v>27.948560104844599</v>
      </c>
      <c r="H2301">
        <v>11.3402427688182</v>
      </c>
      <c r="I2301">
        <v>176.08588474276701</v>
      </c>
      <c r="J2301">
        <v>158.134264010674</v>
      </c>
      <c r="K2301">
        <v>149.584969934187</v>
      </c>
      <c r="L2301">
        <v>363.23526256249198</v>
      </c>
      <c r="M2301">
        <v>434.33152675304899</v>
      </c>
      <c r="N2301">
        <v>364.35709781377102</v>
      </c>
      <c r="O2301">
        <v>298.09913954408398</v>
      </c>
      <c r="P2301">
        <v>334.17239933149398</v>
      </c>
      <c r="Q2301">
        <v>63.190285823902698</v>
      </c>
      <c r="R2301">
        <v>42.271661723901303</v>
      </c>
      <c r="S2301">
        <v>10.326506884695901</v>
      </c>
      <c r="T2301">
        <v>42.011464330214899</v>
      </c>
    </row>
    <row r="2302" spans="1:20" x14ac:dyDescent="0.35">
      <c r="A2302" s="24">
        <v>44251</v>
      </c>
      <c r="B2302">
        <v>131.748335074019</v>
      </c>
      <c r="C2302">
        <v>157.15106292520099</v>
      </c>
      <c r="D2302">
        <v>143.17759361466901</v>
      </c>
      <c r="E2302">
        <v>118.57502986804</v>
      </c>
      <c r="F2302">
        <v>160.553475978996</v>
      </c>
      <c r="G2302">
        <v>28.295827160932799</v>
      </c>
      <c r="H2302">
        <v>11.546430769292099</v>
      </c>
      <c r="I2302">
        <v>176.392411304029</v>
      </c>
      <c r="J2302">
        <v>158.37311518832601</v>
      </c>
      <c r="K2302">
        <v>146.51895341837599</v>
      </c>
      <c r="L2302">
        <v>367.237872453146</v>
      </c>
      <c r="M2302">
        <v>437.97223432559298</v>
      </c>
      <c r="N2302">
        <v>368.59662501335799</v>
      </c>
      <c r="O2302">
        <v>306.73377339731098</v>
      </c>
      <c r="P2302">
        <v>351.86643409693301</v>
      </c>
      <c r="Q2302">
        <v>64.158439547682605</v>
      </c>
      <c r="R2302">
        <v>42.857144053622797</v>
      </c>
      <c r="S2302">
        <v>10.123647490417699</v>
      </c>
      <c r="T2302">
        <v>43.663103768002699</v>
      </c>
    </row>
    <row r="2303" spans="1:20" x14ac:dyDescent="0.35">
      <c r="A2303" s="24">
        <v>44252</v>
      </c>
      <c r="B2303">
        <v>130.53891348438901</v>
      </c>
      <c r="C2303">
        <v>154.87569315688501</v>
      </c>
      <c r="D2303">
        <v>141.81546839397001</v>
      </c>
      <c r="E2303">
        <v>118.115874031026</v>
      </c>
      <c r="F2303">
        <v>159.17292269411601</v>
      </c>
      <c r="G2303">
        <v>29.1987416295988</v>
      </c>
      <c r="H2303">
        <v>12.096776694933601</v>
      </c>
      <c r="I2303">
        <v>172.84959403284799</v>
      </c>
      <c r="J2303">
        <v>155.865697977997</v>
      </c>
      <c r="K2303">
        <v>139.856345613451</v>
      </c>
      <c r="L2303">
        <v>358.38897643435098</v>
      </c>
      <c r="M2303">
        <v>425.19093237068898</v>
      </c>
      <c r="N2303">
        <v>359.797585798603</v>
      </c>
      <c r="O2303">
        <v>298.334131710402</v>
      </c>
      <c r="P2303">
        <v>341.07010834054103</v>
      </c>
      <c r="Q2303">
        <v>63.6371323471257</v>
      </c>
      <c r="R2303">
        <v>42.564402888761897</v>
      </c>
      <c r="S2303">
        <v>9.9594288581415409</v>
      </c>
      <c r="T2303">
        <v>42.371636157067996</v>
      </c>
    </row>
    <row r="2304" spans="1:20" x14ac:dyDescent="0.35">
      <c r="A2304" s="24">
        <v>44253</v>
      </c>
      <c r="B2304">
        <v>131.600011547485</v>
      </c>
      <c r="C2304">
        <v>155.947431703148</v>
      </c>
      <c r="D2304">
        <v>142.39922716208301</v>
      </c>
      <c r="E2304">
        <v>118.288047370578</v>
      </c>
      <c r="F2304">
        <v>158.84982008669999</v>
      </c>
      <c r="G2304">
        <v>27.267899570500401</v>
      </c>
      <c r="H2304">
        <v>10.876712082473199</v>
      </c>
      <c r="I2304">
        <v>177.244101377433</v>
      </c>
      <c r="J2304">
        <v>157.931323534412</v>
      </c>
      <c r="K2304">
        <v>153.71225510541501</v>
      </c>
      <c r="L2304">
        <v>356.54228515560101</v>
      </c>
      <c r="M2304">
        <v>426.197959899029</v>
      </c>
      <c r="N2304">
        <v>357.87786862760203</v>
      </c>
      <c r="O2304">
        <v>292.10778980021303</v>
      </c>
      <c r="P2304">
        <v>339.57054498995598</v>
      </c>
      <c r="Q2304">
        <v>62.296611518189003</v>
      </c>
      <c r="R2304">
        <v>41.6861821859667</v>
      </c>
      <c r="S2304">
        <v>9.9690881273955494</v>
      </c>
      <c r="T2304">
        <v>41.424896738589098</v>
      </c>
    </row>
    <row r="2305" spans="1:20" x14ac:dyDescent="0.35">
      <c r="A2305" s="24">
        <v>44256</v>
      </c>
      <c r="B2305">
        <v>131.53146470229899</v>
      </c>
      <c r="C2305">
        <v>156.34877569835899</v>
      </c>
      <c r="D2305">
        <v>142.726664354539</v>
      </c>
      <c r="E2305">
        <v>118.38001473463</v>
      </c>
      <c r="F2305">
        <v>160.41538374859499</v>
      </c>
      <c r="G2305">
        <v>28.1013567151751</v>
      </c>
      <c r="H2305">
        <v>11.3278411550417</v>
      </c>
      <c r="I2305">
        <v>176.95043934182399</v>
      </c>
      <c r="J2305">
        <v>158.08566952952</v>
      </c>
      <c r="K2305">
        <v>147.226514720474</v>
      </c>
      <c r="L2305">
        <v>365.18500968167098</v>
      </c>
      <c r="M2305">
        <v>437.275110573424</v>
      </c>
      <c r="N2305">
        <v>366.35682716553998</v>
      </c>
      <c r="O2305">
        <v>302.387100728701</v>
      </c>
      <c r="P2305">
        <v>356.92187260134398</v>
      </c>
      <c r="Q2305">
        <v>61.775308065778503</v>
      </c>
      <c r="R2305">
        <v>41.276347905305499</v>
      </c>
      <c r="S2305">
        <v>10.017388158651601</v>
      </c>
      <c r="T2305">
        <v>42.592878429882603</v>
      </c>
    </row>
    <row r="2306" spans="1:20" x14ac:dyDescent="0.35">
      <c r="A2306" s="24">
        <v>44257</v>
      </c>
      <c r="B2306">
        <v>131.55429807965101</v>
      </c>
      <c r="C2306">
        <v>156.315719612809</v>
      </c>
      <c r="D2306">
        <v>142.76563731967599</v>
      </c>
      <c r="E2306">
        <v>118.437459710895</v>
      </c>
      <c r="F2306">
        <v>160.061547119295</v>
      </c>
      <c r="G2306">
        <v>28.1013567151751</v>
      </c>
      <c r="H2306">
        <v>11.3340432762172</v>
      </c>
      <c r="I2306">
        <v>176.28453933266599</v>
      </c>
      <c r="J2306">
        <v>157.906196046421</v>
      </c>
      <c r="K2306">
        <v>147.16754669752501</v>
      </c>
      <c r="L2306">
        <v>362.33533326758999</v>
      </c>
      <c r="M2306">
        <v>431.62034794419901</v>
      </c>
      <c r="N2306">
        <v>363.63721186308197</v>
      </c>
      <c r="O2306">
        <v>303.503081987332</v>
      </c>
      <c r="P2306">
        <v>350.79533217771598</v>
      </c>
      <c r="Q2306">
        <v>62.035965414203503</v>
      </c>
      <c r="R2306">
        <v>41.247073230462199</v>
      </c>
      <c r="S2306">
        <v>10.2782077746864</v>
      </c>
      <c r="T2306">
        <v>42.258427748758599</v>
      </c>
    </row>
    <row r="2307" spans="1:20" x14ac:dyDescent="0.35">
      <c r="A2307" s="24">
        <v>44258</v>
      </c>
      <c r="B2307">
        <v>131.074292653453</v>
      </c>
      <c r="C2307">
        <v>155.53942674086599</v>
      </c>
      <c r="D2307">
        <v>142.25894055891601</v>
      </c>
      <c r="E2307">
        <v>118.308176773554</v>
      </c>
      <c r="F2307">
        <v>159.781461599111</v>
      </c>
      <c r="G2307">
        <v>28.726444682713701</v>
      </c>
      <c r="H2307">
        <v>11.7154086712882</v>
      </c>
      <c r="I2307">
        <v>174.42349565270399</v>
      </c>
      <c r="J2307">
        <v>156.733666632656</v>
      </c>
      <c r="K2307">
        <v>142.273750525682</v>
      </c>
      <c r="L2307">
        <v>357.53593964025998</v>
      </c>
      <c r="M2307">
        <v>421.085475630031</v>
      </c>
      <c r="N2307">
        <v>358.67779871280601</v>
      </c>
      <c r="O2307">
        <v>303.620578070492</v>
      </c>
      <c r="P2307">
        <v>349.51008564148702</v>
      </c>
      <c r="Q2307">
        <v>62.4083287712144</v>
      </c>
      <c r="R2307">
        <v>41.481265045635901</v>
      </c>
      <c r="S2307">
        <v>10.142967871418699</v>
      </c>
      <c r="T2307">
        <v>43.117692535764803</v>
      </c>
    </row>
    <row r="2308" spans="1:20" x14ac:dyDescent="0.35">
      <c r="A2308" s="24">
        <v>44259</v>
      </c>
      <c r="B2308">
        <v>130.697158879478</v>
      </c>
      <c r="C2308">
        <v>154.69706315612399</v>
      </c>
      <c r="D2308">
        <v>141.71327083301799</v>
      </c>
      <c r="E2308">
        <v>118.178859209945</v>
      </c>
      <c r="F2308">
        <v>159.04438542334901</v>
      </c>
      <c r="G2308">
        <v>29.101503611881601</v>
      </c>
      <c r="H2308">
        <v>11.9386495478483</v>
      </c>
      <c r="I2308">
        <v>172.186924773882</v>
      </c>
      <c r="J2308">
        <v>155.45350514453199</v>
      </c>
      <c r="K2308">
        <v>139.67945070681901</v>
      </c>
      <c r="L2308">
        <v>353.11153648976</v>
      </c>
      <c r="M2308">
        <v>414.50109295470202</v>
      </c>
      <c r="N2308">
        <v>354.27831105917397</v>
      </c>
      <c r="O2308">
        <v>299.45008859730899</v>
      </c>
      <c r="P2308">
        <v>342.783781868669</v>
      </c>
      <c r="Q2308">
        <v>63.376478746847503</v>
      </c>
      <c r="R2308">
        <v>42.213115166001003</v>
      </c>
      <c r="S2308">
        <v>9.9111288268854505</v>
      </c>
      <c r="T2308">
        <v>44.553238982326803</v>
      </c>
    </row>
    <row r="2309" spans="1:20" x14ac:dyDescent="0.35">
      <c r="A2309" s="24">
        <v>44260</v>
      </c>
      <c r="B2309">
        <v>130.60575997168701</v>
      </c>
      <c r="C2309">
        <v>154.26766571038399</v>
      </c>
      <c r="D2309">
        <v>141.518373864681</v>
      </c>
      <c r="E2309">
        <v>118.150177119124</v>
      </c>
      <c r="F2309">
        <v>159.50140243743701</v>
      </c>
      <c r="G2309">
        <v>28.9764849004384</v>
      </c>
      <c r="H2309">
        <v>11.871987588082099</v>
      </c>
      <c r="I2309">
        <v>172.13565671539601</v>
      </c>
      <c r="J2309">
        <v>155.25008452518799</v>
      </c>
      <c r="K2309">
        <v>140.44595254521701</v>
      </c>
      <c r="L2309">
        <v>359.60755343087197</v>
      </c>
      <c r="M2309">
        <v>421.16288311226702</v>
      </c>
      <c r="N2309">
        <v>360.757540245342</v>
      </c>
      <c r="O2309">
        <v>306.61627731415098</v>
      </c>
      <c r="P2309">
        <v>349.93847819391698</v>
      </c>
      <c r="Q2309">
        <v>64.679754244532205</v>
      </c>
      <c r="R2309">
        <v>43.179157101540198</v>
      </c>
      <c r="S2309">
        <v>9.7372490828623395</v>
      </c>
      <c r="T2309">
        <v>46.307784054876997</v>
      </c>
    </row>
    <row r="2310" spans="1:20" x14ac:dyDescent="0.35">
      <c r="A2310" s="24">
        <v>44263</v>
      </c>
      <c r="B2310">
        <v>130.09147645158399</v>
      </c>
      <c r="C2310">
        <v>153.078406699439</v>
      </c>
      <c r="D2310">
        <v>140.81686049221301</v>
      </c>
      <c r="E2310">
        <v>117.90598114507399</v>
      </c>
      <c r="F2310">
        <v>158.38106035670299</v>
      </c>
      <c r="G2310">
        <v>29.420995563920702</v>
      </c>
      <c r="H2310">
        <v>12.146385778613601</v>
      </c>
      <c r="I2310">
        <v>170.035625233855</v>
      </c>
      <c r="J2310">
        <v>153.80238311016601</v>
      </c>
      <c r="K2310">
        <v>137.08516005017199</v>
      </c>
      <c r="L2310">
        <v>357.81711520953598</v>
      </c>
      <c r="M2310">
        <v>412.33222293354902</v>
      </c>
      <c r="N2310">
        <v>359.15774398242797</v>
      </c>
      <c r="O2310">
        <v>313.66492120438602</v>
      </c>
      <c r="P2310">
        <v>371.27414239049898</v>
      </c>
      <c r="Q2310">
        <v>63.7860761906717</v>
      </c>
      <c r="R2310">
        <v>42.476581656018404</v>
      </c>
      <c r="S2310">
        <v>9.6020091795946492</v>
      </c>
      <c r="T2310">
        <v>45.628609391666501</v>
      </c>
    </row>
    <row r="2311" spans="1:20" x14ac:dyDescent="0.35">
      <c r="A2311" s="24">
        <v>44264</v>
      </c>
      <c r="B2311">
        <v>130.582879881206</v>
      </c>
      <c r="C2311">
        <v>153.72257196521801</v>
      </c>
      <c r="D2311">
        <v>141.12864421331</v>
      </c>
      <c r="E2311">
        <v>117.992154380516</v>
      </c>
      <c r="F2311">
        <v>158.528443961644</v>
      </c>
      <c r="G2311">
        <v>28.656990153560798</v>
      </c>
      <c r="H2311">
        <v>11.647195852656401</v>
      </c>
      <c r="I2311">
        <v>172.08444713202601</v>
      </c>
      <c r="J2311">
        <v>154.96292895282701</v>
      </c>
      <c r="K2311">
        <v>142.627512852298</v>
      </c>
      <c r="L2311">
        <v>362.92588569967899</v>
      </c>
      <c r="M2311">
        <v>424.88108944945799</v>
      </c>
      <c r="N2311">
        <v>364.03714495193702</v>
      </c>
      <c r="O2311">
        <v>308.84836169003597</v>
      </c>
      <c r="P2311">
        <v>386.18336726912401</v>
      </c>
      <c r="Q2311">
        <v>63.7860761906717</v>
      </c>
      <c r="R2311">
        <v>42.300936398744597</v>
      </c>
      <c r="S2311">
        <v>9.6309897510961608</v>
      </c>
      <c r="T2311">
        <v>44.404027706587499</v>
      </c>
    </row>
    <row r="2312" spans="1:20" x14ac:dyDescent="0.35">
      <c r="A2312" s="24">
        <v>44265</v>
      </c>
      <c r="B2312">
        <v>130.800049216952</v>
      </c>
      <c r="C2312">
        <v>154.26766571038399</v>
      </c>
      <c r="D2312">
        <v>141.44044400573301</v>
      </c>
      <c r="E2312">
        <v>118.07831607387</v>
      </c>
      <c r="F2312">
        <v>159.029664195886</v>
      </c>
      <c r="G2312">
        <v>28.559754930681901</v>
      </c>
      <c r="H2312">
        <v>11.577434803733199</v>
      </c>
      <c r="I2312">
        <v>173.27959080282901</v>
      </c>
      <c r="J2312">
        <v>155.69274643843701</v>
      </c>
      <c r="K2312">
        <v>143.33506499217901</v>
      </c>
      <c r="L2312">
        <v>365.18500968167098</v>
      </c>
      <c r="M2312">
        <v>424.95855778663298</v>
      </c>
      <c r="N2312">
        <v>366.43690325379998</v>
      </c>
      <c r="O2312">
        <v>316.01447729170502</v>
      </c>
      <c r="P2312">
        <v>393.72361344761202</v>
      </c>
      <c r="Q2312">
        <v>64.1956811307886</v>
      </c>
      <c r="R2312">
        <v>42.505856330861903</v>
      </c>
      <c r="S2312">
        <v>9.6889490516062509</v>
      </c>
      <c r="T2312">
        <v>45.993922079370101</v>
      </c>
    </row>
    <row r="2313" spans="1:20" x14ac:dyDescent="0.35">
      <c r="A2313" s="24">
        <v>44266</v>
      </c>
      <c r="B2313">
        <v>130.78857647252201</v>
      </c>
      <c r="C2313">
        <v>154.44933598657099</v>
      </c>
      <c r="D2313">
        <v>141.635324902744</v>
      </c>
      <c r="E2313">
        <v>118.164535477668</v>
      </c>
      <c r="F2313">
        <v>159.589861594762</v>
      </c>
      <c r="G2313">
        <v>28.9348110650112</v>
      </c>
      <c r="H2313">
        <v>11.811527749491299</v>
      </c>
      <c r="I2313">
        <v>173.38203920712701</v>
      </c>
      <c r="J2313">
        <v>155.78852498044299</v>
      </c>
      <c r="K2313">
        <v>140.681787988151</v>
      </c>
      <c r="L2313">
        <v>368.887603266116</v>
      </c>
      <c r="M2313">
        <v>433.40196756188402</v>
      </c>
      <c r="N2313">
        <v>370.27636954954698</v>
      </c>
      <c r="O2313">
        <v>317.77662607840199</v>
      </c>
      <c r="P2313">
        <v>397.62226463442698</v>
      </c>
      <c r="Q2313">
        <v>65.163827358275299</v>
      </c>
      <c r="R2313">
        <v>43.208431776383399</v>
      </c>
      <c r="S2313">
        <v>9.6309897510961608</v>
      </c>
      <c r="T2313">
        <v>46.8789206432131</v>
      </c>
    </row>
    <row r="2314" spans="1:20" x14ac:dyDescent="0.35">
      <c r="A2314" s="24">
        <v>44267</v>
      </c>
      <c r="B2314">
        <v>130.04574429849899</v>
      </c>
      <c r="C2314">
        <v>153.49130374127199</v>
      </c>
      <c r="D2314">
        <v>141.08968731949901</v>
      </c>
      <c r="E2314">
        <v>118.049633983048</v>
      </c>
      <c r="F2314">
        <v>159.221316917254</v>
      </c>
      <c r="G2314">
        <v>30.129433997152301</v>
      </c>
      <c r="H2314">
        <v>12.569609905898</v>
      </c>
      <c r="I2314">
        <v>169.933162210777</v>
      </c>
      <c r="J2314">
        <v>153.99386017033001</v>
      </c>
      <c r="K2314">
        <v>131.719665505813</v>
      </c>
      <c r="L2314">
        <v>369.384430508447</v>
      </c>
      <c r="M2314">
        <v>430.768317945148</v>
      </c>
      <c r="N2314">
        <v>370.756378726663</v>
      </c>
      <c r="O2314">
        <v>323.41556068796802</v>
      </c>
      <c r="P2314">
        <v>404.39144554590303</v>
      </c>
      <c r="Q2314">
        <v>64.8659321748911</v>
      </c>
      <c r="R2314">
        <v>42.974239961209697</v>
      </c>
      <c r="S2314">
        <v>9.3605099445608708</v>
      </c>
      <c r="T2314">
        <v>46.534188240388197</v>
      </c>
    </row>
    <row r="2315" spans="1:20" x14ac:dyDescent="0.35">
      <c r="A2315" s="24">
        <v>44270</v>
      </c>
      <c r="B2315">
        <v>130.18288470200099</v>
      </c>
      <c r="C2315">
        <v>153.68959879627101</v>
      </c>
      <c r="D2315">
        <v>141.245595251373</v>
      </c>
      <c r="E2315">
        <v>118.07831607387</v>
      </c>
      <c r="F2315">
        <v>159.26552013740701</v>
      </c>
      <c r="G2315">
        <v>29.823832391975898</v>
      </c>
      <c r="H2315">
        <v>12.3603228162671</v>
      </c>
      <c r="I2315">
        <v>170.667346537356</v>
      </c>
      <c r="J2315">
        <v>154.52025703659501</v>
      </c>
      <c r="K2315">
        <v>133.72436755512601</v>
      </c>
      <c r="L2315">
        <v>371.58730143302603</v>
      </c>
      <c r="M2315">
        <v>434.09915216899202</v>
      </c>
      <c r="N2315">
        <v>372.99611266698997</v>
      </c>
      <c r="O2315">
        <v>321.00726874493103</v>
      </c>
      <c r="P2315">
        <v>400.278511984202</v>
      </c>
      <c r="Q2315">
        <v>64.642520157718906</v>
      </c>
      <c r="R2315">
        <v>42.915690611522798</v>
      </c>
      <c r="S2315">
        <v>9.0320717587619601</v>
      </c>
      <c r="T2315">
        <v>46.235761478540297</v>
      </c>
    </row>
    <row r="2316" spans="1:20" x14ac:dyDescent="0.35">
      <c r="A2316" s="24">
        <v>44271</v>
      </c>
      <c r="B2316">
        <v>130.137171234167</v>
      </c>
      <c r="C2316">
        <v>153.68959879627101</v>
      </c>
      <c r="D2316">
        <v>141.206558000933</v>
      </c>
      <c r="E2316">
        <v>118.121471944124</v>
      </c>
      <c r="F2316">
        <v>158.76429990316501</v>
      </c>
      <c r="G2316">
        <v>30.032195979434999</v>
      </c>
      <c r="H2316">
        <v>12.4936454215123</v>
      </c>
      <c r="I2316">
        <v>170.29176086337901</v>
      </c>
      <c r="J2316">
        <v>154.41261495925701</v>
      </c>
      <c r="K2316">
        <v>132.42719932126201</v>
      </c>
      <c r="L2316">
        <v>371.11855586050501</v>
      </c>
      <c r="M2316">
        <v>436.19064513537802</v>
      </c>
      <c r="N2316">
        <v>372.59611567064201</v>
      </c>
      <c r="O2316">
        <v>316.71935630376299</v>
      </c>
      <c r="P2316">
        <v>392.22418785490299</v>
      </c>
      <c r="Q2316">
        <v>64.381859061147495</v>
      </c>
      <c r="R2316">
        <v>42.681498796349103</v>
      </c>
      <c r="S2316">
        <v>9.2252709625396907</v>
      </c>
      <c r="T2316">
        <v>44.8207995272261</v>
      </c>
    </row>
    <row r="2317" spans="1:20" x14ac:dyDescent="0.35">
      <c r="A2317" s="24">
        <v>44272</v>
      </c>
      <c r="B2317">
        <v>130.125726517613</v>
      </c>
      <c r="C2317">
        <v>153.93728450752201</v>
      </c>
      <c r="D2317">
        <v>141.518373864681</v>
      </c>
      <c r="E2317">
        <v>118.207622095389</v>
      </c>
      <c r="F2317">
        <v>158.97071338975999</v>
      </c>
      <c r="G2317">
        <v>30.4489231543531</v>
      </c>
      <c r="H2317">
        <v>12.777346136663301</v>
      </c>
      <c r="I2317">
        <v>170.22347654596001</v>
      </c>
      <c r="J2317">
        <v>154.556117723081</v>
      </c>
      <c r="K2317">
        <v>129.18434287211599</v>
      </c>
      <c r="L2317">
        <v>372.384085169701</v>
      </c>
      <c r="M2317">
        <v>436.577925966316</v>
      </c>
      <c r="N2317">
        <v>373.71599861767902</v>
      </c>
      <c r="O2317">
        <v>318.89265608048203</v>
      </c>
      <c r="P2317">
        <v>395.52300681358901</v>
      </c>
      <c r="Q2317">
        <v>64.381859061147495</v>
      </c>
      <c r="R2317">
        <v>42.710773471192397</v>
      </c>
      <c r="S2317">
        <v>9.1093514402730502</v>
      </c>
      <c r="T2317">
        <v>45.021461515162002</v>
      </c>
    </row>
    <row r="2318" spans="1:20" x14ac:dyDescent="0.35">
      <c r="A2318" s="24">
        <v>44273</v>
      </c>
      <c r="B2318">
        <v>129.62290639931501</v>
      </c>
      <c r="C2318">
        <v>153.078406699439</v>
      </c>
      <c r="D2318">
        <v>140.93377938762501</v>
      </c>
      <c r="E2318">
        <v>118.07831607387</v>
      </c>
      <c r="F2318">
        <v>157.82084977857201</v>
      </c>
      <c r="G2318">
        <v>31.032345670979801</v>
      </c>
      <c r="H2318">
        <v>13.1494116356892</v>
      </c>
      <c r="I2318">
        <v>168.77221186441099</v>
      </c>
      <c r="J2318">
        <v>153.67081390254199</v>
      </c>
      <c r="K2318">
        <v>125.52871026232199</v>
      </c>
      <c r="L2318">
        <v>366.96602753454101</v>
      </c>
      <c r="M2318">
        <v>426.43042576549499</v>
      </c>
      <c r="N2318">
        <v>368.116711697482</v>
      </c>
      <c r="O2318">
        <v>319.77376703141601</v>
      </c>
      <c r="P2318">
        <v>385.02661439099597</v>
      </c>
      <c r="Q2318">
        <v>61.328469038848198</v>
      </c>
      <c r="R2318">
        <v>40.573769667997098</v>
      </c>
      <c r="S2318">
        <v>8.9741115370054096</v>
      </c>
      <c r="T2318">
        <v>41.985730553378097</v>
      </c>
    </row>
    <row r="2319" spans="1:20" x14ac:dyDescent="0.35">
      <c r="A2319" s="24">
        <v>44274</v>
      </c>
      <c r="B2319">
        <v>129.725721995783</v>
      </c>
      <c r="C2319">
        <v>152.97934899825901</v>
      </c>
      <c r="D2319">
        <v>140.89480642248699</v>
      </c>
      <c r="E2319">
        <v>118.049633983048</v>
      </c>
      <c r="F2319">
        <v>158.557925954334</v>
      </c>
      <c r="G2319">
        <v>30.6850702303764</v>
      </c>
      <c r="H2319">
        <v>12.913771773926999</v>
      </c>
      <c r="I2319">
        <v>169.59172600490001</v>
      </c>
      <c r="J2319">
        <v>153.89812164024701</v>
      </c>
      <c r="K2319">
        <v>127.592352847936</v>
      </c>
      <c r="L2319">
        <v>366.28701335666301</v>
      </c>
      <c r="M2319">
        <v>427.74720493265801</v>
      </c>
      <c r="N2319">
        <v>367.71674665488001</v>
      </c>
      <c r="O2319">
        <v>316.66059607632099</v>
      </c>
      <c r="P2319">
        <v>389.69643416322901</v>
      </c>
      <c r="Q2319">
        <v>62.668982371492604</v>
      </c>
      <c r="R2319">
        <v>41.569086278379501</v>
      </c>
      <c r="S2319">
        <v>9.1673107407831296</v>
      </c>
      <c r="T2319">
        <v>43.091967179666497</v>
      </c>
    </row>
    <row r="2320" spans="1:20" x14ac:dyDescent="0.35">
      <c r="A2320" s="24">
        <v>44277</v>
      </c>
      <c r="B2320">
        <v>129.977188110686</v>
      </c>
      <c r="C2320">
        <v>153.30967492338601</v>
      </c>
      <c r="D2320">
        <v>140.972736281436</v>
      </c>
      <c r="E2320">
        <v>118.07831607387</v>
      </c>
      <c r="F2320">
        <v>158.985421437968</v>
      </c>
      <c r="G2320">
        <v>30.018305632572101</v>
      </c>
      <c r="H2320">
        <v>12.496747139243601</v>
      </c>
      <c r="I2320">
        <v>170.78689891326201</v>
      </c>
      <c r="J2320">
        <v>154.44845563978001</v>
      </c>
      <c r="K2320">
        <v>131.719665505813</v>
      </c>
      <c r="L2320">
        <v>369.21181347102299</v>
      </c>
      <c r="M2320">
        <v>433.91832171815503</v>
      </c>
      <c r="N2320">
        <v>370.551107860348</v>
      </c>
      <c r="O2320">
        <v>307.32451962417201</v>
      </c>
      <c r="P2320">
        <v>386.42189503004801</v>
      </c>
      <c r="Q2320">
        <v>62.557268866613597</v>
      </c>
      <c r="R2320">
        <v>41.393443812892698</v>
      </c>
      <c r="S2320">
        <v>9.2928904535502799</v>
      </c>
      <c r="T2320">
        <v>42.493050575039703</v>
      </c>
    </row>
    <row r="2321" spans="1:20" x14ac:dyDescent="0.35">
      <c r="A2321" s="24">
        <v>44278</v>
      </c>
      <c r="B2321">
        <v>130.30859907420199</v>
      </c>
      <c r="C2321">
        <v>153.62348662517101</v>
      </c>
      <c r="D2321">
        <v>141.284584287836</v>
      </c>
      <c r="E2321">
        <v>118.178859209945</v>
      </c>
      <c r="F2321">
        <v>159.073906953803</v>
      </c>
      <c r="G2321">
        <v>29.420995563920702</v>
      </c>
      <c r="H2321">
        <v>12.152586585501799</v>
      </c>
      <c r="I2321">
        <v>171.60642767253</v>
      </c>
      <c r="J2321">
        <v>154.90313113307701</v>
      </c>
      <c r="K2321">
        <v>135.443327570299</v>
      </c>
      <c r="L2321">
        <v>366.30579428173201</v>
      </c>
      <c r="M2321">
        <v>432.59874322380301</v>
      </c>
      <c r="N2321">
        <v>367.74074391836098</v>
      </c>
      <c r="O2321">
        <v>297.870118450235</v>
      </c>
      <c r="P2321">
        <v>374.27647196226798</v>
      </c>
      <c r="Q2321">
        <v>60.8071580901454</v>
      </c>
      <c r="R2321">
        <v>40.046839479749302</v>
      </c>
      <c r="S2321">
        <v>9.0996912497725493</v>
      </c>
      <c r="T2321">
        <v>40.457025476860103</v>
      </c>
    </row>
    <row r="2322" spans="1:20" x14ac:dyDescent="0.35">
      <c r="A2322" s="24">
        <v>44279</v>
      </c>
      <c r="B2322">
        <v>130.468600882934</v>
      </c>
      <c r="C2322">
        <v>153.87121379472401</v>
      </c>
      <c r="D2322">
        <v>141.362514146785</v>
      </c>
      <c r="E2322">
        <v>118.178859209945</v>
      </c>
      <c r="F2322">
        <v>159.250798909944</v>
      </c>
      <c r="G2322">
        <v>29.115393958744502</v>
      </c>
      <c r="H2322">
        <v>11.9588028273786</v>
      </c>
      <c r="I2322">
        <v>172.49422613043899</v>
      </c>
      <c r="J2322">
        <v>155.36975018555401</v>
      </c>
      <c r="K2322">
        <v>137.389189867688</v>
      </c>
      <c r="L2322">
        <v>364.44370144818799</v>
      </c>
      <c r="M2322">
        <v>427.86365085817602</v>
      </c>
      <c r="N2322">
        <v>365.81380520069399</v>
      </c>
      <c r="O2322">
        <v>296.45202529638601</v>
      </c>
      <c r="P2322">
        <v>361.31566003112698</v>
      </c>
      <c r="Q2322">
        <v>62.4083287712144</v>
      </c>
      <c r="R2322">
        <v>41.159251997718599</v>
      </c>
      <c r="S2322">
        <v>9.1286709000275899</v>
      </c>
      <c r="T2322">
        <v>41.061630290339501</v>
      </c>
    </row>
    <row r="2323" spans="1:20" x14ac:dyDescent="0.35">
      <c r="A2323" s="24">
        <v>44280</v>
      </c>
      <c r="B2323">
        <v>130.40004469512201</v>
      </c>
      <c r="C2323">
        <v>153.85471339081599</v>
      </c>
      <c r="D2323">
        <v>141.44044400573301</v>
      </c>
      <c r="E2323">
        <v>118.236361896655</v>
      </c>
      <c r="F2323">
        <v>159.38348764593101</v>
      </c>
      <c r="G2323">
        <v>29.559904622226799</v>
      </c>
      <c r="H2323">
        <v>12.2254493521562</v>
      </c>
      <c r="I2323">
        <v>172.016192052164</v>
      </c>
      <c r="J2323">
        <v>155.190256696495</v>
      </c>
      <c r="K2323">
        <v>134.49987585197101</v>
      </c>
      <c r="L2323">
        <v>366.49396240360898</v>
      </c>
      <c r="M2323">
        <v>427.63081986207902</v>
      </c>
      <c r="N2323">
        <v>367.82113954408499</v>
      </c>
      <c r="O2323">
        <v>304.842698188729</v>
      </c>
      <c r="P2323">
        <v>372.38812144837499</v>
      </c>
      <c r="Q2323">
        <v>60.9933397686506</v>
      </c>
      <c r="R2323">
        <v>40.339577852823403</v>
      </c>
      <c r="S2323">
        <v>9.31221083455128</v>
      </c>
      <c r="T2323">
        <v>41.759250581220499</v>
      </c>
    </row>
    <row r="2324" spans="1:20" x14ac:dyDescent="0.35">
      <c r="A2324" s="24">
        <v>44281</v>
      </c>
      <c r="B2324">
        <v>130.18288470200099</v>
      </c>
      <c r="C2324">
        <v>153.606944762962</v>
      </c>
      <c r="D2324">
        <v>141.284584287836</v>
      </c>
      <c r="E2324">
        <v>118.164535477668</v>
      </c>
      <c r="F2324">
        <v>159.95835355525199</v>
      </c>
      <c r="G2324">
        <v>29.782158556548701</v>
      </c>
      <c r="H2324">
        <v>12.352571150513301</v>
      </c>
      <c r="I2324">
        <v>171.999117318115</v>
      </c>
      <c r="J2324">
        <v>155.08258461021299</v>
      </c>
      <c r="K2324">
        <v>132.73092678564601</v>
      </c>
      <c r="L2324">
        <v>372.39996521940202</v>
      </c>
      <c r="M2324">
        <v>434.53937679674198</v>
      </c>
      <c r="N2324">
        <v>373.68251109154301</v>
      </c>
      <c r="O2324">
        <v>310.63346864108399</v>
      </c>
      <c r="P2324">
        <v>380.88561266222098</v>
      </c>
      <c r="Q2324">
        <v>62.445566606174097</v>
      </c>
      <c r="R2324">
        <v>41.393443812892698</v>
      </c>
      <c r="S2324">
        <v>9.3315302943058196</v>
      </c>
      <c r="T2324">
        <v>43.056313772884103</v>
      </c>
    </row>
    <row r="2325" spans="1:20" x14ac:dyDescent="0.35">
      <c r="A2325" s="24">
        <v>44284</v>
      </c>
      <c r="B2325">
        <v>129.96575273675799</v>
      </c>
      <c r="C2325">
        <v>153.32617532729299</v>
      </c>
      <c r="D2325">
        <v>141.16766539242499</v>
      </c>
      <c r="E2325">
        <v>118.121471944124</v>
      </c>
      <c r="F2325">
        <v>160.10575033944801</v>
      </c>
      <c r="G2325">
        <v>30.2683430554582</v>
      </c>
      <c r="H2325">
        <v>12.6688280732581</v>
      </c>
      <c r="I2325">
        <v>171.36735215827599</v>
      </c>
      <c r="J2325">
        <v>154.71168408185599</v>
      </c>
      <c r="K2325">
        <v>129.546781817398</v>
      </c>
      <c r="L2325">
        <v>372.21185690938802</v>
      </c>
      <c r="M2325">
        <v>434.92744874188497</v>
      </c>
      <c r="N2325">
        <v>373.44154789059502</v>
      </c>
      <c r="O2325">
        <v>302.59730685134099</v>
      </c>
      <c r="P2325">
        <v>373.54690625516201</v>
      </c>
      <c r="Q2325">
        <v>62.520042276093399</v>
      </c>
      <c r="R2325">
        <v>41.481265045635901</v>
      </c>
      <c r="S2325">
        <v>9.3991497853164105</v>
      </c>
      <c r="T2325">
        <v>41.795421863420202</v>
      </c>
    </row>
    <row r="2326" spans="1:20" x14ac:dyDescent="0.35">
      <c r="A2326" s="24">
        <v>44285</v>
      </c>
      <c r="B2326">
        <v>130.06858701847699</v>
      </c>
      <c r="C2326">
        <v>153.45835821119201</v>
      </c>
      <c r="D2326">
        <v>141.16766539242499</v>
      </c>
      <c r="E2326">
        <v>118.07831607387</v>
      </c>
      <c r="F2326">
        <v>159.76670083388399</v>
      </c>
      <c r="G2326">
        <v>29.962738655443498</v>
      </c>
      <c r="H2326">
        <v>12.465743104802501</v>
      </c>
      <c r="I2326">
        <v>172.25519447252299</v>
      </c>
      <c r="J2326">
        <v>155.190256696495</v>
      </c>
      <c r="K2326">
        <v>131.37472639332</v>
      </c>
      <c r="L2326">
        <v>371.224392952578</v>
      </c>
      <c r="M2326">
        <v>432.59874322380301</v>
      </c>
      <c r="N2326">
        <v>372.55834634249999</v>
      </c>
      <c r="O2326">
        <v>309.21532674378602</v>
      </c>
      <c r="P2326">
        <v>381.05729341419999</v>
      </c>
      <c r="Q2326">
        <v>61.514650717353803</v>
      </c>
      <c r="R2326">
        <v>40.807961483171098</v>
      </c>
      <c r="S2326">
        <v>9.3315302943058196</v>
      </c>
      <c r="T2326">
        <v>41.728249632455899</v>
      </c>
    </row>
    <row r="2327" spans="1:20" x14ac:dyDescent="0.35">
      <c r="A2327" s="24">
        <v>44286</v>
      </c>
      <c r="B2327">
        <v>130.09147645158399</v>
      </c>
      <c r="C2327">
        <v>153.656528891287</v>
      </c>
      <c r="D2327">
        <v>141.284584287836</v>
      </c>
      <c r="E2327">
        <v>118.064003883681</v>
      </c>
      <c r="F2327">
        <v>160.38587539739601</v>
      </c>
      <c r="G2327">
        <v>30.1988885263053</v>
      </c>
      <c r="H2327">
        <v>12.630071058776</v>
      </c>
      <c r="I2327">
        <v>172.869811804416</v>
      </c>
      <c r="J2327">
        <v>155.59705792326</v>
      </c>
      <c r="K2327">
        <v>129.95954881582799</v>
      </c>
      <c r="L2327">
        <v>372.72907999709702</v>
      </c>
      <c r="M2327">
        <v>437.79955843656398</v>
      </c>
      <c r="N2327">
        <v>374.24451358169802</v>
      </c>
      <c r="O2327">
        <v>306.55632287221601</v>
      </c>
      <c r="P2327">
        <v>382.859786332368</v>
      </c>
      <c r="Q2327">
        <v>61.849783735697798</v>
      </c>
      <c r="R2327">
        <v>40.895785507701298</v>
      </c>
      <c r="S2327">
        <v>9.2542506127947295</v>
      </c>
      <c r="T2327">
        <v>42.033130890359303</v>
      </c>
    </row>
    <row r="2328" spans="1:20" x14ac:dyDescent="0.35">
      <c r="A2328" s="24">
        <v>44287</v>
      </c>
      <c r="B2328">
        <v>130.52869265180999</v>
      </c>
      <c r="C2328">
        <v>154.131475190695</v>
      </c>
      <c r="D2328">
        <v>141.58894305640001</v>
      </c>
      <c r="E2328">
        <v>118.091277839662</v>
      </c>
      <c r="F2328">
        <v>160.720206729789</v>
      </c>
      <c r="G2328">
        <v>29.337650687904802</v>
      </c>
      <c r="H2328">
        <v>12.053368418141799</v>
      </c>
      <c r="I2328">
        <v>175.059602589951</v>
      </c>
      <c r="J2328">
        <v>156.57284870891499</v>
      </c>
      <c r="K2328">
        <v>135.443327570299</v>
      </c>
      <c r="L2328">
        <v>376.75423896020698</v>
      </c>
      <c r="M2328">
        <v>444.47519309272099</v>
      </c>
      <c r="N2328">
        <v>378.01831492877199</v>
      </c>
      <c r="O2328">
        <v>308.86079126946203</v>
      </c>
      <c r="P2328">
        <v>384.14734031300702</v>
      </c>
      <c r="Q2328">
        <v>62.892398136811103</v>
      </c>
      <c r="R2328">
        <v>41.393443812892698</v>
      </c>
      <c r="S2328">
        <v>9.37017013506137</v>
      </c>
      <c r="T2328">
        <v>44.213853748445402</v>
      </c>
    </row>
    <row r="2329" spans="1:20" x14ac:dyDescent="0.35">
      <c r="A2329" s="24">
        <v>44291</v>
      </c>
      <c r="B2329">
        <v>130.265417457947</v>
      </c>
      <c r="C2329">
        <v>153.61848399015099</v>
      </c>
      <c r="D2329">
        <v>141.23770423039099</v>
      </c>
      <c r="E2329">
        <v>118.033821321307</v>
      </c>
      <c r="F2329">
        <v>160.86814386342601</v>
      </c>
      <c r="G2329">
        <v>29.601578457654</v>
      </c>
      <c r="H2329">
        <v>12.206845617204401</v>
      </c>
      <c r="I2329">
        <v>173.72420635196201</v>
      </c>
      <c r="J2329">
        <v>155.805670089686</v>
      </c>
      <c r="K2329">
        <v>133.96919113207301</v>
      </c>
      <c r="L2329">
        <v>382.16179961336201</v>
      </c>
      <c r="M2329">
        <v>453.169112223811</v>
      </c>
      <c r="N2329">
        <v>383.55842351079701</v>
      </c>
      <c r="O2329">
        <v>309.51073641480298</v>
      </c>
      <c r="P2329">
        <v>388.267299526344</v>
      </c>
      <c r="Q2329">
        <v>61.961489744284101</v>
      </c>
      <c r="R2329">
        <v>40.661593692527603</v>
      </c>
      <c r="S2329">
        <v>8.9354716962498593</v>
      </c>
      <c r="T2329">
        <v>42.079642839429297</v>
      </c>
    </row>
    <row r="2330" spans="1:20" x14ac:dyDescent="0.35">
      <c r="A2330" s="24">
        <v>44292</v>
      </c>
      <c r="B2330">
        <v>130.723262175847</v>
      </c>
      <c r="C2330">
        <v>154.33003281493501</v>
      </c>
      <c r="D2330">
        <v>141.78406502329901</v>
      </c>
      <c r="E2330">
        <v>118.17756649599301</v>
      </c>
      <c r="F2330">
        <v>161.14921782770901</v>
      </c>
      <c r="G2330">
        <v>29.1709581410345</v>
      </c>
      <c r="H2330">
        <v>11.9510511616248</v>
      </c>
      <c r="I2330">
        <v>175.43625543480499</v>
      </c>
      <c r="J2330">
        <v>156.848560871139</v>
      </c>
      <c r="K2330">
        <v>136.62262389377599</v>
      </c>
      <c r="L2330">
        <v>381.93612945320803</v>
      </c>
      <c r="M2330">
        <v>452.39281619617702</v>
      </c>
      <c r="N2330">
        <v>383.15705250335799</v>
      </c>
      <c r="O2330">
        <v>308.38807730369598</v>
      </c>
      <c r="P2330">
        <v>389.68355380189598</v>
      </c>
      <c r="Q2330">
        <v>62.184913005895403</v>
      </c>
      <c r="R2330">
        <v>40.895785507701298</v>
      </c>
      <c r="S2330">
        <v>8.7519326829726296</v>
      </c>
      <c r="T2330">
        <v>42.3741876408317</v>
      </c>
    </row>
    <row r="2331" spans="1:20" x14ac:dyDescent="0.35">
      <c r="A2331" s="24">
        <v>44293</v>
      </c>
      <c r="B2331">
        <v>130.51724793525599</v>
      </c>
      <c r="C2331">
        <v>154.346602316012</v>
      </c>
      <c r="D2331">
        <v>141.66698541462901</v>
      </c>
      <c r="E2331">
        <v>118.220722366247</v>
      </c>
      <c r="F2331">
        <v>161.16403130995499</v>
      </c>
      <c r="G2331">
        <v>29.5460114805255</v>
      </c>
      <c r="H2331">
        <v>12.192894458849601</v>
      </c>
      <c r="I2331">
        <v>174.374800499348</v>
      </c>
      <c r="J2331">
        <v>156.53687798963901</v>
      </c>
      <c r="K2331">
        <v>133.96919113207301</v>
      </c>
      <c r="L2331">
        <v>382.37813912284298</v>
      </c>
      <c r="M2331">
        <v>454.25579886712501</v>
      </c>
      <c r="N2331">
        <v>383.87971842997598</v>
      </c>
      <c r="O2331">
        <v>307.32451962417201</v>
      </c>
      <c r="P2331">
        <v>386.50771818630301</v>
      </c>
      <c r="Q2331">
        <v>62.3710946844011</v>
      </c>
      <c r="R2331">
        <v>41.042156090131797</v>
      </c>
      <c r="S2331">
        <v>8.9354716962498593</v>
      </c>
      <c r="T2331">
        <v>42.2760102507334</v>
      </c>
    </row>
    <row r="2332" spans="1:20" x14ac:dyDescent="0.35">
      <c r="A2332" s="24">
        <v>44294</v>
      </c>
      <c r="B2332">
        <v>130.83772802663501</v>
      </c>
      <c r="C2332">
        <v>154.80996792993</v>
      </c>
      <c r="D2332">
        <v>141.94019795373501</v>
      </c>
      <c r="E2332">
        <v>118.278236595046</v>
      </c>
      <c r="F2332">
        <v>161.22320616341</v>
      </c>
      <c r="G2332">
        <v>29.0598297764544</v>
      </c>
      <c r="H2332">
        <v>11.901443392231901</v>
      </c>
      <c r="I2332">
        <v>175.47050723435899</v>
      </c>
      <c r="J2332">
        <v>157.11230946821999</v>
      </c>
      <c r="K2332">
        <v>137.21228579883899</v>
      </c>
      <c r="L2332">
        <v>384.19321983184898</v>
      </c>
      <c r="M2332">
        <v>458.68040933466102</v>
      </c>
      <c r="N2332">
        <v>385.64608957242001</v>
      </c>
      <c r="O2332">
        <v>307.79718484648902</v>
      </c>
      <c r="P2332">
        <v>389.64071110270697</v>
      </c>
      <c r="Q2332">
        <v>62.706216458305903</v>
      </c>
      <c r="R2332">
        <v>41.3641691380491</v>
      </c>
      <c r="S2332">
        <v>8.9644513465048998</v>
      </c>
      <c r="T2332">
        <v>41.366511548242897</v>
      </c>
    </row>
    <row r="2333" spans="1:20" x14ac:dyDescent="0.35">
      <c r="A2333" s="24">
        <v>44295</v>
      </c>
      <c r="B2333">
        <v>130.68889999830901</v>
      </c>
      <c r="C2333">
        <v>154.62789689016299</v>
      </c>
      <c r="D2333">
        <v>141.82308620241301</v>
      </c>
      <c r="E2333">
        <v>118.191982564981</v>
      </c>
      <c r="F2333">
        <v>161.090042974254</v>
      </c>
      <c r="G2333">
        <v>29.2959768524777</v>
      </c>
      <c r="H2333">
        <v>12.0285651905889</v>
      </c>
      <c r="I2333">
        <v>175.24793632176801</v>
      </c>
      <c r="J2333">
        <v>156.788623009655</v>
      </c>
      <c r="K2333">
        <v>135.443327570299</v>
      </c>
      <c r="L2333">
        <v>386.986403941064</v>
      </c>
      <c r="M2333">
        <v>462.79447704916799</v>
      </c>
      <c r="N2333">
        <v>388.45635765316803</v>
      </c>
      <c r="O2333">
        <v>310.98800411540799</v>
      </c>
      <c r="P2333">
        <v>395.73477510725399</v>
      </c>
      <c r="Q2333">
        <v>62.482800692986899</v>
      </c>
      <c r="R2333">
        <v>41.1885238807753</v>
      </c>
      <c r="S2333">
        <v>8.9644513465048998</v>
      </c>
      <c r="T2333">
        <v>40.560373200393499</v>
      </c>
    </row>
    <row r="2334" spans="1:20" x14ac:dyDescent="0.35">
      <c r="A2334" s="24">
        <v>44298</v>
      </c>
      <c r="B2334">
        <v>130.654565848647</v>
      </c>
      <c r="C2334">
        <v>154.49550671475799</v>
      </c>
      <c r="D2334">
        <v>141.78406502329901</v>
      </c>
      <c r="E2334">
        <v>118.148838236816</v>
      </c>
      <c r="F2334">
        <v>160.956919322863</v>
      </c>
      <c r="G2334">
        <v>29.2959768524777</v>
      </c>
      <c r="H2334">
        <v>12.0440672078094</v>
      </c>
      <c r="I2334">
        <v>175.04249861834299</v>
      </c>
      <c r="J2334">
        <v>156.75264228740099</v>
      </c>
      <c r="K2334">
        <v>135.56125445398101</v>
      </c>
      <c r="L2334">
        <v>387.12741040874499</v>
      </c>
      <c r="M2334">
        <v>462.71685657464599</v>
      </c>
      <c r="N2334">
        <v>388.45635765316803</v>
      </c>
      <c r="O2334">
        <v>312.87885997847098</v>
      </c>
      <c r="P2334">
        <v>397.70898321687099</v>
      </c>
      <c r="Q2334">
        <v>62.520042276093399</v>
      </c>
      <c r="R2334">
        <v>41.012881415288199</v>
      </c>
      <c r="S2334">
        <v>9.0996912497725493</v>
      </c>
      <c r="T2334">
        <v>39.578536143872697</v>
      </c>
    </row>
    <row r="2335" spans="1:20" x14ac:dyDescent="0.35">
      <c r="A2335" s="24">
        <v>44299</v>
      </c>
      <c r="B2335">
        <v>131.03229755067099</v>
      </c>
      <c r="C2335">
        <v>155.04163691745501</v>
      </c>
      <c r="D2335">
        <v>142.09629874151901</v>
      </c>
      <c r="E2335">
        <v>118.24949679378</v>
      </c>
      <c r="F2335">
        <v>161.01605463855401</v>
      </c>
      <c r="G2335">
        <v>28.8792440878828</v>
      </c>
      <c r="H2335">
        <v>11.7805210864759</v>
      </c>
      <c r="I2335">
        <v>176.258064723621</v>
      </c>
      <c r="J2335">
        <v>157.447939485966</v>
      </c>
      <c r="K2335">
        <v>138.273646076418</v>
      </c>
      <c r="L2335">
        <v>388.27475147610102</v>
      </c>
      <c r="M2335">
        <v>466.98619566566799</v>
      </c>
      <c r="N2335">
        <v>389.50009482273998</v>
      </c>
      <c r="O2335">
        <v>307.50172643202302</v>
      </c>
      <c r="P2335">
        <v>394.70486279272501</v>
      </c>
      <c r="Q2335">
        <v>63.190285823902698</v>
      </c>
      <c r="R2335">
        <v>41.481265045635901</v>
      </c>
      <c r="S2335">
        <v>9.3218701038053098</v>
      </c>
      <c r="T2335">
        <v>39.6870457801027</v>
      </c>
    </row>
    <row r="2336" spans="1:20" x14ac:dyDescent="0.35">
      <c r="A2336" s="24">
        <v>44300</v>
      </c>
      <c r="B2336">
        <v>130.92929510168801</v>
      </c>
      <c r="C2336">
        <v>154.94233046646801</v>
      </c>
      <c r="D2336">
        <v>142.01828852594099</v>
      </c>
      <c r="E2336">
        <v>118.235115351058</v>
      </c>
      <c r="F2336">
        <v>160.912531593144</v>
      </c>
      <c r="G2336">
        <v>29.0598297764544</v>
      </c>
      <c r="H2336">
        <v>11.890591323034</v>
      </c>
      <c r="I2336">
        <v>175.864307907159</v>
      </c>
      <c r="J2336">
        <v>157.23217518820499</v>
      </c>
      <c r="K2336">
        <v>137.15331777589</v>
      </c>
      <c r="L2336">
        <v>386.94875237312903</v>
      </c>
      <c r="M2336">
        <v>462.17345239805002</v>
      </c>
      <c r="N2336">
        <v>388.45635765316803</v>
      </c>
      <c r="O2336">
        <v>310.75167150424897</v>
      </c>
      <c r="P2336">
        <v>395.69186352912698</v>
      </c>
      <c r="Q2336">
        <v>64.642520157718906</v>
      </c>
      <c r="R2336">
        <v>42.418032306331803</v>
      </c>
      <c r="S2336">
        <v>9.3025506440507808</v>
      </c>
      <c r="T2336">
        <v>41.361349635546297</v>
      </c>
    </row>
    <row r="2337" spans="1:20" x14ac:dyDescent="0.35">
      <c r="A2337" s="24">
        <v>44301</v>
      </c>
      <c r="B2337">
        <v>131.444326031853</v>
      </c>
      <c r="C2337">
        <v>155.57118379964299</v>
      </c>
      <c r="D2337">
        <v>142.330441887532</v>
      </c>
      <c r="E2337">
        <v>118.33577390802201</v>
      </c>
      <c r="F2337">
        <v>161.57825528414</v>
      </c>
      <c r="G2337">
        <v>28.129134614062501</v>
      </c>
      <c r="H2337">
        <v>11.301487068623301</v>
      </c>
      <c r="I2337">
        <v>177.74757213143201</v>
      </c>
      <c r="J2337">
        <v>158.203194551975</v>
      </c>
      <c r="K2337">
        <v>143.875360876787</v>
      </c>
      <c r="L2337">
        <v>391.10552734138599</v>
      </c>
      <c r="M2337">
        <v>469.54776260731802</v>
      </c>
      <c r="N2337">
        <v>392.63156196142802</v>
      </c>
      <c r="O2337">
        <v>309.747093397686</v>
      </c>
      <c r="P2337">
        <v>396.97938307029602</v>
      </c>
      <c r="Q2337">
        <v>65.052117601543003</v>
      </c>
      <c r="R2337">
        <v>42.769320029092398</v>
      </c>
      <c r="S2337">
        <v>9.4667701975734602</v>
      </c>
      <c r="T2337">
        <v>40.725727031825301</v>
      </c>
    </row>
    <row r="2338" spans="1:20" x14ac:dyDescent="0.35">
      <c r="A2338" s="24">
        <v>44302</v>
      </c>
      <c r="B2338">
        <v>131.10099387787099</v>
      </c>
      <c r="C2338">
        <v>154.94233046646801</v>
      </c>
      <c r="D2338">
        <v>142.01828852594099</v>
      </c>
      <c r="E2338">
        <v>118.29262957985701</v>
      </c>
      <c r="F2338">
        <v>161.252740873119</v>
      </c>
      <c r="G2338">
        <v>28.4903031963673</v>
      </c>
      <c r="H2338">
        <v>11.551080717314701</v>
      </c>
      <c r="I2338">
        <v>175.830056107605</v>
      </c>
      <c r="J2338">
        <v>157.124303042306</v>
      </c>
      <c r="K2338">
        <v>140.573289024856</v>
      </c>
      <c r="L2338">
        <v>392.41274551928802</v>
      </c>
      <c r="M2338">
        <v>470.55688963105001</v>
      </c>
      <c r="N2338">
        <v>393.916262331947</v>
      </c>
      <c r="O2338">
        <v>312.169813401547</v>
      </c>
      <c r="P2338">
        <v>398.00939870323202</v>
      </c>
      <c r="Q2338">
        <v>64.940407844810395</v>
      </c>
      <c r="R2338">
        <v>42.681498796349103</v>
      </c>
      <c r="S2338">
        <v>9.5440498790845592</v>
      </c>
      <c r="T2338">
        <v>40.053954197750798</v>
      </c>
    </row>
    <row r="2339" spans="1:20" x14ac:dyDescent="0.35">
      <c r="A2339" s="24">
        <v>44305</v>
      </c>
      <c r="B2339">
        <v>130.99797274363701</v>
      </c>
      <c r="C2339">
        <v>154.826482153271</v>
      </c>
      <c r="D2339">
        <v>141.97920306152301</v>
      </c>
      <c r="E2339">
        <v>118.29262957985701</v>
      </c>
      <c r="F2339">
        <v>161.10485645649999</v>
      </c>
      <c r="G2339">
        <v>28.670883295262101</v>
      </c>
      <c r="H2339">
        <v>11.637895956611199</v>
      </c>
      <c r="I2339">
        <v>174.99108437206499</v>
      </c>
      <c r="J2339">
        <v>156.71668157110801</v>
      </c>
      <c r="K2339">
        <v>139.27607497991099</v>
      </c>
      <c r="L2339">
        <v>390.48479982427301</v>
      </c>
      <c r="M2339">
        <v>467.45197936774201</v>
      </c>
      <c r="N2339">
        <v>391.828628224071</v>
      </c>
      <c r="O2339">
        <v>310.98800411540799</v>
      </c>
      <c r="P2339">
        <v>393.15977046438297</v>
      </c>
      <c r="Q2339">
        <v>65.014876018436595</v>
      </c>
      <c r="R2339">
        <v>42.769320029092398</v>
      </c>
      <c r="S2339">
        <v>9.7469092733627996</v>
      </c>
      <c r="T2339">
        <v>40.043609320511301</v>
      </c>
    </row>
    <row r="2340" spans="1:20" x14ac:dyDescent="0.35">
      <c r="A2340" s="24">
        <v>44306</v>
      </c>
      <c r="B2340">
        <v>131.20398698422699</v>
      </c>
      <c r="C2340">
        <v>155.05815114079701</v>
      </c>
      <c r="D2340">
        <v>142.13535206328501</v>
      </c>
      <c r="E2340">
        <v>118.33577390802201</v>
      </c>
      <c r="F2340">
        <v>160.80899536848</v>
      </c>
      <c r="G2340">
        <v>28.3791748317872</v>
      </c>
      <c r="H2340">
        <v>11.4890700198583</v>
      </c>
      <c r="I2340">
        <v>175.62460378540101</v>
      </c>
      <c r="J2340">
        <v>157.016390884483</v>
      </c>
      <c r="K2340">
        <v>141.398823021716</v>
      </c>
      <c r="L2340">
        <v>387.62585257138301</v>
      </c>
      <c r="M2340">
        <v>464.65749014758597</v>
      </c>
      <c r="N2340">
        <v>389.17902357978602</v>
      </c>
      <c r="O2340">
        <v>299.938254236322</v>
      </c>
      <c r="P2340">
        <v>384.31902106498598</v>
      </c>
      <c r="Q2340">
        <v>64.903173757997095</v>
      </c>
      <c r="R2340">
        <v>42.710773471192397</v>
      </c>
      <c r="S2340">
        <v>9.6986092421067198</v>
      </c>
      <c r="T2340">
        <v>38.240135546943399</v>
      </c>
    </row>
    <row r="2341" spans="1:20" x14ac:dyDescent="0.35">
      <c r="A2341" s="24">
        <v>44307</v>
      </c>
      <c r="B2341">
        <v>131.32987886631699</v>
      </c>
      <c r="C2341">
        <v>155.356042854892</v>
      </c>
      <c r="D2341">
        <v>142.25243167195501</v>
      </c>
      <c r="E2341">
        <v>118.33577390802201</v>
      </c>
      <c r="F2341">
        <v>161.17881843369199</v>
      </c>
      <c r="G2341">
        <v>28.295827160932799</v>
      </c>
      <c r="H2341">
        <v>11.420858515513601</v>
      </c>
      <c r="I2341">
        <v>176.258064723621</v>
      </c>
      <c r="J2341">
        <v>157.555851643789</v>
      </c>
      <c r="K2341">
        <v>142.10640264824599</v>
      </c>
      <c r="L2341">
        <v>391.2936356514</v>
      </c>
      <c r="M2341">
        <v>468.22812325802801</v>
      </c>
      <c r="N2341">
        <v>392.87249320862901</v>
      </c>
      <c r="O2341">
        <v>306.49722144063298</v>
      </c>
      <c r="P2341">
        <v>391.01405380013199</v>
      </c>
      <c r="Q2341">
        <v>64.642520157718806</v>
      </c>
      <c r="R2341">
        <v>42.447306981175103</v>
      </c>
      <c r="S2341">
        <v>9.6116693700951501</v>
      </c>
      <c r="T2341">
        <v>38.999761945722803</v>
      </c>
    </row>
    <row r="2342" spans="1:20" x14ac:dyDescent="0.35">
      <c r="A2342" s="24">
        <v>44308</v>
      </c>
      <c r="B2342">
        <v>131.364222358604</v>
      </c>
      <c r="C2342">
        <v>155.455376944747</v>
      </c>
      <c r="D2342">
        <v>142.29143677974301</v>
      </c>
      <c r="E2342">
        <v>118.378883609921</v>
      </c>
      <c r="F2342">
        <v>161.01605463855401</v>
      </c>
      <c r="G2342">
        <v>28.0735732266109</v>
      </c>
      <c r="H2342">
        <v>11.281332474805801</v>
      </c>
      <c r="I2342">
        <v>176.75457693874401</v>
      </c>
      <c r="J2342">
        <v>157.71173809795201</v>
      </c>
      <c r="K2342">
        <v>143.993287760469</v>
      </c>
      <c r="L2342">
        <v>387.71990672638998</v>
      </c>
      <c r="M2342">
        <v>463.415440845349</v>
      </c>
      <c r="N2342">
        <v>389.09869186155498</v>
      </c>
      <c r="O2342">
        <v>302.59730685134099</v>
      </c>
      <c r="P2342">
        <v>390.88525018681099</v>
      </c>
      <c r="Q2342">
        <v>65.163827358275299</v>
      </c>
      <c r="R2342">
        <v>42.827869378779297</v>
      </c>
      <c r="S2342">
        <v>9.8048685738729002</v>
      </c>
      <c r="T2342">
        <v>38.674203564448099</v>
      </c>
    </row>
    <row r="2343" spans="1:20" x14ac:dyDescent="0.35">
      <c r="A2343" s="24">
        <v>44309</v>
      </c>
      <c r="B2343">
        <v>131.34132358287101</v>
      </c>
      <c r="C2343">
        <v>155.538072436357</v>
      </c>
      <c r="D2343">
        <v>142.29143677974301</v>
      </c>
      <c r="E2343">
        <v>118.364536793466</v>
      </c>
      <c r="F2343">
        <v>161.430331329757</v>
      </c>
      <c r="G2343">
        <v>28.1985891432155</v>
      </c>
      <c r="H2343">
        <v>11.343343172262299</v>
      </c>
      <c r="I2343">
        <v>176.92573360505699</v>
      </c>
      <c r="J2343">
        <v>157.84359739202199</v>
      </c>
      <c r="K2343">
        <v>142.813963950344</v>
      </c>
      <c r="L2343">
        <v>391.923693819184</v>
      </c>
      <c r="M2343">
        <v>469.39249123080401</v>
      </c>
      <c r="N2343">
        <v>393.43449569878402</v>
      </c>
      <c r="O2343">
        <v>313.35157394423697</v>
      </c>
      <c r="P2343">
        <v>400.32689943786897</v>
      </c>
      <c r="Q2343">
        <v>65.685134558832203</v>
      </c>
      <c r="R2343">
        <v>43.149882426696898</v>
      </c>
      <c r="S2343">
        <v>9.7179296231077501</v>
      </c>
      <c r="T2343">
        <v>39.211631936593903</v>
      </c>
    </row>
    <row r="2344" spans="1:20" x14ac:dyDescent="0.35">
      <c r="A2344" s="24">
        <v>44312</v>
      </c>
      <c r="B2344">
        <v>131.22689510258601</v>
      </c>
      <c r="C2344">
        <v>155.455376944747</v>
      </c>
      <c r="D2344">
        <v>142.29143677974301</v>
      </c>
      <c r="E2344">
        <v>118.33577390802201</v>
      </c>
      <c r="F2344">
        <v>161.267580713874</v>
      </c>
      <c r="G2344">
        <v>28.240265773481099</v>
      </c>
      <c r="H2344">
        <v>11.385201904475601</v>
      </c>
      <c r="I2344">
        <v>177.028503622497</v>
      </c>
      <c r="J2344">
        <v>157.77161594154899</v>
      </c>
      <c r="K2344">
        <v>142.22434785636199</v>
      </c>
      <c r="L2344">
        <v>392.74192010884599</v>
      </c>
      <c r="M2344">
        <v>471.64357627436402</v>
      </c>
      <c r="N2344">
        <v>394.07682990717097</v>
      </c>
      <c r="O2344">
        <v>315.12430005930702</v>
      </c>
      <c r="P2344">
        <v>397.40856773050899</v>
      </c>
      <c r="Q2344">
        <v>66.131973585762395</v>
      </c>
      <c r="R2344">
        <v>43.530444824301</v>
      </c>
      <c r="S2344">
        <v>9.9594288581415302</v>
      </c>
      <c r="T2344">
        <v>40.193477413853103</v>
      </c>
    </row>
    <row r="2345" spans="1:20" x14ac:dyDescent="0.35">
      <c r="A2345" s="24">
        <v>44313</v>
      </c>
      <c r="B2345">
        <v>130.90640566858201</v>
      </c>
      <c r="C2345">
        <v>155.074720641873</v>
      </c>
      <c r="D2345">
        <v>142.13535206328501</v>
      </c>
      <c r="E2345">
        <v>118.29262957985701</v>
      </c>
      <c r="F2345">
        <v>161.20837950191</v>
      </c>
      <c r="G2345">
        <v>28.740340619253601</v>
      </c>
      <c r="H2345">
        <v>11.690605443735301</v>
      </c>
      <c r="I2345">
        <v>175.658826347396</v>
      </c>
      <c r="J2345">
        <v>157.06436518082299</v>
      </c>
      <c r="K2345">
        <v>138.68640391263199</v>
      </c>
      <c r="L2345">
        <v>392.65725641637403</v>
      </c>
      <c r="M2345">
        <v>470.32399778001297</v>
      </c>
      <c r="N2345">
        <v>394.07682990717097</v>
      </c>
      <c r="O2345">
        <v>317.90150679404297</v>
      </c>
      <c r="P2345">
        <v>402.55861145571998</v>
      </c>
      <c r="Q2345">
        <v>66.690522369424997</v>
      </c>
      <c r="R2345">
        <v>43.852457872218402</v>
      </c>
      <c r="S2345">
        <v>10.1622882524197</v>
      </c>
      <c r="T2345">
        <v>40.958274146067701</v>
      </c>
    </row>
    <row r="2346" spans="1:20" x14ac:dyDescent="0.35">
      <c r="A2346" s="24">
        <v>44314</v>
      </c>
      <c r="B2346">
        <v>130.97508331052899</v>
      </c>
      <c r="C2346">
        <v>155.22368031835401</v>
      </c>
      <c r="D2346">
        <v>142.21337835018801</v>
      </c>
      <c r="E2346">
        <v>118.33577390802201</v>
      </c>
      <c r="F2346">
        <v>161.47469270096599</v>
      </c>
      <c r="G2346">
        <v>28.6847764369634</v>
      </c>
      <c r="H2346">
        <v>11.6689013053394</v>
      </c>
      <c r="I2346">
        <v>175.573262633019</v>
      </c>
      <c r="J2346">
        <v>157.088342326012</v>
      </c>
      <c r="K2346">
        <v>138.74539026001401</v>
      </c>
      <c r="L2346">
        <v>392.544451242229</v>
      </c>
      <c r="M2346">
        <v>469.31493161122103</v>
      </c>
      <c r="N2346">
        <v>393.99653014268603</v>
      </c>
      <c r="O2346">
        <v>317.72425124274298</v>
      </c>
      <c r="P2346">
        <v>404.23236963950598</v>
      </c>
      <c r="Q2346">
        <v>66.802232126157605</v>
      </c>
      <c r="R2346">
        <v>44.028103129492102</v>
      </c>
      <c r="S2346">
        <v>10.2202475529298</v>
      </c>
      <c r="T2346">
        <v>42.710082478607397</v>
      </c>
    </row>
    <row r="2347" spans="1:20" x14ac:dyDescent="0.35">
      <c r="A2347" s="24">
        <v>44315</v>
      </c>
      <c r="B2347">
        <v>130.90640566858201</v>
      </c>
      <c r="C2347">
        <v>155.09126250408201</v>
      </c>
      <c r="D2347">
        <v>142.174325028422</v>
      </c>
      <c r="E2347">
        <v>118.33577390802201</v>
      </c>
      <c r="F2347">
        <v>161.63740377908499</v>
      </c>
      <c r="G2347">
        <v>28.8792440878828</v>
      </c>
      <c r="H2347">
        <v>11.782070631054401</v>
      </c>
      <c r="I2347">
        <v>175.26509876849201</v>
      </c>
      <c r="J2347">
        <v>156.89651516151801</v>
      </c>
      <c r="K2347">
        <v>137.625034472837</v>
      </c>
      <c r="L2347">
        <v>395.04599270609401</v>
      </c>
      <c r="M2347">
        <v>471.25550432922103</v>
      </c>
      <c r="N2347">
        <v>396.40529940100902</v>
      </c>
      <c r="O2347">
        <v>321.50593859714502</v>
      </c>
      <c r="P2347">
        <v>403.67441580544198</v>
      </c>
      <c r="Q2347">
        <v>67.249071153087897</v>
      </c>
      <c r="R2347">
        <v>44.408665527096304</v>
      </c>
      <c r="S2347">
        <v>10.065688189907601</v>
      </c>
      <c r="T2347">
        <v>42.679081529842797</v>
      </c>
    </row>
    <row r="2348" spans="1:20" x14ac:dyDescent="0.35">
      <c r="A2348" s="24">
        <v>44316</v>
      </c>
      <c r="B2348">
        <v>131.04374226722501</v>
      </c>
      <c r="C2348">
        <v>155.256750223338</v>
      </c>
      <c r="D2348">
        <v>142.330441887532</v>
      </c>
      <c r="E2348">
        <v>118.364536793466</v>
      </c>
      <c r="F2348">
        <v>161.56344180189399</v>
      </c>
      <c r="G2348">
        <v>28.712557130689301</v>
      </c>
      <c r="H2348">
        <v>11.676652971093301</v>
      </c>
      <c r="I2348">
        <v>175.71021135611599</v>
      </c>
      <c r="J2348">
        <v>157.22016160815801</v>
      </c>
      <c r="K2348">
        <v>138.21469637790099</v>
      </c>
      <c r="L2348">
        <v>392.45036718129001</v>
      </c>
      <c r="M2348">
        <v>467.68481036383997</v>
      </c>
      <c r="N2348">
        <v>393.75566280297699</v>
      </c>
      <c r="O2348">
        <v>316.89697743092898</v>
      </c>
      <c r="P2348">
        <v>398.35279464665899</v>
      </c>
      <c r="Q2348">
        <v>66.690522369424997</v>
      </c>
      <c r="R2348">
        <v>44.203748386765902</v>
      </c>
      <c r="S2348">
        <v>10.1526280619192</v>
      </c>
      <c r="T2348">
        <v>41.4440370771853</v>
      </c>
    </row>
    <row r="2349" spans="1:20" x14ac:dyDescent="0.35">
      <c r="A2349" s="24">
        <v>44319</v>
      </c>
      <c r="B2349">
        <v>131.12743350876499</v>
      </c>
      <c r="C2349">
        <v>155.53193660776901</v>
      </c>
      <c r="D2349">
        <v>142.40470748419099</v>
      </c>
      <c r="E2349">
        <v>118.384666196441</v>
      </c>
      <c r="F2349">
        <v>161.53527773466999</v>
      </c>
      <c r="G2349">
        <v>28.712557130689301</v>
      </c>
      <c r="H2349">
        <v>11.662700498451199</v>
      </c>
      <c r="I2349">
        <v>176.252641156556</v>
      </c>
      <c r="J2349">
        <v>157.59858437814401</v>
      </c>
      <c r="K2349">
        <v>138.80433079631501</v>
      </c>
      <c r="L2349">
        <v>393.29676485855703</v>
      </c>
      <c r="M2349">
        <v>466.75330381463101</v>
      </c>
      <c r="N2349">
        <v>394.63889630481901</v>
      </c>
      <c r="O2349">
        <v>318.78785766571599</v>
      </c>
      <c r="P2349">
        <v>406.76439382531203</v>
      </c>
      <c r="Q2349">
        <v>67.435249083446806</v>
      </c>
      <c r="R2349">
        <v>44.467212084996603</v>
      </c>
      <c r="S2349">
        <v>10.2685475841858</v>
      </c>
      <c r="T2349">
        <v>42.859950571949298</v>
      </c>
    </row>
    <row r="2350" spans="1:20" x14ac:dyDescent="0.35">
      <c r="A2350" s="24">
        <v>44320</v>
      </c>
      <c r="B2350">
        <v>131.28790244878601</v>
      </c>
      <c r="C2350">
        <v>155.51536710669299</v>
      </c>
      <c r="D2350">
        <v>142.482846270376</v>
      </c>
      <c r="E2350">
        <v>118.399082265429</v>
      </c>
      <c r="F2350">
        <v>161.490692316132</v>
      </c>
      <c r="G2350">
        <v>28.337500996359999</v>
      </c>
      <c r="H2350">
        <v>11.445663057353601</v>
      </c>
      <c r="I2350">
        <v>176.68171694345</v>
      </c>
      <c r="J2350">
        <v>157.694622997652</v>
      </c>
      <c r="K2350">
        <v>141.45780020688201</v>
      </c>
      <c r="L2350">
        <v>390.87037700090298</v>
      </c>
      <c r="M2350">
        <v>460.38815105656403</v>
      </c>
      <c r="N2350">
        <v>392.31039485723397</v>
      </c>
      <c r="O2350">
        <v>322.74684931486701</v>
      </c>
      <c r="P2350">
        <v>402.987761676464</v>
      </c>
      <c r="Q2350">
        <v>68.477870980852799</v>
      </c>
      <c r="R2350">
        <v>45.111240972618099</v>
      </c>
      <c r="S2350">
        <v>10.297527234440899</v>
      </c>
      <c r="T2350">
        <v>42.797936043312298</v>
      </c>
    </row>
    <row r="2351" spans="1:20" x14ac:dyDescent="0.35">
      <c r="A2351" s="24">
        <v>44321</v>
      </c>
      <c r="B2351">
        <v>131.391101092909</v>
      </c>
      <c r="C2351">
        <v>155.681131214624</v>
      </c>
      <c r="D2351">
        <v>142.561065413189</v>
      </c>
      <c r="E2351">
        <v>118.499833159104</v>
      </c>
      <c r="F2351">
        <v>161.81727424678101</v>
      </c>
      <c r="G2351">
        <v>28.212482284916799</v>
      </c>
      <c r="H2351">
        <v>11.3743511495649</v>
      </c>
      <c r="I2351">
        <v>176.83623743908799</v>
      </c>
      <c r="J2351">
        <v>157.88682027244101</v>
      </c>
      <c r="K2351">
        <v>142.22434785636199</v>
      </c>
      <c r="L2351">
        <v>390.99263244944598</v>
      </c>
      <c r="M2351">
        <v>459.45664450735501</v>
      </c>
      <c r="N2351">
        <v>392.47096243245801</v>
      </c>
      <c r="O2351">
        <v>323.869508425974</v>
      </c>
      <c r="P2351">
        <v>403.07355039325</v>
      </c>
      <c r="Q2351">
        <v>68.7385245811315</v>
      </c>
      <c r="R2351">
        <v>45.169790322304998</v>
      </c>
      <c r="S2351">
        <v>10.2009280931753</v>
      </c>
      <c r="T2351">
        <v>43.934803105871602</v>
      </c>
    </row>
    <row r="2352" spans="1:20" x14ac:dyDescent="0.35">
      <c r="A2352" s="24">
        <v>44322</v>
      </c>
      <c r="B2352">
        <v>131.41399986864201</v>
      </c>
      <c r="C2352">
        <v>155.91321478516201</v>
      </c>
      <c r="D2352">
        <v>142.67827359246499</v>
      </c>
      <c r="E2352">
        <v>118.471035647394</v>
      </c>
      <c r="F2352">
        <v>161.66886265997499</v>
      </c>
      <c r="G2352">
        <v>28.143024960925501</v>
      </c>
      <c r="H2352">
        <v>11.3278411550417</v>
      </c>
      <c r="I2352">
        <v>177.40267127489599</v>
      </c>
      <c r="J2352">
        <v>158.187119761688</v>
      </c>
      <c r="K2352">
        <v>142.93191832067501</v>
      </c>
      <c r="L2352">
        <v>394.114961242287</v>
      </c>
      <c r="M2352">
        <v>462.94974842568303</v>
      </c>
      <c r="N2352">
        <v>395.60239761739899</v>
      </c>
      <c r="O2352">
        <v>324.10586540885703</v>
      </c>
      <c r="P2352">
        <v>404.103566026186</v>
      </c>
      <c r="Q2352">
        <v>69.073653851329098</v>
      </c>
      <c r="R2352">
        <v>45.374707462635399</v>
      </c>
      <c r="S2352">
        <v>10.1719475216738</v>
      </c>
      <c r="T2352">
        <v>43.681591499365602</v>
      </c>
    </row>
    <row r="2353" spans="1:20" x14ac:dyDescent="0.35">
      <c r="A2353" s="24">
        <v>44323</v>
      </c>
      <c r="B2353">
        <v>131.37961900585199</v>
      </c>
      <c r="C2353">
        <v>156.062409392018</v>
      </c>
      <c r="D2353">
        <v>142.795481771742</v>
      </c>
      <c r="E2353">
        <v>118.557428182525</v>
      </c>
      <c r="F2353">
        <v>161.84700664530999</v>
      </c>
      <c r="G2353">
        <v>28.3791748317872</v>
      </c>
      <c r="H2353">
        <v>11.4813183541045</v>
      </c>
      <c r="I2353">
        <v>177.04221603734101</v>
      </c>
      <c r="J2353">
        <v>158.24715765298001</v>
      </c>
      <c r="K2353">
        <v>140.86814746403499</v>
      </c>
      <c r="L2353">
        <v>396.98338867550598</v>
      </c>
      <c r="M2353">
        <v>466.20996049297497</v>
      </c>
      <c r="N2353">
        <v>398.41266569814701</v>
      </c>
      <c r="O2353">
        <v>324.57860374634703</v>
      </c>
      <c r="P2353">
        <v>408.52407848375998</v>
      </c>
      <c r="Q2353">
        <v>69.743904895431498</v>
      </c>
      <c r="R2353">
        <v>45.550352719909199</v>
      </c>
      <c r="S2353">
        <v>10.229907743430299</v>
      </c>
      <c r="T2353">
        <v>44.777125367028397</v>
      </c>
    </row>
    <row r="2354" spans="1:20" x14ac:dyDescent="0.35">
      <c r="A2354" s="24">
        <v>44326</v>
      </c>
      <c r="B2354">
        <v>131.17329645861199</v>
      </c>
      <c r="C2354">
        <v>155.84693678085699</v>
      </c>
      <c r="D2354">
        <v>142.63920419937301</v>
      </c>
      <c r="E2354">
        <v>118.514226143915</v>
      </c>
      <c r="F2354">
        <v>161.59461073918101</v>
      </c>
      <c r="G2354">
        <v>28.962591758737101</v>
      </c>
      <c r="H2354">
        <v>11.831681029021601</v>
      </c>
      <c r="I2354">
        <v>175.53164296877301</v>
      </c>
      <c r="J2354">
        <v>157.39437352330901</v>
      </c>
      <c r="K2354">
        <v>136.74055993967499</v>
      </c>
      <c r="L2354">
        <v>393.05225396147102</v>
      </c>
      <c r="M2354">
        <v>457.05025765981202</v>
      </c>
      <c r="N2354">
        <v>394.55856458658798</v>
      </c>
      <c r="O2354">
        <v>321.38776010570302</v>
      </c>
      <c r="P2354">
        <v>401.700311014232</v>
      </c>
      <c r="Q2354">
        <v>69.259839277980703</v>
      </c>
      <c r="R2354">
        <v>45.4039821374787</v>
      </c>
      <c r="S2354">
        <v>10.142967871418699</v>
      </c>
      <c r="T2354">
        <v>44.219019871511399</v>
      </c>
    </row>
    <row r="2355" spans="1:20" x14ac:dyDescent="0.35">
      <c r="A2355" s="24">
        <v>44327</v>
      </c>
      <c r="B2355">
        <v>130.88669272823199</v>
      </c>
      <c r="C2355">
        <v>155.53193660776901</v>
      </c>
      <c r="D2355">
        <v>142.443792948609</v>
      </c>
      <c r="E2355">
        <v>118.456631120495</v>
      </c>
      <c r="F2355">
        <v>161.41651947086601</v>
      </c>
      <c r="G2355">
        <v>29.282086505614799</v>
      </c>
      <c r="H2355">
        <v>12.0239139282792</v>
      </c>
      <c r="I2355">
        <v>174.55329579279601</v>
      </c>
      <c r="J2355">
        <v>156.81779170192701</v>
      </c>
      <c r="K2355">
        <v>133.67436017954199</v>
      </c>
      <c r="L2355">
        <v>389.54437789793201</v>
      </c>
      <c r="M2355">
        <v>455.109684941811</v>
      </c>
      <c r="N2355">
        <v>391.18629401568501</v>
      </c>
      <c r="O2355">
        <v>318.43332219139199</v>
      </c>
      <c r="P2355">
        <v>398.00939870323202</v>
      </c>
      <c r="Q2355">
        <v>70.004565992002497</v>
      </c>
      <c r="R2355">
        <v>45.755269860239601</v>
      </c>
      <c r="S2355">
        <v>10.229907743430299</v>
      </c>
      <c r="T2355">
        <v>43.686766043170003</v>
      </c>
    </row>
    <row r="2356" spans="1:20" x14ac:dyDescent="0.35">
      <c r="A2356" s="24">
        <v>44328</v>
      </c>
      <c r="B2356">
        <v>130.428156656027</v>
      </c>
      <c r="C2356">
        <v>154.75285221020701</v>
      </c>
      <c r="D2356">
        <v>142.09208805415099</v>
      </c>
      <c r="E2356">
        <v>118.370319379986</v>
      </c>
      <c r="F2356">
        <v>160.64451827023601</v>
      </c>
      <c r="G2356">
        <v>29.934960756556102</v>
      </c>
      <c r="H2356">
        <v>12.392877709573799</v>
      </c>
      <c r="I2356">
        <v>173.07706223645499</v>
      </c>
      <c r="J2356">
        <v>155.965037581199</v>
      </c>
      <c r="K2356">
        <v>130.19542090762599</v>
      </c>
      <c r="L2356">
        <v>381.268389811558</v>
      </c>
      <c r="M2356">
        <v>443.77651753961101</v>
      </c>
      <c r="N2356">
        <v>382.83585344541899</v>
      </c>
      <c r="O2356">
        <v>310.39711165820103</v>
      </c>
      <c r="P2356">
        <v>378.310676898287</v>
      </c>
      <c r="Q2356">
        <v>69.930097818376296</v>
      </c>
      <c r="R2356">
        <v>45.755269860239601</v>
      </c>
      <c r="S2356">
        <v>10.316847615441899</v>
      </c>
      <c r="T2356">
        <v>43.521403790999699</v>
      </c>
    </row>
    <row r="2357" spans="1:20" x14ac:dyDescent="0.35">
      <c r="A2357" s="24">
        <v>44329</v>
      </c>
      <c r="B2357">
        <v>130.726223788212</v>
      </c>
      <c r="C2357">
        <v>155.316436357741</v>
      </c>
      <c r="D2357">
        <v>142.40470748419099</v>
      </c>
      <c r="E2357">
        <v>118.456631120495</v>
      </c>
      <c r="F2357">
        <v>161.060191962434</v>
      </c>
      <c r="G2357">
        <v>29.809936455436301</v>
      </c>
      <c r="H2357">
        <v>12.341719081315301</v>
      </c>
      <c r="I2357">
        <v>174.003922072259</v>
      </c>
      <c r="J2357">
        <v>156.55357296474199</v>
      </c>
      <c r="K2357">
        <v>130.49024269794199</v>
      </c>
      <c r="L2357">
        <v>385.84842343031102</v>
      </c>
      <c r="M2357">
        <v>448.356368956192</v>
      </c>
      <c r="N2357">
        <v>387.17165728264803</v>
      </c>
      <c r="O2357">
        <v>320.50145797747899</v>
      </c>
      <c r="P2357">
        <v>384.36193264311299</v>
      </c>
      <c r="Q2357">
        <v>67.993797867109706</v>
      </c>
      <c r="R2357">
        <v>44.555036109526803</v>
      </c>
      <c r="S2357">
        <v>10.2878670439404</v>
      </c>
      <c r="T2357">
        <v>42.162317649960499</v>
      </c>
    </row>
    <row r="2358" spans="1:20" x14ac:dyDescent="0.35">
      <c r="A2358" s="24">
        <v>44330</v>
      </c>
      <c r="B2358">
        <v>131.02427223514499</v>
      </c>
      <c r="C2358">
        <v>155.78060349881699</v>
      </c>
      <c r="D2358">
        <v>142.67827359246499</v>
      </c>
      <c r="E2358">
        <v>118.485440174294</v>
      </c>
      <c r="F2358">
        <v>161.55011757542599</v>
      </c>
      <c r="G2358">
        <v>29.2543030170505</v>
      </c>
      <c r="H2358">
        <v>12.011513628789899</v>
      </c>
      <c r="I2358">
        <v>175.30853116135299</v>
      </c>
      <c r="J2358">
        <v>157.40635709441401</v>
      </c>
      <c r="K2358">
        <v>134.08710885354</v>
      </c>
      <c r="L2358">
        <v>391.77320717117402</v>
      </c>
      <c r="M2358">
        <v>456.351703816579</v>
      </c>
      <c r="N2358">
        <v>393.19359640533003</v>
      </c>
      <c r="O2358">
        <v>325.878567152203</v>
      </c>
      <c r="P2358">
        <v>400.92776485006101</v>
      </c>
      <c r="Q2358">
        <v>68.552346650772193</v>
      </c>
      <c r="R2358">
        <v>44.818502599544097</v>
      </c>
      <c r="S2358">
        <v>10.2782077746864</v>
      </c>
      <c r="T2358">
        <v>44.627261484055801</v>
      </c>
    </row>
    <row r="2359" spans="1:20" x14ac:dyDescent="0.35">
      <c r="A2359" s="24">
        <v>44333</v>
      </c>
      <c r="B2359">
        <v>130.90962887446801</v>
      </c>
      <c r="C2359">
        <v>155.614797932584</v>
      </c>
      <c r="D2359">
        <v>142.561065413189</v>
      </c>
      <c r="E2359">
        <v>118.471035647394</v>
      </c>
      <c r="F2359">
        <v>161.37198676934599</v>
      </c>
      <c r="G2359">
        <v>29.407102422219399</v>
      </c>
      <c r="H2359">
        <v>12.0750738708249</v>
      </c>
      <c r="I2359">
        <v>175.13686283777</v>
      </c>
      <c r="J2359">
        <v>157.226243420538</v>
      </c>
      <c r="K2359">
        <v>133.32057952849399</v>
      </c>
      <c r="L2359">
        <v>390.776322845896</v>
      </c>
      <c r="M2359">
        <v>454.25579886712501</v>
      </c>
      <c r="N2359">
        <v>392.23006313900299</v>
      </c>
      <c r="O2359">
        <v>327.53306603238298</v>
      </c>
      <c r="P2359">
        <v>405.51982030173798</v>
      </c>
      <c r="Q2359">
        <v>69.408775625233901</v>
      </c>
      <c r="R2359">
        <v>45.433256812322298</v>
      </c>
      <c r="S2359">
        <v>10.780525704508401</v>
      </c>
      <c r="T2359">
        <v>46.353234990896802</v>
      </c>
    </row>
    <row r="2360" spans="1:20" x14ac:dyDescent="0.35">
      <c r="A2360" s="24">
        <v>44334</v>
      </c>
      <c r="B2360">
        <v>130.74913190657099</v>
      </c>
      <c r="C2360">
        <v>155.44904764408599</v>
      </c>
      <c r="D2360">
        <v>142.443792948609</v>
      </c>
      <c r="E2360">
        <v>118.49983315910499</v>
      </c>
      <c r="F2360">
        <v>161.01564608165901</v>
      </c>
      <c r="G2360">
        <v>29.518230786799599</v>
      </c>
      <c r="H2360">
        <v>12.168087288435199</v>
      </c>
      <c r="I2360">
        <v>174.14129473995101</v>
      </c>
      <c r="J2360">
        <v>156.70974950535199</v>
      </c>
      <c r="K2360">
        <v>132.377127810166</v>
      </c>
      <c r="L2360">
        <v>387.409542967834</v>
      </c>
      <c r="M2360">
        <v>450.76275580373601</v>
      </c>
      <c r="N2360">
        <v>389.018360143324</v>
      </c>
      <c r="O2360">
        <v>322.09683105435198</v>
      </c>
      <c r="P2360">
        <v>401.35694951027301</v>
      </c>
      <c r="Q2360">
        <v>69.073653851329098</v>
      </c>
      <c r="R2360">
        <v>45.169790322304998</v>
      </c>
      <c r="S2360">
        <v>10.442427328209</v>
      </c>
      <c r="T2360">
        <v>45.634941787013801</v>
      </c>
    </row>
    <row r="2361" spans="1:20" x14ac:dyDescent="0.35">
      <c r="A2361" s="24">
        <v>44335</v>
      </c>
      <c r="B2361">
        <v>130.56574550556601</v>
      </c>
      <c r="C2361">
        <v>155.15063079150801</v>
      </c>
      <c r="D2361">
        <v>142.28753144756701</v>
      </c>
      <c r="E2361">
        <v>118.44224967777301</v>
      </c>
      <c r="F2361">
        <v>160.555439687942</v>
      </c>
      <c r="G2361">
        <v>29.6571398451057</v>
      </c>
      <c r="H2361">
        <v>12.2595564186157</v>
      </c>
      <c r="I2361">
        <v>173.74648537139001</v>
      </c>
      <c r="J2361">
        <v>156.43349718215899</v>
      </c>
      <c r="K2361">
        <v>131.43367609183801</v>
      </c>
      <c r="L2361">
        <v>386.39384781155599</v>
      </c>
      <c r="M2361">
        <v>450.995617227303</v>
      </c>
      <c r="N2361">
        <v>387.97462297375102</v>
      </c>
      <c r="O2361">
        <v>320.44233217417201</v>
      </c>
      <c r="P2361">
        <v>391.95821183734301</v>
      </c>
      <c r="Q2361">
        <v>67.658668596912094</v>
      </c>
      <c r="R2361">
        <v>44.203748386765902</v>
      </c>
      <c r="S2361">
        <v>10.3071874249414</v>
      </c>
      <c r="T2361">
        <v>44.6789395561918</v>
      </c>
    </row>
    <row r="2362" spans="1:20" x14ac:dyDescent="0.35">
      <c r="A2362" s="24">
        <v>44336</v>
      </c>
      <c r="B2362">
        <v>131.01279014808799</v>
      </c>
      <c r="C2362">
        <v>155.74746449666401</v>
      </c>
      <c r="D2362">
        <v>142.63920419937301</v>
      </c>
      <c r="E2362">
        <v>118.52861912872601</v>
      </c>
      <c r="F2362">
        <v>161.193816425503</v>
      </c>
      <c r="G2362">
        <v>29.1987416295988</v>
      </c>
      <c r="H2362">
        <v>11.946399899315001</v>
      </c>
      <c r="I2362">
        <v>175.44583073515</v>
      </c>
      <c r="J2362">
        <v>157.50250574671099</v>
      </c>
      <c r="K2362">
        <v>134.73574794376901</v>
      </c>
      <c r="L2362">
        <v>390.55065268574401</v>
      </c>
      <c r="M2362">
        <v>458.05938468354202</v>
      </c>
      <c r="N2362">
        <v>392.06955947127199</v>
      </c>
      <c r="O2362">
        <v>319.851390973516</v>
      </c>
      <c r="P2362">
        <v>390.28438477461901</v>
      </c>
      <c r="Q2362">
        <v>66.951175969703201</v>
      </c>
      <c r="R2362">
        <v>43.647540731887901</v>
      </c>
      <c r="S2362">
        <v>10.229907743430299</v>
      </c>
      <c r="T2362">
        <v>44.4825679345184</v>
      </c>
    </row>
    <row r="2363" spans="1:20" x14ac:dyDescent="0.35">
      <c r="A2363" s="24">
        <v>44337</v>
      </c>
      <c r="B2363">
        <v>131.070097814489</v>
      </c>
      <c r="C2363">
        <v>155.813770139837</v>
      </c>
      <c r="D2363">
        <v>142.67827359246499</v>
      </c>
      <c r="E2363">
        <v>118.52861912872601</v>
      </c>
      <c r="F2363">
        <v>161.44617279386699</v>
      </c>
      <c r="G2363">
        <v>29.004265594164298</v>
      </c>
      <c r="H2363">
        <v>11.8487325908206</v>
      </c>
      <c r="I2363">
        <v>175.720473739081</v>
      </c>
      <c r="J2363">
        <v>157.61055794626699</v>
      </c>
      <c r="K2363">
        <v>135.97400312798001</v>
      </c>
      <c r="L2363">
        <v>390.23089846465302</v>
      </c>
      <c r="M2363">
        <v>455.80836049492098</v>
      </c>
      <c r="N2363">
        <v>391.66802869510099</v>
      </c>
      <c r="O2363">
        <v>323.45587152006698</v>
      </c>
      <c r="P2363">
        <v>390.67065785670502</v>
      </c>
      <c r="Q2363">
        <v>67.584192926992699</v>
      </c>
      <c r="R2363">
        <v>44.115924362235702</v>
      </c>
      <c r="S2363">
        <v>10.104328030663201</v>
      </c>
      <c r="T2363">
        <v>44.7564566643956</v>
      </c>
    </row>
    <row r="2364" spans="1:20" x14ac:dyDescent="0.35">
      <c r="A2364" s="24">
        <v>44340</v>
      </c>
      <c r="B2364">
        <v>131.19622326222199</v>
      </c>
      <c r="C2364">
        <v>156.012700888789</v>
      </c>
      <c r="D2364">
        <v>142.795481771742</v>
      </c>
      <c r="E2364">
        <v>118.557428182525</v>
      </c>
      <c r="F2364">
        <v>161.72826156075999</v>
      </c>
      <c r="G2364">
        <v>28.795902006705202</v>
      </c>
      <c r="H2364">
        <v>11.7092091786872</v>
      </c>
      <c r="I2364">
        <v>176.492959267038</v>
      </c>
      <c r="J2364">
        <v>158.04296680410701</v>
      </c>
      <c r="K2364">
        <v>137.21228579883899</v>
      </c>
      <c r="L2364">
        <v>394.208985491362</v>
      </c>
      <c r="M2364">
        <v>462.48396472360901</v>
      </c>
      <c r="N2364">
        <v>395.60239761739899</v>
      </c>
      <c r="O2364">
        <v>322.15595685765902</v>
      </c>
      <c r="P2364">
        <v>392.25859288423601</v>
      </c>
      <c r="Q2364">
        <v>68.515112563959306</v>
      </c>
      <c r="R2364">
        <v>44.847774482600798</v>
      </c>
      <c r="S2364">
        <v>10.065688189907601</v>
      </c>
      <c r="T2364">
        <v>45.2835401593019</v>
      </c>
    </row>
    <row r="2365" spans="1:20" x14ac:dyDescent="0.35">
      <c r="A2365" s="24">
        <v>44341</v>
      </c>
      <c r="B2365">
        <v>131.51716114226201</v>
      </c>
      <c r="C2365">
        <v>156.44378430544799</v>
      </c>
      <c r="D2365">
        <v>143.02993027294599</v>
      </c>
      <c r="E2365">
        <v>118.615011663857</v>
      </c>
      <c r="F2365">
        <v>161.66886265997499</v>
      </c>
      <c r="G2365">
        <v>28.2263726317798</v>
      </c>
      <c r="H2365">
        <v>11.377451553008999</v>
      </c>
      <c r="I2365">
        <v>177.72884547533801</v>
      </c>
      <c r="J2365">
        <v>158.631522193612</v>
      </c>
      <c r="K2365">
        <v>141.33985499876701</v>
      </c>
      <c r="L2365">
        <v>393.33432670869598</v>
      </c>
      <c r="M2365">
        <v>463.33788122576499</v>
      </c>
      <c r="N2365">
        <v>394.879731690781</v>
      </c>
      <c r="O2365">
        <v>315.36063267046598</v>
      </c>
      <c r="P2365">
        <v>390.67065785670502</v>
      </c>
      <c r="Q2365">
        <v>68.291685554201194</v>
      </c>
      <c r="R2365">
        <v>44.584307992583497</v>
      </c>
      <c r="S2365">
        <v>10.1816077121742</v>
      </c>
      <c r="T2365">
        <v>44.079496655409002</v>
      </c>
    </row>
    <row r="2366" spans="1:20" x14ac:dyDescent="0.35">
      <c r="A2366" s="24">
        <v>44342</v>
      </c>
      <c r="B2366">
        <v>131.47127950716401</v>
      </c>
      <c r="C2366">
        <v>156.37742338454001</v>
      </c>
      <c r="D2366">
        <v>142.99090909383099</v>
      </c>
      <c r="E2366">
        <v>118.60057251069099</v>
      </c>
      <c r="F2366">
        <v>161.75796760077901</v>
      </c>
      <c r="G2366">
        <v>28.3791748317872</v>
      </c>
      <c r="H2366">
        <v>11.4425613396223</v>
      </c>
      <c r="I2366">
        <v>177.62584155743201</v>
      </c>
      <c r="J2366">
        <v>158.54743713626601</v>
      </c>
      <c r="K2366">
        <v>140.39642160487099</v>
      </c>
      <c r="L2366">
        <v>394.114961242287</v>
      </c>
      <c r="M2366">
        <v>464.03646549646697</v>
      </c>
      <c r="N2366">
        <v>395.68263347439103</v>
      </c>
      <c r="O2366">
        <v>320.20592644784102</v>
      </c>
      <c r="P2366">
        <v>401.95778048299599</v>
      </c>
      <c r="Q2366">
        <v>68.403402807226598</v>
      </c>
      <c r="R2366">
        <v>44.672132017113597</v>
      </c>
      <c r="S2366">
        <v>10.2588873936854</v>
      </c>
      <c r="T2366">
        <v>45.304204651565499</v>
      </c>
    </row>
    <row r="2367" spans="1:20" x14ac:dyDescent="0.35">
      <c r="A2367" s="24">
        <v>44343</v>
      </c>
      <c r="B2367">
        <v>131.31083859502201</v>
      </c>
      <c r="C2367">
        <v>156.095603671905</v>
      </c>
      <c r="D2367">
        <v>142.873684843229</v>
      </c>
      <c r="E2367">
        <v>118.557428182525</v>
      </c>
      <c r="F2367">
        <v>161.683715679985</v>
      </c>
      <c r="G2367">
        <v>28.587538419246101</v>
      </c>
      <c r="H2367">
        <v>11.5805338928902</v>
      </c>
      <c r="I2367">
        <v>176.716056455678</v>
      </c>
      <c r="J2367">
        <v>158.06704397910499</v>
      </c>
      <c r="K2367">
        <v>138.86331714369601</v>
      </c>
      <c r="L2367">
        <v>394.32191028923302</v>
      </c>
      <c r="M2367">
        <v>462.48396472360901</v>
      </c>
      <c r="N2367">
        <v>395.84329691085401</v>
      </c>
      <c r="O2367">
        <v>325.11039477197102</v>
      </c>
      <c r="P2367">
        <v>405.777358649441</v>
      </c>
      <c r="Q2367">
        <v>69.483258791446005</v>
      </c>
      <c r="R2367">
        <v>45.374707462635399</v>
      </c>
      <c r="S2367">
        <v>10.0560279994071</v>
      </c>
      <c r="T2367">
        <v>46.012174030055199</v>
      </c>
    </row>
    <row r="2368" spans="1:20" x14ac:dyDescent="0.35">
      <c r="A2368" s="24">
        <v>44344</v>
      </c>
      <c r="B2368">
        <v>131.31083859502201</v>
      </c>
      <c r="C2368">
        <v>156.145339814002</v>
      </c>
      <c r="D2368">
        <v>142.91277030764701</v>
      </c>
      <c r="E2368">
        <v>118.615011663857</v>
      </c>
      <c r="F2368">
        <v>161.683715679985</v>
      </c>
      <c r="G2368">
        <v>28.6847764369634</v>
      </c>
      <c r="H2368">
        <v>11.6192922216594</v>
      </c>
      <c r="I2368">
        <v>176.95638918493901</v>
      </c>
      <c r="J2368">
        <v>158.19912333875399</v>
      </c>
      <c r="K2368">
        <v>137.742970518736</v>
      </c>
      <c r="L2368">
        <v>395.02718187509203</v>
      </c>
      <c r="M2368">
        <v>463.64833269638501</v>
      </c>
      <c r="N2368">
        <v>396.40529940100902</v>
      </c>
      <c r="O2368">
        <v>324.87403778908799</v>
      </c>
      <c r="P2368">
        <v>400.670295381296</v>
      </c>
      <c r="Q2368">
        <v>69.259839277980703</v>
      </c>
      <c r="R2368">
        <v>45.257611555048598</v>
      </c>
      <c r="S2368">
        <v>10.1622882524197</v>
      </c>
      <c r="T2368">
        <v>46.027685030360601</v>
      </c>
    </row>
    <row r="2369" spans="1:20" x14ac:dyDescent="0.35">
      <c r="A2369" s="24">
        <v>44348</v>
      </c>
      <c r="B2369">
        <v>131.24999007346</v>
      </c>
      <c r="C2369">
        <v>156.236672451711</v>
      </c>
      <c r="D2369">
        <v>142.897116836289</v>
      </c>
      <c r="E2369">
        <v>118.590473182937</v>
      </c>
      <c r="F2369">
        <v>162.10828536908301</v>
      </c>
      <c r="G2369">
        <v>28.531977031794501</v>
      </c>
      <c r="H2369">
        <v>11.627043887413199</v>
      </c>
      <c r="I2369">
        <v>176.76188632832</v>
      </c>
      <c r="J2369">
        <v>158.21956943168999</v>
      </c>
      <c r="K2369">
        <v>138.096769494217</v>
      </c>
      <c r="L2369">
        <v>394.67925626639601</v>
      </c>
      <c r="M2369">
        <v>461.552488601871</v>
      </c>
      <c r="N2369">
        <v>396.24469987203997</v>
      </c>
      <c r="O2369">
        <v>327.71032158368303</v>
      </c>
      <c r="P2369">
        <v>407.19354404605599</v>
      </c>
      <c r="Q2369">
        <v>70.488646602038799</v>
      </c>
      <c r="R2369">
        <v>45.9894616754137</v>
      </c>
      <c r="S2369">
        <v>10.5486866599751</v>
      </c>
      <c r="T2369">
        <v>49.004209779795197</v>
      </c>
    </row>
    <row r="2370" spans="1:20" x14ac:dyDescent="0.35">
      <c r="A2370" s="24">
        <v>44349</v>
      </c>
      <c r="B2370">
        <v>131.42219335143201</v>
      </c>
      <c r="C2370">
        <v>156.48582302294099</v>
      </c>
      <c r="D2370">
        <v>143.09275308561399</v>
      </c>
      <c r="E2370">
        <v>118.619316863002</v>
      </c>
      <c r="F2370">
        <v>162.287101496405</v>
      </c>
      <c r="G2370">
        <v>28.573645277544799</v>
      </c>
      <c r="H2370">
        <v>11.5386791035383</v>
      </c>
      <c r="I2370">
        <v>177.381459426346</v>
      </c>
      <c r="J2370">
        <v>158.472314749795</v>
      </c>
      <c r="K2370">
        <v>139.04020288811299</v>
      </c>
      <c r="L2370">
        <v>395.29995387757702</v>
      </c>
      <c r="M2370">
        <v>462.09586235099698</v>
      </c>
      <c r="N2370">
        <v>396.88703408042602</v>
      </c>
      <c r="O2370">
        <v>324.75588366937097</v>
      </c>
      <c r="P2370">
        <v>411.270694999672</v>
      </c>
      <c r="Q2370">
        <v>70.861009959049696</v>
      </c>
      <c r="R2370">
        <v>46.194378815744102</v>
      </c>
      <c r="S2370">
        <v>10.423106947208</v>
      </c>
      <c r="T2370">
        <v>49.789683635381103</v>
      </c>
    </row>
    <row r="2371" spans="1:20" x14ac:dyDescent="0.35">
      <c r="A2371" s="24">
        <v>44350</v>
      </c>
      <c r="B2371">
        <v>131.112233056657</v>
      </c>
      <c r="C2371">
        <v>155.95431378116001</v>
      </c>
      <c r="D2371">
        <v>142.77968365845101</v>
      </c>
      <c r="E2371">
        <v>118.50403447945</v>
      </c>
      <c r="F2371">
        <v>162.06360769576199</v>
      </c>
      <c r="G2371">
        <v>28.740340619253601</v>
      </c>
      <c r="H2371">
        <v>11.682853777981499</v>
      </c>
      <c r="I2371">
        <v>176.45208516052799</v>
      </c>
      <c r="J2371">
        <v>157.84650825946099</v>
      </c>
      <c r="K2371">
        <v>137.507116751371</v>
      </c>
      <c r="L2371">
        <v>393.83285858913001</v>
      </c>
      <c r="M2371">
        <v>458.75796895424497</v>
      </c>
      <c r="N2371">
        <v>395.52212980666002</v>
      </c>
      <c r="O2371">
        <v>325.405828814713</v>
      </c>
      <c r="P2371">
        <v>404.31812391682399</v>
      </c>
      <c r="Q2371">
        <v>70.265227088573894</v>
      </c>
      <c r="R2371">
        <v>45.872365767826501</v>
      </c>
      <c r="S2371">
        <v>10.394127296953</v>
      </c>
      <c r="T2371">
        <v>49.841349076409301</v>
      </c>
    </row>
    <row r="2372" spans="1:20" x14ac:dyDescent="0.35">
      <c r="A2372" s="24">
        <v>44351</v>
      </c>
      <c r="B2372">
        <v>131.65179772206201</v>
      </c>
      <c r="C2372">
        <v>156.651891158415</v>
      </c>
      <c r="D2372">
        <v>143.05365154987101</v>
      </c>
      <c r="E2372">
        <v>118.63372138990201</v>
      </c>
      <c r="F2372">
        <v>162.376496380812</v>
      </c>
      <c r="G2372">
        <v>28.0041214922962</v>
      </c>
      <c r="H2372">
        <v>11.2053693047073</v>
      </c>
      <c r="I2372">
        <v>178.41421769832701</v>
      </c>
      <c r="J2372">
        <v>158.96571178210999</v>
      </c>
      <c r="K2372">
        <v>142.69604622887701</v>
      </c>
      <c r="L2372">
        <v>397.43475890174398</v>
      </c>
      <c r="M2372">
        <v>465.12318256725098</v>
      </c>
      <c r="N2372">
        <v>398.97470014204799</v>
      </c>
      <c r="O2372">
        <v>325.28765032327101</v>
      </c>
      <c r="P2372">
        <v>403.07355039325</v>
      </c>
      <c r="Q2372">
        <v>71.047187889409003</v>
      </c>
      <c r="R2372">
        <v>46.340749398174502</v>
      </c>
      <c r="S2372">
        <v>10.5197070097202</v>
      </c>
      <c r="T2372">
        <v>49.825846496842303</v>
      </c>
    </row>
    <row r="2373" spans="1:20" x14ac:dyDescent="0.35">
      <c r="A2373" s="24">
        <v>44354</v>
      </c>
      <c r="B2373">
        <v>131.55995971086</v>
      </c>
      <c r="C2373">
        <v>156.60205828028199</v>
      </c>
      <c r="D2373">
        <v>143.131870692684</v>
      </c>
      <c r="E2373">
        <v>118.619316863002</v>
      </c>
      <c r="F2373">
        <v>162.495650022256</v>
      </c>
      <c r="G2373">
        <v>28.143024960925501</v>
      </c>
      <c r="H2373">
        <v>11.290636313712501</v>
      </c>
      <c r="I2373">
        <v>178.22486065197</v>
      </c>
      <c r="J2373">
        <v>158.83335233899601</v>
      </c>
      <c r="K2373">
        <v>141.57572709056501</v>
      </c>
      <c r="L2373">
        <v>397.04915181918199</v>
      </c>
      <c r="M2373">
        <v>465.82182769289199</v>
      </c>
      <c r="N2373">
        <v>398.49296546263201</v>
      </c>
      <c r="O2373">
        <v>326.05589581867599</v>
      </c>
      <c r="P2373">
        <v>407.57974824920302</v>
      </c>
      <c r="Q2373">
        <v>71.158905142434406</v>
      </c>
      <c r="R2373">
        <v>46.194378815744102</v>
      </c>
      <c r="S2373">
        <v>10.452086597463101</v>
      </c>
      <c r="T2373">
        <v>50.3064348841555</v>
      </c>
    </row>
    <row r="2374" spans="1:20" x14ac:dyDescent="0.35">
      <c r="A2374" s="24">
        <v>44355</v>
      </c>
      <c r="B2374">
        <v>131.80103682592099</v>
      </c>
      <c r="C2374">
        <v>156.96743028942001</v>
      </c>
      <c r="D2374">
        <v>143.28842147759099</v>
      </c>
      <c r="E2374">
        <v>118.66254198579</v>
      </c>
      <c r="F2374">
        <v>162.61485638072</v>
      </c>
      <c r="G2374">
        <v>27.7957523151603</v>
      </c>
      <c r="H2374">
        <v>11.072046699462099</v>
      </c>
      <c r="I2374">
        <v>179.06824725881401</v>
      </c>
      <c r="J2374">
        <v>159.435061648371</v>
      </c>
      <c r="K2374">
        <v>144.58294050331699</v>
      </c>
      <c r="L2374">
        <v>397.13381551165401</v>
      </c>
      <c r="M2374">
        <v>466.28752011255699</v>
      </c>
      <c r="N2374">
        <v>398.653501084109</v>
      </c>
      <c r="O2374">
        <v>326.35128111796899</v>
      </c>
      <c r="P2374">
        <v>414.70400008403101</v>
      </c>
      <c r="Q2374">
        <v>71.866390273349694</v>
      </c>
      <c r="R2374">
        <v>46.662762446091897</v>
      </c>
      <c r="S2374">
        <v>10.625966341486301</v>
      </c>
      <c r="T2374">
        <v>50.7973555176006</v>
      </c>
    </row>
    <row r="2375" spans="1:20" x14ac:dyDescent="0.35">
      <c r="A2375" s="24">
        <v>44356</v>
      </c>
      <c r="B2375">
        <v>132.065096800346</v>
      </c>
      <c r="C2375">
        <v>157.31626043634901</v>
      </c>
      <c r="D2375">
        <v>143.52319140531199</v>
      </c>
      <c r="E2375">
        <v>118.6913394975</v>
      </c>
      <c r="F2375">
        <v>162.778714053995</v>
      </c>
      <c r="G2375">
        <v>27.281792712201899</v>
      </c>
      <c r="H2375">
        <v>10.7635427567583</v>
      </c>
      <c r="I2375">
        <v>180.20419949283101</v>
      </c>
      <c r="J2375">
        <v>160.01278380957399</v>
      </c>
      <c r="K2375">
        <v>148.47465593587799</v>
      </c>
      <c r="L2375">
        <v>396.54137900587199</v>
      </c>
      <c r="M2375">
        <v>466.44285234401002</v>
      </c>
      <c r="N2375">
        <v>398.01116687572301</v>
      </c>
      <c r="O2375">
        <v>321.80137263988701</v>
      </c>
      <c r="P2375">
        <v>411.52813002896897</v>
      </c>
      <c r="Q2375">
        <v>71.531261003152096</v>
      </c>
      <c r="R2375">
        <v>46.516394655448302</v>
      </c>
      <c r="S2375">
        <v>10.712906213497901</v>
      </c>
      <c r="T2375">
        <v>50.518304875026601</v>
      </c>
    </row>
    <row r="2376" spans="1:20" x14ac:dyDescent="0.35">
      <c r="A2376" s="24">
        <v>44357</v>
      </c>
      <c r="B2376">
        <v>132.340601491325</v>
      </c>
      <c r="C2376">
        <v>157.847700580961</v>
      </c>
      <c r="D2376">
        <v>143.67969397624199</v>
      </c>
      <c r="E2376">
        <v>118.777824369342</v>
      </c>
      <c r="F2376">
        <v>163.046925065723</v>
      </c>
      <c r="G2376">
        <v>26.920624129897</v>
      </c>
      <c r="H2376">
        <v>10.5790602089674</v>
      </c>
      <c r="I2376">
        <v>181.40902079543301</v>
      </c>
      <c r="J2376">
        <v>160.73481897605399</v>
      </c>
      <c r="K2376">
        <v>151.24602474348001</v>
      </c>
      <c r="L2376">
        <v>398.38460119655099</v>
      </c>
      <c r="M2376">
        <v>470.78975105461598</v>
      </c>
      <c r="N2376">
        <v>399.93823340837503</v>
      </c>
      <c r="O2376">
        <v>315.41973410204798</v>
      </c>
      <c r="P2376">
        <v>407.10772088980099</v>
      </c>
      <c r="Q2376">
        <v>71.791922099723493</v>
      </c>
      <c r="R2376">
        <v>46.633490563035203</v>
      </c>
      <c r="S2376">
        <v>10.712906213497901</v>
      </c>
      <c r="T2376">
        <v>49.975714590184197</v>
      </c>
    </row>
    <row r="2377" spans="1:20" x14ac:dyDescent="0.35">
      <c r="A2377" s="24">
        <v>44358</v>
      </c>
      <c r="B2377">
        <v>132.28322842654501</v>
      </c>
      <c r="C2377">
        <v>157.83107580215</v>
      </c>
      <c r="D2377">
        <v>143.71877944066</v>
      </c>
      <c r="E2377">
        <v>118.720194719655</v>
      </c>
      <c r="F2377">
        <v>163.12141421310099</v>
      </c>
      <c r="G2377">
        <v>27.0039690059129</v>
      </c>
      <c r="H2377">
        <v>10.620917626893601</v>
      </c>
      <c r="I2377">
        <v>181.718807344445</v>
      </c>
      <c r="J2377">
        <v>160.86719842513</v>
      </c>
      <c r="K2377">
        <v>150.30256386293601</v>
      </c>
      <c r="L2377">
        <v>399.04295037566698</v>
      </c>
      <c r="M2377">
        <v>471.64357627436402</v>
      </c>
      <c r="N2377">
        <v>400.50023589852998</v>
      </c>
      <c r="O2377">
        <v>317.01518029409402</v>
      </c>
      <c r="P2377">
        <v>414.14608068943602</v>
      </c>
      <c r="Q2377">
        <v>71.568495089965396</v>
      </c>
      <c r="R2377">
        <v>46.779858353678698</v>
      </c>
      <c r="S2377">
        <v>11.147604652309299</v>
      </c>
      <c r="T2377">
        <v>50.311605217590703</v>
      </c>
    </row>
    <row r="2378" spans="1:20" x14ac:dyDescent="0.35">
      <c r="A2378" s="24">
        <v>44361</v>
      </c>
      <c r="B2378">
        <v>131.950266587154</v>
      </c>
      <c r="C2378">
        <v>157.48231475239001</v>
      </c>
      <c r="D2378">
        <v>143.44487583454401</v>
      </c>
      <c r="E2378">
        <v>118.66254198579</v>
      </c>
      <c r="F2378">
        <v>163.002181496129</v>
      </c>
      <c r="G2378">
        <v>27.406808628806498</v>
      </c>
      <c r="H2378">
        <v>10.8550072869338</v>
      </c>
      <c r="I2378">
        <v>180.75491814105001</v>
      </c>
      <c r="J2378">
        <v>160.277492692821</v>
      </c>
      <c r="K2378">
        <v>147.00053782208499</v>
      </c>
      <c r="L2378">
        <v>399.93633027153902</v>
      </c>
      <c r="M2378">
        <v>475.83526446339403</v>
      </c>
      <c r="N2378">
        <v>401.54400502184899</v>
      </c>
      <c r="O2378">
        <v>312.34709332457101</v>
      </c>
      <c r="P2378">
        <v>411.270694999672</v>
      </c>
      <c r="Q2378">
        <v>71.158905142434406</v>
      </c>
      <c r="R2378">
        <v>46.604215888191597</v>
      </c>
      <c r="S2378">
        <v>11.4084242683442</v>
      </c>
      <c r="T2378">
        <v>49.758678476247198</v>
      </c>
    </row>
    <row r="2379" spans="1:20" x14ac:dyDescent="0.35">
      <c r="A2379" s="24">
        <v>44362</v>
      </c>
      <c r="B2379">
        <v>132.00766767981199</v>
      </c>
      <c r="C2379">
        <v>157.64836906842999</v>
      </c>
      <c r="D2379">
        <v>143.56222865575299</v>
      </c>
      <c r="E2379">
        <v>118.648149000979</v>
      </c>
      <c r="F2379">
        <v>163.032032507949</v>
      </c>
      <c r="G2379">
        <v>27.476265952797799</v>
      </c>
      <c r="H2379">
        <v>10.907718088345</v>
      </c>
      <c r="I2379">
        <v>180.77216830044901</v>
      </c>
      <c r="J2379">
        <v>160.397898573774</v>
      </c>
      <c r="K2379">
        <v>146.469816453324</v>
      </c>
      <c r="L2379">
        <v>399.20285739214501</v>
      </c>
      <c r="M2379">
        <v>473.50655894531099</v>
      </c>
      <c r="N2379">
        <v>400.82137104897703</v>
      </c>
      <c r="O2379">
        <v>316.48331615329698</v>
      </c>
      <c r="P2379">
        <v>405.004778045801</v>
      </c>
      <c r="Q2379">
        <v>70.861009959049696</v>
      </c>
      <c r="R2379">
        <v>46.633490563035203</v>
      </c>
      <c r="S2379">
        <v>10.9157656077761</v>
      </c>
      <c r="T2379">
        <v>50.6268229319951</v>
      </c>
    </row>
    <row r="2380" spans="1:20" x14ac:dyDescent="0.35">
      <c r="A2380" s="24">
        <v>44363</v>
      </c>
      <c r="B2380">
        <v>131.58292388497401</v>
      </c>
      <c r="C2380">
        <v>156.851167393211</v>
      </c>
      <c r="D2380">
        <v>143.05365154987101</v>
      </c>
      <c r="E2380">
        <v>118.38878672216499</v>
      </c>
      <c r="F2380">
        <v>162.823444444334</v>
      </c>
      <c r="G2380">
        <v>27.531827340249698</v>
      </c>
      <c r="H2380">
        <v>10.946473788539899</v>
      </c>
      <c r="I2380">
        <v>180.65169494145701</v>
      </c>
      <c r="J2380">
        <v>159.94056228756</v>
      </c>
      <c r="K2380">
        <v>145.11364354764601</v>
      </c>
      <c r="L2380">
        <v>396.973938401108</v>
      </c>
      <c r="M2380">
        <v>471.79881722340798</v>
      </c>
      <c r="N2380">
        <v>398.57320131962399</v>
      </c>
      <c r="O2380">
        <v>319.43782718278197</v>
      </c>
      <c r="P2380">
        <v>405.90609338382399</v>
      </c>
      <c r="Q2380">
        <v>70.451405018932704</v>
      </c>
      <c r="R2380">
        <v>46.311474723330903</v>
      </c>
      <c r="S2380">
        <v>11.0413453205433</v>
      </c>
      <c r="T2380">
        <v>50.3581129562915</v>
      </c>
    </row>
    <row r="2381" spans="1:20" x14ac:dyDescent="0.35">
      <c r="A2381" s="24">
        <v>44364</v>
      </c>
      <c r="B2381">
        <v>131.996176250129</v>
      </c>
      <c r="C2381">
        <v>157.19994226240499</v>
      </c>
      <c r="D2381">
        <v>143.17100437107899</v>
      </c>
      <c r="E2381">
        <v>118.345538515199</v>
      </c>
      <c r="F2381">
        <v>162.92771870726</v>
      </c>
      <c r="G2381">
        <v>26.7261508893009</v>
      </c>
      <c r="H2381">
        <v>10.4271345259139</v>
      </c>
      <c r="I2381">
        <v>182.458897657801</v>
      </c>
      <c r="J2381">
        <v>160.831067658161</v>
      </c>
      <c r="K2381">
        <v>152.543275437289</v>
      </c>
      <c r="L2381">
        <v>396.842202772235</v>
      </c>
      <c r="M2381">
        <v>476.68921139301898</v>
      </c>
      <c r="N2381">
        <v>398.41266569814701</v>
      </c>
      <c r="O2381">
        <v>305.01995374002797</v>
      </c>
      <c r="P2381">
        <v>401.27102303561202</v>
      </c>
      <c r="Q2381">
        <v>68.626814824398807</v>
      </c>
      <c r="R2381">
        <v>45.140515647461399</v>
      </c>
      <c r="S2381">
        <v>11.0316851300427</v>
      </c>
      <c r="T2381">
        <v>48.068863620498298</v>
      </c>
    </row>
    <row r="2382" spans="1:20" x14ac:dyDescent="0.35">
      <c r="A2382" s="24">
        <v>44365</v>
      </c>
      <c r="B2382">
        <v>132.35208357838201</v>
      </c>
      <c r="C2382">
        <v>157.61520242741</v>
      </c>
      <c r="D2382">
        <v>143.327555155987</v>
      </c>
      <c r="E2382">
        <v>118.302267224056</v>
      </c>
      <c r="F2382">
        <v>162.778714053995</v>
      </c>
      <c r="G2382">
        <v>25.726006787432802</v>
      </c>
      <c r="H2382">
        <v>9.8411300178038292</v>
      </c>
      <c r="I2382">
        <v>184.42098633926199</v>
      </c>
      <c r="J2382">
        <v>161.67354871751701</v>
      </c>
      <c r="K2382">
        <v>160.85741850895801</v>
      </c>
      <c r="L2382">
        <v>391.48871204348501</v>
      </c>
      <c r="M2382">
        <v>472.96321562365398</v>
      </c>
      <c r="N2382">
        <v>393.11329664084502</v>
      </c>
      <c r="O2382">
        <v>295.03383465564002</v>
      </c>
      <c r="P2382">
        <v>393.975228206682</v>
      </c>
      <c r="Q2382">
        <v>69.334314947900097</v>
      </c>
      <c r="R2382">
        <v>45.5796246029659</v>
      </c>
      <c r="S2382">
        <v>10.925425798276599</v>
      </c>
      <c r="T2382">
        <v>47.030186579144903</v>
      </c>
    </row>
    <row r="2383" spans="1:20" x14ac:dyDescent="0.35">
      <c r="A2383" s="24">
        <v>44368</v>
      </c>
      <c r="B2383">
        <v>132.00766767981199</v>
      </c>
      <c r="C2383">
        <v>157.332829937425</v>
      </c>
      <c r="D2383">
        <v>143.28842147759099</v>
      </c>
      <c r="E2383">
        <v>118.302267224056</v>
      </c>
      <c r="F2383">
        <v>163.09158955978901</v>
      </c>
      <c r="G2383">
        <v>26.545573585244501</v>
      </c>
      <c r="H2383">
        <v>10.321715551665701</v>
      </c>
      <c r="I2383">
        <v>182.458897657801</v>
      </c>
      <c r="J2383">
        <v>160.73481897605399</v>
      </c>
      <c r="K2383">
        <v>153.132937342351</v>
      </c>
      <c r="L2383">
        <v>397.09323316241898</v>
      </c>
      <c r="M2383">
        <v>477.20888214345803</v>
      </c>
      <c r="N2383">
        <v>398.64826066971398</v>
      </c>
      <c r="O2383">
        <v>305.31801992900103</v>
      </c>
      <c r="P2383">
        <v>402.23043775750398</v>
      </c>
      <c r="Q2383">
        <v>70.1907514186545</v>
      </c>
      <c r="R2383">
        <v>46.223653490587402</v>
      </c>
      <c r="S2383">
        <v>10.8771257670205</v>
      </c>
      <c r="T2383">
        <v>49.472428102261198</v>
      </c>
    </row>
    <row r="2384" spans="1:20" x14ac:dyDescent="0.35">
      <c r="A2384" s="24">
        <v>44369</v>
      </c>
      <c r="B2384">
        <v>132.14543403924</v>
      </c>
      <c r="C2384">
        <v>157.56534191041001</v>
      </c>
      <c r="D2384">
        <v>143.36665669173101</v>
      </c>
      <c r="E2384">
        <v>118.403179706975</v>
      </c>
      <c r="F2384">
        <v>163.136306770875</v>
      </c>
      <c r="G2384">
        <v>26.434445220664301</v>
      </c>
      <c r="H2384">
        <v>10.2721051536984</v>
      </c>
      <c r="I2384">
        <v>182.73427160068999</v>
      </c>
      <c r="J2384">
        <v>160.999587877186</v>
      </c>
      <c r="K2384">
        <v>153.848799612254</v>
      </c>
      <c r="L2384">
        <v>399.21619543765598</v>
      </c>
      <c r="M2384">
        <v>481.71890251769099</v>
      </c>
      <c r="N2384">
        <v>400.74305241676399</v>
      </c>
      <c r="O2384">
        <v>304.84301502114499</v>
      </c>
      <c r="P2384">
        <v>409.87971929422002</v>
      </c>
      <c r="Q2384">
        <v>70.302453679094</v>
      </c>
      <c r="R2384">
        <v>46.106557583000502</v>
      </c>
      <c r="S2384">
        <v>11.079985161298801</v>
      </c>
      <c r="T2384">
        <v>49.747365214080901</v>
      </c>
    </row>
    <row r="2385" spans="1:20" x14ac:dyDescent="0.35">
      <c r="A2385" s="24">
        <v>44370</v>
      </c>
      <c r="B2385">
        <v>132.07652283164799</v>
      </c>
      <c r="C2385">
        <v>157.28298323985899</v>
      </c>
      <c r="D2385">
        <v>143.210105906823</v>
      </c>
      <c r="E2385">
        <v>118.331122446211</v>
      </c>
      <c r="F2385">
        <v>163.136306770875</v>
      </c>
      <c r="G2385">
        <v>26.601134972696201</v>
      </c>
      <c r="H2385">
        <v>10.343419032918</v>
      </c>
      <c r="I2385">
        <v>182.39007244555299</v>
      </c>
      <c r="J2385">
        <v>160.746832556101</v>
      </c>
      <c r="K2385">
        <v>152.90529292062999</v>
      </c>
      <c r="L2385">
        <v>398.73500899757403</v>
      </c>
      <c r="M2385">
        <v>481.79667512956098</v>
      </c>
      <c r="N2385">
        <v>400.34027544448702</v>
      </c>
      <c r="O2385">
        <v>305.55554675465402</v>
      </c>
      <c r="P2385">
        <v>413.83326699430501</v>
      </c>
      <c r="Q2385">
        <v>70.7493002023174</v>
      </c>
      <c r="R2385">
        <v>46.340749398174502</v>
      </c>
      <c r="S2385">
        <v>11.2442047148215</v>
      </c>
      <c r="T2385">
        <v>50.333537030997597</v>
      </c>
    </row>
    <row r="2386" spans="1:20" x14ac:dyDescent="0.35">
      <c r="A2386" s="24">
        <v>44371</v>
      </c>
      <c r="B2386">
        <v>132.12248855037799</v>
      </c>
      <c r="C2386">
        <v>157.46570379301201</v>
      </c>
      <c r="D2386">
        <v>143.28842147759099</v>
      </c>
      <c r="E2386">
        <v>118.316671750956</v>
      </c>
      <c r="F2386">
        <v>163.49384677073601</v>
      </c>
      <c r="G2386">
        <v>26.531680443543099</v>
      </c>
      <c r="H2386">
        <v>10.2938106063815</v>
      </c>
      <c r="I2386">
        <v>182.90640772520601</v>
      </c>
      <c r="J2386">
        <v>161.05979581915301</v>
      </c>
      <c r="K2386">
        <v>153.612927520456</v>
      </c>
      <c r="L2386">
        <v>401.09380944972099</v>
      </c>
      <c r="M2386">
        <v>484.05171574414697</v>
      </c>
      <c r="N2386">
        <v>402.59608211920897</v>
      </c>
      <c r="O2386">
        <v>309.89005793280597</v>
      </c>
      <c r="P2386">
        <v>417.14217671735099</v>
      </c>
      <c r="Q2386">
        <v>71.009946306302496</v>
      </c>
      <c r="R2386">
        <v>46.457845305761403</v>
      </c>
      <c r="S2386">
        <v>11.601623472121901</v>
      </c>
      <c r="T2386">
        <v>51.137587035700498</v>
      </c>
    </row>
    <row r="2387" spans="1:20" x14ac:dyDescent="0.35">
      <c r="A2387" s="24">
        <v>44372</v>
      </c>
      <c r="B2387">
        <v>131.85840989070101</v>
      </c>
      <c r="C2387">
        <v>157.26642755821601</v>
      </c>
      <c r="D2387">
        <v>143.210105906823</v>
      </c>
      <c r="E2387">
        <v>118.287885781334</v>
      </c>
      <c r="F2387">
        <v>163.65769126475701</v>
      </c>
      <c r="G2387">
        <v>27.017867737291098</v>
      </c>
      <c r="H2387">
        <v>10.605414295385801</v>
      </c>
      <c r="I2387">
        <v>182.200744636754</v>
      </c>
      <c r="J2387">
        <v>160.63860030289001</v>
      </c>
      <c r="K2387">
        <v>149.072353104478</v>
      </c>
      <c r="L2387">
        <v>402.51852803303598</v>
      </c>
      <c r="M2387">
        <v>484.129427501078</v>
      </c>
      <c r="N2387">
        <v>403.88519210672001</v>
      </c>
      <c r="O2387">
        <v>313.86837635937701</v>
      </c>
      <c r="P2387">
        <v>419.16194824419301</v>
      </c>
      <c r="Q2387">
        <v>70.712058619211007</v>
      </c>
      <c r="R2387">
        <v>46.516394655448302</v>
      </c>
      <c r="S2387">
        <v>11.9010820076657</v>
      </c>
      <c r="T2387">
        <v>51.744515973004198</v>
      </c>
    </row>
    <row r="2388" spans="1:20" x14ac:dyDescent="0.35">
      <c r="A2388" s="24">
        <v>44375</v>
      </c>
      <c r="B2388">
        <v>132.237244022564</v>
      </c>
      <c r="C2388">
        <v>157.61520242741</v>
      </c>
      <c r="D2388">
        <v>143.36665669173101</v>
      </c>
      <c r="E2388">
        <v>118.345538515199</v>
      </c>
      <c r="F2388">
        <v>163.65769126475701</v>
      </c>
      <c r="G2388">
        <v>26.5038997498173</v>
      </c>
      <c r="H2388">
        <v>10.2798574765959</v>
      </c>
      <c r="I2388">
        <v>183.33666763321199</v>
      </c>
      <c r="J2388">
        <v>161.32455471730501</v>
      </c>
      <c r="K2388">
        <v>152.31560352891799</v>
      </c>
      <c r="L2388">
        <v>403.32996567621501</v>
      </c>
      <c r="M2388">
        <v>488.79505395399002</v>
      </c>
      <c r="N2388">
        <v>404.932540049625</v>
      </c>
      <c r="O2388">
        <v>306.50555657036602</v>
      </c>
      <c r="P2388">
        <v>416.41164670511898</v>
      </c>
      <c r="Q2388">
        <v>70.674824532398105</v>
      </c>
      <c r="R2388">
        <v>46.428570630917797</v>
      </c>
      <c r="S2388">
        <v>12.142581242699499</v>
      </c>
      <c r="T2388">
        <v>49.487985416628298</v>
      </c>
    </row>
    <row r="2389" spans="1:20" x14ac:dyDescent="0.35">
      <c r="A2389" s="24">
        <v>44376</v>
      </c>
      <c r="B2389">
        <v>132.30618325803201</v>
      </c>
      <c r="C2389">
        <v>157.81449248164</v>
      </c>
      <c r="D2389">
        <v>143.44487583454401</v>
      </c>
      <c r="E2389">
        <v>118.374359111087</v>
      </c>
      <c r="F2389">
        <v>163.85141312910699</v>
      </c>
      <c r="G2389">
        <v>26.406661732100101</v>
      </c>
      <c r="H2389">
        <v>10.2333494535036</v>
      </c>
      <c r="I2389">
        <v>183.680896025907</v>
      </c>
      <c r="J2389">
        <v>161.517102096424</v>
      </c>
      <c r="K2389">
        <v>154.32054379585</v>
      </c>
      <c r="L2389">
        <v>403.54696311619301</v>
      </c>
      <c r="M2389">
        <v>490.35020191668798</v>
      </c>
      <c r="N2389">
        <v>405.09374669977501</v>
      </c>
      <c r="O2389">
        <v>304.367961369841</v>
      </c>
      <c r="P2389">
        <v>414.778664852394</v>
      </c>
      <c r="Q2389">
        <v>71.009946306302496</v>
      </c>
      <c r="R2389">
        <v>46.633490563035203</v>
      </c>
      <c r="S2389">
        <v>12.3647610179788</v>
      </c>
      <c r="T2389">
        <v>49.223435285740599</v>
      </c>
    </row>
    <row r="2390" spans="1:20" x14ac:dyDescent="0.35">
      <c r="A2390" s="24">
        <v>44377</v>
      </c>
      <c r="B2390">
        <v>132.39798389873101</v>
      </c>
      <c r="C2390">
        <v>157.89753345909401</v>
      </c>
      <c r="D2390">
        <v>143.60141054812601</v>
      </c>
      <c r="E2390">
        <v>118.38878672216499</v>
      </c>
      <c r="F2390">
        <v>163.82164119281401</v>
      </c>
      <c r="G2390">
        <v>26.1566243092138</v>
      </c>
      <c r="H2390">
        <v>10.101576392836799</v>
      </c>
      <c r="I2390">
        <v>184.05956626228399</v>
      </c>
      <c r="J2390">
        <v>161.697595883573</v>
      </c>
      <c r="K2390">
        <v>156.08962113320001</v>
      </c>
      <c r="L2390">
        <v>403.88663468775502</v>
      </c>
      <c r="M2390">
        <v>489.65040054720799</v>
      </c>
      <c r="N2390">
        <v>405.49652367205198</v>
      </c>
      <c r="O2390">
        <v>304.72425160831898</v>
      </c>
      <c r="P2390">
        <v>417.82979515145502</v>
      </c>
      <c r="Q2390">
        <v>71.680204846698103</v>
      </c>
      <c r="R2390">
        <v>47.101874193382898</v>
      </c>
      <c r="S2390">
        <v>12.6352399032676</v>
      </c>
      <c r="T2390">
        <v>50.157168873616001</v>
      </c>
    </row>
    <row r="2391" spans="1:20" x14ac:dyDescent="0.35">
      <c r="A2391" s="24">
        <v>44378</v>
      </c>
      <c r="B2391">
        <v>132.32442940613799</v>
      </c>
      <c r="C2391">
        <v>157.781049451944</v>
      </c>
      <c r="D2391">
        <v>143.43296698210401</v>
      </c>
      <c r="E2391">
        <v>118.357022893617</v>
      </c>
      <c r="F2391">
        <v>164.12211501996799</v>
      </c>
      <c r="G2391">
        <v>26.128843615488002</v>
      </c>
      <c r="H2391">
        <v>10.092273868217299</v>
      </c>
      <c r="I2391">
        <v>183.98015705392999</v>
      </c>
      <c r="J2391">
        <v>161.55652384410499</v>
      </c>
      <c r="K2391">
        <v>156.14855250728499</v>
      </c>
      <c r="L2391">
        <v>406.122820820181</v>
      </c>
      <c r="M2391">
        <v>491.67209289871602</v>
      </c>
      <c r="N2391">
        <v>407.75242620801401</v>
      </c>
      <c r="O2391">
        <v>307.811832252832</v>
      </c>
      <c r="P2391">
        <v>421.91221534379798</v>
      </c>
      <c r="Q2391">
        <v>71.940865943269102</v>
      </c>
      <c r="R2391">
        <v>47.4531591243572</v>
      </c>
      <c r="S2391">
        <v>12.3551008274782</v>
      </c>
      <c r="T2391">
        <v>51.345086663293401</v>
      </c>
    </row>
    <row r="2392" spans="1:20" x14ac:dyDescent="0.35">
      <c r="A2392" s="24">
        <v>44379</v>
      </c>
      <c r="B2392">
        <v>132.61182725970701</v>
      </c>
      <c r="C2392">
        <v>158.163709572714</v>
      </c>
      <c r="D2392">
        <v>143.70719201473699</v>
      </c>
      <c r="E2392">
        <v>118.443565475903</v>
      </c>
      <c r="F2392">
        <v>164.40622021282499</v>
      </c>
      <c r="G2392">
        <v>25.823242010311699</v>
      </c>
      <c r="H2392">
        <v>9.9108923810141398</v>
      </c>
      <c r="I2392">
        <v>184.65316178975701</v>
      </c>
      <c r="J2392">
        <v>162.014670371769</v>
      </c>
      <c r="K2392">
        <v>158.97903593329499</v>
      </c>
      <c r="L2392">
        <v>409.22699671251598</v>
      </c>
      <c r="M2392">
        <v>497.73735251805601</v>
      </c>
      <c r="N2392">
        <v>410.814042457261</v>
      </c>
      <c r="O2392">
        <v>304.664882087769</v>
      </c>
      <c r="P2392">
        <v>419.67767928950599</v>
      </c>
      <c r="Q2392">
        <v>72.611116987371503</v>
      </c>
      <c r="R2392">
        <v>47.599532498574</v>
      </c>
      <c r="S2392">
        <v>12.471020349744901</v>
      </c>
      <c r="T2392">
        <v>50.416540250330101</v>
      </c>
    </row>
    <row r="2393" spans="1:20" x14ac:dyDescent="0.35">
      <c r="A2393" s="24">
        <v>44383</v>
      </c>
      <c r="B2393">
        <v>133.037159639968</v>
      </c>
      <c r="C2393">
        <v>158.679519937745</v>
      </c>
      <c r="D2393">
        <v>143.98143311869501</v>
      </c>
      <c r="E2393">
        <v>118.54455875344399</v>
      </c>
      <c r="F2393">
        <v>164.43612394166399</v>
      </c>
      <c r="G2393">
        <v>25.225931941660299</v>
      </c>
      <c r="H2393">
        <v>9.5512291529082205</v>
      </c>
      <c r="I2393">
        <v>185.63671325111201</v>
      </c>
      <c r="J2393">
        <v>162.60553644986101</v>
      </c>
      <c r="K2393">
        <v>164.46311704089601</v>
      </c>
      <c r="L2393">
        <v>408.48159136639703</v>
      </c>
      <c r="M2393">
        <v>500.45890709398202</v>
      </c>
      <c r="N2393">
        <v>410.008328743974</v>
      </c>
      <c r="O2393">
        <v>296.53013667297301</v>
      </c>
      <c r="P2393">
        <v>412.50104502263002</v>
      </c>
      <c r="Q2393">
        <v>70.637582949291996</v>
      </c>
      <c r="R2393">
        <v>46.574941213348303</v>
      </c>
      <c r="S2393">
        <v>12.4227203184888</v>
      </c>
      <c r="T2393">
        <v>48.3623263570042</v>
      </c>
    </row>
    <row r="2394" spans="1:20" x14ac:dyDescent="0.35">
      <c r="A2394" s="24">
        <v>44384</v>
      </c>
      <c r="B2394">
        <v>133.26708165987401</v>
      </c>
      <c r="C2394">
        <v>159.01229190264701</v>
      </c>
      <c r="D2394">
        <v>144.17732650923401</v>
      </c>
      <c r="E2394">
        <v>118.602234571487</v>
      </c>
      <c r="F2394">
        <v>164.46605402901301</v>
      </c>
      <c r="G2394">
        <v>24.809204766742301</v>
      </c>
      <c r="H2394">
        <v>9.3016355042168009</v>
      </c>
      <c r="I2394">
        <v>186.844589878557</v>
      </c>
      <c r="J2394">
        <v>163.16015172521301</v>
      </c>
      <c r="K2394">
        <v>169.00370978130599</v>
      </c>
      <c r="L2394">
        <v>409.92524040443902</v>
      </c>
      <c r="M2394">
        <v>502.79168989296898</v>
      </c>
      <c r="N2394">
        <v>411.53910491485198</v>
      </c>
      <c r="O2394">
        <v>295.22386099050698</v>
      </c>
      <c r="P2394">
        <v>407.12938331567699</v>
      </c>
      <c r="Q2394">
        <v>69.781146478537593</v>
      </c>
      <c r="R2394">
        <v>45.930912325726801</v>
      </c>
      <c r="S2394">
        <v>12.1136015924445</v>
      </c>
      <c r="T2394">
        <v>47.241833420446</v>
      </c>
    </row>
    <row r="2395" spans="1:20" x14ac:dyDescent="0.35">
      <c r="A2395" s="24">
        <v>44385</v>
      </c>
      <c r="B2395">
        <v>133.416479588371</v>
      </c>
      <c r="C2395">
        <v>159.11208203381599</v>
      </c>
      <c r="D2395">
        <v>144.216508401607</v>
      </c>
      <c r="E2395">
        <v>118.688788695862</v>
      </c>
      <c r="F2395">
        <v>164.13707347401501</v>
      </c>
      <c r="G2395">
        <v>24.586950832420399</v>
      </c>
      <c r="H2395">
        <v>9.1915665819459402</v>
      </c>
      <c r="I2395">
        <v>187.03444396340501</v>
      </c>
      <c r="J2395">
        <v>163.244606892853</v>
      </c>
      <c r="K2395">
        <v>171.067590584539</v>
      </c>
      <c r="L2395">
        <v>406.58513661739897</v>
      </c>
      <c r="M2395">
        <v>499.44810655943201</v>
      </c>
      <c r="N2395">
        <v>408.235790528493</v>
      </c>
      <c r="O2395">
        <v>289.93929125319403</v>
      </c>
      <c r="P2395">
        <v>405.19557270296599</v>
      </c>
      <c r="Q2395">
        <v>70.376929349013395</v>
      </c>
      <c r="R2395">
        <v>46.194378815744102</v>
      </c>
      <c r="S2395">
        <v>12.4227203184888</v>
      </c>
      <c r="T2395">
        <v>47.506396182441399</v>
      </c>
    </row>
    <row r="2396" spans="1:20" x14ac:dyDescent="0.35">
      <c r="A2396" s="24">
        <v>44386</v>
      </c>
      <c r="B2396">
        <v>132.979655778427</v>
      </c>
      <c r="C2396">
        <v>158.66286752006599</v>
      </c>
      <c r="D2396">
        <v>144.02058286841699</v>
      </c>
      <c r="E2396">
        <v>118.602234571487</v>
      </c>
      <c r="F2396">
        <v>164.391261758778</v>
      </c>
      <c r="G2396">
        <v>25.253715430224599</v>
      </c>
      <c r="H2396">
        <v>9.5667318272723705</v>
      </c>
      <c r="I2396">
        <v>185.58499201047201</v>
      </c>
      <c r="J2396">
        <v>162.55727206707601</v>
      </c>
      <c r="K2396">
        <v>163.81446878845099</v>
      </c>
      <c r="L2396">
        <v>410.92532466440201</v>
      </c>
      <c r="M2396">
        <v>502.71388685363002</v>
      </c>
      <c r="N2396">
        <v>412.505929417049</v>
      </c>
      <c r="O2396">
        <v>301.04285389967498</v>
      </c>
      <c r="P2396">
        <v>420.53708179399501</v>
      </c>
      <c r="Q2396">
        <v>71.196139229247294</v>
      </c>
      <c r="R2396">
        <v>46.838407703365597</v>
      </c>
      <c r="S2396">
        <v>12.4517008899904</v>
      </c>
      <c r="T2396">
        <v>48.704684111573897</v>
      </c>
    </row>
    <row r="2397" spans="1:20" x14ac:dyDescent="0.35">
      <c r="A2397" s="24">
        <v>44389</v>
      </c>
      <c r="B2397">
        <v>132.899206428024</v>
      </c>
      <c r="C2397">
        <v>158.596299307652</v>
      </c>
      <c r="D2397">
        <v>143.90308540527499</v>
      </c>
      <c r="E2397">
        <v>118.530119600278</v>
      </c>
      <c r="F2397">
        <v>164.37634284249501</v>
      </c>
      <c r="G2397">
        <v>25.309274022837901</v>
      </c>
      <c r="H2397">
        <v>9.6085892451985497</v>
      </c>
      <c r="I2397">
        <v>185.48140334140001</v>
      </c>
      <c r="J2397">
        <v>162.47285691135801</v>
      </c>
      <c r="K2397">
        <v>163.16583886043901</v>
      </c>
      <c r="L2397">
        <v>412.397324525638</v>
      </c>
      <c r="M2397">
        <v>504.42461046753698</v>
      </c>
      <c r="N2397">
        <v>414.11726098238103</v>
      </c>
      <c r="O2397">
        <v>302.70539544889601</v>
      </c>
      <c r="P2397">
        <v>421.43953363448799</v>
      </c>
      <c r="Q2397">
        <v>71.307841489687206</v>
      </c>
      <c r="R2397">
        <v>46.896957053052503</v>
      </c>
      <c r="S2397">
        <v>12.6545602842686</v>
      </c>
      <c r="T2397">
        <v>48.351947796810698</v>
      </c>
    </row>
    <row r="2398" spans="1:20" x14ac:dyDescent="0.35">
      <c r="A2398" s="24">
        <v>44390</v>
      </c>
      <c r="B2398">
        <v>132.61182725970701</v>
      </c>
      <c r="C2398">
        <v>158.19700058863799</v>
      </c>
      <c r="D2398">
        <v>143.66797797971199</v>
      </c>
      <c r="E2398">
        <v>118.42916094900301</v>
      </c>
      <c r="F2398">
        <v>163.94277172245901</v>
      </c>
      <c r="G2398">
        <v>25.698223298868498</v>
      </c>
      <c r="H2398">
        <v>9.8395804732253502</v>
      </c>
      <c r="I2398">
        <v>184.41155722670899</v>
      </c>
      <c r="J2398">
        <v>161.87005727706801</v>
      </c>
      <c r="K2398">
        <v>159.096990303626</v>
      </c>
      <c r="L2398">
        <v>410.99135696146197</v>
      </c>
      <c r="M2398">
        <v>504.19138391433597</v>
      </c>
      <c r="N2398">
        <v>412.74759560041502</v>
      </c>
      <c r="O2398">
        <v>295.99573787284203</v>
      </c>
      <c r="P2398">
        <v>414.56376256706801</v>
      </c>
      <c r="Q2398">
        <v>71.903624360162993</v>
      </c>
      <c r="R2398">
        <v>47.306791333713399</v>
      </c>
      <c r="S2398">
        <v>12.471020349744901</v>
      </c>
      <c r="T2398">
        <v>47.739831684594897</v>
      </c>
    </row>
    <row r="2399" spans="1:20" x14ac:dyDescent="0.35">
      <c r="A2399" s="24">
        <v>44391</v>
      </c>
      <c r="B2399">
        <v>133.060123814082</v>
      </c>
      <c r="C2399">
        <v>158.72940809361299</v>
      </c>
      <c r="D2399">
        <v>144.059812974767</v>
      </c>
      <c r="E2399">
        <v>118.54455875344399</v>
      </c>
      <c r="F2399">
        <v>164.12211501996799</v>
      </c>
      <c r="G2399">
        <v>25.114803577080199</v>
      </c>
      <c r="H2399">
        <v>9.5000698675061592</v>
      </c>
      <c r="I2399">
        <v>185.895567973559</v>
      </c>
      <c r="J2399">
        <v>162.617600044813</v>
      </c>
      <c r="K2399">
        <v>164.75795715564399</v>
      </c>
      <c r="L2399">
        <v>411.60469771345998</v>
      </c>
      <c r="M2399">
        <v>505.66878969263399</v>
      </c>
      <c r="N2399">
        <v>413.23099187463998</v>
      </c>
      <c r="O2399">
        <v>294.92698901602802</v>
      </c>
      <c r="P2399">
        <v>409.32104223131103</v>
      </c>
      <c r="Q2399">
        <v>71.196139229247294</v>
      </c>
      <c r="R2399">
        <v>46.750586470621997</v>
      </c>
      <c r="S2399">
        <v>12.3647610179788</v>
      </c>
      <c r="T2399">
        <v>45.379549209238</v>
      </c>
    </row>
    <row r="2400" spans="1:20" x14ac:dyDescent="0.35">
      <c r="A2400" s="24">
        <v>44392</v>
      </c>
      <c r="B2400">
        <v>133.34751232502401</v>
      </c>
      <c r="C2400">
        <v>158.97901470615699</v>
      </c>
      <c r="D2400">
        <v>144.02058286841699</v>
      </c>
      <c r="E2400">
        <v>118.573390891421</v>
      </c>
      <c r="F2400">
        <v>164.092264008147</v>
      </c>
      <c r="G2400">
        <v>24.5730548958805</v>
      </c>
      <c r="H2400">
        <v>9.1822640573264795</v>
      </c>
      <c r="I2400">
        <v>186.67205904700299</v>
      </c>
      <c r="J2400">
        <v>162.967244238783</v>
      </c>
      <c r="K2400">
        <v>169.94719814849799</v>
      </c>
      <c r="L2400">
        <v>410.19887967894198</v>
      </c>
      <c r="M2400">
        <v>502.71388685363002</v>
      </c>
      <c r="N2400">
        <v>411.86135844642001</v>
      </c>
      <c r="O2400">
        <v>297.83648547061199</v>
      </c>
      <c r="P2400">
        <v>402.87500685560502</v>
      </c>
      <c r="Q2400">
        <v>70.823775872236794</v>
      </c>
      <c r="R2400">
        <v>46.428570630917797</v>
      </c>
      <c r="S2400">
        <v>12.2198609242107</v>
      </c>
      <c r="T2400">
        <v>44.466564321011099</v>
      </c>
    </row>
    <row r="2401" spans="1:20" x14ac:dyDescent="0.35">
      <c r="A2401" s="24">
        <v>44393</v>
      </c>
      <c r="B2401">
        <v>133.23255131507199</v>
      </c>
      <c r="C2401">
        <v>158.87916929725299</v>
      </c>
      <c r="D2401">
        <v>144.059812974767</v>
      </c>
      <c r="E2401">
        <v>118.530119600278</v>
      </c>
      <c r="F2401">
        <v>163.82310409008301</v>
      </c>
      <c r="G2401">
        <v>24.670298503274701</v>
      </c>
      <c r="H2401">
        <v>9.2210217289521292</v>
      </c>
      <c r="I2401">
        <v>186.17167285540501</v>
      </c>
      <c r="J2401">
        <v>162.73814596749801</v>
      </c>
      <c r="K2401">
        <v>169.416485941953</v>
      </c>
      <c r="L2401">
        <v>406.98139021162501</v>
      </c>
      <c r="M2401">
        <v>499.13701611195398</v>
      </c>
      <c r="N2401">
        <v>408.638663362008</v>
      </c>
      <c r="O2401">
        <v>290.35497538394799</v>
      </c>
      <c r="P2401">
        <v>396.858776050551</v>
      </c>
      <c r="Q2401">
        <v>70.823775872236794</v>
      </c>
      <c r="R2401">
        <v>46.545666538505003</v>
      </c>
      <c r="S2401">
        <v>12.3937406682339</v>
      </c>
      <c r="T2401">
        <v>42.702840643502803</v>
      </c>
    </row>
    <row r="2402" spans="1:20" x14ac:dyDescent="0.35">
      <c r="A2402" s="24">
        <v>44396</v>
      </c>
      <c r="B2402">
        <v>133.93378077659301</v>
      </c>
      <c r="C2402">
        <v>159.677849651884</v>
      </c>
      <c r="D2402">
        <v>144.490813790869</v>
      </c>
      <c r="E2402">
        <v>118.703135512317</v>
      </c>
      <c r="F2402">
        <v>162.70174720673899</v>
      </c>
      <c r="G2402">
        <v>23.586798346037099</v>
      </c>
      <c r="H2402">
        <v>8.6226156070655602</v>
      </c>
      <c r="I2402">
        <v>188.48392515389699</v>
      </c>
      <c r="J2402">
        <v>163.90774450786299</v>
      </c>
      <c r="K2402">
        <v>180.266657137961</v>
      </c>
      <c r="L2402">
        <v>400.97116522406702</v>
      </c>
      <c r="M2402">
        <v>493.693906960101</v>
      </c>
      <c r="N2402">
        <v>402.43497133029899</v>
      </c>
      <c r="O2402">
        <v>280.26076770200399</v>
      </c>
      <c r="P2402">
        <v>393.03413528219301</v>
      </c>
      <c r="Q2402">
        <v>67.993797867109706</v>
      </c>
      <c r="R2402">
        <v>44.730678575013897</v>
      </c>
      <c r="S2402">
        <v>12.7028593942782</v>
      </c>
      <c r="T2402">
        <v>40.959874086381497</v>
      </c>
    </row>
    <row r="2403" spans="1:20" x14ac:dyDescent="0.35">
      <c r="A2403" s="24">
        <v>44397</v>
      </c>
      <c r="B2403">
        <v>133.80731899433201</v>
      </c>
      <c r="C2403">
        <v>159.64454481652601</v>
      </c>
      <c r="D2403">
        <v>144.52989925528701</v>
      </c>
      <c r="E2403">
        <v>118.732048444916</v>
      </c>
      <c r="F2403">
        <v>163.40446506558499</v>
      </c>
      <c r="G2403">
        <v>24.031311804357699</v>
      </c>
      <c r="H2403">
        <v>8.8706603683221505</v>
      </c>
      <c r="I2403">
        <v>187.79372873378799</v>
      </c>
      <c r="J2403">
        <v>163.67865623955799</v>
      </c>
      <c r="K2403">
        <v>175.19538883986999</v>
      </c>
      <c r="L2403">
        <v>406.71723111745098</v>
      </c>
      <c r="M2403">
        <v>499.75898401462501</v>
      </c>
      <c r="N2403">
        <v>408.31640983044099</v>
      </c>
      <c r="O2403">
        <v>288.15796191942297</v>
      </c>
      <c r="P2403">
        <v>406.48474533863799</v>
      </c>
      <c r="Q2403">
        <v>68.999185677702499</v>
      </c>
      <c r="R2403">
        <v>45.374707462635399</v>
      </c>
      <c r="S2403">
        <v>13.1278985638357</v>
      </c>
      <c r="T2403">
        <v>41.9454836337475</v>
      </c>
    </row>
    <row r="2404" spans="1:20" x14ac:dyDescent="0.35">
      <c r="A2404" s="24">
        <v>44398</v>
      </c>
      <c r="B2404">
        <v>133.370513869641</v>
      </c>
      <c r="C2404">
        <v>159.12877590979599</v>
      </c>
      <c r="D2404">
        <v>144.17732650923401</v>
      </c>
      <c r="E2404">
        <v>118.688788695862</v>
      </c>
      <c r="F2404">
        <v>163.92776055139299</v>
      </c>
      <c r="G2404">
        <v>24.614731526146102</v>
      </c>
      <c r="H2404">
        <v>9.2101690026105505</v>
      </c>
      <c r="I2404">
        <v>186.72382414398101</v>
      </c>
      <c r="J2404">
        <v>163.099863759399</v>
      </c>
      <c r="K2404">
        <v>168.472979250328</v>
      </c>
      <c r="L2404">
        <v>410.01011343843197</v>
      </c>
      <c r="M2404">
        <v>503.02500772857798</v>
      </c>
      <c r="N2404">
        <v>411.61969226305399</v>
      </c>
      <c r="O2404">
        <v>294.15508776196901</v>
      </c>
      <c r="P2404">
        <v>413.96213948656299</v>
      </c>
      <c r="Q2404">
        <v>70.376929349013395</v>
      </c>
      <c r="R2404">
        <v>46.311474723330903</v>
      </c>
      <c r="S2404">
        <v>13.205178245346699</v>
      </c>
      <c r="T2404">
        <v>43.963391513057701</v>
      </c>
    </row>
    <row r="2405" spans="1:20" x14ac:dyDescent="0.35">
      <c r="A2405" s="24">
        <v>44399</v>
      </c>
      <c r="B2405">
        <v>133.680922610452</v>
      </c>
      <c r="C2405">
        <v>159.51143603056599</v>
      </c>
      <c r="D2405">
        <v>144.412401792146</v>
      </c>
      <c r="E2405">
        <v>118.746452971816</v>
      </c>
      <c r="F2405">
        <v>163.97259637577099</v>
      </c>
      <c r="G2405">
        <v>24.1702208626638</v>
      </c>
      <c r="H2405">
        <v>8.9466222241334492</v>
      </c>
      <c r="I2405">
        <v>187.87993567444801</v>
      </c>
      <c r="J2405">
        <v>163.77508497532199</v>
      </c>
      <c r="K2405">
        <v>172.95456731892401</v>
      </c>
      <c r="L2405">
        <v>410.86877254767103</v>
      </c>
      <c r="M2405">
        <v>506.990680674663</v>
      </c>
      <c r="N2405">
        <v>412.58645285775702</v>
      </c>
      <c r="O2405">
        <v>288.15796191942297</v>
      </c>
      <c r="P2405">
        <v>409.40689982703498</v>
      </c>
      <c r="Q2405">
        <v>70.935470636383499</v>
      </c>
      <c r="R2405">
        <v>46.838407703365597</v>
      </c>
      <c r="S2405">
        <v>13.475657130635501</v>
      </c>
      <c r="T2405">
        <v>43.071151114110101</v>
      </c>
    </row>
    <row r="2406" spans="1:20" x14ac:dyDescent="0.35">
      <c r="A2406" s="24">
        <v>44400</v>
      </c>
      <c r="B2406">
        <v>133.588935117239</v>
      </c>
      <c r="C2406">
        <v>159.44490927645299</v>
      </c>
      <c r="D2406">
        <v>144.37323597109901</v>
      </c>
      <c r="E2406">
        <v>118.746452971816</v>
      </c>
      <c r="F2406">
        <v>164.286618476722</v>
      </c>
      <c r="G2406">
        <v>24.448041774114301</v>
      </c>
      <c r="H2406">
        <v>9.1187038152915196</v>
      </c>
      <c r="I2406">
        <v>187.53483015500399</v>
      </c>
      <c r="J2406">
        <v>163.70272341157599</v>
      </c>
      <c r="K2406">
        <v>169.888230125549</v>
      </c>
      <c r="L2406">
        <v>415.09579654934902</v>
      </c>
      <c r="M2406">
        <v>514.06680168349203</v>
      </c>
      <c r="N2406">
        <v>416.69544900365599</v>
      </c>
      <c r="O2406">
        <v>289.76115831981701</v>
      </c>
      <c r="P2406">
        <v>413.01674162847399</v>
      </c>
      <c r="Q2406">
        <v>71.307841489687206</v>
      </c>
      <c r="R2406">
        <v>46.984775494009199</v>
      </c>
      <c r="S2406">
        <v>13.5915766529022</v>
      </c>
      <c r="T2406">
        <v>42.630228615471502</v>
      </c>
    </row>
    <row r="2407" spans="1:20" x14ac:dyDescent="0.35">
      <c r="A2407" s="24">
        <v>44403</v>
      </c>
      <c r="B2407">
        <v>133.47397410728499</v>
      </c>
      <c r="C2407">
        <v>159.27852329400201</v>
      </c>
      <c r="D2407">
        <v>144.412401792146</v>
      </c>
      <c r="E2407">
        <v>118.746452971816</v>
      </c>
      <c r="F2407">
        <v>164.062360279308</v>
      </c>
      <c r="G2407">
        <v>24.614731526146102</v>
      </c>
      <c r="H2407">
        <v>9.1946669853900396</v>
      </c>
      <c r="I2407">
        <v>186.999899788269</v>
      </c>
      <c r="J2407">
        <v>163.34106563755901</v>
      </c>
      <c r="K2407">
        <v>168.355061528861</v>
      </c>
      <c r="L2407">
        <v>416.114781358107</v>
      </c>
      <c r="M2407">
        <v>514.61102740176204</v>
      </c>
      <c r="N2407">
        <v>417.581718111398</v>
      </c>
      <c r="O2407">
        <v>292.195625494821</v>
      </c>
      <c r="P2407">
        <v>414.64965460226102</v>
      </c>
      <c r="Q2407">
        <v>71.829156186536807</v>
      </c>
      <c r="R2407">
        <v>47.365340683400198</v>
      </c>
      <c r="S2407">
        <v>13.7557962064249</v>
      </c>
      <c r="T2407">
        <v>43.937451428127801</v>
      </c>
    </row>
    <row r="2408" spans="1:20" x14ac:dyDescent="0.35">
      <c r="A2408" s="24">
        <v>44404</v>
      </c>
      <c r="B2408">
        <v>133.78430810709099</v>
      </c>
      <c r="C2408">
        <v>159.69447443069501</v>
      </c>
      <c r="D2408">
        <v>144.52989925528701</v>
      </c>
      <c r="E2408">
        <v>118.77528510979199</v>
      </c>
      <c r="F2408">
        <v>163.91281527660101</v>
      </c>
      <c r="G2408">
        <v>24.0729856397849</v>
      </c>
      <c r="H2408">
        <v>8.9078658667949497</v>
      </c>
      <c r="I2408">
        <v>188.29415878172401</v>
      </c>
      <c r="J2408">
        <v>164.04036402847899</v>
      </c>
      <c r="K2408">
        <v>173.66222024318299</v>
      </c>
      <c r="L2408">
        <v>414.21832660911002</v>
      </c>
      <c r="M2408">
        <v>509.945644368606</v>
      </c>
      <c r="N2408">
        <v>415.889767244116</v>
      </c>
      <c r="O2408">
        <v>290.82995592008001</v>
      </c>
      <c r="P2408">
        <v>409.14918928198801</v>
      </c>
      <c r="Q2408">
        <v>71.4195512464199</v>
      </c>
      <c r="R2408">
        <v>47.072599518539597</v>
      </c>
      <c r="S2408">
        <v>13.272797736357401</v>
      </c>
      <c r="T2408">
        <v>42.578344235242497</v>
      </c>
    </row>
    <row r="2409" spans="1:20" x14ac:dyDescent="0.35">
      <c r="A2409" s="24">
        <v>44405</v>
      </c>
      <c r="B2409">
        <v>133.91079791723001</v>
      </c>
      <c r="C2409">
        <v>159.92738716725901</v>
      </c>
      <c r="D2409">
        <v>144.647477075057</v>
      </c>
      <c r="E2409">
        <v>118.833007096191</v>
      </c>
      <c r="F2409">
        <v>164.01747173791199</v>
      </c>
      <c r="G2409">
        <v>24.0868759866479</v>
      </c>
      <c r="H2409">
        <v>8.9063156650728992</v>
      </c>
      <c r="I2409">
        <v>188.72548586060699</v>
      </c>
      <c r="J2409">
        <v>164.32966023875099</v>
      </c>
      <c r="K2409">
        <v>173.603252220233</v>
      </c>
      <c r="L2409">
        <v>414.048431011464</v>
      </c>
      <c r="M2409">
        <v>510.48987008687698</v>
      </c>
      <c r="N2409">
        <v>415.72859254771299</v>
      </c>
      <c r="O2409">
        <v>294.80820123147799</v>
      </c>
      <c r="P2409">
        <v>409.40689982703498</v>
      </c>
      <c r="Q2409">
        <v>71.754680516617498</v>
      </c>
      <c r="R2409">
        <v>47.189698217913097</v>
      </c>
      <c r="S2409">
        <v>13.379057989369899</v>
      </c>
      <c r="T2409">
        <v>43.527639347854297</v>
      </c>
    </row>
    <row r="2410" spans="1:20" x14ac:dyDescent="0.35">
      <c r="A2410" s="24">
        <v>44406</v>
      </c>
      <c r="B2410">
        <v>133.69235798438001</v>
      </c>
      <c r="C2410">
        <v>159.677849651884</v>
      </c>
      <c r="D2410">
        <v>144.56912936163701</v>
      </c>
      <c r="E2410">
        <v>118.77528510979199</v>
      </c>
      <c r="F2410">
        <v>164.31653538481601</v>
      </c>
      <c r="G2410">
        <v>24.378584450122901</v>
      </c>
      <c r="H2410">
        <v>9.0582426624135106</v>
      </c>
      <c r="I2410">
        <v>188.03527482171799</v>
      </c>
      <c r="J2410">
        <v>163.85945011613401</v>
      </c>
      <c r="K2410">
        <v>170.713782446842</v>
      </c>
      <c r="L2410">
        <v>415.76571932400901</v>
      </c>
      <c r="M2410">
        <v>511.50060976648803</v>
      </c>
      <c r="N2410">
        <v>417.33992411304598</v>
      </c>
      <c r="O2410">
        <v>297.12395373710399</v>
      </c>
      <c r="P2410">
        <v>412.88780025727903</v>
      </c>
      <c r="Q2410">
        <v>73.020721927488495</v>
      </c>
      <c r="R2410">
        <v>47.892273663434899</v>
      </c>
      <c r="S2410">
        <v>13.707496175168901</v>
      </c>
      <c r="T2410">
        <v>43.465393248908804</v>
      </c>
    </row>
    <row r="2411" spans="1:20" x14ac:dyDescent="0.35">
      <c r="A2411" s="24">
        <v>44407</v>
      </c>
      <c r="B2411">
        <v>133.87629560030501</v>
      </c>
      <c r="C2411">
        <v>159.87748519195799</v>
      </c>
      <c r="D2411">
        <v>144.647477075057</v>
      </c>
      <c r="E2411">
        <v>118.833007096191</v>
      </c>
      <c r="F2411">
        <v>164.12211501996799</v>
      </c>
      <c r="G2411">
        <v>24.1146594752122</v>
      </c>
      <c r="H2411">
        <v>8.9171670771272602</v>
      </c>
      <c r="I2411">
        <v>188.10433393443299</v>
      </c>
      <c r="J2411">
        <v>163.992079639732</v>
      </c>
      <c r="K2411">
        <v>173.131489712204</v>
      </c>
      <c r="L2411">
        <v>413.746530631562</v>
      </c>
      <c r="M2411">
        <v>508.31260208416097</v>
      </c>
      <c r="N2411">
        <v>415.40637096989201</v>
      </c>
      <c r="O2411">
        <v>293.68005848238897</v>
      </c>
      <c r="P2411">
        <v>409.40689982703498</v>
      </c>
      <c r="Q2411">
        <v>72.611116987371503</v>
      </c>
      <c r="R2411">
        <v>47.716625614374202</v>
      </c>
      <c r="S2411">
        <v>13.292118117358299</v>
      </c>
      <c r="T2411">
        <v>42.951837670392699</v>
      </c>
    </row>
    <row r="2412" spans="1:20" x14ac:dyDescent="0.35">
      <c r="A2412" s="24">
        <v>44410</v>
      </c>
      <c r="B2412">
        <v>134.160647757877</v>
      </c>
      <c r="C2412">
        <v>160.242525534685</v>
      </c>
      <c r="D2412">
        <v>144.788744029101</v>
      </c>
      <c r="E2412">
        <v>118.922504453225</v>
      </c>
      <c r="F2412">
        <v>163.77712167054901</v>
      </c>
      <c r="G2412">
        <v>23.7118226471569</v>
      </c>
      <c r="H2412">
        <v>8.6892775668317093</v>
      </c>
      <c r="I2412">
        <v>188.84297698865299</v>
      </c>
      <c r="J2412">
        <v>164.46682111269101</v>
      </c>
      <c r="K2412">
        <v>177.55410975785099</v>
      </c>
      <c r="L2412">
        <v>412.87848105978799</v>
      </c>
      <c r="M2412">
        <v>507.76834593842102</v>
      </c>
      <c r="N2412">
        <v>414.52010186215102</v>
      </c>
      <c r="O2412">
        <v>291.77999010751603</v>
      </c>
      <c r="P2412">
        <v>409.32104223131103</v>
      </c>
      <c r="Q2412">
        <v>71.829156186536807</v>
      </c>
      <c r="R2412">
        <v>47.160423543069797</v>
      </c>
      <c r="S2412">
        <v>13.388717258623901</v>
      </c>
      <c r="T2412">
        <v>42.095915916568401</v>
      </c>
    </row>
    <row r="2413" spans="1:20" x14ac:dyDescent="0.35">
      <c r="A2413" s="24">
        <v>44411</v>
      </c>
      <c r="B2413">
        <v>134.206706902864</v>
      </c>
      <c r="C2413">
        <v>160.242525534685</v>
      </c>
      <c r="D2413">
        <v>144.945600169199</v>
      </c>
      <c r="E2413">
        <v>118.951371217469</v>
      </c>
      <c r="F2413">
        <v>163.82207610821899</v>
      </c>
      <c r="G2413">
        <v>23.684041953431201</v>
      </c>
      <c r="H2413">
        <v>8.6706738318799399</v>
      </c>
      <c r="I2413">
        <v>189.32738485463801</v>
      </c>
      <c r="J2413">
        <v>164.63592150460801</v>
      </c>
      <c r="K2413">
        <v>177.96692256736199</v>
      </c>
      <c r="L2413">
        <v>416.23745548969401</v>
      </c>
      <c r="M2413">
        <v>511.42283715461798</v>
      </c>
      <c r="N2413">
        <v>417.74279694656201</v>
      </c>
      <c r="O2413">
        <v>296.470815895871</v>
      </c>
      <c r="P2413">
        <v>413.27458993139601</v>
      </c>
      <c r="Q2413">
        <v>71.494026916339195</v>
      </c>
      <c r="R2413">
        <v>46.896957053052503</v>
      </c>
      <c r="S2413">
        <v>13.7654563969254</v>
      </c>
      <c r="T2413">
        <v>42.962216230586101</v>
      </c>
    </row>
    <row r="2414" spans="1:20" x14ac:dyDescent="0.35">
      <c r="A2414" s="24">
        <v>44412</v>
      </c>
      <c r="B2414">
        <v>134.19518744530399</v>
      </c>
      <c r="C2414">
        <v>160.14254193144299</v>
      </c>
      <c r="D2414">
        <v>144.86717209915</v>
      </c>
      <c r="E2414">
        <v>118.87916390954901</v>
      </c>
      <c r="F2414">
        <v>163.52205037572401</v>
      </c>
      <c r="G2414">
        <v>23.559017652311201</v>
      </c>
      <c r="H2414">
        <v>8.6179650018994103</v>
      </c>
      <c r="I2414">
        <v>189.55226553433499</v>
      </c>
      <c r="J2414">
        <v>164.672162304366</v>
      </c>
      <c r="K2414">
        <v>179.02834698045299</v>
      </c>
      <c r="L2414">
        <v>414.18997578591501</v>
      </c>
      <c r="M2414">
        <v>511.73392760209703</v>
      </c>
      <c r="N2414">
        <v>415.889767244116</v>
      </c>
      <c r="O2414">
        <v>293.38318650791001</v>
      </c>
      <c r="P2414">
        <v>401.88666297992</v>
      </c>
      <c r="Q2414">
        <v>70.339695262200493</v>
      </c>
      <c r="R2414">
        <v>45.989461675413601</v>
      </c>
      <c r="S2414">
        <v>14.074575122969801</v>
      </c>
      <c r="T2414">
        <v>41.032486114412798</v>
      </c>
    </row>
    <row r="2415" spans="1:20" x14ac:dyDescent="0.35">
      <c r="A2415" s="24">
        <v>44413</v>
      </c>
      <c r="B2415">
        <v>133.89588708651999</v>
      </c>
      <c r="C2415">
        <v>159.742483143572</v>
      </c>
      <c r="D2415">
        <v>144.592529212046</v>
      </c>
      <c r="E2415">
        <v>118.749257699409</v>
      </c>
      <c r="F2415">
        <v>163.79211966235999</v>
      </c>
      <c r="G2415">
        <v>23.8229454220603</v>
      </c>
      <c r="H2415">
        <v>8.7559395265979205</v>
      </c>
      <c r="I2415">
        <v>188.479700326722</v>
      </c>
      <c r="J2415">
        <v>163.99573072775601</v>
      </c>
      <c r="K2415">
        <v>176.37473097442799</v>
      </c>
      <c r="L2415">
        <v>416.813025050031</v>
      </c>
      <c r="M2415">
        <v>514.61102740176204</v>
      </c>
      <c r="N2415">
        <v>418.30671666149601</v>
      </c>
      <c r="O2415">
        <v>298.964603847977</v>
      </c>
      <c r="P2415">
        <v>406.74269695996702</v>
      </c>
      <c r="Q2415">
        <v>71.3823171596066</v>
      </c>
      <c r="R2415">
        <v>46.457845305761403</v>
      </c>
      <c r="S2415">
        <v>14.093895503970799</v>
      </c>
      <c r="T2415">
        <v>42.1322261409533</v>
      </c>
    </row>
    <row r="2416" spans="1:20" x14ac:dyDescent="0.35">
      <c r="A2416" s="24">
        <v>44414</v>
      </c>
      <c r="B2416">
        <v>133.29728636894899</v>
      </c>
      <c r="C2416">
        <v>159.07570928416399</v>
      </c>
      <c r="D2416">
        <v>144.12184829246999</v>
      </c>
      <c r="E2416">
        <v>118.633790642435</v>
      </c>
      <c r="F2416">
        <v>163.65707183978699</v>
      </c>
      <c r="G2416">
        <v>24.600838384444799</v>
      </c>
      <c r="H2416">
        <v>9.1822640573264795</v>
      </c>
      <c r="I2416">
        <v>185.971278630787</v>
      </c>
      <c r="J2416">
        <v>162.655001190354</v>
      </c>
      <c r="K2416">
        <v>167.588422257221</v>
      </c>
      <c r="L2416">
        <v>417.50181846755601</v>
      </c>
      <c r="M2416">
        <v>513.28913641973395</v>
      </c>
      <c r="N2416">
        <v>419.193017722984</v>
      </c>
      <c r="O2416">
        <v>307.75251147572999</v>
      </c>
      <c r="P2416">
        <v>408.20375698443098</v>
      </c>
      <c r="Q2416">
        <v>70.786534289130302</v>
      </c>
      <c r="R2416">
        <v>46.048008233313602</v>
      </c>
      <c r="S2416">
        <v>13.987635250958199</v>
      </c>
      <c r="T2416">
        <v>42.604280109803099</v>
      </c>
    </row>
    <row r="2417" spans="1:20" x14ac:dyDescent="0.35">
      <c r="A2417" s="24">
        <v>44417</v>
      </c>
      <c r="B2417">
        <v>133.055499214332</v>
      </c>
      <c r="C2417">
        <v>158.59225021356099</v>
      </c>
      <c r="D2417">
        <v>143.886467654368</v>
      </c>
      <c r="E2417">
        <v>118.56158333451501</v>
      </c>
      <c r="F2417">
        <v>163.282029789728</v>
      </c>
      <c r="G2417">
        <v>24.781424073016399</v>
      </c>
      <c r="H2417">
        <v>9.2783811640988105</v>
      </c>
      <c r="I2417">
        <v>184.79489085363599</v>
      </c>
      <c r="J2417">
        <v>161.954352397013</v>
      </c>
      <c r="K2417">
        <v>165.64247749988701</v>
      </c>
      <c r="L2417">
        <v>417.16211699006101</v>
      </c>
      <c r="M2417">
        <v>513.21148551774195</v>
      </c>
      <c r="N2417">
        <v>418.87076419141601</v>
      </c>
      <c r="O2417">
        <v>306.03052729078598</v>
      </c>
      <c r="P2417">
        <v>407.85998220684701</v>
      </c>
      <c r="Q2417">
        <v>69.781146478537593</v>
      </c>
      <c r="R2417">
        <v>45.345432787792099</v>
      </c>
      <c r="S2417">
        <v>13.668856334413301</v>
      </c>
      <c r="T2417">
        <v>41.898790638799802</v>
      </c>
    </row>
    <row r="2418" spans="1:20" x14ac:dyDescent="0.35">
      <c r="A2418" s="24">
        <v>44418</v>
      </c>
      <c r="B2418">
        <v>132.882828805071</v>
      </c>
      <c r="C2418">
        <v>158.34222901800501</v>
      </c>
      <c r="D2418">
        <v>143.768777335316</v>
      </c>
      <c r="E2418">
        <v>118.47498304178499</v>
      </c>
      <c r="F2418">
        <v>162.99697569053501</v>
      </c>
      <c r="G2418">
        <v>25.003678007338401</v>
      </c>
      <c r="H2418">
        <v>9.4086040230435604</v>
      </c>
      <c r="I2418">
        <v>184.241248449587</v>
      </c>
      <c r="J2418">
        <v>161.592044429239</v>
      </c>
      <c r="K2418">
        <v>163.40169262780501</v>
      </c>
      <c r="L2418">
        <v>417.68104471587299</v>
      </c>
      <c r="M2418">
        <v>511.034217515026</v>
      </c>
      <c r="N2418">
        <v>419.354128511895</v>
      </c>
      <c r="O2418">
        <v>309.11815667874703</v>
      </c>
      <c r="P2418">
        <v>417.44300547733798</v>
      </c>
      <c r="Q2418">
        <v>71.047187889409003</v>
      </c>
      <c r="R2418">
        <v>46.165106932687401</v>
      </c>
      <c r="S2418">
        <v>13.900696300193101</v>
      </c>
      <c r="T2418">
        <v>43.055585379004398</v>
      </c>
    </row>
    <row r="2419" spans="1:20" x14ac:dyDescent="0.35">
      <c r="A2419" s="24">
        <v>44419</v>
      </c>
      <c r="B2419">
        <v>133.00945875459601</v>
      </c>
      <c r="C2419">
        <v>158.60893027010701</v>
      </c>
      <c r="D2419">
        <v>143.886467654368</v>
      </c>
      <c r="E2419">
        <v>118.56158333451501</v>
      </c>
      <c r="F2419">
        <v>163.26703179791701</v>
      </c>
      <c r="G2419">
        <v>25.003678007338401</v>
      </c>
      <c r="H2419">
        <v>9.4318583631614707</v>
      </c>
      <c r="I2419">
        <v>184.63918623688701</v>
      </c>
      <c r="J2419">
        <v>161.84568001264401</v>
      </c>
      <c r="K2419">
        <v>162.929930119777</v>
      </c>
      <c r="L2419">
        <v>418.71893007342698</v>
      </c>
      <c r="M2419">
        <v>510.800899679417</v>
      </c>
      <c r="N2419">
        <v>420.24039761963502</v>
      </c>
      <c r="O2419">
        <v>314.10583006985701</v>
      </c>
      <c r="P2419">
        <v>419.076021769531</v>
      </c>
      <c r="Q2419">
        <v>71.680204846698103</v>
      </c>
      <c r="R2419">
        <v>46.428570630917797</v>
      </c>
      <c r="S2419">
        <v>13.7364767466704</v>
      </c>
      <c r="T2419">
        <v>43.211213257475997</v>
      </c>
    </row>
    <row r="2420" spans="1:20" x14ac:dyDescent="0.35">
      <c r="A2420" s="24">
        <v>44420</v>
      </c>
      <c r="B2420">
        <v>133.02095952690399</v>
      </c>
      <c r="C2420">
        <v>158.64224892489901</v>
      </c>
      <c r="D2420">
        <v>143.886467654368</v>
      </c>
      <c r="E2420">
        <v>118.53273965445</v>
      </c>
      <c r="F2420">
        <v>163.47709593805399</v>
      </c>
      <c r="G2420">
        <v>25.0731325364914</v>
      </c>
      <c r="H2420">
        <v>9.4721649222220208</v>
      </c>
      <c r="I2420">
        <v>184.98518350186001</v>
      </c>
      <c r="J2420">
        <v>162.07513839123999</v>
      </c>
      <c r="K2420">
        <v>162.458204260613</v>
      </c>
      <c r="L2420">
        <v>419.97381287095999</v>
      </c>
      <c r="M2420">
        <v>513.60028772215196</v>
      </c>
      <c r="N2420">
        <v>421.690618396057</v>
      </c>
      <c r="O2420">
        <v>312.97768732076798</v>
      </c>
      <c r="P2420">
        <v>415.76704316754802</v>
      </c>
      <c r="Q2420">
        <v>71.4195512464199</v>
      </c>
      <c r="R2420">
        <v>46.487119980604703</v>
      </c>
      <c r="S2420">
        <v>13.2438180861023</v>
      </c>
      <c r="T2420">
        <v>43.081525463934298</v>
      </c>
    </row>
    <row r="2421" spans="1:20" x14ac:dyDescent="0.35">
      <c r="A2421" s="24">
        <v>44421</v>
      </c>
      <c r="B2421">
        <v>133.504459095134</v>
      </c>
      <c r="C2421">
        <v>159.225705418177</v>
      </c>
      <c r="D2421">
        <v>144.20026029119299</v>
      </c>
      <c r="E2421">
        <v>118.619328405091</v>
      </c>
      <c r="F2421">
        <v>163.762084140974</v>
      </c>
      <c r="G2421">
        <v>24.3230202678327</v>
      </c>
      <c r="H2421">
        <v>9.0318879188514902</v>
      </c>
      <c r="I2421">
        <v>186.922727253125</v>
      </c>
      <c r="J2421">
        <v>163.162282360142</v>
      </c>
      <c r="K2421">
        <v>169.77027575521799</v>
      </c>
      <c r="L2421">
        <v>420.73808885994401</v>
      </c>
      <c r="M2421">
        <v>515.62201050112901</v>
      </c>
      <c r="N2421">
        <v>422.49626820185</v>
      </c>
      <c r="O2421">
        <v>310.54317140231501</v>
      </c>
      <c r="P2421">
        <v>411.08289657629399</v>
      </c>
      <c r="Q2421">
        <v>71.009946306302496</v>
      </c>
      <c r="R2421">
        <v>46.194378815744102</v>
      </c>
      <c r="S2421">
        <v>13.0409586918241</v>
      </c>
      <c r="T2421">
        <v>41.618674772806401</v>
      </c>
    </row>
    <row r="2422" spans="1:20" x14ac:dyDescent="0.35">
      <c r="A2422" s="24">
        <v>44424</v>
      </c>
      <c r="B2422">
        <v>133.573547812616</v>
      </c>
      <c r="C2422">
        <v>159.42575554126401</v>
      </c>
      <c r="D2422">
        <v>144.31793453891899</v>
      </c>
      <c r="E2422">
        <v>118.705974866177</v>
      </c>
      <c r="F2422">
        <v>163.807064937153</v>
      </c>
      <c r="G2422">
        <v>24.198001556389599</v>
      </c>
      <c r="H2422">
        <v>8.96677681795091</v>
      </c>
      <c r="I2422">
        <v>187.04381460084201</v>
      </c>
      <c r="J2422">
        <v>163.25895116744701</v>
      </c>
      <c r="K2422">
        <v>170.94961788977599</v>
      </c>
      <c r="L2422">
        <v>421.72881256330299</v>
      </c>
      <c r="M2422">
        <v>517.79927850384604</v>
      </c>
      <c r="N2422">
        <v>423.54368005224899</v>
      </c>
      <c r="O2422">
        <v>308.99941763764502</v>
      </c>
      <c r="P2422">
        <v>411.29772998268197</v>
      </c>
      <c r="Q2422">
        <v>70.823775872236794</v>
      </c>
      <c r="R2422">
        <v>46.077282908157201</v>
      </c>
      <c r="S2422">
        <v>13.379057989369899</v>
      </c>
      <c r="T2422">
        <v>40.399625512917801</v>
      </c>
    </row>
    <row r="2423" spans="1:20" x14ac:dyDescent="0.35">
      <c r="A2423" s="24">
        <v>44425</v>
      </c>
      <c r="B2423">
        <v>133.469928750332</v>
      </c>
      <c r="C2423">
        <v>159.25906553127001</v>
      </c>
      <c r="D2423">
        <v>144.239522540195</v>
      </c>
      <c r="E2423">
        <v>118.64824133769</v>
      </c>
      <c r="F2423">
        <v>163.492093929866</v>
      </c>
      <c r="G2423">
        <v>24.198001556389599</v>
      </c>
      <c r="H2423">
        <v>8.9621255556411796</v>
      </c>
      <c r="I2423">
        <v>186.697861192207</v>
      </c>
      <c r="J2423">
        <v>162.96902476938001</v>
      </c>
      <c r="K2423">
        <v>171.00862256158899</v>
      </c>
      <c r="L2423">
        <v>418.96430824253099</v>
      </c>
      <c r="M2423">
        <v>513.21148551774195</v>
      </c>
      <c r="N2423">
        <v>420.48212771049401</v>
      </c>
      <c r="O2423">
        <v>304.486700410943</v>
      </c>
      <c r="P2423">
        <v>399.52311667549498</v>
      </c>
      <c r="Q2423">
        <v>70.041807575108606</v>
      </c>
      <c r="R2423">
        <v>45.608899277809499</v>
      </c>
      <c r="S2423">
        <v>12.9733392008135</v>
      </c>
      <c r="T2423">
        <v>40.119505436555102</v>
      </c>
    </row>
    <row r="2424" spans="1:20" x14ac:dyDescent="0.35">
      <c r="A2424" s="24">
        <v>44426</v>
      </c>
      <c r="B2424">
        <v>133.48144820789199</v>
      </c>
      <c r="C2424">
        <v>158.975670403187</v>
      </c>
      <c r="D2424">
        <v>144.12184829246999</v>
      </c>
      <c r="E2424">
        <v>118.59046164084801</v>
      </c>
      <c r="F2424">
        <v>163.23698309727601</v>
      </c>
      <c r="G2424">
        <v>24.017424252333299</v>
      </c>
      <c r="H2424">
        <v>8.8737594574790393</v>
      </c>
      <c r="I2424">
        <v>186.55950906631099</v>
      </c>
      <c r="J2424">
        <v>162.86030237010499</v>
      </c>
      <c r="K2424">
        <v>172.71869522712601</v>
      </c>
      <c r="L2424">
        <v>414.37871212049299</v>
      </c>
      <c r="M2424">
        <v>508.00163334656003</v>
      </c>
      <c r="N2424">
        <v>416.13146538122902</v>
      </c>
      <c r="O2424">
        <v>301.75538563318401</v>
      </c>
      <c r="P2424">
        <v>397.76119345157502</v>
      </c>
      <c r="Q2424">
        <v>69.222605191167801</v>
      </c>
      <c r="R2424">
        <v>45.023419739874498</v>
      </c>
      <c r="S2424">
        <v>12.934699360058</v>
      </c>
      <c r="T2424">
        <v>38.9938379561925</v>
      </c>
    </row>
    <row r="2425" spans="1:20" x14ac:dyDescent="0.35">
      <c r="A2425" s="24">
        <v>44427</v>
      </c>
      <c r="B2425">
        <v>133.71168787707401</v>
      </c>
      <c r="C2425">
        <v>159.25906553127001</v>
      </c>
      <c r="D2425">
        <v>144.20026029119299</v>
      </c>
      <c r="E2425">
        <v>118.59046164084801</v>
      </c>
      <c r="F2425">
        <v>163.17700430928599</v>
      </c>
      <c r="G2425">
        <v>23.697929505455601</v>
      </c>
      <c r="H2425">
        <v>8.6861771633875993</v>
      </c>
      <c r="I2425">
        <v>187.441664675467</v>
      </c>
      <c r="J2425">
        <v>163.234743953698</v>
      </c>
      <c r="K2425">
        <v>176.492685344759</v>
      </c>
      <c r="L2425">
        <v>415.02025416602697</v>
      </c>
      <c r="M2425">
        <v>511.034217515026</v>
      </c>
      <c r="N2425">
        <v>416.69544900365599</v>
      </c>
      <c r="O2425">
        <v>297.59895864496002</v>
      </c>
      <c r="P2425">
        <v>398.66361085259803</v>
      </c>
      <c r="Q2425">
        <v>68.254451467387895</v>
      </c>
      <c r="R2425">
        <v>44.437940201939902</v>
      </c>
      <c r="S2425">
        <v>13.0602790728251</v>
      </c>
      <c r="T2425">
        <v>37.805915956145903</v>
      </c>
    </row>
    <row r="2426" spans="1:20" x14ac:dyDescent="0.35">
      <c r="A2426" s="24">
        <v>44428</v>
      </c>
      <c r="B2426">
        <v>133.72317930675601</v>
      </c>
      <c r="C2426">
        <v>159.225705418177</v>
      </c>
      <c r="D2426">
        <v>144.12184829246999</v>
      </c>
      <c r="E2426">
        <v>118.60493542028</v>
      </c>
      <c r="F2426">
        <v>163.46201887071501</v>
      </c>
      <c r="G2426">
        <v>23.642365323165599</v>
      </c>
      <c r="H2426">
        <v>8.6706738318799399</v>
      </c>
      <c r="I2426">
        <v>187.82227920947199</v>
      </c>
      <c r="J2426">
        <v>163.343446347011</v>
      </c>
      <c r="K2426">
        <v>176.78752545950701</v>
      </c>
      <c r="L2426">
        <v>418.32261666733899</v>
      </c>
      <c r="M2426">
        <v>516.32184229807797</v>
      </c>
      <c r="N2426">
        <v>419.99866752877699</v>
      </c>
      <c r="O2426">
        <v>302.467892994968</v>
      </c>
      <c r="P2426">
        <v>405.19557270296599</v>
      </c>
      <c r="Q2426">
        <v>66.653280786318902</v>
      </c>
      <c r="R2426">
        <v>43.588994173987899</v>
      </c>
      <c r="S2426">
        <v>13.021638310823</v>
      </c>
      <c r="T2426">
        <v>37.956344028597599</v>
      </c>
    </row>
    <row r="2427" spans="1:20" x14ac:dyDescent="0.35">
      <c r="A2427" s="24">
        <v>44431</v>
      </c>
      <c r="B2427">
        <v>133.72317930675601</v>
      </c>
      <c r="C2427">
        <v>159.29237036662801</v>
      </c>
      <c r="D2427">
        <v>144.239522540195</v>
      </c>
      <c r="E2427">
        <v>118.633790642435</v>
      </c>
      <c r="F2427">
        <v>163.98713309366801</v>
      </c>
      <c r="G2427">
        <v>23.697929505455601</v>
      </c>
      <c r="H2427">
        <v>8.6830767599434999</v>
      </c>
      <c r="I2427">
        <v>187.89154298509499</v>
      </c>
      <c r="J2427">
        <v>163.46425234719899</v>
      </c>
      <c r="K2427">
        <v>176.256831577394</v>
      </c>
      <c r="L2427">
        <v>422.00242193187398</v>
      </c>
      <c r="M2427">
        <v>522.07585933259202</v>
      </c>
      <c r="N2427">
        <v>423.54368005224899</v>
      </c>
      <c r="O2427">
        <v>305.1398626239</v>
      </c>
      <c r="P2427">
        <v>409.32104223131103</v>
      </c>
      <c r="Q2427">
        <v>69.073653851329098</v>
      </c>
      <c r="R2427">
        <v>45.140515647461399</v>
      </c>
      <c r="S2427">
        <v>13.3500774178684</v>
      </c>
      <c r="T2427">
        <v>39.875704005315903</v>
      </c>
    </row>
    <row r="2428" spans="1:20" x14ac:dyDescent="0.35">
      <c r="A2428" s="24">
        <v>44432</v>
      </c>
      <c r="B2428">
        <v>133.52748866762701</v>
      </c>
      <c r="C2428">
        <v>159.042335351638</v>
      </c>
      <c r="D2428">
        <v>144.20026029119299</v>
      </c>
      <c r="E2428">
        <v>118.60493542028</v>
      </c>
      <c r="F2428">
        <v>164.24216485073001</v>
      </c>
      <c r="G2428">
        <v>24.031311804357699</v>
      </c>
      <c r="H2428">
        <v>8.8815111232329294</v>
      </c>
      <c r="I2428">
        <v>187.04381460084201</v>
      </c>
      <c r="J2428">
        <v>163.08982076658799</v>
      </c>
      <c r="K2428">
        <v>172.42385511237799</v>
      </c>
      <c r="L2428">
        <v>422.67231480060201</v>
      </c>
      <c r="M2428">
        <v>522.30923802313998</v>
      </c>
      <c r="N2428">
        <v>424.34936181178801</v>
      </c>
      <c r="O2428">
        <v>307.39622123725201</v>
      </c>
      <c r="P2428">
        <v>418.00164810077803</v>
      </c>
      <c r="Q2428">
        <v>70.525880688852098</v>
      </c>
      <c r="R2428">
        <v>46.077282908157201</v>
      </c>
      <c r="S2428">
        <v>13.205178245346699</v>
      </c>
      <c r="T2428">
        <v>41.068800549166902</v>
      </c>
    </row>
    <row r="2429" spans="1:20" x14ac:dyDescent="0.35">
      <c r="A2429" s="24">
        <v>44433</v>
      </c>
      <c r="B2429">
        <v>133.27421942595299</v>
      </c>
      <c r="C2429">
        <v>158.77563409953501</v>
      </c>
      <c r="D2429">
        <v>143.964895724417</v>
      </c>
      <c r="E2429">
        <v>118.576057113948</v>
      </c>
      <c r="F2429">
        <v>164.42220664873599</v>
      </c>
      <c r="G2429">
        <v>24.434148632412999</v>
      </c>
      <c r="H2429">
        <v>9.1000994231961094</v>
      </c>
      <c r="I2429">
        <v>186.26536461099101</v>
      </c>
      <c r="J2429">
        <v>162.667024773381</v>
      </c>
      <c r="K2429">
        <v>167.883317345265</v>
      </c>
      <c r="L2429">
        <v>423.559205109309</v>
      </c>
      <c r="M2429">
        <v>522.54255585874898</v>
      </c>
      <c r="N2429">
        <v>425.15501161758101</v>
      </c>
      <c r="O2429">
        <v>310.60258966631397</v>
      </c>
      <c r="P2429">
        <v>417.52889751253099</v>
      </c>
      <c r="Q2429">
        <v>71.158905142434406</v>
      </c>
      <c r="R2429">
        <v>46.370024073017802</v>
      </c>
      <c r="S2429">
        <v>13.2824579268579</v>
      </c>
      <c r="T2429">
        <v>41.805421490381498</v>
      </c>
    </row>
    <row r="2430" spans="1:20" x14ac:dyDescent="0.35">
      <c r="A2430" s="24">
        <v>44434</v>
      </c>
      <c r="B2430">
        <v>133.28572954088699</v>
      </c>
      <c r="C2430">
        <v>158.69227527510401</v>
      </c>
      <c r="D2430">
        <v>143.964895724417</v>
      </c>
      <c r="E2430">
        <v>118.56158333451501</v>
      </c>
      <c r="F2430">
        <v>164.272187192861</v>
      </c>
      <c r="G2430">
        <v>24.295239574107001</v>
      </c>
      <c r="H2430">
        <v>9.0163852444873402</v>
      </c>
      <c r="I2430">
        <v>186.16157127901101</v>
      </c>
      <c r="J2430">
        <v>162.61870037271001</v>
      </c>
      <c r="K2430">
        <v>169.65232138488599</v>
      </c>
      <c r="L2430">
        <v>421.058889788643</v>
      </c>
      <c r="M2430">
        <v>520.05431911843198</v>
      </c>
      <c r="N2430">
        <v>422.81858564091101</v>
      </c>
      <c r="O2430">
        <v>306.56490171919302</v>
      </c>
      <c r="P2430">
        <v>410.05157224354298</v>
      </c>
      <c r="Q2430">
        <v>70.600348862478697</v>
      </c>
      <c r="R2430">
        <v>46.223653490587402</v>
      </c>
      <c r="S2430">
        <v>14.2001548357369</v>
      </c>
      <c r="T2430">
        <v>41.094744844466</v>
      </c>
    </row>
    <row r="2431" spans="1:20" x14ac:dyDescent="0.35">
      <c r="A2431" s="24">
        <v>44435</v>
      </c>
      <c r="B2431">
        <v>133.65411861715199</v>
      </c>
      <c r="C2431">
        <v>159.225705418177</v>
      </c>
      <c r="D2431">
        <v>144.239522540195</v>
      </c>
      <c r="E2431">
        <v>118.677085017756</v>
      </c>
      <c r="F2431">
        <v>164.81222033209701</v>
      </c>
      <c r="G2431">
        <v>23.975744827229299</v>
      </c>
      <c r="H2431">
        <v>8.8505064316482702</v>
      </c>
      <c r="I2431">
        <v>187.80501443129299</v>
      </c>
      <c r="J2431">
        <v>163.52464034282201</v>
      </c>
      <c r="K2431">
        <v>172.48285978419199</v>
      </c>
      <c r="L2431">
        <v>424.82350827530797</v>
      </c>
      <c r="M2431">
        <v>524.56421778278798</v>
      </c>
      <c r="N2431">
        <v>426.52470895329299</v>
      </c>
      <c r="O2431">
        <v>313.80893372365398</v>
      </c>
      <c r="P2431">
        <v>413.36055084552601</v>
      </c>
      <c r="Q2431">
        <v>71.494026916339195</v>
      </c>
      <c r="R2431">
        <v>46.867682378208897</v>
      </c>
      <c r="S2431">
        <v>14.8183932090721</v>
      </c>
      <c r="T2431">
        <v>43.2630723754895</v>
      </c>
    </row>
    <row r="2432" spans="1:20" x14ac:dyDescent="0.35">
      <c r="A2432" s="24">
        <v>44438</v>
      </c>
      <c r="B2432">
        <v>133.803787481797</v>
      </c>
      <c r="C2432">
        <v>159.54240538161801</v>
      </c>
      <c r="D2432">
        <v>144.435640929295</v>
      </c>
      <c r="E2432">
        <v>118.749257699409</v>
      </c>
      <c r="F2432">
        <v>164.99227530935801</v>
      </c>
      <c r="G2432">
        <v>23.864619257487501</v>
      </c>
      <c r="H2432">
        <v>8.7729924026841193</v>
      </c>
      <c r="I2432">
        <v>188.11640904601299</v>
      </c>
      <c r="J2432">
        <v>163.80248313997501</v>
      </c>
      <c r="K2432">
        <v>174.01602838087899</v>
      </c>
      <c r="L2432">
        <v>426.691731824839</v>
      </c>
      <c r="M2432">
        <v>530.55173521772701</v>
      </c>
      <c r="N2432">
        <v>428.29715130753698</v>
      </c>
      <c r="O2432">
        <v>307.39622123725201</v>
      </c>
      <c r="P2432">
        <v>414.09111529722702</v>
      </c>
      <c r="Q2432">
        <v>71.754680516617498</v>
      </c>
      <c r="R2432">
        <v>46.926231727895797</v>
      </c>
      <c r="S2432">
        <v>14.5768939740384</v>
      </c>
      <c r="T2432">
        <v>42.547225396138998</v>
      </c>
    </row>
    <row r="2433" spans="1:20" x14ac:dyDescent="0.35">
      <c r="A2433" s="24">
        <v>44439</v>
      </c>
      <c r="B2433">
        <v>133.608078157417</v>
      </c>
      <c r="C2433">
        <v>159.32571666028699</v>
      </c>
      <c r="D2433">
        <v>144.435640929295</v>
      </c>
      <c r="E2433">
        <v>118.749257699409</v>
      </c>
      <c r="F2433">
        <v>165.02228447223499</v>
      </c>
      <c r="G2433">
        <v>24.1146594752122</v>
      </c>
      <c r="H2433">
        <v>8.9295700051908895</v>
      </c>
      <c r="I2433">
        <v>187.320621184087</v>
      </c>
      <c r="J2433">
        <v>163.42811157724901</v>
      </c>
      <c r="K2433">
        <v>170.77275046979099</v>
      </c>
      <c r="L2433">
        <v>426.05961014777</v>
      </c>
      <c r="M2433">
        <v>529.38545031437695</v>
      </c>
      <c r="N2433">
        <v>427.733199638857</v>
      </c>
      <c r="O2433">
        <v>309.533792066052</v>
      </c>
      <c r="P2433">
        <v>412.41511854796897</v>
      </c>
      <c r="Q2433">
        <v>71.4195512464199</v>
      </c>
      <c r="R2433">
        <v>46.574941213348303</v>
      </c>
      <c r="S2433">
        <v>14.7990728280711</v>
      </c>
      <c r="T2433">
        <v>42.874025836341502</v>
      </c>
    </row>
    <row r="2434" spans="1:20" x14ac:dyDescent="0.35">
      <c r="A2434" s="24">
        <v>44440</v>
      </c>
      <c r="B2434">
        <v>133.65074592925399</v>
      </c>
      <c r="C2434">
        <v>159.46766988385301</v>
      </c>
      <c r="D2434">
        <v>144.455296160785</v>
      </c>
      <c r="E2434">
        <v>118.743486654978</v>
      </c>
      <c r="F2434">
        <v>165.195367623777</v>
      </c>
      <c r="G2434">
        <v>24.100769128349199</v>
      </c>
      <c r="H2434">
        <v>8.9063156650728992</v>
      </c>
      <c r="I2434">
        <v>187.53392379069601</v>
      </c>
      <c r="J2434">
        <v>163.63854428619601</v>
      </c>
      <c r="K2434">
        <v>171.303462676338</v>
      </c>
      <c r="L2434">
        <v>426.28599805028301</v>
      </c>
      <c r="M2434">
        <v>530.62956868453603</v>
      </c>
      <c r="N2434">
        <v>427.89424652027401</v>
      </c>
      <c r="O2434">
        <v>307.21806393215002</v>
      </c>
      <c r="P2434">
        <v>415.46621440756098</v>
      </c>
      <c r="Q2434">
        <v>71.084429472514998</v>
      </c>
      <c r="R2434">
        <v>46.370024073017802</v>
      </c>
      <c r="S2434">
        <v>15.552551104674</v>
      </c>
      <c r="T2434">
        <v>42.552404150312597</v>
      </c>
    </row>
    <row r="2435" spans="1:20" x14ac:dyDescent="0.35">
      <c r="A2435" s="24">
        <v>44441</v>
      </c>
      <c r="B2435">
        <v>133.789082188853</v>
      </c>
      <c r="C2435">
        <v>159.75157633098499</v>
      </c>
      <c r="D2435">
        <v>144.494526267136</v>
      </c>
      <c r="E2435">
        <v>118.757960434411</v>
      </c>
      <c r="F2435">
        <v>165.40611708515701</v>
      </c>
      <c r="G2435">
        <v>23.9062958877531</v>
      </c>
      <c r="H2435">
        <v>8.7884950770482106</v>
      </c>
      <c r="I2435">
        <v>188.14096859498801</v>
      </c>
      <c r="J2435">
        <v>163.92890081244201</v>
      </c>
      <c r="K2435">
        <v>173.54426587285101</v>
      </c>
      <c r="L2435">
        <v>427.597552588273</v>
      </c>
      <c r="M2435">
        <v>530.78511390827498</v>
      </c>
      <c r="N2435">
        <v>429.34449925044299</v>
      </c>
      <c r="O2435">
        <v>307.45556638607798</v>
      </c>
      <c r="P2435">
        <v>412.41511854796897</v>
      </c>
      <c r="Q2435">
        <v>71.903624360162993</v>
      </c>
      <c r="R2435">
        <v>46.984775494009199</v>
      </c>
      <c r="S2435">
        <v>15.6394909766856</v>
      </c>
      <c r="T2435">
        <v>43.968574477600598</v>
      </c>
    </row>
    <row r="2436" spans="1:20" x14ac:dyDescent="0.35">
      <c r="A2436" s="24">
        <v>44442</v>
      </c>
      <c r="B2436">
        <v>133.55850618514401</v>
      </c>
      <c r="C2436">
        <v>159.41754679761101</v>
      </c>
      <c r="D2436">
        <v>144.41598569780601</v>
      </c>
      <c r="E2436">
        <v>118.743486654978</v>
      </c>
      <c r="F2436">
        <v>165.45128239090101</v>
      </c>
      <c r="G2436">
        <v>24.295239574107001</v>
      </c>
      <c r="H2436">
        <v>9.0287875154073909</v>
      </c>
      <c r="I2436">
        <v>187.04834642237901</v>
      </c>
      <c r="J2436">
        <v>163.336104159039</v>
      </c>
      <c r="K2436">
        <v>169.062659479823</v>
      </c>
      <c r="L2436">
        <v>427.49371919362</v>
      </c>
      <c r="M2436">
        <v>532.26248925910397</v>
      </c>
      <c r="N2436">
        <v>429.10276915958298</v>
      </c>
      <c r="O2436">
        <v>306.327399265265</v>
      </c>
      <c r="P2436">
        <v>410.99700454110098</v>
      </c>
      <c r="Q2436">
        <v>71.978100030082402</v>
      </c>
      <c r="R2436">
        <v>47.014050168852798</v>
      </c>
      <c r="S2436">
        <v>15.8616698307183</v>
      </c>
      <c r="T2436">
        <v>43.844078069340298</v>
      </c>
    </row>
    <row r="2437" spans="1:20" x14ac:dyDescent="0.35">
      <c r="A2437" s="24">
        <v>44446</v>
      </c>
      <c r="B2437">
        <v>133.20116009252399</v>
      </c>
      <c r="C2437">
        <v>158.849775361648</v>
      </c>
      <c r="D2437">
        <v>144.101791277834</v>
      </c>
      <c r="E2437">
        <v>118.642354872371</v>
      </c>
      <c r="F2437">
        <v>165.014706400801</v>
      </c>
      <c r="G2437">
        <v>24.698081991838901</v>
      </c>
      <c r="H2437">
        <v>9.2504762188146703</v>
      </c>
      <c r="I2437">
        <v>185.74758207220199</v>
      </c>
      <c r="J2437">
        <v>162.56166337568499</v>
      </c>
      <c r="K2437">
        <v>164.64002110974499</v>
      </c>
      <c r="L2437">
        <v>425.96516721565303</v>
      </c>
      <c r="M2437">
        <v>532.26248925910397</v>
      </c>
      <c r="N2437">
        <v>427.733199638857</v>
      </c>
      <c r="O2437">
        <v>304.90233579824701</v>
      </c>
      <c r="P2437">
        <v>405.66832329121303</v>
      </c>
      <c r="Q2437">
        <v>71.158905142434406</v>
      </c>
      <c r="R2437">
        <v>46.370024073017802</v>
      </c>
      <c r="S2437">
        <v>15.4269713919068</v>
      </c>
      <c r="T2437">
        <v>43.719581661079999</v>
      </c>
    </row>
    <row r="2438" spans="1:20" x14ac:dyDescent="0.35">
      <c r="A2438" s="24">
        <v>44447</v>
      </c>
      <c r="B2438">
        <v>133.42017926817201</v>
      </c>
      <c r="C2438">
        <v>159.116946474499</v>
      </c>
      <c r="D2438">
        <v>144.258872416494</v>
      </c>
      <c r="E2438">
        <v>118.68571850022499</v>
      </c>
      <c r="F2438">
        <v>165.195367623777</v>
      </c>
      <c r="G2438">
        <v>24.3924775918242</v>
      </c>
      <c r="H2438">
        <v>9.0628932675796694</v>
      </c>
      <c r="I2438">
        <v>186.70147203065699</v>
      </c>
      <c r="J2438">
        <v>163.08200843851401</v>
      </c>
      <c r="K2438">
        <v>168.00121674229999</v>
      </c>
      <c r="L2438">
        <v>425.44623948984099</v>
      </c>
      <c r="M2438">
        <v>531.09602179093702</v>
      </c>
      <c r="N2438">
        <v>427.24973945713901</v>
      </c>
      <c r="O2438">
        <v>301.636646592082</v>
      </c>
      <c r="P2438">
        <v>401.11311807115402</v>
      </c>
      <c r="Q2438">
        <v>71.680204846698103</v>
      </c>
      <c r="R2438">
        <v>46.838407703365597</v>
      </c>
      <c r="S2438">
        <v>16.595827726320199</v>
      </c>
      <c r="T2438">
        <v>43.216400432388099</v>
      </c>
    </row>
    <row r="2439" spans="1:20" x14ac:dyDescent="0.35">
      <c r="A2439" s="24">
        <v>44448</v>
      </c>
      <c r="B2439">
        <v>133.84667947665201</v>
      </c>
      <c r="C2439">
        <v>159.63469156025701</v>
      </c>
      <c r="D2439">
        <v>144.57311505044299</v>
      </c>
      <c r="E2439">
        <v>118.729012875545</v>
      </c>
      <c r="F2439">
        <v>165.31582601143299</v>
      </c>
      <c r="G2439">
        <v>23.781277176309899</v>
      </c>
      <c r="H2439">
        <v>8.7388866505117804</v>
      </c>
      <c r="I2439">
        <v>188.76532203379699</v>
      </c>
      <c r="J2439">
        <v>164.146705718303</v>
      </c>
      <c r="K2439">
        <v>173.95702370906599</v>
      </c>
      <c r="L2439">
        <v>423.62526731230099</v>
      </c>
      <c r="M2439">
        <v>528.14114937940201</v>
      </c>
      <c r="N2439">
        <v>425.31618631398402</v>
      </c>
      <c r="O2439">
        <v>302.58663203607</v>
      </c>
      <c r="P2439">
        <v>405.02365087470503</v>
      </c>
      <c r="Q2439">
        <v>71.158905142434406</v>
      </c>
      <c r="R2439">
        <v>46.340749398174502</v>
      </c>
      <c r="S2439">
        <v>16.895286261864101</v>
      </c>
      <c r="T2439">
        <v>43.755891885464898</v>
      </c>
    </row>
    <row r="2440" spans="1:20" x14ac:dyDescent="0.35">
      <c r="A2440" s="24">
        <v>44449</v>
      </c>
      <c r="B2440">
        <v>133.581591813393</v>
      </c>
      <c r="C2440">
        <v>159.41754679761101</v>
      </c>
      <c r="D2440">
        <v>144.376723448804</v>
      </c>
      <c r="E2440">
        <v>118.70013456921301</v>
      </c>
      <c r="F2440">
        <v>165.150202318033</v>
      </c>
      <c r="G2440">
        <v>24.1841140043651</v>
      </c>
      <c r="H2440">
        <v>8.9528243453088692</v>
      </c>
      <c r="I2440">
        <v>187.984869271202</v>
      </c>
      <c r="J2440">
        <v>163.674885115764</v>
      </c>
      <c r="K2440">
        <v>169.475417316038</v>
      </c>
      <c r="L2440">
        <v>420.285193431192</v>
      </c>
      <c r="M2440">
        <v>523.78679593878496</v>
      </c>
      <c r="N2440">
        <v>422.09349122957298</v>
      </c>
      <c r="O2440">
        <v>299.38028797873102</v>
      </c>
      <c r="P2440">
        <v>399.007420069651</v>
      </c>
      <c r="Q2440">
        <v>72.089809786815096</v>
      </c>
      <c r="R2440">
        <v>46.955506402739097</v>
      </c>
      <c r="S2440">
        <v>16.760047279842901</v>
      </c>
      <c r="T2440">
        <v>43.403142939593998</v>
      </c>
    </row>
    <row r="2441" spans="1:20" x14ac:dyDescent="0.35">
      <c r="A2441" s="24">
        <v>44452</v>
      </c>
      <c r="B2441">
        <v>133.75447710304601</v>
      </c>
      <c r="C2441">
        <v>159.51775151179299</v>
      </c>
      <c r="D2441">
        <v>144.455296160785</v>
      </c>
      <c r="E2441">
        <v>118.714596806557</v>
      </c>
      <c r="F2441">
        <v>165.541613002389</v>
      </c>
      <c r="G2441">
        <v>23.892399951213399</v>
      </c>
      <c r="H2441">
        <v>8.7822942701600102</v>
      </c>
      <c r="I2441">
        <v>188.76532203379699</v>
      </c>
      <c r="J2441">
        <v>164.07412408897699</v>
      </c>
      <c r="K2441">
        <v>172.71869522712601</v>
      </c>
      <c r="L2441">
        <v>421.36073035668102</v>
      </c>
      <c r="M2441">
        <v>523.16467589876697</v>
      </c>
      <c r="N2441">
        <v>422.89910908162</v>
      </c>
      <c r="O2441">
        <v>303.53664185178201</v>
      </c>
      <c r="P2441">
        <v>397.50334514865301</v>
      </c>
      <c r="Q2441">
        <v>72.648358570477598</v>
      </c>
      <c r="R2441">
        <v>47.2482419840265</v>
      </c>
      <c r="S2441">
        <v>17.484544984944201</v>
      </c>
      <c r="T2441">
        <v>45.1928067020322</v>
      </c>
    </row>
    <row r="2442" spans="1:20" x14ac:dyDescent="0.35">
      <c r="A2442" s="24">
        <v>44453</v>
      </c>
      <c r="B2442">
        <v>134.05423525049301</v>
      </c>
      <c r="C2442">
        <v>159.835045710885</v>
      </c>
      <c r="D2442">
        <v>144.612393370771</v>
      </c>
      <c r="E2442">
        <v>118.743486654978</v>
      </c>
      <c r="F2442">
        <v>165.36096495866801</v>
      </c>
      <c r="G2442">
        <v>23.350656859690599</v>
      </c>
      <c r="H2442">
        <v>8.4846410823669896</v>
      </c>
      <c r="I2442">
        <v>189.77122560847499</v>
      </c>
      <c r="J2442">
        <v>164.570201920172</v>
      </c>
      <c r="K2442">
        <v>178.615552495374</v>
      </c>
      <c r="L2442">
        <v>419.08695246818502</v>
      </c>
      <c r="M2442">
        <v>522.07585933259202</v>
      </c>
      <c r="N2442">
        <v>420.80434928831602</v>
      </c>
      <c r="O2442">
        <v>297.06455984482898</v>
      </c>
      <c r="P2442">
        <v>393.85066064802402</v>
      </c>
      <c r="Q2442">
        <v>72.611116987371503</v>
      </c>
      <c r="R2442">
        <v>47.336066008556699</v>
      </c>
      <c r="S2442">
        <v>17.841962820998202</v>
      </c>
      <c r="T2442">
        <v>44.061952046757398</v>
      </c>
    </row>
    <row r="2443" spans="1:20" x14ac:dyDescent="0.35">
      <c r="A2443" s="24">
        <v>44454</v>
      </c>
      <c r="B2443">
        <v>133.92743713370501</v>
      </c>
      <c r="C2443">
        <v>159.71817475959099</v>
      </c>
      <c r="D2443">
        <v>144.57311505044299</v>
      </c>
      <c r="E2443">
        <v>118.743486654978</v>
      </c>
      <c r="F2443">
        <v>165.75237564302401</v>
      </c>
      <c r="G2443">
        <v>23.503456264859501</v>
      </c>
      <c r="H2443">
        <v>8.5761075839731706</v>
      </c>
      <c r="I2443">
        <v>189.33761800004399</v>
      </c>
      <c r="J2443">
        <v>164.37667424892601</v>
      </c>
      <c r="K2443">
        <v>176.846493482456</v>
      </c>
      <c r="L2443">
        <v>422.58738195474598</v>
      </c>
      <c r="M2443">
        <v>526.04177569843296</v>
      </c>
      <c r="N2443">
        <v>424.107663674675</v>
      </c>
      <c r="O2443">
        <v>301.33972587415502</v>
      </c>
      <c r="P2443">
        <v>399.39417530429898</v>
      </c>
      <c r="Q2443">
        <v>73.802690224616299</v>
      </c>
      <c r="R2443">
        <v>48.331382618939102</v>
      </c>
      <c r="S2443">
        <v>18.4215613535778</v>
      </c>
      <c r="T2443">
        <v>46.650474428617201</v>
      </c>
    </row>
    <row r="2444" spans="1:20" x14ac:dyDescent="0.35">
      <c r="A2444" s="24">
        <v>44455</v>
      </c>
      <c r="B2444">
        <v>133.69683310211801</v>
      </c>
      <c r="C2444">
        <v>159.45096218843901</v>
      </c>
      <c r="D2444">
        <v>144.41598569780601</v>
      </c>
      <c r="E2444">
        <v>118.67122163661401</v>
      </c>
      <c r="F2444">
        <v>165.69215962845001</v>
      </c>
      <c r="G2444">
        <v>23.697929505455601</v>
      </c>
      <c r="H2444">
        <v>8.6830767599434999</v>
      </c>
      <c r="I2444">
        <v>189.00818381185101</v>
      </c>
      <c r="J2444">
        <v>164.146705718303</v>
      </c>
      <c r="K2444">
        <v>174.546740587426</v>
      </c>
      <c r="L2444">
        <v>421.91748908601699</v>
      </c>
      <c r="M2444">
        <v>526.04177569843296</v>
      </c>
      <c r="N2444">
        <v>423.62429935419601</v>
      </c>
      <c r="O2444">
        <v>299.79589899431198</v>
      </c>
      <c r="P2444">
        <v>405.02365087470503</v>
      </c>
      <c r="Q2444">
        <v>73.281375527767096</v>
      </c>
      <c r="R2444">
        <v>48.097190803765301</v>
      </c>
      <c r="S2444">
        <v>17.841962820998202</v>
      </c>
      <c r="T2444">
        <v>46.043541280944297</v>
      </c>
    </row>
    <row r="2445" spans="1:20" x14ac:dyDescent="0.35">
      <c r="A2445" s="24">
        <v>44456</v>
      </c>
      <c r="B2445">
        <v>133.581591813393</v>
      </c>
      <c r="C2445">
        <v>159.116946474499</v>
      </c>
      <c r="D2445">
        <v>144.29818287947401</v>
      </c>
      <c r="E2445">
        <v>118.61341885559401</v>
      </c>
      <c r="F2445">
        <v>165.511472046965</v>
      </c>
      <c r="G2445">
        <v>23.9201834397775</v>
      </c>
      <c r="H2445">
        <v>8.8117494171661903</v>
      </c>
      <c r="I2445">
        <v>188.47047587707701</v>
      </c>
      <c r="J2445">
        <v>163.78375755975199</v>
      </c>
      <c r="K2445">
        <v>171.834193207315</v>
      </c>
      <c r="L2445">
        <v>417.80754680670901</v>
      </c>
      <c r="M2445">
        <v>519.89871303975303</v>
      </c>
      <c r="N2445">
        <v>419.595890556499</v>
      </c>
      <c r="O2445">
        <v>299.97408067113798</v>
      </c>
      <c r="P2445">
        <v>405.58232793761402</v>
      </c>
      <c r="Q2445">
        <v>72.685592657290897</v>
      </c>
      <c r="R2445">
        <v>47.687356523104199</v>
      </c>
      <c r="S2445">
        <v>17.049845624886299</v>
      </c>
      <c r="T2445">
        <v>45.623359061215702</v>
      </c>
    </row>
    <row r="2446" spans="1:20" x14ac:dyDescent="0.35">
      <c r="A2446" s="24">
        <v>44459</v>
      </c>
      <c r="B2446">
        <v>133.83516936171799</v>
      </c>
      <c r="C2446">
        <v>159.534473026641</v>
      </c>
      <c r="D2446">
        <v>144.41598569780601</v>
      </c>
      <c r="E2446">
        <v>118.67122163661401</v>
      </c>
      <c r="F2446">
        <v>164.954490386228</v>
      </c>
      <c r="G2446">
        <v>23.336762320570099</v>
      </c>
      <c r="H2446">
        <v>8.4753398720346809</v>
      </c>
      <c r="I2446">
        <v>189.35495587211901</v>
      </c>
      <c r="J2446">
        <v>164.29195900378201</v>
      </c>
      <c r="K2446">
        <v>178.32069405619501</v>
      </c>
      <c r="L2446">
        <v>410.84098993717799</v>
      </c>
      <c r="M2446">
        <v>510.35821042664202</v>
      </c>
      <c r="N2446">
        <v>412.43639806507099</v>
      </c>
      <c r="O2446">
        <v>293.09284615555998</v>
      </c>
      <c r="P2446">
        <v>398.51207718986899</v>
      </c>
      <c r="Q2446">
        <v>71.829156186536807</v>
      </c>
      <c r="R2446">
        <v>47.101874193382898</v>
      </c>
      <c r="S2446">
        <v>16.663447217330798</v>
      </c>
      <c r="T2446">
        <v>43.954246591053497</v>
      </c>
    </row>
    <row r="2447" spans="1:20" x14ac:dyDescent="0.35">
      <c r="A2447" s="24">
        <v>44460</v>
      </c>
      <c r="B2447">
        <v>133.89285073314801</v>
      </c>
      <c r="C2447">
        <v>159.51775151179299</v>
      </c>
      <c r="D2447">
        <v>144.41598569780601</v>
      </c>
      <c r="E2447">
        <v>118.70013456921301</v>
      </c>
      <c r="F2447">
        <v>165.225495399946</v>
      </c>
      <c r="G2447">
        <v>23.378440348254799</v>
      </c>
      <c r="H2447">
        <v>8.5094456242070198</v>
      </c>
      <c r="I2447">
        <v>189.181562532595</v>
      </c>
      <c r="J2447">
        <v>164.279865399888</v>
      </c>
      <c r="K2447">
        <v>177.85190010618899</v>
      </c>
      <c r="L2447">
        <v>410.45287075635798</v>
      </c>
      <c r="M2447">
        <v>511.05922889489898</v>
      </c>
      <c r="N2447">
        <v>412.193964991793</v>
      </c>
      <c r="O2447">
        <v>292.07830001373202</v>
      </c>
      <c r="P2447">
        <v>397.650814954064</v>
      </c>
      <c r="Q2447">
        <v>71.903624360162993</v>
      </c>
      <c r="R2447">
        <v>46.955506402739097</v>
      </c>
      <c r="S2447">
        <v>16.2963691907763</v>
      </c>
      <c r="T2447">
        <v>44.053194478723903</v>
      </c>
    </row>
    <row r="2448" spans="1:20" x14ac:dyDescent="0.35">
      <c r="A2448" s="24">
        <v>44461</v>
      </c>
      <c r="B2448">
        <v>133.93896593388899</v>
      </c>
      <c r="C2448">
        <v>159.63469156025701</v>
      </c>
      <c r="D2448">
        <v>144.455296160785</v>
      </c>
      <c r="E2448">
        <v>118.570089854006</v>
      </c>
      <c r="F2448">
        <v>165.49647405515401</v>
      </c>
      <c r="G2448">
        <v>23.1422904773931</v>
      </c>
      <c r="H2448">
        <v>8.3683713532079196</v>
      </c>
      <c r="I2448">
        <v>190.41297539447501</v>
      </c>
      <c r="J2448">
        <v>164.73964241343799</v>
      </c>
      <c r="K2448">
        <v>180.741406528444</v>
      </c>
      <c r="L2448">
        <v>414.456796508004</v>
      </c>
      <c r="M2448">
        <v>515.49835326535504</v>
      </c>
      <c r="N2448">
        <v>416.15354541993202</v>
      </c>
      <c r="O2448">
        <v>296.79301009196399</v>
      </c>
      <c r="P2448">
        <v>405.65981674241903</v>
      </c>
      <c r="Q2448">
        <v>72.722834240396907</v>
      </c>
      <c r="R2448">
        <v>47.658081848260899</v>
      </c>
      <c r="S2448">
        <v>16.0838486847511</v>
      </c>
      <c r="T2448">
        <v>45.683255774121498</v>
      </c>
    </row>
    <row r="2449" spans="1:20" x14ac:dyDescent="0.35">
      <c r="A2449" s="24">
        <v>44462</v>
      </c>
      <c r="B2449">
        <v>133.281814980695</v>
      </c>
      <c r="C2449">
        <v>158.91655086556901</v>
      </c>
      <c r="D2449">
        <v>144.101791277834</v>
      </c>
      <c r="E2449">
        <v>118.48342030874301</v>
      </c>
      <c r="F2449">
        <v>165.526549114304</v>
      </c>
      <c r="G2449">
        <v>24.142440168937899</v>
      </c>
      <c r="H2449">
        <v>8.9140673308267306</v>
      </c>
      <c r="I2449">
        <v>188.24505430255101</v>
      </c>
      <c r="J2449">
        <v>163.60226347451399</v>
      </c>
      <c r="K2449">
        <v>168.59368228549599</v>
      </c>
      <c r="L2449">
        <v>419.49244699528703</v>
      </c>
      <c r="M2449">
        <v>520.48285959791997</v>
      </c>
      <c r="N2449">
        <v>421.24428846755501</v>
      </c>
      <c r="O2449">
        <v>306.87912636141903</v>
      </c>
      <c r="P2449">
        <v>410.35329642971902</v>
      </c>
      <c r="Q2449">
        <v>73.839924311429598</v>
      </c>
      <c r="R2449">
        <v>48.419206643469202</v>
      </c>
      <c r="S2449">
        <v>17.030525243885201</v>
      </c>
      <c r="T2449">
        <v>47.672655243261303</v>
      </c>
    </row>
    <row r="2450" spans="1:20" x14ac:dyDescent="0.35">
      <c r="A2450" s="24">
        <v>44463</v>
      </c>
      <c r="B2450">
        <v>133.05124831961101</v>
      </c>
      <c r="C2450">
        <v>158.732918229788</v>
      </c>
      <c r="D2450">
        <v>143.98395631685099</v>
      </c>
      <c r="E2450">
        <v>118.411178374557</v>
      </c>
      <c r="F2450">
        <v>165.34591424983799</v>
      </c>
      <c r="G2450">
        <v>24.600838384444799</v>
      </c>
      <c r="H2450">
        <v>9.1652105240966897</v>
      </c>
      <c r="I2450">
        <v>187.42988193946999</v>
      </c>
      <c r="J2450">
        <v>163.25135890495301</v>
      </c>
      <c r="K2450">
        <v>163.75821278147399</v>
      </c>
      <c r="L2450">
        <v>420.183423545822</v>
      </c>
      <c r="M2450">
        <v>521.41740889407095</v>
      </c>
      <c r="N2450">
        <v>421.97158768738899</v>
      </c>
      <c r="O2450">
        <v>309.385709468816</v>
      </c>
      <c r="P2450">
        <v>408.88934348987601</v>
      </c>
      <c r="Q2450">
        <v>74.175053581627196</v>
      </c>
      <c r="R2450">
        <v>48.682667549913397</v>
      </c>
      <c r="S2450">
        <v>17.465224603943302</v>
      </c>
      <c r="T2450">
        <v>47.9382495457223</v>
      </c>
    </row>
    <row r="2451" spans="1:20" x14ac:dyDescent="0.35">
      <c r="A2451" s="24">
        <v>44466</v>
      </c>
      <c r="B2451">
        <v>132.866806201896</v>
      </c>
      <c r="C2451">
        <v>158.48233043744699</v>
      </c>
      <c r="D2451">
        <v>143.866169569845</v>
      </c>
      <c r="E2451">
        <v>118.382253899869</v>
      </c>
      <c r="F2451">
        <v>165.21045787037099</v>
      </c>
      <c r="G2451">
        <v>24.781424073016399</v>
      </c>
      <c r="H2451">
        <v>9.2799320229644398</v>
      </c>
      <c r="I2451">
        <v>187.37785370446801</v>
      </c>
      <c r="J2451">
        <v>163.16670367769501</v>
      </c>
      <c r="K2451">
        <v>161.989098795259</v>
      </c>
      <c r="L2451">
        <v>418.98129481170298</v>
      </c>
      <c r="M2451">
        <v>516.66664638168697</v>
      </c>
      <c r="N2451">
        <v>420.75951818223899</v>
      </c>
      <c r="O2451">
        <v>320.18796448698401</v>
      </c>
      <c r="P2451">
        <v>416.037117481895</v>
      </c>
      <c r="Q2451">
        <v>75.180433895927607</v>
      </c>
      <c r="R2451">
        <v>49.560891044495499</v>
      </c>
      <c r="S2451">
        <v>19.619397338246198</v>
      </c>
      <c r="T2451">
        <v>51.3910554747305</v>
      </c>
    </row>
    <row r="2452" spans="1:20" x14ac:dyDescent="0.35">
      <c r="A2452" s="24">
        <v>44467</v>
      </c>
      <c r="B2452">
        <v>132.313423792995</v>
      </c>
      <c r="C2452">
        <v>157.714204850855</v>
      </c>
      <c r="D2452">
        <v>143.43414018889001</v>
      </c>
      <c r="E2452">
        <v>118.33890181410401</v>
      </c>
      <c r="F2452">
        <v>164.48786569548699</v>
      </c>
      <c r="G2452">
        <v>25.545423893699599</v>
      </c>
      <c r="H2452">
        <v>9.7171079657473598</v>
      </c>
      <c r="I2452">
        <v>184.030577223226</v>
      </c>
      <c r="J2452">
        <v>161.42432444868501</v>
      </c>
      <c r="K2452">
        <v>154.2051365216</v>
      </c>
      <c r="L2452">
        <v>410.53801294373602</v>
      </c>
      <c r="M2452">
        <v>502.57008663309102</v>
      </c>
      <c r="N2452">
        <v>412.274839923711</v>
      </c>
      <c r="O2452">
        <v>317.32328763350603</v>
      </c>
      <c r="P2452">
        <v>408.02811569353997</v>
      </c>
      <c r="Q2452">
        <v>74.584658521744601</v>
      </c>
      <c r="R2452">
        <v>49.1803258551044</v>
      </c>
      <c r="S2452">
        <v>19.455177784723499</v>
      </c>
      <c r="T2452">
        <v>50.6984118402994</v>
      </c>
    </row>
    <row r="2453" spans="1:20" x14ac:dyDescent="0.35">
      <c r="A2453" s="24">
        <v>44468</v>
      </c>
      <c r="B2453">
        <v>132.405626166601</v>
      </c>
      <c r="C2453">
        <v>157.814354287302</v>
      </c>
      <c r="D2453">
        <v>143.512648615568</v>
      </c>
      <c r="E2453">
        <v>118.396681510946</v>
      </c>
      <c r="F2453">
        <v>164.819020827505</v>
      </c>
      <c r="G2453">
        <v>25.4342955291194</v>
      </c>
      <c r="H2453">
        <v>9.6535464094252497</v>
      </c>
      <c r="I2453">
        <v>183.99594533541401</v>
      </c>
      <c r="J2453">
        <v>161.38801362806001</v>
      </c>
      <c r="K2453">
        <v>155.26661590798801</v>
      </c>
      <c r="L2453">
        <v>411.22904930613402</v>
      </c>
      <c r="M2453">
        <v>502.647980954839</v>
      </c>
      <c r="N2453">
        <v>412.75964216277401</v>
      </c>
      <c r="O2453">
        <v>320.00888105635698</v>
      </c>
      <c r="P2453">
        <v>408.28644614902498</v>
      </c>
      <c r="Q2453">
        <v>74.659126695370702</v>
      </c>
      <c r="R2453">
        <v>49.004683389617597</v>
      </c>
      <c r="S2453">
        <v>18.199382499545099</v>
      </c>
      <c r="T2453">
        <v>50.531761215139603</v>
      </c>
    </row>
    <row r="2454" spans="1:20" x14ac:dyDescent="0.35">
      <c r="A2454" s="24">
        <v>44469</v>
      </c>
      <c r="B2454">
        <v>132.382605936734</v>
      </c>
      <c r="C2454">
        <v>157.664081764614</v>
      </c>
      <c r="D2454">
        <v>143.43414018889001</v>
      </c>
      <c r="E2454">
        <v>118.396681510946</v>
      </c>
      <c r="F2454">
        <v>164.623348433464</v>
      </c>
      <c r="G2454">
        <v>25.489859711409601</v>
      </c>
      <c r="H2454">
        <v>9.6581976717349693</v>
      </c>
      <c r="I2454">
        <v>183.11140686525599</v>
      </c>
      <c r="J2454">
        <v>160.96448741724899</v>
      </c>
      <c r="K2454">
        <v>154.97173914437599</v>
      </c>
      <c r="L2454">
        <v>406.20287899917997</v>
      </c>
      <c r="M2454">
        <v>498.598145628304</v>
      </c>
      <c r="N2454">
        <v>407.74958232459102</v>
      </c>
      <c r="O2454">
        <v>315.77158868669301</v>
      </c>
      <c r="P2454">
        <v>388.90983669578702</v>
      </c>
      <c r="Q2454">
        <v>75.143207305407103</v>
      </c>
      <c r="R2454">
        <v>49.355973904165097</v>
      </c>
      <c r="S2454">
        <v>19.474498165724501</v>
      </c>
      <c r="T2454">
        <v>50.370323027107297</v>
      </c>
    </row>
    <row r="2455" spans="1:20" x14ac:dyDescent="0.35">
      <c r="A2455" s="24">
        <v>44470</v>
      </c>
      <c r="B2455">
        <v>132.78672121389801</v>
      </c>
      <c r="C2455">
        <v>158.38853794052901</v>
      </c>
      <c r="D2455">
        <v>143.92960309289501</v>
      </c>
      <c r="E2455">
        <v>118.56011748923</v>
      </c>
      <c r="F2455">
        <v>164.96778825418701</v>
      </c>
      <c r="G2455">
        <v>25.0731325364914</v>
      </c>
      <c r="H2455">
        <v>9.4287573025737998</v>
      </c>
      <c r="I2455">
        <v>185.036363847671</v>
      </c>
      <c r="J2455">
        <v>162.134386047041</v>
      </c>
      <c r="K2455">
        <v>158.68685286122101</v>
      </c>
      <c r="L2455">
        <v>411.03029448445602</v>
      </c>
      <c r="M2455">
        <v>503.816213216233</v>
      </c>
      <c r="N2455">
        <v>412.67879918460198</v>
      </c>
      <c r="O2455">
        <v>323.05264134046303</v>
      </c>
      <c r="P2455">
        <v>392.61294057874198</v>
      </c>
      <c r="Q2455">
        <v>76.148587619707101</v>
      </c>
      <c r="R2455">
        <v>49.8536322093561</v>
      </c>
      <c r="S2455">
        <v>18.6244216691025</v>
      </c>
      <c r="T2455">
        <v>51.682690910983297</v>
      </c>
    </row>
    <row r="2456" spans="1:20" x14ac:dyDescent="0.35">
      <c r="A2456" s="24">
        <v>44473</v>
      </c>
      <c r="B2456">
        <v>132.694350673028</v>
      </c>
      <c r="C2456">
        <v>158.23794757086401</v>
      </c>
      <c r="D2456">
        <v>143.772296955673</v>
      </c>
      <c r="E2456">
        <v>118.48781784459899</v>
      </c>
      <c r="F2456">
        <v>164.408842884504</v>
      </c>
      <c r="G2456">
        <v>25.184258106233202</v>
      </c>
      <c r="H2456">
        <v>9.4907686571738505</v>
      </c>
      <c r="I2456">
        <v>184.56683789886301</v>
      </c>
      <c r="J2456">
        <v>161.86764655867299</v>
      </c>
      <c r="K2456">
        <v>157.56640545188401</v>
      </c>
      <c r="L2456">
        <v>405.729617630983</v>
      </c>
      <c r="M2456">
        <v>493.69156404495499</v>
      </c>
      <c r="N2456">
        <v>407.507213158806</v>
      </c>
      <c r="O2456">
        <v>323.768804460902</v>
      </c>
      <c r="P2456">
        <v>389.125152254738</v>
      </c>
      <c r="Q2456">
        <v>77.377394943765196</v>
      </c>
      <c r="R2456">
        <v>50.702575445521497</v>
      </c>
      <c r="S2456">
        <v>19.696677019757299</v>
      </c>
      <c r="T2456">
        <v>52.995071425967097</v>
      </c>
    </row>
    <row r="2457" spans="1:20" x14ac:dyDescent="0.35">
      <c r="A2457" s="24">
        <v>44474</v>
      </c>
      <c r="B2457">
        <v>132.382624621985</v>
      </c>
      <c r="C2457">
        <v>157.886588467557</v>
      </c>
      <c r="D2457">
        <v>143.61499081845199</v>
      </c>
      <c r="E2457">
        <v>118.415518199969</v>
      </c>
      <c r="F2457">
        <v>164.27285933484899</v>
      </c>
      <c r="G2457">
        <v>25.656552258279799</v>
      </c>
      <c r="H2457">
        <v>9.7527652339288995</v>
      </c>
      <c r="I2457">
        <v>183.297445448746</v>
      </c>
      <c r="J2457">
        <v>161.20091787352601</v>
      </c>
      <c r="K2457">
        <v>153.26164815440799</v>
      </c>
      <c r="L2457">
        <v>409.95119875310201</v>
      </c>
      <c r="M2457">
        <v>500.233622110304</v>
      </c>
      <c r="N2457">
        <v>411.62831977455801</v>
      </c>
      <c r="O2457">
        <v>325.49956246661702</v>
      </c>
      <c r="P2457">
        <v>388.65150624030201</v>
      </c>
      <c r="Q2457">
        <v>78.345541171251895</v>
      </c>
      <c r="R2457">
        <v>51.346607124929598</v>
      </c>
      <c r="S2457">
        <v>21.039414019440301</v>
      </c>
      <c r="T2457">
        <v>53.312747996011602</v>
      </c>
    </row>
    <row r="2458" spans="1:20" x14ac:dyDescent="0.35">
      <c r="A2458" s="24">
        <v>44475</v>
      </c>
      <c r="B2458">
        <v>132.440315336042</v>
      </c>
      <c r="C2458">
        <v>157.78623173960401</v>
      </c>
      <c r="D2458">
        <v>143.57564821282099</v>
      </c>
      <c r="E2458">
        <v>118.38660526737</v>
      </c>
      <c r="F2458">
        <v>164.18223877975899</v>
      </c>
      <c r="G2458">
        <v>25.392621693692199</v>
      </c>
      <c r="H2458">
        <v>9.6039386400323892</v>
      </c>
      <c r="I2458">
        <v>183.645196967217</v>
      </c>
      <c r="J2458">
        <v>161.24936230996801</v>
      </c>
      <c r="K2458">
        <v>155.50248799978601</v>
      </c>
      <c r="L2458">
        <v>411.65493967861403</v>
      </c>
      <c r="M2458">
        <v>503.34884728574798</v>
      </c>
      <c r="N2458">
        <v>413.24447635558403</v>
      </c>
      <c r="O2458">
        <v>324.84306132742199</v>
      </c>
      <c r="P2458">
        <v>385.938778161691</v>
      </c>
      <c r="Q2458">
        <v>77.042265673567599</v>
      </c>
      <c r="R2458">
        <v>50.380559605817602</v>
      </c>
      <c r="S2458">
        <v>19.0784395676686</v>
      </c>
      <c r="T2458">
        <v>52.125360712859298</v>
      </c>
    </row>
    <row r="2459" spans="1:20" x14ac:dyDescent="0.35">
      <c r="A2459" s="24">
        <v>44476</v>
      </c>
      <c r="B2459">
        <v>132.070842515187</v>
      </c>
      <c r="C2459">
        <v>157.334488269476</v>
      </c>
      <c r="D2459">
        <v>143.26108415235501</v>
      </c>
      <c r="E2459">
        <v>118.314259454384</v>
      </c>
      <c r="F2459">
        <v>164.121811897111</v>
      </c>
      <c r="G2459">
        <v>25.892696539464598</v>
      </c>
      <c r="H2459">
        <v>9.8938395049279393</v>
      </c>
      <c r="I2459">
        <v>182.28888125626199</v>
      </c>
      <c r="J2459">
        <v>160.53410916453001</v>
      </c>
      <c r="K2459">
        <v>150.784908730583</v>
      </c>
      <c r="L2459">
        <v>415.21401469711998</v>
      </c>
      <c r="M2459">
        <v>508.02186761373201</v>
      </c>
      <c r="N2459">
        <v>416.71915868342001</v>
      </c>
      <c r="O2459">
        <v>327.34964443481903</v>
      </c>
      <c r="P2459">
        <v>394.37837662848</v>
      </c>
      <c r="Q2459">
        <v>78.010411901054297</v>
      </c>
      <c r="R2459">
        <v>51.112409726182698</v>
      </c>
      <c r="S2459">
        <v>19.2233387401903</v>
      </c>
      <c r="T2459">
        <v>53.531485099124303</v>
      </c>
    </row>
    <row r="2460" spans="1:20" x14ac:dyDescent="0.35">
      <c r="A2460" s="24">
        <v>44477</v>
      </c>
      <c r="B2460">
        <v>131.78216472188899</v>
      </c>
      <c r="C2460">
        <v>156.916215467911</v>
      </c>
      <c r="D2460">
        <v>143.02512494652299</v>
      </c>
      <c r="E2460">
        <v>118.241971351842</v>
      </c>
      <c r="F2460">
        <v>163.83475455120799</v>
      </c>
      <c r="G2460">
        <v>26.2399691852297</v>
      </c>
      <c r="H2460">
        <v>10.106226340859401</v>
      </c>
      <c r="I2460">
        <v>180.98471073054199</v>
      </c>
      <c r="J2460">
        <v>159.79460879342</v>
      </c>
      <c r="K2460">
        <v>147.482616985465</v>
      </c>
      <c r="L2460">
        <v>414.456796508004</v>
      </c>
      <c r="M2460">
        <v>506.308496809985</v>
      </c>
      <c r="N2460">
        <v>416.15354541993099</v>
      </c>
      <c r="O2460">
        <v>328.901367753356</v>
      </c>
      <c r="P2460">
        <v>391.14888432049298</v>
      </c>
      <c r="Q2460">
        <v>78.271065501332998</v>
      </c>
      <c r="R2460">
        <v>51.258783100399398</v>
      </c>
      <c r="S2460">
        <v>18.721019889121699</v>
      </c>
      <c r="T2460">
        <v>54.8751065539198</v>
      </c>
    </row>
    <row r="2461" spans="1:20" x14ac:dyDescent="0.35">
      <c r="A2461" s="24">
        <v>44480</v>
      </c>
      <c r="B2461">
        <v>131.57432866927601</v>
      </c>
      <c r="C2461">
        <v>156.598327033168</v>
      </c>
      <c r="D2461">
        <v>142.78919788334201</v>
      </c>
      <c r="E2461">
        <v>118.09737206258001</v>
      </c>
      <c r="F2461">
        <v>163.26071893493099</v>
      </c>
      <c r="G2461">
        <v>26.392771385237101</v>
      </c>
      <c r="H2461">
        <v>10.180639309235801</v>
      </c>
      <c r="I2461">
        <v>180.74130805765901</v>
      </c>
      <c r="J2461">
        <v>159.491578490389</v>
      </c>
      <c r="K2461">
        <v>146.48012394645801</v>
      </c>
      <c r="L2461">
        <v>411.45624466880099</v>
      </c>
      <c r="M2461">
        <v>503.11528603038403</v>
      </c>
      <c r="N2461">
        <v>413.16372923864998</v>
      </c>
      <c r="O2461">
        <v>325.91734256566599</v>
      </c>
      <c r="P2461">
        <v>383.35523253055698</v>
      </c>
      <c r="Q2461">
        <v>78.792372701889406</v>
      </c>
      <c r="R2461">
        <v>51.492974915573498</v>
      </c>
      <c r="S2461">
        <v>18.025502755521899</v>
      </c>
      <c r="T2461">
        <v>54.687623021726502</v>
      </c>
    </row>
    <row r="2462" spans="1:20" x14ac:dyDescent="0.35">
      <c r="A2462" s="24">
        <v>44481</v>
      </c>
      <c r="B2462">
        <v>132.059285687125</v>
      </c>
      <c r="C2462">
        <v>157.03336280788099</v>
      </c>
      <c r="D2462">
        <v>143.06446755215401</v>
      </c>
      <c r="E2462">
        <v>118.184076234111</v>
      </c>
      <c r="F2462">
        <v>163.562800631154</v>
      </c>
      <c r="G2462">
        <v>25.517645994812199</v>
      </c>
      <c r="H2462">
        <v>9.6752505478211805</v>
      </c>
      <c r="I2462">
        <v>182.67146932545199</v>
      </c>
      <c r="J2462">
        <v>160.50988194481801</v>
      </c>
      <c r="K2462">
        <v>153.851328383903</v>
      </c>
      <c r="L2462">
        <v>410.44336067009601</v>
      </c>
      <c r="M2462">
        <v>501.71340123121701</v>
      </c>
      <c r="N2462">
        <v>412.113153967367</v>
      </c>
      <c r="O2462">
        <v>325.91734256566599</v>
      </c>
      <c r="P2462">
        <v>386.670754631612</v>
      </c>
      <c r="Q2462">
        <v>78.792372701889406</v>
      </c>
      <c r="R2462">
        <v>51.434425565886599</v>
      </c>
      <c r="S2462">
        <v>18.2187028805461</v>
      </c>
      <c r="T2462">
        <v>54.515759959439102</v>
      </c>
    </row>
    <row r="2463" spans="1:20" x14ac:dyDescent="0.35">
      <c r="A2463" s="24">
        <v>44482</v>
      </c>
      <c r="B2463">
        <v>132.35951096586001</v>
      </c>
      <c r="C2463">
        <v>157.434872636297</v>
      </c>
      <c r="D2463">
        <v>143.22172547539799</v>
      </c>
      <c r="E2463">
        <v>118.140701064168</v>
      </c>
      <c r="F2463">
        <v>163.94054442842</v>
      </c>
      <c r="G2463">
        <v>25.031458701064299</v>
      </c>
      <c r="H2463">
        <v>9.3806990777594201</v>
      </c>
      <c r="I2463">
        <v>184.46254752839201</v>
      </c>
      <c r="J2463">
        <v>161.32213399592899</v>
      </c>
      <c r="K2463">
        <v>158.50993046794099</v>
      </c>
      <c r="L2463">
        <v>411.92005576259999</v>
      </c>
      <c r="M2463">
        <v>504.98444547762602</v>
      </c>
      <c r="N2463">
        <v>413.40606645068902</v>
      </c>
      <c r="O2463">
        <v>324.962434033357</v>
      </c>
      <c r="P2463">
        <v>389.08210291873502</v>
      </c>
      <c r="Q2463">
        <v>79.239211728819697</v>
      </c>
      <c r="R2463">
        <v>51.551524265260397</v>
      </c>
      <c r="S2463">
        <v>18.894899633144899</v>
      </c>
      <c r="T2463">
        <v>54.286619033917297</v>
      </c>
    </row>
    <row r="2464" spans="1:20" x14ac:dyDescent="0.35">
      <c r="A2464" s="24">
        <v>44483</v>
      </c>
      <c r="B2464">
        <v>132.61350893234399</v>
      </c>
      <c r="C2464">
        <v>157.85313161842799</v>
      </c>
      <c r="D2464">
        <v>143.497027286861</v>
      </c>
      <c r="E2464">
        <v>118.184076234111</v>
      </c>
      <c r="F2464">
        <v>164.84697402665401</v>
      </c>
      <c r="G2464">
        <v>24.8230979084436</v>
      </c>
      <c r="H2464">
        <v>9.2799320229644398</v>
      </c>
      <c r="I2464">
        <v>185.488493449288</v>
      </c>
      <c r="J2464">
        <v>162.08589159569499</v>
      </c>
      <c r="K2464">
        <v>160.22000313347701</v>
      </c>
      <c r="L2464">
        <v>418.84884144046998</v>
      </c>
      <c r="M2464">
        <v>514.3301818589</v>
      </c>
      <c r="N2464">
        <v>420.43624213078903</v>
      </c>
      <c r="O2464">
        <v>329.31914785240502</v>
      </c>
      <c r="P2464">
        <v>395.06730376239898</v>
      </c>
      <c r="Q2464">
        <v>80.058414112760801</v>
      </c>
      <c r="R2464">
        <v>52.137001011408401</v>
      </c>
      <c r="S2464">
        <v>18.9432005856474</v>
      </c>
      <c r="T2464">
        <v>55.104247479441497</v>
      </c>
    </row>
    <row r="2465" spans="1:20" x14ac:dyDescent="0.35">
      <c r="A2465" s="24">
        <v>44484</v>
      </c>
      <c r="B2465">
        <v>132.29021671061199</v>
      </c>
      <c r="C2465">
        <v>157.334488269476</v>
      </c>
      <c r="D2465">
        <v>143.14310454943899</v>
      </c>
      <c r="E2465">
        <v>118.039500029027</v>
      </c>
      <c r="F2465">
        <v>164.51460640320599</v>
      </c>
      <c r="G2465">
        <v>25.100913230217301</v>
      </c>
      <c r="H2465">
        <v>9.4380598271932499</v>
      </c>
      <c r="I2465">
        <v>184.94941134927399</v>
      </c>
      <c r="J2465">
        <v>161.50398818848001</v>
      </c>
      <c r="K2465">
        <v>157.56640545188401</v>
      </c>
      <c r="L2465">
        <v>422.03869782695301</v>
      </c>
      <c r="M2465">
        <v>518.30218371862702</v>
      </c>
      <c r="N2465">
        <v>423.74930240977397</v>
      </c>
      <c r="O2465">
        <v>329.97567336332497</v>
      </c>
      <c r="P2465">
        <v>394.72284019543901</v>
      </c>
      <c r="Q2465">
        <v>80.728672653155996</v>
      </c>
      <c r="R2465">
        <v>52.488291525955901</v>
      </c>
      <c r="S2465">
        <v>18.199382499545099</v>
      </c>
      <c r="T2465">
        <v>54.791774925786001</v>
      </c>
    </row>
    <row r="2466" spans="1:20" x14ac:dyDescent="0.35">
      <c r="A2466" s="24">
        <v>44487</v>
      </c>
      <c r="B2466">
        <v>132.19784616974201</v>
      </c>
      <c r="C2466">
        <v>156.94969995590799</v>
      </c>
      <c r="D2466">
        <v>142.907113200955</v>
      </c>
      <c r="E2466">
        <v>117.894877655588</v>
      </c>
      <c r="F2466">
        <v>164.439062915455</v>
      </c>
      <c r="G2466">
        <v>24.8786592958953</v>
      </c>
      <c r="H2466">
        <v>9.3155879768588292</v>
      </c>
      <c r="I2466">
        <v>184.93201500208301</v>
      </c>
      <c r="J2466">
        <v>161.37061844429499</v>
      </c>
      <c r="K2466">
        <v>159.39446913661601</v>
      </c>
      <c r="L2466">
        <v>423.28807793306299</v>
      </c>
      <c r="M2466">
        <v>522.89709673257698</v>
      </c>
      <c r="N2466">
        <v>425.12305787126797</v>
      </c>
      <c r="O2466">
        <v>330.99017076170401</v>
      </c>
      <c r="P2466">
        <v>402.30127974483003</v>
      </c>
      <c r="Q2466">
        <v>80.244592043119695</v>
      </c>
      <c r="R2466">
        <v>52.166275686251701</v>
      </c>
      <c r="S2466">
        <v>16.856647342355</v>
      </c>
      <c r="T2466">
        <v>55.078210556018902</v>
      </c>
    </row>
    <row r="2467" spans="1:20" x14ac:dyDescent="0.35">
      <c r="A2467" s="24">
        <v>44488</v>
      </c>
      <c r="B2467">
        <v>131.81677915032299</v>
      </c>
      <c r="C2467">
        <v>156.564897822906</v>
      </c>
      <c r="D2467">
        <v>142.74987134903699</v>
      </c>
      <c r="E2467">
        <v>117.93825282553099</v>
      </c>
      <c r="F2467">
        <v>164.559916680752</v>
      </c>
      <c r="G2467">
        <v>25.517645994812199</v>
      </c>
      <c r="H2467">
        <v>9.6892030204632196</v>
      </c>
      <c r="I2467">
        <v>183.12356968951099</v>
      </c>
      <c r="J2467">
        <v>160.48559470722299</v>
      </c>
      <c r="K2467">
        <v>153.26164815440799</v>
      </c>
      <c r="L2467">
        <v>426.55371595032199</v>
      </c>
      <c r="M2467">
        <v>526.71337080374803</v>
      </c>
      <c r="N2467">
        <v>428.43608619650598</v>
      </c>
      <c r="O2467">
        <v>331.82570658807799</v>
      </c>
      <c r="P2467">
        <v>400.36357747214402</v>
      </c>
      <c r="Q2467">
        <v>80.430784966064493</v>
      </c>
      <c r="R2467">
        <v>52.371192826582103</v>
      </c>
      <c r="S2467">
        <v>17.175426258899801</v>
      </c>
      <c r="T2467">
        <v>55.520876147525499</v>
      </c>
    </row>
    <row r="2468" spans="1:20" x14ac:dyDescent="0.35">
      <c r="A2468" s="24">
        <v>44489</v>
      </c>
      <c r="B2468">
        <v>131.72443663733</v>
      </c>
      <c r="C2468">
        <v>156.464499636651</v>
      </c>
      <c r="D2468">
        <v>142.67121828042599</v>
      </c>
      <c r="E2468">
        <v>117.967154216041</v>
      </c>
      <c r="F2468">
        <v>164.680823163067</v>
      </c>
      <c r="G2468">
        <v>25.878806192601701</v>
      </c>
      <c r="H2468">
        <v>9.8876380408961602</v>
      </c>
      <c r="I2468">
        <v>182.34105567905601</v>
      </c>
      <c r="J2468">
        <v>160.09768911135399</v>
      </c>
      <c r="K2468">
        <v>149.900379224125</v>
      </c>
      <c r="L2468">
        <v>428.229106052639</v>
      </c>
      <c r="M2468">
        <v>526.479748693445</v>
      </c>
      <c r="N2468">
        <v>429.80980970425401</v>
      </c>
      <c r="O2468">
        <v>339.345529025443</v>
      </c>
      <c r="P2468">
        <v>401.95674729893301</v>
      </c>
      <c r="Q2468">
        <v>81.324455523631798</v>
      </c>
      <c r="R2468">
        <v>52.985949831146897</v>
      </c>
      <c r="S2468">
        <v>17.5521644759548</v>
      </c>
      <c r="T2468">
        <v>56.223940445842999</v>
      </c>
    </row>
    <row r="2469" spans="1:20" x14ac:dyDescent="0.35">
      <c r="A2469" s="24">
        <v>44490</v>
      </c>
      <c r="B2469">
        <v>131.447306329469</v>
      </c>
      <c r="C2469">
        <v>156.04624065452001</v>
      </c>
      <c r="D2469">
        <v>142.31727947167801</v>
      </c>
      <c r="E2469">
        <v>117.721307723284</v>
      </c>
      <c r="F2469">
        <v>164.24265248315299</v>
      </c>
      <c r="G2469">
        <v>25.934370374891898</v>
      </c>
      <c r="H2469">
        <v>9.9108923810141398</v>
      </c>
      <c r="I2469">
        <v>182.21931048627701</v>
      </c>
      <c r="J2469">
        <v>159.75823795490899</v>
      </c>
      <c r="K2469">
        <v>149.546552761995</v>
      </c>
      <c r="L2469">
        <v>429.34606269344903</v>
      </c>
      <c r="M2469">
        <v>529.98438462268803</v>
      </c>
      <c r="N2469">
        <v>431.183501258256</v>
      </c>
      <c r="O2469">
        <v>337.49544705724099</v>
      </c>
      <c r="P2469">
        <v>408.975407722412</v>
      </c>
      <c r="Q2469">
        <v>80.095655695866895</v>
      </c>
      <c r="R2469">
        <v>52.1955503610953</v>
      </c>
      <c r="S2469">
        <v>17.542504285454299</v>
      </c>
      <c r="T2469">
        <v>55.010512028898702</v>
      </c>
    </row>
    <row r="2470" spans="1:20" x14ac:dyDescent="0.35">
      <c r="A2470" s="24">
        <v>44491</v>
      </c>
      <c r="B2470">
        <v>131.701332323831</v>
      </c>
      <c r="C2470">
        <v>156.330630781834</v>
      </c>
      <c r="D2470">
        <v>142.47455346624801</v>
      </c>
      <c r="E2470">
        <v>117.73576996062801</v>
      </c>
      <c r="F2470">
        <v>163.88011754577201</v>
      </c>
      <c r="G2470">
        <v>25.364843794804798</v>
      </c>
      <c r="H2470">
        <v>9.5899855102467093</v>
      </c>
      <c r="I2470">
        <v>183.314812558379</v>
      </c>
      <c r="J2470">
        <v>160.40076942928999</v>
      </c>
      <c r="K2470">
        <v>154.02825077718401</v>
      </c>
      <c r="L2470">
        <v>428.90118205437801</v>
      </c>
      <c r="M2470">
        <v>527.64804180977796</v>
      </c>
      <c r="N2470">
        <v>430.77954199736502</v>
      </c>
      <c r="O2470">
        <v>340.00200579291402</v>
      </c>
      <c r="P2470">
        <v>406.822493209181</v>
      </c>
      <c r="Q2470">
        <v>80.468019052877807</v>
      </c>
      <c r="R2470">
        <v>52.605384641756103</v>
      </c>
      <c r="S2470">
        <v>17.7550229489866</v>
      </c>
      <c r="T2470">
        <v>56.026036249763699</v>
      </c>
    </row>
    <row r="2471" spans="1:20" x14ac:dyDescent="0.35">
      <c r="A2471" s="24">
        <v>44494</v>
      </c>
      <c r="B2471">
        <v>131.82832663575999</v>
      </c>
      <c r="C2471">
        <v>156.58161933775401</v>
      </c>
      <c r="D2471">
        <v>142.631891746121</v>
      </c>
      <c r="E2471">
        <v>117.865976265078</v>
      </c>
      <c r="F2471">
        <v>164.13690214370399</v>
      </c>
      <c r="G2471">
        <v>25.448188670820699</v>
      </c>
      <c r="H2471">
        <v>9.6318429281728903</v>
      </c>
      <c r="I2471">
        <v>183.297445448746</v>
      </c>
      <c r="J2471">
        <v>160.473501103328</v>
      </c>
      <c r="K2471">
        <v>153.43855222325601</v>
      </c>
      <c r="L2471">
        <v>431.201247256785</v>
      </c>
      <c r="M2471">
        <v>531.85354406992997</v>
      </c>
      <c r="N2471">
        <v>432.96127988813299</v>
      </c>
      <c r="O2471">
        <v>340.598820579142</v>
      </c>
      <c r="P2471">
        <v>413.28134006728197</v>
      </c>
      <c r="Q2471">
        <v>80.877616496702004</v>
      </c>
      <c r="R2471">
        <v>52.927400481460303</v>
      </c>
      <c r="S2471">
        <v>19.7063372102578</v>
      </c>
      <c r="T2471">
        <v>57.645681091644398</v>
      </c>
    </row>
    <row r="2472" spans="1:20" x14ac:dyDescent="0.35">
      <c r="A2472" s="24">
        <v>44495</v>
      </c>
      <c r="B2472">
        <v>132.070842515187</v>
      </c>
      <c r="C2472">
        <v>156.78237425196201</v>
      </c>
      <c r="D2472">
        <v>142.74987134903699</v>
      </c>
      <c r="E2472">
        <v>117.808081147347</v>
      </c>
      <c r="F2472">
        <v>164.18223877975899</v>
      </c>
      <c r="G2472">
        <v>25.031458701064299</v>
      </c>
      <c r="H2472">
        <v>9.4008530144332294</v>
      </c>
      <c r="I2472">
        <v>184.75812462406901</v>
      </c>
      <c r="J2472">
        <v>161.16451702607401</v>
      </c>
      <c r="K2472">
        <v>157.38950138303599</v>
      </c>
      <c r="L2472">
        <v>431.58930662574102</v>
      </c>
      <c r="M2472">
        <v>533.02183718626304</v>
      </c>
      <c r="N2472">
        <v>433.36527110277001</v>
      </c>
      <c r="O2472">
        <v>338.03252674705197</v>
      </c>
      <c r="P2472">
        <v>405.05702271997501</v>
      </c>
      <c r="Q2472">
        <v>80.989326253434299</v>
      </c>
      <c r="R2472">
        <v>53.044499180833803</v>
      </c>
      <c r="S2472">
        <v>19.2619795021923</v>
      </c>
      <c r="T2472">
        <v>57.557145447121499</v>
      </c>
    </row>
    <row r="2473" spans="1:20" x14ac:dyDescent="0.35">
      <c r="A2473" s="24">
        <v>44496</v>
      </c>
      <c r="B2473">
        <v>132.509618933914</v>
      </c>
      <c r="C2473">
        <v>157.30103142034699</v>
      </c>
      <c r="D2473">
        <v>143.02512494652299</v>
      </c>
      <c r="E2473">
        <v>117.837028706213</v>
      </c>
      <c r="F2473">
        <v>164.00097131106901</v>
      </c>
      <c r="G2473">
        <v>24.128549822075001</v>
      </c>
      <c r="H2473">
        <v>8.8877125872647191</v>
      </c>
      <c r="I2473">
        <v>186.77526762781699</v>
      </c>
      <c r="J2473">
        <v>162.14652966583901</v>
      </c>
      <c r="K2473">
        <v>165.94006627946999</v>
      </c>
      <c r="L2473">
        <v>429.67730079229102</v>
      </c>
      <c r="M2473">
        <v>534.81304145681895</v>
      </c>
      <c r="N2473">
        <v>431.42593433153399</v>
      </c>
      <c r="O2473">
        <v>326.99157506046203</v>
      </c>
      <c r="P2473">
        <v>395.75623089631802</v>
      </c>
      <c r="Q2473">
        <v>79.499865329097901</v>
      </c>
      <c r="R2473">
        <v>52.137001011408401</v>
      </c>
      <c r="S2473">
        <v>19.754638162760401</v>
      </c>
      <c r="T2473">
        <v>55.114663932958202</v>
      </c>
    </row>
    <row r="2474" spans="1:20" x14ac:dyDescent="0.35">
      <c r="A2474" s="24">
        <v>44497</v>
      </c>
      <c r="B2474">
        <v>132.40567287973099</v>
      </c>
      <c r="C2474">
        <v>157.066805837576</v>
      </c>
      <c r="D2474">
        <v>142.907113200955</v>
      </c>
      <c r="E2474">
        <v>117.808081147347</v>
      </c>
      <c r="F2474">
        <v>164.39375263791001</v>
      </c>
      <c r="G2474">
        <v>24.295239574107001</v>
      </c>
      <c r="H2474">
        <v>8.9807286334493703</v>
      </c>
      <c r="I2474">
        <v>186.340578229729</v>
      </c>
      <c r="J2474">
        <v>161.90402740016401</v>
      </c>
      <c r="K2474">
        <v>164.05307122065301</v>
      </c>
      <c r="L2474">
        <v>433.82321990736199</v>
      </c>
      <c r="M2474">
        <v>540.96559748596098</v>
      </c>
      <c r="N2474">
        <v>435.62788392545798</v>
      </c>
      <c r="O2474">
        <v>331.64667190089898</v>
      </c>
      <c r="P2474">
        <v>402.77489131979797</v>
      </c>
      <c r="Q2474">
        <v>79.909462772922097</v>
      </c>
      <c r="R2474">
        <v>52.459016851112303</v>
      </c>
      <c r="S2474">
        <v>18.6244216691025</v>
      </c>
      <c r="T2474">
        <v>55.739609040268903</v>
      </c>
    </row>
    <row r="2475" spans="1:20" x14ac:dyDescent="0.35">
      <c r="A2475" s="24">
        <v>44498</v>
      </c>
      <c r="B2475">
        <v>132.37103976604499</v>
      </c>
      <c r="C2475">
        <v>157.083527352424</v>
      </c>
      <c r="D2475">
        <v>142.74987134903699</v>
      </c>
      <c r="E2475">
        <v>117.779168214748</v>
      </c>
      <c r="F2475">
        <v>164.09161822466899</v>
      </c>
      <c r="G2475">
        <v>24.128549822075001</v>
      </c>
      <c r="H2475">
        <v>8.8830613249549906</v>
      </c>
      <c r="I2475">
        <v>186.288359950597</v>
      </c>
      <c r="J2475">
        <v>161.81915210732799</v>
      </c>
      <c r="K2475">
        <v>165.94006627946999</v>
      </c>
      <c r="L2475">
        <v>434.70350100517601</v>
      </c>
      <c r="M2475">
        <v>543.92521658272801</v>
      </c>
      <c r="N2475">
        <v>436.274372120865</v>
      </c>
      <c r="O2475">
        <v>330.274007641266</v>
      </c>
      <c r="P2475">
        <v>406.00438362778499</v>
      </c>
      <c r="Q2475">
        <v>79.499865329097901</v>
      </c>
      <c r="R2475">
        <v>52.254099710781801</v>
      </c>
      <c r="S2475">
        <v>17.832302630497701</v>
      </c>
      <c r="T2475">
        <v>55.390678899305399</v>
      </c>
    </row>
    <row r="2476" spans="1:20" x14ac:dyDescent="0.35">
      <c r="A2476" s="24">
        <v>44501</v>
      </c>
      <c r="B2476">
        <v>132.290076571225</v>
      </c>
      <c r="C2476">
        <v>156.93767704853801</v>
      </c>
      <c r="D2476">
        <v>142.68688782311</v>
      </c>
      <c r="E2476">
        <v>117.797993361682</v>
      </c>
      <c r="F2476">
        <v>163.893006856836</v>
      </c>
      <c r="G2476">
        <v>24.489710019864599</v>
      </c>
      <c r="H2476">
        <v>9.0706442761899204</v>
      </c>
      <c r="I2476">
        <v>185.62070568793999</v>
      </c>
      <c r="J2476">
        <v>161.53011597455901</v>
      </c>
      <c r="K2476">
        <v>162.10705316559</v>
      </c>
      <c r="L2476">
        <v>435.45123901396198</v>
      </c>
      <c r="M2476">
        <v>543.53580582893005</v>
      </c>
      <c r="N2476">
        <v>437.324819577163</v>
      </c>
      <c r="O2476">
        <v>340.00200579291402</v>
      </c>
      <c r="P2476">
        <v>415.04670723808198</v>
      </c>
      <c r="Q2476">
        <v>80.095655695866895</v>
      </c>
      <c r="R2476">
        <v>52.634659316599397</v>
      </c>
      <c r="S2476">
        <v>16.798686199351899</v>
      </c>
      <c r="T2476">
        <v>57.0676100251587</v>
      </c>
    </row>
    <row r="2477" spans="1:20" x14ac:dyDescent="0.35">
      <c r="A2477" s="24">
        <v>44502</v>
      </c>
      <c r="B2477">
        <v>132.55607046918399</v>
      </c>
      <c r="C2477">
        <v>157.30646245781401</v>
      </c>
      <c r="D2477">
        <v>143.080538877984</v>
      </c>
      <c r="E2477">
        <v>117.942765782276</v>
      </c>
      <c r="F2477">
        <v>164.16589650397199</v>
      </c>
      <c r="G2477">
        <v>24.309129920969799</v>
      </c>
      <c r="H2477">
        <v>8.96677681795091</v>
      </c>
      <c r="I2477">
        <v>186.753807260022</v>
      </c>
      <c r="J2477">
        <v>162.14959057799101</v>
      </c>
      <c r="K2477">
        <v>164.17098894212</v>
      </c>
      <c r="L2477">
        <v>437.21186102145299</v>
      </c>
      <c r="M2477">
        <v>546.10589246202096</v>
      </c>
      <c r="N2477">
        <v>438.86013318001699</v>
      </c>
      <c r="O2477">
        <v>338.74873861093999</v>
      </c>
      <c r="P2477">
        <v>417.802519092164</v>
      </c>
      <c r="Q2477">
        <v>80.319067713039104</v>
      </c>
      <c r="R2477">
        <v>52.605384641756103</v>
      </c>
      <c r="S2477">
        <v>17.793663710988501</v>
      </c>
      <c r="T2477">
        <v>56.463493614512203</v>
      </c>
    </row>
    <row r="2478" spans="1:20" x14ac:dyDescent="0.35">
      <c r="A2478" s="24">
        <v>44503</v>
      </c>
      <c r="B2478">
        <v>132.290076571225</v>
      </c>
      <c r="C2478">
        <v>157.12208357260999</v>
      </c>
      <c r="D2478">
        <v>143.04121234367801</v>
      </c>
      <c r="E2478">
        <v>117.92829200284299</v>
      </c>
      <c r="F2478">
        <v>164.56002211478901</v>
      </c>
      <c r="G2478">
        <v>24.767533726153498</v>
      </c>
      <c r="H2478">
        <v>9.2272225358403297</v>
      </c>
      <c r="I2478">
        <v>186.021640324967</v>
      </c>
      <c r="J2478">
        <v>161.73656749711401</v>
      </c>
      <c r="K2478">
        <v>159.276514766285</v>
      </c>
      <c r="L2478">
        <v>439.88111494995297</v>
      </c>
      <c r="M2478">
        <v>550.233682965242</v>
      </c>
      <c r="N2478">
        <v>441.76920224436498</v>
      </c>
      <c r="O2478">
        <v>345.492687203174</v>
      </c>
      <c r="P2478">
        <v>433.82048822940601</v>
      </c>
      <c r="Q2478">
        <v>78.271065501332998</v>
      </c>
      <c r="R2478">
        <v>51.434425565886599</v>
      </c>
      <c r="S2478">
        <v>18.778981032124701</v>
      </c>
      <c r="T2478">
        <v>55.937513236348302</v>
      </c>
    </row>
    <row r="2479" spans="1:20" x14ac:dyDescent="0.35">
      <c r="A2479" s="24">
        <v>44504</v>
      </c>
      <c r="B2479">
        <v>132.729572372136</v>
      </c>
      <c r="C2479">
        <v>157.675220228223</v>
      </c>
      <c r="D2479">
        <v>143.27746083337601</v>
      </c>
      <c r="E2479">
        <v>118.07300671299301</v>
      </c>
      <c r="F2479">
        <v>164.954174084116</v>
      </c>
      <c r="G2479">
        <v>24.281349227244</v>
      </c>
      <c r="H2479">
        <v>8.9435218206893499</v>
      </c>
      <c r="I2479">
        <v>187.24192829591101</v>
      </c>
      <c r="J2479">
        <v>162.58691089944799</v>
      </c>
      <c r="K2479">
        <v>164.05307122065301</v>
      </c>
      <c r="L2479">
        <v>441.954074507489</v>
      </c>
      <c r="M2479">
        <v>556.85360492486905</v>
      </c>
      <c r="N2479">
        <v>443.62775994492199</v>
      </c>
      <c r="O2479">
        <v>340.360099538996</v>
      </c>
      <c r="P2479">
        <v>433.38996042990999</v>
      </c>
      <c r="Q2479">
        <v>77.786992387589393</v>
      </c>
      <c r="R2479">
        <v>50.936767260695497</v>
      </c>
      <c r="S2479">
        <v>18.382922434068799</v>
      </c>
      <c r="T2479">
        <v>55.6041993549211</v>
      </c>
    </row>
    <row r="2480" spans="1:20" x14ac:dyDescent="0.35">
      <c r="A2480" s="24">
        <v>44505</v>
      </c>
      <c r="B2480">
        <v>133.24997531211</v>
      </c>
      <c r="C2480">
        <v>158.42945728388699</v>
      </c>
      <c r="D2480">
        <v>143.671208316204</v>
      </c>
      <c r="E2480">
        <v>118.203316896243</v>
      </c>
      <c r="F2480">
        <v>165.69706231118599</v>
      </c>
      <c r="G2480">
        <v>23.559017652311201</v>
      </c>
      <c r="H2480">
        <v>8.5528532438552496</v>
      </c>
      <c r="I2480">
        <v>189.49070585532499</v>
      </c>
      <c r="J2480">
        <v>163.777245619193</v>
      </c>
      <c r="K2480">
        <v>171.365270986284</v>
      </c>
      <c r="L2480">
        <v>443.48750115231297</v>
      </c>
      <c r="M2480">
        <v>556.85360492486905</v>
      </c>
      <c r="N2480">
        <v>445.16304159402898</v>
      </c>
      <c r="O2480">
        <v>343.52323252903699</v>
      </c>
      <c r="P2480">
        <v>437.868055679321</v>
      </c>
      <c r="Q2480">
        <v>78.8668483718088</v>
      </c>
      <c r="R2480">
        <v>51.6100680313737</v>
      </c>
      <c r="S2480">
        <v>18.122102818033898</v>
      </c>
      <c r="T2480">
        <v>57.1353085522789</v>
      </c>
    </row>
    <row r="2481" spans="1:20" x14ac:dyDescent="0.35">
      <c r="A2481" s="24">
        <v>44508</v>
      </c>
      <c r="B2481">
        <v>133.00710441290499</v>
      </c>
      <c r="C2481">
        <v>157.94337252087001</v>
      </c>
      <c r="D2481">
        <v>143.356162115964</v>
      </c>
      <c r="E2481">
        <v>118.00063781582899</v>
      </c>
      <c r="F2481">
        <v>165.530252484866</v>
      </c>
      <c r="G2481">
        <v>23.586798346037099</v>
      </c>
      <c r="H2481">
        <v>8.5838585925834892</v>
      </c>
      <c r="I2481">
        <v>189.020010404185</v>
      </c>
      <c r="J2481">
        <v>163.400703409616</v>
      </c>
      <c r="K2481">
        <v>170.71656776054201</v>
      </c>
      <c r="L2481">
        <v>443.86611024687198</v>
      </c>
      <c r="M2481">
        <v>557.00927185848604</v>
      </c>
      <c r="N2481">
        <v>445.56709671615903</v>
      </c>
      <c r="O2481">
        <v>343.76190482573401</v>
      </c>
      <c r="P2481">
        <v>437.222143441936</v>
      </c>
      <c r="Q2481">
        <v>79.350921485552405</v>
      </c>
      <c r="R2481">
        <v>51.9320838710779</v>
      </c>
      <c r="S2481">
        <v>17.455564413442701</v>
      </c>
      <c r="T2481">
        <v>58.051893306211603</v>
      </c>
    </row>
    <row r="2482" spans="1:20" x14ac:dyDescent="0.35">
      <c r="A2482" s="24">
        <v>44509</v>
      </c>
      <c r="B2482">
        <v>133.37717516180601</v>
      </c>
      <c r="C2482">
        <v>158.26185519126599</v>
      </c>
      <c r="D2482">
        <v>143.592410605661</v>
      </c>
      <c r="E2482">
        <v>118.08749203451499</v>
      </c>
      <c r="F2482">
        <v>165.65154116556599</v>
      </c>
      <c r="G2482">
        <v>23.003381419086999</v>
      </c>
      <c r="H2482">
        <v>8.2614021772375903</v>
      </c>
      <c r="I2482">
        <v>189.96135745012799</v>
      </c>
      <c r="J2482">
        <v>163.83796371318601</v>
      </c>
      <c r="K2482">
        <v>177.085260834548</v>
      </c>
      <c r="L2482">
        <v>442.39895514656001</v>
      </c>
      <c r="M2482">
        <v>554.28345743683894</v>
      </c>
      <c r="N2482">
        <v>444.274184232837</v>
      </c>
      <c r="O2482">
        <v>341.97143609532702</v>
      </c>
      <c r="P2482">
        <v>441.22666155584801</v>
      </c>
      <c r="Q2482">
        <v>79.983938442841506</v>
      </c>
      <c r="R2482">
        <v>52.2833743856254</v>
      </c>
      <c r="S2482">
        <v>15.9969088127395</v>
      </c>
      <c r="T2482">
        <v>57.937324948635897</v>
      </c>
    </row>
    <row r="2483" spans="1:20" x14ac:dyDescent="0.35">
      <c r="A2483" s="24">
        <v>44510</v>
      </c>
      <c r="B2483">
        <v>132.475135302241</v>
      </c>
      <c r="C2483">
        <v>157.17231721432199</v>
      </c>
      <c r="D2483">
        <v>142.883713350547</v>
      </c>
      <c r="E2483">
        <v>117.711162227174</v>
      </c>
      <c r="F2483">
        <v>164.80257311768099</v>
      </c>
      <c r="G2483">
        <v>23.8368413586001</v>
      </c>
      <c r="H2483">
        <v>8.7032306966173891</v>
      </c>
      <c r="I2483">
        <v>187.24192829591101</v>
      </c>
      <c r="J2483">
        <v>162.16171419082801</v>
      </c>
      <c r="K2483">
        <v>167.53227619683599</v>
      </c>
      <c r="L2483">
        <v>438.83993993991697</v>
      </c>
      <c r="M2483">
        <v>547.196230401668</v>
      </c>
      <c r="N2483">
        <v>440.718690880574</v>
      </c>
      <c r="O2483">
        <v>341.97143609532702</v>
      </c>
      <c r="P2483">
        <v>432.44263396156902</v>
      </c>
      <c r="Q2483">
        <v>78.978558128541493</v>
      </c>
      <c r="R2483">
        <v>51.580798940103598</v>
      </c>
      <c r="S2483">
        <v>15.8230290687163</v>
      </c>
      <c r="T2483">
        <v>55.224032484514701</v>
      </c>
    </row>
    <row r="2484" spans="1:20" x14ac:dyDescent="0.35">
      <c r="A2484" s="24">
        <v>44511</v>
      </c>
      <c r="B2484">
        <v>132.23227374566099</v>
      </c>
      <c r="C2484">
        <v>156.65272032444</v>
      </c>
      <c r="D2484">
        <v>142.45059111943601</v>
      </c>
      <c r="E2484">
        <v>117.566401348669</v>
      </c>
      <c r="F2484">
        <v>164.544905509686</v>
      </c>
      <c r="G2484">
        <v>23.9062958877531</v>
      </c>
      <c r="H2484">
        <v>8.7435372556779392</v>
      </c>
      <c r="I2484">
        <v>186.63176969166</v>
      </c>
      <c r="J2484">
        <v>161.70015664668</v>
      </c>
      <c r="K2484">
        <v>166.88355464666299</v>
      </c>
      <c r="L2484">
        <v>438.98187349147997</v>
      </c>
      <c r="M2484">
        <v>548.44241783974701</v>
      </c>
      <c r="N2484">
        <v>440.88028097568002</v>
      </c>
      <c r="O2484">
        <v>344.11999857181502</v>
      </c>
      <c r="P2484">
        <v>437.65274012037003</v>
      </c>
      <c r="Q2484">
        <v>79.537106912203996</v>
      </c>
      <c r="R2484">
        <v>51.785716080434099</v>
      </c>
      <c r="S2484">
        <v>16.5378684258101</v>
      </c>
      <c r="T2484">
        <v>56.067702063830403</v>
      </c>
    </row>
    <row r="2485" spans="1:20" x14ac:dyDescent="0.35">
      <c r="A2485" s="24">
        <v>44512</v>
      </c>
      <c r="B2485">
        <v>132.20913206165801</v>
      </c>
      <c r="C2485">
        <v>156.853876002227</v>
      </c>
      <c r="D2485">
        <v>142.60813832654401</v>
      </c>
      <c r="E2485">
        <v>117.682214668309</v>
      </c>
      <c r="F2485">
        <v>164.544905509686</v>
      </c>
      <c r="G2485">
        <v>24.156330515800899</v>
      </c>
      <c r="H2485">
        <v>8.8474053710605904</v>
      </c>
      <c r="I2485">
        <v>186.073931697994</v>
      </c>
      <c r="J2485">
        <v>161.53011597455901</v>
      </c>
      <c r="K2485">
        <v>164.524778755385</v>
      </c>
      <c r="L2485">
        <v>442.29488250445399</v>
      </c>
      <c r="M2485">
        <v>554.75076251238397</v>
      </c>
      <c r="N2485">
        <v>444.112498276493</v>
      </c>
      <c r="O2485">
        <v>342.80702066514903</v>
      </c>
      <c r="P2485">
        <v>441.18361221984497</v>
      </c>
      <c r="Q2485">
        <v>79.4253971554717</v>
      </c>
      <c r="R2485">
        <v>51.639342706217001</v>
      </c>
      <c r="S2485">
        <v>15.5235705331724</v>
      </c>
      <c r="T2485">
        <v>55.942713042368098</v>
      </c>
    </row>
    <row r="2486" spans="1:20" x14ac:dyDescent="0.35">
      <c r="A2486" s="24">
        <v>44515</v>
      </c>
      <c r="B2486">
        <v>131.72341829112301</v>
      </c>
      <c r="C2486">
        <v>156.14991404657599</v>
      </c>
      <c r="D2486">
        <v>142.29310819763</v>
      </c>
      <c r="E2486">
        <v>117.609799602789</v>
      </c>
      <c r="F2486">
        <v>164.347809756141</v>
      </c>
      <c r="G2486">
        <v>24.739750237589298</v>
      </c>
      <c r="H2486">
        <v>9.1915665819459402</v>
      </c>
      <c r="I2486">
        <v>183.79030296908101</v>
      </c>
      <c r="J2486">
        <v>160.30321035668501</v>
      </c>
      <c r="K2486">
        <v>158.39197609761001</v>
      </c>
      <c r="L2486">
        <v>442.446236424483</v>
      </c>
      <c r="M2486">
        <v>554.43918522539502</v>
      </c>
      <c r="N2486">
        <v>444.274184232837</v>
      </c>
      <c r="O2486">
        <v>343.76190482573401</v>
      </c>
      <c r="P2486">
        <v>443.81020718698198</v>
      </c>
      <c r="Q2486">
        <v>79.462631242284601</v>
      </c>
      <c r="R2486">
        <v>51.756441405590799</v>
      </c>
      <c r="S2486">
        <v>16.219089509265199</v>
      </c>
      <c r="T2486">
        <v>56.322884123143901</v>
      </c>
    </row>
    <row r="2487" spans="1:20" x14ac:dyDescent="0.35">
      <c r="A2487" s="24">
        <v>44516</v>
      </c>
      <c r="B2487">
        <v>131.67714426574301</v>
      </c>
      <c r="C2487">
        <v>155.982339592822</v>
      </c>
      <c r="D2487">
        <v>142.175032166759</v>
      </c>
      <c r="E2487">
        <v>117.595337365445</v>
      </c>
      <c r="F2487">
        <v>164.39330454325099</v>
      </c>
      <c r="G2487">
        <v>24.850878602169502</v>
      </c>
      <c r="H2487">
        <v>9.2520264205367209</v>
      </c>
      <c r="I2487">
        <v>183.35448792499801</v>
      </c>
      <c r="J2487">
        <v>160.03598072225401</v>
      </c>
      <c r="K2487">
        <v>157.15361096680499</v>
      </c>
      <c r="L2487">
        <v>444.19737825164401</v>
      </c>
      <c r="M2487">
        <v>559.26784205952595</v>
      </c>
      <c r="N2487">
        <v>445.89034081386302</v>
      </c>
      <c r="O2487">
        <v>343.52323252903699</v>
      </c>
      <c r="P2487">
        <v>448.50365243481298</v>
      </c>
      <c r="Q2487">
        <v>79.350921485552405</v>
      </c>
      <c r="R2487">
        <v>51.756441405590799</v>
      </c>
      <c r="S2487">
        <v>16.595827726320199</v>
      </c>
      <c r="T2487">
        <v>56.0156240066161</v>
      </c>
    </row>
    <row r="2488" spans="1:20" x14ac:dyDescent="0.35">
      <c r="A2488" s="24">
        <v>44517</v>
      </c>
      <c r="B2488">
        <v>131.98939350382901</v>
      </c>
      <c r="C2488">
        <v>156.367818878078</v>
      </c>
      <c r="D2488">
        <v>142.45059111943601</v>
      </c>
      <c r="E2488">
        <v>117.682214668309</v>
      </c>
      <c r="F2488">
        <v>164.15071400259501</v>
      </c>
      <c r="G2488">
        <v>24.448041774114301</v>
      </c>
      <c r="H2488">
        <v>9.0365385240176508</v>
      </c>
      <c r="I2488">
        <v>184.40046157333299</v>
      </c>
      <c r="J2488">
        <v>160.67976256924501</v>
      </c>
      <c r="K2488">
        <v>160.98664240511701</v>
      </c>
      <c r="L2488">
        <v>443.118312426221</v>
      </c>
      <c r="M2488">
        <v>558.87849216066695</v>
      </c>
      <c r="N2488">
        <v>444.92060852075099</v>
      </c>
      <c r="O2488">
        <v>340.12137849884903</v>
      </c>
      <c r="P2488">
        <v>438.21251924628098</v>
      </c>
      <c r="Q2488">
        <v>78.643436354636606</v>
      </c>
      <c r="R2488">
        <v>51.083140634912603</v>
      </c>
      <c r="S2488">
        <v>15.745749387205199</v>
      </c>
      <c r="T2488">
        <v>54.026228747845501</v>
      </c>
    </row>
    <row r="2489" spans="1:20" x14ac:dyDescent="0.35">
      <c r="A2489" s="24">
        <v>44518</v>
      </c>
      <c r="B2489">
        <v>132.105055210714</v>
      </c>
      <c r="C2489">
        <v>156.501950302137</v>
      </c>
      <c r="D2489">
        <v>142.48999801036999</v>
      </c>
      <c r="E2489">
        <v>117.69666536356399</v>
      </c>
      <c r="F2489">
        <v>163.96878757117199</v>
      </c>
      <c r="G2489">
        <v>24.281349227244</v>
      </c>
      <c r="H2489">
        <v>8.9404207601016701</v>
      </c>
      <c r="I2489">
        <v>185.132555414492</v>
      </c>
      <c r="J2489">
        <v>161.044201171949</v>
      </c>
      <c r="K2489">
        <v>162.28393891000701</v>
      </c>
      <c r="L2489">
        <v>444.62338824785201</v>
      </c>
      <c r="M2489">
        <v>564.09662060353503</v>
      </c>
      <c r="N2489">
        <v>446.455890169859</v>
      </c>
      <c r="O2489">
        <v>338.68905225797198</v>
      </c>
      <c r="P2489">
        <v>446.39378725758502</v>
      </c>
      <c r="Q2489">
        <v>78.904089954914895</v>
      </c>
      <c r="R2489">
        <v>51.258783100399398</v>
      </c>
      <c r="S2489">
        <v>15.8133707207088</v>
      </c>
      <c r="T2489">
        <v>54.140797105421697</v>
      </c>
    </row>
    <row r="2490" spans="1:20" x14ac:dyDescent="0.35">
      <c r="A2490" s="24">
        <v>44519</v>
      </c>
      <c r="B2490">
        <v>132.35948293798199</v>
      </c>
      <c r="C2490">
        <v>156.753325802201</v>
      </c>
      <c r="D2490">
        <v>142.48999801036999</v>
      </c>
      <c r="E2490">
        <v>117.63873561956601</v>
      </c>
      <c r="F2490">
        <v>163.847498890471</v>
      </c>
      <c r="G2490">
        <v>23.767386829447101</v>
      </c>
      <c r="H2490">
        <v>8.6536209557937394</v>
      </c>
      <c r="I2490">
        <v>186.335432419467</v>
      </c>
      <c r="J2490">
        <v>161.65156216552401</v>
      </c>
      <c r="K2490">
        <v>167.886084334533</v>
      </c>
      <c r="L2490">
        <v>443.82827924334703</v>
      </c>
      <c r="M2490">
        <v>566.66670723662696</v>
      </c>
      <c r="N2490">
        <v>445.72865485751799</v>
      </c>
      <c r="O2490">
        <v>336.301817484786</v>
      </c>
      <c r="P2490">
        <v>435.11231270417602</v>
      </c>
      <c r="Q2490">
        <v>77.6380485440435</v>
      </c>
      <c r="R2490">
        <v>50.468383630347802</v>
      </c>
      <c r="S2490">
        <v>16.161128366262201</v>
      </c>
      <c r="T2490">
        <v>51.437925305186504</v>
      </c>
    </row>
    <row r="2491" spans="1:20" x14ac:dyDescent="0.35">
      <c r="A2491" s="24">
        <v>44522</v>
      </c>
      <c r="B2491">
        <v>131.72341829112301</v>
      </c>
      <c r="C2491">
        <v>155.714132022439</v>
      </c>
      <c r="D2491">
        <v>141.78130075525601</v>
      </c>
      <c r="E2491">
        <v>117.392704453387</v>
      </c>
      <c r="F2491">
        <v>163.24110820398701</v>
      </c>
      <c r="G2491">
        <v>24.323020267832799</v>
      </c>
      <c r="H2491">
        <v>8.9605753539191308</v>
      </c>
      <c r="I2491">
        <v>184.27839476741201</v>
      </c>
      <c r="J2491">
        <v>160.24253227461699</v>
      </c>
      <c r="K2491">
        <v>161.93011244787701</v>
      </c>
      <c r="L2491">
        <v>442.578809419442</v>
      </c>
      <c r="M2491">
        <v>560.90337939646599</v>
      </c>
      <c r="N2491">
        <v>444.354995257263</v>
      </c>
      <c r="O2491">
        <v>340.53915859789799</v>
      </c>
      <c r="P2491">
        <v>441.35587844279399</v>
      </c>
      <c r="Q2491">
        <v>78.196597327706399</v>
      </c>
      <c r="R2491">
        <v>50.790399470051703</v>
      </c>
      <c r="S2491">
        <v>15.397990820405299</v>
      </c>
      <c r="T2491">
        <v>52.250345523952298</v>
      </c>
    </row>
    <row r="2492" spans="1:20" x14ac:dyDescent="0.35">
      <c r="A2492" s="24">
        <v>44523</v>
      </c>
      <c r="B2492">
        <v>131.20300600852201</v>
      </c>
      <c r="C2492">
        <v>155.12744178166099</v>
      </c>
      <c r="D2492">
        <v>141.623785690799</v>
      </c>
      <c r="E2492">
        <v>117.363756894521</v>
      </c>
      <c r="F2492">
        <v>163.013713343962</v>
      </c>
      <c r="G2492">
        <v>25.003678007338401</v>
      </c>
      <c r="H2492">
        <v>9.3419420632773402</v>
      </c>
      <c r="I2492">
        <v>182.134199954053</v>
      </c>
      <c r="J2492">
        <v>159.10068200323599</v>
      </c>
      <c r="K2492">
        <v>155.03074381619001</v>
      </c>
      <c r="L2492">
        <v>443.16571332786998</v>
      </c>
      <c r="M2492">
        <v>559.03421994922303</v>
      </c>
      <c r="N2492">
        <v>445.08223056960298</v>
      </c>
      <c r="O2492">
        <v>345.492687203174</v>
      </c>
      <c r="P2492">
        <v>434.76781469774801</v>
      </c>
      <c r="Q2492">
        <v>79.611575085830594</v>
      </c>
      <c r="R2492">
        <v>51.902809196234301</v>
      </c>
      <c r="S2492">
        <v>16.161128366262201</v>
      </c>
      <c r="T2492">
        <v>54.354317561037597</v>
      </c>
    </row>
    <row r="2493" spans="1:20" x14ac:dyDescent="0.35">
      <c r="A2493" s="24">
        <v>44524</v>
      </c>
      <c r="B2493">
        <v>131.50369841854501</v>
      </c>
      <c r="C2493">
        <v>155.32859745944799</v>
      </c>
      <c r="D2493">
        <v>141.66316043908199</v>
      </c>
      <c r="E2493">
        <v>117.262382728048</v>
      </c>
      <c r="F2493">
        <v>162.93791945037199</v>
      </c>
      <c r="G2493">
        <v>24.239678186655201</v>
      </c>
      <c r="H2493">
        <v>8.8970137975970207</v>
      </c>
      <c r="I2493">
        <v>183.79030296908101</v>
      </c>
      <c r="J2493">
        <v>159.86594005013399</v>
      </c>
      <c r="K2493">
        <v>162.10705316559</v>
      </c>
      <c r="L2493">
        <v>444.34882188946699</v>
      </c>
      <c r="M2493">
        <v>561.21495668345494</v>
      </c>
      <c r="N2493">
        <v>446.13267802590099</v>
      </c>
      <c r="O2493">
        <v>344.47806794617298</v>
      </c>
      <c r="P2493">
        <v>428.78261385408399</v>
      </c>
      <c r="Q2493">
        <v>79.313687398739106</v>
      </c>
      <c r="R2493">
        <v>51.6978920559039</v>
      </c>
      <c r="S2493">
        <v>16.132149637253701</v>
      </c>
      <c r="T2493">
        <v>55.0677898921329</v>
      </c>
    </row>
    <row r="2494" spans="1:20" x14ac:dyDescent="0.35">
      <c r="A2494" s="24">
        <v>44526</v>
      </c>
      <c r="B2494">
        <v>132.44042744755001</v>
      </c>
      <c r="C2494">
        <v>156.30079462435</v>
      </c>
      <c r="D2494">
        <v>142.096234456216</v>
      </c>
      <c r="E2494">
        <v>117.682214668309</v>
      </c>
      <c r="F2494">
        <v>161.69482579166899</v>
      </c>
      <c r="G2494">
        <v>23.045059446771798</v>
      </c>
      <c r="H2494">
        <v>8.2489999063176001</v>
      </c>
      <c r="I2494">
        <v>186.00417088387999</v>
      </c>
      <c r="J2494">
        <v>161.16567737185599</v>
      </c>
      <c r="K2494">
        <v>173.429206762814</v>
      </c>
      <c r="L2494">
        <v>434.43847463898499</v>
      </c>
      <c r="M2494">
        <v>549.92210567825305</v>
      </c>
      <c r="N2494">
        <v>436.35511923779802</v>
      </c>
      <c r="O2494">
        <v>328.60296036024198</v>
      </c>
      <c r="P2494">
        <v>418.44839689008001</v>
      </c>
      <c r="Q2494">
        <v>74.584658521744601</v>
      </c>
      <c r="R2494">
        <v>48.331382618939102</v>
      </c>
      <c r="S2494">
        <v>16.846987151854499</v>
      </c>
      <c r="T2494">
        <v>51.453558406200102</v>
      </c>
    </row>
    <row r="2495" spans="1:20" x14ac:dyDescent="0.35">
      <c r="A2495" s="24">
        <v>44529</v>
      </c>
      <c r="B2495">
        <v>132.50982447168099</v>
      </c>
      <c r="C2495">
        <v>156.31752995863101</v>
      </c>
      <c r="D2495">
        <v>142.29310819763</v>
      </c>
      <c r="E2495">
        <v>117.711162227174</v>
      </c>
      <c r="F2495">
        <v>162.68022548386801</v>
      </c>
      <c r="G2495">
        <v>23.406221041980601</v>
      </c>
      <c r="H2495">
        <v>8.4148793763002505</v>
      </c>
      <c r="I2495">
        <v>186.00417088387999</v>
      </c>
      <c r="J2495">
        <v>161.27495993806099</v>
      </c>
      <c r="K2495">
        <v>170.362777947278</v>
      </c>
      <c r="L2495">
        <v>439.76756212751798</v>
      </c>
      <c r="M2495">
        <v>560.20251306555599</v>
      </c>
      <c r="N2495">
        <v>441.60754824176598</v>
      </c>
      <c r="O2495">
        <v>328.72235743790202</v>
      </c>
      <c r="P2495">
        <v>416.037117481895</v>
      </c>
      <c r="Q2495">
        <v>74.584658521744601</v>
      </c>
      <c r="R2495">
        <v>48.214283919565602</v>
      </c>
      <c r="S2495">
        <v>15.3400315198952</v>
      </c>
      <c r="T2495">
        <v>52.094111352309199</v>
      </c>
    </row>
    <row r="2496" spans="1:20" x14ac:dyDescent="0.35">
      <c r="A2496" s="24">
        <v>44530</v>
      </c>
      <c r="B2496">
        <v>132.729572372136</v>
      </c>
      <c r="C2496">
        <v>156.552170124415</v>
      </c>
      <c r="D2496">
        <v>142.52934061600101</v>
      </c>
      <c r="E2496">
        <v>117.711162227174</v>
      </c>
      <c r="F2496">
        <v>161.95254611668301</v>
      </c>
      <c r="G2496">
        <v>22.642218426458999</v>
      </c>
      <c r="H2496">
        <v>8.0257616583317795</v>
      </c>
      <c r="I2496">
        <v>186.963016608468</v>
      </c>
      <c r="J2496">
        <v>161.627214910042</v>
      </c>
      <c r="K2496">
        <v>178.20570824388599</v>
      </c>
      <c r="L2496">
        <v>431.21075734304702</v>
      </c>
      <c r="M2496">
        <v>552.02482638085996</v>
      </c>
      <c r="N2496">
        <v>433.28449203209101</v>
      </c>
      <c r="O2496">
        <v>320.30733719291999</v>
      </c>
      <c r="P2496">
        <v>404.45422869753003</v>
      </c>
      <c r="Q2496">
        <v>72.536641317452194</v>
      </c>
      <c r="R2496">
        <v>46.721311795778703</v>
      </c>
      <c r="S2496">
        <v>14.567233783537899</v>
      </c>
      <c r="T2496">
        <v>50.719244747332802</v>
      </c>
    </row>
    <row r="2497" spans="1:20" x14ac:dyDescent="0.35">
      <c r="A2497" s="24">
        <v>44531</v>
      </c>
      <c r="B2497">
        <v>132.75502168470101</v>
      </c>
      <c r="C2497">
        <v>156.580762532861</v>
      </c>
      <c r="D2497">
        <v>142.39929144738699</v>
      </c>
      <c r="E2497">
        <v>117.728533070911</v>
      </c>
      <c r="F2497">
        <v>162.109247454674</v>
      </c>
      <c r="G2497">
        <v>22.406071350435798</v>
      </c>
      <c r="H2497">
        <v>7.8908875370773002</v>
      </c>
      <c r="I2497">
        <v>186.912318682369</v>
      </c>
      <c r="J2497">
        <v>161.65039181676099</v>
      </c>
      <c r="K2497">
        <v>181.33110508237201</v>
      </c>
      <c r="L2497">
        <v>426.42117286129502</v>
      </c>
      <c r="M2497">
        <v>543.769367084294</v>
      </c>
      <c r="N2497">
        <v>428.27443219390801</v>
      </c>
      <c r="O2497">
        <v>316.368354729472</v>
      </c>
      <c r="P2497">
        <v>390.97672141595001</v>
      </c>
      <c r="Q2497">
        <v>71.903624360163107</v>
      </c>
      <c r="R2497">
        <v>46.106557583000502</v>
      </c>
      <c r="S2497">
        <v>13.43701728988</v>
      </c>
      <c r="T2497">
        <v>48.7090165815288</v>
      </c>
    </row>
    <row r="2498" spans="1:20" x14ac:dyDescent="0.35">
      <c r="A2498" s="24">
        <v>44532</v>
      </c>
      <c r="B2498">
        <v>132.73186131544699</v>
      </c>
      <c r="C2498">
        <v>156.631079091175</v>
      </c>
      <c r="D2498">
        <v>142.320381237563</v>
      </c>
      <c r="E2498">
        <v>117.525692401253</v>
      </c>
      <c r="F2498">
        <v>163.235098463859</v>
      </c>
      <c r="G2498">
        <v>22.336619616121201</v>
      </c>
      <c r="H2498">
        <v>7.8505796637296097</v>
      </c>
      <c r="I2498">
        <v>187.768584433646</v>
      </c>
      <c r="J2498">
        <v>162.027604226058</v>
      </c>
      <c r="K2498">
        <v>182.15667572809701</v>
      </c>
      <c r="L2498">
        <v>432.952359178015</v>
      </c>
      <c r="M2498">
        <v>548.90966206035398</v>
      </c>
      <c r="N2498">
        <v>434.738994610519</v>
      </c>
      <c r="O2498">
        <v>327.23034484405702</v>
      </c>
      <c r="P2498">
        <v>398.55509208640302</v>
      </c>
      <c r="Q2498">
        <v>72.536641317452194</v>
      </c>
      <c r="R2498">
        <v>46.867682378208897</v>
      </c>
      <c r="S2498">
        <v>13.002318851068599</v>
      </c>
      <c r="T2498">
        <v>50.2869871886043</v>
      </c>
    </row>
    <row r="2499" spans="1:20" x14ac:dyDescent="0.35">
      <c r="A2499" s="24">
        <v>44533</v>
      </c>
      <c r="B2499">
        <v>133.26459652142199</v>
      </c>
      <c r="C2499">
        <v>157.38675336795001</v>
      </c>
      <c r="D2499">
        <v>142.79350499866499</v>
      </c>
      <c r="E2499">
        <v>117.65608337912499</v>
      </c>
      <c r="F2499">
        <v>163.21990278322801</v>
      </c>
      <c r="G2499">
        <v>21.8087626792036</v>
      </c>
      <c r="H2499">
        <v>7.5730810697540498</v>
      </c>
      <c r="I2499">
        <v>190.05782677375299</v>
      </c>
      <c r="J2499">
        <v>163.37834674733</v>
      </c>
      <c r="K2499">
        <v>188.643304848002</v>
      </c>
      <c r="L2499">
        <v>429.18510896936499</v>
      </c>
      <c r="M2499">
        <v>541.27717477295005</v>
      </c>
      <c r="N2499">
        <v>431.021911163151</v>
      </c>
      <c r="O2499">
        <v>319.11368324874002</v>
      </c>
      <c r="P2499">
        <v>391.66561411039999</v>
      </c>
      <c r="Q2499">
        <v>72.611116987371602</v>
      </c>
      <c r="R2499">
        <v>46.721311795778703</v>
      </c>
      <c r="S2499">
        <v>12.876739138301399</v>
      </c>
      <c r="T2499">
        <v>49.542265496958798</v>
      </c>
    </row>
    <row r="2500" spans="1:20" x14ac:dyDescent="0.35">
      <c r="A2500" s="24">
        <v>44536</v>
      </c>
      <c r="B2500">
        <v>132.80135176583499</v>
      </c>
      <c r="C2500">
        <v>156.933337746338</v>
      </c>
      <c r="D2500">
        <v>142.55695115377699</v>
      </c>
      <c r="E2500">
        <v>117.51120707973099</v>
      </c>
      <c r="F2500">
        <v>163.82845486747701</v>
      </c>
      <c r="G2500">
        <v>22.406071350435798</v>
      </c>
      <c r="H2500">
        <v>7.8769344072916896</v>
      </c>
      <c r="I2500">
        <v>188.432642476632</v>
      </c>
      <c r="J2500">
        <v>162.550840150364</v>
      </c>
      <c r="K2500">
        <v>180.80037455139399</v>
      </c>
      <c r="L2500">
        <v>434.26813045236503</v>
      </c>
      <c r="M2500">
        <v>546.41740889407095</v>
      </c>
      <c r="N2500">
        <v>435.95109606941497</v>
      </c>
      <c r="O2500">
        <v>327.17060974764001</v>
      </c>
      <c r="P2500">
        <v>398.85647187789101</v>
      </c>
      <c r="Q2500">
        <v>73.877165894535807</v>
      </c>
      <c r="R2500">
        <v>47.833724313748</v>
      </c>
      <c r="S2500">
        <v>11.640263312877501</v>
      </c>
      <c r="T2500">
        <v>51.0629582408</v>
      </c>
    </row>
    <row r="2501" spans="1:20" x14ac:dyDescent="0.35">
      <c r="A2501" s="24">
        <v>44537</v>
      </c>
      <c r="B2501">
        <v>132.59288975729501</v>
      </c>
      <c r="C2501">
        <v>157.01729080641999</v>
      </c>
      <c r="D2501">
        <v>142.47812130058199</v>
      </c>
      <c r="E2501">
        <v>117.395278339203</v>
      </c>
      <c r="F2501">
        <v>164.83263499757601</v>
      </c>
      <c r="G2501">
        <v>22.7672371379022</v>
      </c>
      <c r="H2501">
        <v>8.06761841911438</v>
      </c>
      <c r="I2501">
        <v>188.39768897567899</v>
      </c>
      <c r="J2501">
        <v>162.62389191979199</v>
      </c>
      <c r="K2501">
        <v>176.37764455915399</v>
      </c>
      <c r="L2501">
        <v>443.25082560931702</v>
      </c>
      <c r="M2501">
        <v>561.05916803996001</v>
      </c>
      <c r="N2501">
        <v>444.92060852075099</v>
      </c>
      <c r="O2501">
        <v>328.42390130133901</v>
      </c>
      <c r="P2501">
        <v>407.597519015106</v>
      </c>
      <c r="Q2501">
        <v>74.994255965568399</v>
      </c>
      <c r="R2501">
        <v>48.389931968626001</v>
      </c>
      <c r="S2501">
        <v>11.8044828664001</v>
      </c>
      <c r="T2501">
        <v>53.114848010301699</v>
      </c>
    </row>
    <row r="2502" spans="1:20" x14ac:dyDescent="0.35">
      <c r="A2502" s="24">
        <v>44538</v>
      </c>
      <c r="B2502">
        <v>132.24545619060501</v>
      </c>
      <c r="C2502">
        <v>156.59748404770801</v>
      </c>
      <c r="D2502">
        <v>142.280990417954</v>
      </c>
      <c r="E2502">
        <v>117.351845458816</v>
      </c>
      <c r="F2502">
        <v>164.86306589660299</v>
      </c>
      <c r="G2502">
        <v>23.489563123158199</v>
      </c>
      <c r="H2502">
        <v>8.4846410823669896</v>
      </c>
      <c r="I2502">
        <v>186.19582307856399</v>
      </c>
      <c r="J2502">
        <v>161.54081916410999</v>
      </c>
      <c r="K2502">
        <v>167.119463387325</v>
      </c>
      <c r="L2502">
        <v>444.42454370837902</v>
      </c>
      <c r="M2502">
        <v>564.40807618064696</v>
      </c>
      <c r="N2502">
        <v>446.37517500667201</v>
      </c>
      <c r="O2502">
        <v>327.82711088683601</v>
      </c>
      <c r="P2502">
        <v>404.970992926907</v>
      </c>
      <c r="Q2502">
        <v>75.999636279868398</v>
      </c>
      <c r="R2502">
        <v>48.946134039930698</v>
      </c>
      <c r="S2502">
        <v>12.074961751689001</v>
      </c>
      <c r="T2502">
        <v>53.213800108341303</v>
      </c>
    </row>
    <row r="2503" spans="1:20" x14ac:dyDescent="0.35">
      <c r="A2503" s="24">
        <v>44539</v>
      </c>
      <c r="B2503">
        <v>132.257041046545</v>
      </c>
      <c r="C2503">
        <v>156.59748404770801</v>
      </c>
      <c r="D2503">
        <v>142.320381237563</v>
      </c>
      <c r="E2503">
        <v>117.351845458816</v>
      </c>
      <c r="F2503">
        <v>164.05670637905499</v>
      </c>
      <c r="G2503">
        <v>23.253420239392501</v>
      </c>
      <c r="H2503">
        <v>8.3420166096458406</v>
      </c>
      <c r="I2503">
        <v>186.038525014887</v>
      </c>
      <c r="J2503">
        <v>161.40699928578701</v>
      </c>
      <c r="K2503">
        <v>170.244841901379</v>
      </c>
      <c r="L2503">
        <v>441.42402177510701</v>
      </c>
      <c r="M2503">
        <v>558.56697572861594</v>
      </c>
      <c r="N2503">
        <v>443.30448389347202</v>
      </c>
      <c r="O2503">
        <v>325.02209601459998</v>
      </c>
      <c r="P2503">
        <v>397.99534739996102</v>
      </c>
      <c r="Q2503">
        <v>74.845304625729696</v>
      </c>
      <c r="R2503">
        <v>48.067916128921702</v>
      </c>
      <c r="S2503">
        <v>11.9590422294223</v>
      </c>
      <c r="T2503">
        <v>52.2607661878382</v>
      </c>
    </row>
    <row r="2504" spans="1:20" x14ac:dyDescent="0.35">
      <c r="A2504" s="24">
        <v>44540</v>
      </c>
      <c r="B2504">
        <v>132.29178627173999</v>
      </c>
      <c r="C2504">
        <v>156.79899903077299</v>
      </c>
      <c r="D2504">
        <v>142.43868226699499</v>
      </c>
      <c r="E2504">
        <v>117.438768930035</v>
      </c>
      <c r="F2504">
        <v>164.42185080886</v>
      </c>
      <c r="G2504">
        <v>23.350656859690599</v>
      </c>
      <c r="H2504">
        <v>8.3962762984920598</v>
      </c>
      <c r="I2504">
        <v>186.33565170115401</v>
      </c>
      <c r="J2504">
        <v>161.58956368997801</v>
      </c>
      <c r="K2504">
        <v>168.65266863287701</v>
      </c>
      <c r="L2504">
        <v>445.57936125864597</v>
      </c>
      <c r="M2504">
        <v>564.71959261269797</v>
      </c>
      <c r="N2504">
        <v>447.50643348739601</v>
      </c>
      <c r="O2504">
        <v>325.73833225021201</v>
      </c>
      <c r="P2504">
        <v>397.99534739996102</v>
      </c>
      <c r="Q2504">
        <v>75.701748592776894</v>
      </c>
      <c r="R2504">
        <v>48.653398458643302</v>
      </c>
      <c r="S2504">
        <v>12.2778211459672</v>
      </c>
      <c r="T2504">
        <v>52.890915311538301</v>
      </c>
    </row>
    <row r="2505" spans="1:20" x14ac:dyDescent="0.35">
      <c r="A2505" s="24">
        <v>44543</v>
      </c>
      <c r="B2505">
        <v>132.75502168470101</v>
      </c>
      <c r="C2505">
        <v>157.20205663576999</v>
      </c>
      <c r="D2505">
        <v>142.635813149623</v>
      </c>
      <c r="E2505">
        <v>117.51120707973099</v>
      </c>
      <c r="F2505">
        <v>164.45224217012199</v>
      </c>
      <c r="G2505">
        <v>22.7116757504505</v>
      </c>
      <c r="H2505">
        <v>8.0428145344179196</v>
      </c>
      <c r="I2505">
        <v>187.54139398684299</v>
      </c>
      <c r="J2505">
        <v>162.319651256074</v>
      </c>
      <c r="K2505">
        <v>176.141827440653</v>
      </c>
      <c r="L2505">
        <v>441.63219696525101</v>
      </c>
      <c r="M2505">
        <v>558.25552015150504</v>
      </c>
      <c r="N2505">
        <v>443.54691696675002</v>
      </c>
      <c r="O2505">
        <v>318.03947512566799</v>
      </c>
      <c r="P2505">
        <v>385.12063414082598</v>
      </c>
      <c r="Q2505">
        <v>75.329377739473301</v>
      </c>
      <c r="R2505">
        <v>48.360657293782701</v>
      </c>
      <c r="S2505">
        <v>12.123261782945001</v>
      </c>
      <c r="T2505">
        <v>50.510928308106102</v>
      </c>
    </row>
    <row r="2506" spans="1:20" x14ac:dyDescent="0.35">
      <c r="A2506" s="24">
        <v>44544</v>
      </c>
      <c r="B2506">
        <v>132.50022959502701</v>
      </c>
      <c r="C2506">
        <v>156.79899903077299</v>
      </c>
      <c r="D2506">
        <v>142.43868226699499</v>
      </c>
      <c r="E2506">
        <v>117.438768930035</v>
      </c>
      <c r="F2506">
        <v>164.19363883504599</v>
      </c>
      <c r="G2506">
        <v>22.7950206264664</v>
      </c>
      <c r="H2506">
        <v>8.0877716986446195</v>
      </c>
      <c r="I2506">
        <v>186.37059058332801</v>
      </c>
      <c r="J2506">
        <v>161.58956368997801</v>
      </c>
      <c r="K2506">
        <v>174.96239368393401</v>
      </c>
      <c r="L2506">
        <v>438.59384402845501</v>
      </c>
      <c r="M2506">
        <v>551.71337080374803</v>
      </c>
      <c r="N2506">
        <v>440.31466771219101</v>
      </c>
      <c r="O2506">
        <v>320.48634750837402</v>
      </c>
      <c r="P2506">
        <v>384.81918547039999</v>
      </c>
      <c r="Q2506">
        <v>74.659126695370801</v>
      </c>
      <c r="R2506">
        <v>47.980092104391602</v>
      </c>
      <c r="S2506">
        <v>12.0266617204329</v>
      </c>
      <c r="T2506">
        <v>49.6151806715758</v>
      </c>
    </row>
    <row r="2507" spans="1:20" x14ac:dyDescent="0.35">
      <c r="A2507" s="24">
        <v>44545</v>
      </c>
      <c r="B2507">
        <v>132.39601260469601</v>
      </c>
      <c r="C2507">
        <v>157.06769028133701</v>
      </c>
      <c r="D2507">
        <v>142.596374116037</v>
      </c>
      <c r="E2507">
        <v>117.467751115167</v>
      </c>
      <c r="F2507">
        <v>164.756564339638</v>
      </c>
      <c r="G2507">
        <v>23.211745006546099</v>
      </c>
      <c r="H2507">
        <v>8.3218620158283798</v>
      </c>
      <c r="I2507">
        <v>186.68514285434401</v>
      </c>
      <c r="J2507">
        <v>161.79638532282601</v>
      </c>
      <c r="K2507">
        <v>170.00896980958001</v>
      </c>
      <c r="L2507">
        <v>445.44684807555001</v>
      </c>
      <c r="M2507">
        <v>563.55142120624203</v>
      </c>
      <c r="N2507">
        <v>447.34484339228999</v>
      </c>
      <c r="O2507">
        <v>322.21710551408898</v>
      </c>
      <c r="P2507">
        <v>387.87644599490801</v>
      </c>
      <c r="Q2507">
        <v>75.031490052381699</v>
      </c>
      <c r="R2507">
        <v>48.243558594408903</v>
      </c>
      <c r="S2507">
        <v>12.0266617204329</v>
      </c>
      <c r="T2507">
        <v>49.813072236547399</v>
      </c>
    </row>
    <row r="2508" spans="1:20" x14ac:dyDescent="0.35">
      <c r="A2508" s="24">
        <v>44546</v>
      </c>
      <c r="B2508">
        <v>132.57803498234099</v>
      </c>
      <c r="C2508">
        <v>157.38675336795001</v>
      </c>
      <c r="D2508">
        <v>142.79350499866499</v>
      </c>
      <c r="E2508">
        <v>117.61261587247201</v>
      </c>
      <c r="F2508">
        <v>164.57399212473601</v>
      </c>
      <c r="G2508">
        <v>23.211745006546099</v>
      </c>
      <c r="H2508">
        <v>8.3063599986078707</v>
      </c>
      <c r="I2508">
        <v>185.968691106878</v>
      </c>
      <c r="J2508">
        <v>161.79150386815101</v>
      </c>
      <c r="K2508">
        <v>170.12690585548</v>
      </c>
      <c r="L2508">
        <v>441.51867404874702</v>
      </c>
      <c r="M2508">
        <v>551.71337080374803</v>
      </c>
      <c r="N2508">
        <v>443.38526296415199</v>
      </c>
      <c r="O2508">
        <v>323.29133800888502</v>
      </c>
      <c r="P2508">
        <v>376.93943500846001</v>
      </c>
      <c r="Q2508">
        <v>75.4783365756048</v>
      </c>
      <c r="R2508">
        <v>48.565574434113103</v>
      </c>
      <c r="S2508">
        <v>11.920402388666799</v>
      </c>
      <c r="T2508">
        <v>49.339157284490398</v>
      </c>
    </row>
    <row r="2509" spans="1:20" x14ac:dyDescent="0.35">
      <c r="A2509" s="24">
        <v>44547</v>
      </c>
      <c r="B2509">
        <v>132.74032573438299</v>
      </c>
      <c r="C2509">
        <v>157.48746940118099</v>
      </c>
      <c r="D2509">
        <v>142.83294403225099</v>
      </c>
      <c r="E2509">
        <v>117.627124278171</v>
      </c>
      <c r="F2509">
        <v>164.491555886794</v>
      </c>
      <c r="G2509">
        <v>22.7116757504505</v>
      </c>
      <c r="H2509">
        <v>8.0335126669420394</v>
      </c>
      <c r="I2509">
        <v>186.96474162440799</v>
      </c>
      <c r="J2509">
        <v>162.169456498035</v>
      </c>
      <c r="K2509">
        <v>175.43417451639399</v>
      </c>
      <c r="L2509">
        <v>436.81970453986202</v>
      </c>
      <c r="M2509">
        <v>547.74136894402102</v>
      </c>
      <c r="N2509">
        <v>438.77932215559099</v>
      </c>
      <c r="O2509">
        <v>315.77158868669301</v>
      </c>
      <c r="P2509">
        <v>378.87706840220801</v>
      </c>
      <c r="Q2509">
        <v>74.5846585217447</v>
      </c>
      <c r="R2509">
        <v>48.038641454078501</v>
      </c>
      <c r="S2509">
        <v>11.6306031223769</v>
      </c>
      <c r="T2509">
        <v>48.750678185226498</v>
      </c>
    </row>
    <row r="2510" spans="1:20" x14ac:dyDescent="0.35">
      <c r="A2510" s="24">
        <v>44550</v>
      </c>
      <c r="B2510">
        <v>132.54326172926801</v>
      </c>
      <c r="C2510">
        <v>157.25238701351799</v>
      </c>
      <c r="D2510">
        <v>142.75404989375301</v>
      </c>
      <c r="E2510">
        <v>117.670568700647</v>
      </c>
      <c r="F2510">
        <v>164.30829835064901</v>
      </c>
      <c r="G2510">
        <v>23.003381419086999</v>
      </c>
      <c r="H2510">
        <v>8.1947408746149506</v>
      </c>
      <c r="I2510">
        <v>185.531794273137</v>
      </c>
      <c r="J2510">
        <v>161.46233577606</v>
      </c>
      <c r="K2510">
        <v>172.07285061281399</v>
      </c>
      <c r="L2510">
        <v>432.174775049451</v>
      </c>
      <c r="M2510">
        <v>541.36736179234799</v>
      </c>
      <c r="N2510">
        <v>434.09928060932998</v>
      </c>
      <c r="O2510">
        <v>309.88274641549702</v>
      </c>
      <c r="P2510">
        <v>370.57774189185</v>
      </c>
      <c r="Q2510">
        <v>74.063336328601906</v>
      </c>
      <c r="R2510">
        <v>47.4824337992005</v>
      </c>
      <c r="S2510">
        <v>12.084621942189401</v>
      </c>
      <c r="T2510">
        <v>47.613600604204898</v>
      </c>
    </row>
    <row r="2511" spans="1:20" x14ac:dyDescent="0.35">
      <c r="A2511" s="24">
        <v>44551</v>
      </c>
      <c r="B2511">
        <v>132.438876571675</v>
      </c>
      <c r="C2511">
        <v>157.15161570255199</v>
      </c>
      <c r="D2511">
        <v>142.75404989375301</v>
      </c>
      <c r="E2511">
        <v>117.482224894599</v>
      </c>
      <c r="F2511">
        <v>165.11757048347701</v>
      </c>
      <c r="G2511">
        <v>23.211745006546099</v>
      </c>
      <c r="H2511">
        <v>8.3032595951637607</v>
      </c>
      <c r="I2511">
        <v>186.19582307856399</v>
      </c>
      <c r="J2511">
        <v>161.77935024637301</v>
      </c>
      <c r="K2511">
        <v>169.95117455029401</v>
      </c>
      <c r="L2511">
        <v>439.84974362766297</v>
      </c>
      <c r="M2511">
        <v>551.82181430480603</v>
      </c>
      <c r="N2511">
        <v>441.72357229463</v>
      </c>
      <c r="O2511">
        <v>319.49709921643603</v>
      </c>
      <c r="P2511">
        <v>381.98006454128603</v>
      </c>
      <c r="Q2511">
        <v>75.6272729228576</v>
      </c>
      <c r="R2511">
        <v>48.711942224756697</v>
      </c>
      <c r="S2511">
        <v>12.084621942189401</v>
      </c>
      <c r="T2511">
        <v>49.859474716016997</v>
      </c>
    </row>
    <row r="2512" spans="1:20" x14ac:dyDescent="0.35">
      <c r="A2512" s="24">
        <v>44552</v>
      </c>
      <c r="B2512">
        <v>132.55485592783501</v>
      </c>
      <c r="C2512">
        <v>157.235596401501</v>
      </c>
      <c r="D2512">
        <v>142.75404989375301</v>
      </c>
      <c r="E2512">
        <v>117.554674586385</v>
      </c>
      <c r="F2512">
        <v>165.606138633238</v>
      </c>
      <c r="G2512">
        <v>22.989491072224201</v>
      </c>
      <c r="H2512">
        <v>8.1869898660046996</v>
      </c>
      <c r="I2512">
        <v>186.667658794479</v>
      </c>
      <c r="J2512">
        <v>162.03534653326699</v>
      </c>
      <c r="K2512">
        <v>172.309950441572</v>
      </c>
      <c r="L2512">
        <v>444.24768002866199</v>
      </c>
      <c r="M2512">
        <v>559.62366088707097</v>
      </c>
      <c r="N2512">
        <v>446.18460286366002</v>
      </c>
      <c r="O2512">
        <v>322.14106573407298</v>
      </c>
      <c r="P2512">
        <v>382.63289911189997</v>
      </c>
      <c r="Q2512">
        <v>76.520950976718098</v>
      </c>
      <c r="R2512">
        <v>49.5316163696519</v>
      </c>
      <c r="S2512">
        <v>12.2874813364677</v>
      </c>
      <c r="T2512">
        <v>50.147413448070999</v>
      </c>
    </row>
    <row r="2513" spans="1:20" x14ac:dyDescent="0.35">
      <c r="A2513" s="24">
        <v>44553</v>
      </c>
      <c r="B2513">
        <v>132.39252780528801</v>
      </c>
      <c r="C2513">
        <v>157.16615374686501</v>
      </c>
      <c r="D2513">
        <v>142.75404989375301</v>
      </c>
      <c r="E2513">
        <v>117.516862703274</v>
      </c>
      <c r="F2513">
        <v>166.09473314150901</v>
      </c>
      <c r="G2513">
        <v>23.378440348254799</v>
      </c>
      <c r="H2513">
        <v>8.3900748344602896</v>
      </c>
      <c r="I2513">
        <v>186.171848280755</v>
      </c>
      <c r="J2513">
        <v>161.79150386815101</v>
      </c>
      <c r="K2513">
        <v>167.94618847228199</v>
      </c>
      <c r="L2513">
        <v>447.01185538418599</v>
      </c>
      <c r="M2513">
        <v>563.44650729163902</v>
      </c>
      <c r="N2513">
        <v>448.942370939216</v>
      </c>
      <c r="O2513">
        <v>324.90520922454999</v>
      </c>
      <c r="P2513">
        <v>386.37567726291502</v>
      </c>
      <c r="Q2513">
        <v>76.930548420542294</v>
      </c>
      <c r="R2513">
        <v>49.8829068841994</v>
      </c>
      <c r="S2513">
        <v>11.688563344133501</v>
      </c>
      <c r="T2513">
        <v>49.9589488998432</v>
      </c>
    </row>
    <row r="2514" spans="1:20" x14ac:dyDescent="0.35">
      <c r="A2514" s="24">
        <v>44557</v>
      </c>
      <c r="B2514">
        <v>132.46210233930799</v>
      </c>
      <c r="C2514">
        <v>157.386297326636</v>
      </c>
      <c r="D2514">
        <v>142.99090909383099</v>
      </c>
      <c r="E2514">
        <v>117.502342755486</v>
      </c>
      <c r="F2514">
        <v>166.18636849920901</v>
      </c>
      <c r="G2514">
        <v>23.267309188836101</v>
      </c>
      <c r="H2514">
        <v>8.33736600447968</v>
      </c>
      <c r="I2514">
        <v>186.96025365920801</v>
      </c>
      <c r="J2514">
        <v>162.267005567659</v>
      </c>
      <c r="K2514">
        <v>168.77177744244</v>
      </c>
      <c r="L2514">
        <v>453.338036539516</v>
      </c>
      <c r="M2514">
        <v>573.27677069615595</v>
      </c>
      <c r="N2514">
        <v>455.26889317175301</v>
      </c>
      <c r="O2514">
        <v>329.051351345093</v>
      </c>
      <c r="P2514">
        <v>390.64076439778501</v>
      </c>
      <c r="Q2514">
        <v>77.898694648028993</v>
      </c>
      <c r="R2514">
        <v>50.614757004564503</v>
      </c>
      <c r="S2514">
        <v>12.596600062512</v>
      </c>
      <c r="T2514">
        <v>51.979711409502798</v>
      </c>
    </row>
    <row r="2515" spans="1:20" x14ac:dyDescent="0.35">
      <c r="A2515" s="24">
        <v>44558</v>
      </c>
      <c r="B2515">
        <v>132.40414068910599</v>
      </c>
      <c r="C2515">
        <v>157.40321231355699</v>
      </c>
      <c r="D2515">
        <v>142.87249556511799</v>
      </c>
      <c r="E2515">
        <v>117.502342755486</v>
      </c>
      <c r="F2515">
        <v>166.125309012337</v>
      </c>
      <c r="G2515">
        <v>23.434001735706499</v>
      </c>
      <c r="H2515">
        <v>8.4319322523864599</v>
      </c>
      <c r="I2515">
        <v>186.36453840875899</v>
      </c>
      <c r="J2515">
        <v>162.05981382451901</v>
      </c>
      <c r="K2515">
        <v>167.06163147917499</v>
      </c>
      <c r="L2515">
        <v>452.96756185836398</v>
      </c>
      <c r="M2515">
        <v>570.70211994265003</v>
      </c>
      <c r="N2515">
        <v>454.78226956915103</v>
      </c>
      <c r="O2515">
        <v>329.17155268965598</v>
      </c>
      <c r="P2515">
        <v>388.76935810254298</v>
      </c>
      <c r="Q2515">
        <v>77.749750804483398</v>
      </c>
      <c r="R2515">
        <v>50.497658305191003</v>
      </c>
      <c r="S2515">
        <v>12.5</v>
      </c>
      <c r="T2515">
        <v>51.529488205198</v>
      </c>
    </row>
    <row r="2516" spans="1:20" x14ac:dyDescent="0.35">
      <c r="A2516" s="24">
        <v>44559</v>
      </c>
      <c r="B2516">
        <v>132.00997530837401</v>
      </c>
      <c r="C2516">
        <v>156.878364038847</v>
      </c>
      <c r="D2516">
        <v>142.635588151062</v>
      </c>
      <c r="E2516">
        <v>117.458713659588</v>
      </c>
      <c r="F2516">
        <v>165.804657746288</v>
      </c>
      <c r="G2516">
        <v>23.9201834397775</v>
      </c>
      <c r="H2516">
        <v>8.7047815554830201</v>
      </c>
      <c r="I2516">
        <v>184.68257477341101</v>
      </c>
      <c r="J2516">
        <v>161.16973858209701</v>
      </c>
      <c r="K2516">
        <v>161.282581985799</v>
      </c>
      <c r="L2516">
        <v>453.546989283882</v>
      </c>
      <c r="M2516">
        <v>570.93622889246399</v>
      </c>
      <c r="N2516">
        <v>455.51225290367398</v>
      </c>
      <c r="O2516">
        <v>329.53213235162298</v>
      </c>
      <c r="P2516">
        <v>391.03237559753399</v>
      </c>
      <c r="Q2516">
        <v>78.122114161494295</v>
      </c>
      <c r="R2516">
        <v>50.702575445521497</v>
      </c>
      <c r="S2516">
        <v>12.3068007962223</v>
      </c>
      <c r="T2516">
        <v>51.320077069967098</v>
      </c>
    </row>
    <row r="2517" spans="1:20" x14ac:dyDescent="0.35">
      <c r="A2517" s="24">
        <v>44560</v>
      </c>
      <c r="B2517">
        <v>132.29981158726599</v>
      </c>
      <c r="C2517">
        <v>157.26780950159201</v>
      </c>
      <c r="D2517">
        <v>142.00392076065</v>
      </c>
      <c r="E2517">
        <v>117.545960309294</v>
      </c>
      <c r="F2517">
        <v>165.713061926352</v>
      </c>
      <c r="G2517">
        <v>23.559017652311201</v>
      </c>
      <c r="H2517">
        <v>8.4830915377885194</v>
      </c>
      <c r="I2517">
        <v>185.96158638021001</v>
      </c>
      <c r="J2517">
        <v>161.81590113853801</v>
      </c>
      <c r="K2517">
        <v>165.587394256572</v>
      </c>
      <c r="L2517">
        <v>452.29312328802598</v>
      </c>
      <c r="M2517">
        <v>568.28356210733398</v>
      </c>
      <c r="N2517">
        <v>454.21451540465898</v>
      </c>
      <c r="O2517">
        <v>327.969782961264</v>
      </c>
      <c r="P2517">
        <v>395.427988319164</v>
      </c>
      <c r="Q2517">
        <v>77.749750804483398</v>
      </c>
      <c r="R2517">
        <v>50.468383630347802</v>
      </c>
      <c r="S2517">
        <v>11.514683600110301</v>
      </c>
      <c r="T2517">
        <v>50.356816162563398</v>
      </c>
    </row>
    <row r="2518" spans="1:20" x14ac:dyDescent="0.35">
      <c r="A2518" s="24">
        <v>44561</v>
      </c>
      <c r="B2518">
        <v>132.25343479300301</v>
      </c>
      <c r="C2518">
        <v>157.047679741255</v>
      </c>
      <c r="D2518">
        <v>142.714594788841</v>
      </c>
      <c r="E2518">
        <v>117.531417277329</v>
      </c>
      <c r="F2518">
        <v>165.77410823397</v>
      </c>
      <c r="G2518">
        <v>23.461785224270798</v>
      </c>
      <c r="H2518">
        <v>8.4427849787279694</v>
      </c>
      <c r="I2518">
        <v>185.43598279457399</v>
      </c>
      <c r="J2518">
        <v>161.57209848534799</v>
      </c>
      <c r="K2518">
        <v>165.941202394269</v>
      </c>
      <c r="L2518">
        <v>451.15325870357901</v>
      </c>
      <c r="M2518">
        <v>565.39690808226601</v>
      </c>
      <c r="N2518">
        <v>452.83564734375398</v>
      </c>
      <c r="O2518">
        <v>327.849605988424</v>
      </c>
      <c r="P2518">
        <v>392.947278941874</v>
      </c>
      <c r="Q2518">
        <v>77.377394943765296</v>
      </c>
      <c r="R2518">
        <v>50.0878240245302</v>
      </c>
      <c r="S2518">
        <v>12.0653015611885</v>
      </c>
      <c r="T2518">
        <v>50.189298201338701</v>
      </c>
    </row>
    <row r="2519" spans="1:20" x14ac:dyDescent="0.35">
      <c r="A2519" s="24">
        <v>44564</v>
      </c>
      <c r="B2519">
        <v>131.349162045881</v>
      </c>
      <c r="C2519">
        <v>156.048741972031</v>
      </c>
      <c r="D2519">
        <v>142.161869750904</v>
      </c>
      <c r="E2519">
        <v>117.313294882017</v>
      </c>
      <c r="F2519">
        <v>165.66723765787501</v>
      </c>
      <c r="G2519">
        <v>24.670298503274701</v>
      </c>
      <c r="H2519">
        <v>9.0985492214740606</v>
      </c>
      <c r="I2519">
        <v>182.597688347071</v>
      </c>
      <c r="J2519">
        <v>159.85292617199801</v>
      </c>
      <c r="K2519">
        <v>153.43960587811</v>
      </c>
      <c r="L2519">
        <v>453.76545211451099</v>
      </c>
      <c r="M2519">
        <v>569.76592756314994</v>
      </c>
      <c r="N2519">
        <v>455.75561263559501</v>
      </c>
      <c r="O2519">
        <v>334.33926000864398</v>
      </c>
      <c r="P2519">
        <v>398.56139450919397</v>
      </c>
      <c r="Q2519">
        <v>77.675282630856799</v>
      </c>
      <c r="R2519">
        <v>50.292741164860601</v>
      </c>
      <c r="S2519">
        <v>12.335781367723801</v>
      </c>
      <c r="T2519">
        <v>52.571280919793999</v>
      </c>
    </row>
    <row r="2520" spans="1:20" x14ac:dyDescent="0.35">
      <c r="A2520" s="24">
        <v>44565</v>
      </c>
      <c r="B2520">
        <v>131.33757718994099</v>
      </c>
      <c r="C2520">
        <v>156.16728507481</v>
      </c>
      <c r="D2520">
        <v>142.280267208292</v>
      </c>
      <c r="E2520">
        <v>117.386033126025</v>
      </c>
      <c r="F2520">
        <v>165.36183478947601</v>
      </c>
      <c r="G2520">
        <v>24.8786592958953</v>
      </c>
      <c r="H2520">
        <v>9.2024173368567208</v>
      </c>
      <c r="I2520">
        <v>182.61520164449601</v>
      </c>
      <c r="J2520">
        <v>159.98705614273001</v>
      </c>
      <c r="K2520">
        <v>151.434601475665</v>
      </c>
      <c r="L2520">
        <v>453.61344026398598</v>
      </c>
      <c r="M2520">
        <v>565.08490481070498</v>
      </c>
      <c r="N2520">
        <v>455.59335151181699</v>
      </c>
      <c r="O2520">
        <v>343.35275231711</v>
      </c>
      <c r="P2520">
        <v>395.12330233867101</v>
      </c>
      <c r="Q2520">
        <v>78.606194771530596</v>
      </c>
      <c r="R2520">
        <v>50.848948819738503</v>
      </c>
      <c r="S2520">
        <v>12.017001529932401</v>
      </c>
      <c r="T2520">
        <v>54.827626219922998</v>
      </c>
    </row>
    <row r="2521" spans="1:20" x14ac:dyDescent="0.35">
      <c r="A2521" s="24">
        <v>44566</v>
      </c>
      <c r="B2521">
        <v>130.931817610644</v>
      </c>
      <c r="C2521">
        <v>155.35463327264901</v>
      </c>
      <c r="D2521">
        <v>141.767093703222</v>
      </c>
      <c r="E2521">
        <v>117.16786456235801</v>
      </c>
      <c r="F2521">
        <v>164.09454401920399</v>
      </c>
      <c r="G2521">
        <v>25.142587065644399</v>
      </c>
      <c r="H2521">
        <v>9.3527947896188603</v>
      </c>
      <c r="I2521">
        <v>181.160998588338</v>
      </c>
      <c r="J2521">
        <v>159.04822637145799</v>
      </c>
      <c r="K2521">
        <v>149.19377079250299</v>
      </c>
      <c r="L2521">
        <v>444.90303861461399</v>
      </c>
      <c r="M2521">
        <v>547.14066984248302</v>
      </c>
      <c r="N2521">
        <v>446.75238898189798</v>
      </c>
      <c r="O2521">
        <v>340.76886210002999</v>
      </c>
      <c r="P2521">
        <v>381.806007465959</v>
      </c>
      <c r="Q2521">
        <v>78.271065501332998</v>
      </c>
      <c r="R2521">
        <v>50.907492585851898</v>
      </c>
      <c r="S2521">
        <v>12.3647610179788</v>
      </c>
      <c r="T2521">
        <v>53.1523834521374</v>
      </c>
    </row>
    <row r="2522" spans="1:20" x14ac:dyDescent="0.35">
      <c r="A2522" s="24">
        <v>44567</v>
      </c>
      <c r="B2522">
        <v>130.79270591310501</v>
      </c>
      <c r="C2522">
        <v>155.06680210632899</v>
      </c>
      <c r="D2522">
        <v>141.530154146515</v>
      </c>
      <c r="E2522">
        <v>116.97885131515601</v>
      </c>
      <c r="F2522">
        <v>164.12506717301301</v>
      </c>
      <c r="G2522">
        <v>25.045354637603999</v>
      </c>
      <c r="H2522">
        <v>9.2830317692649693</v>
      </c>
      <c r="I2522">
        <v>181.231095634372</v>
      </c>
      <c r="J2522">
        <v>158.84100461937601</v>
      </c>
      <c r="K2522">
        <v>150.01934143822899</v>
      </c>
      <c r="L2522">
        <v>444.48516303181299</v>
      </c>
      <c r="M2522">
        <v>545.34624026016695</v>
      </c>
      <c r="N2522">
        <v>446.34683203369201</v>
      </c>
      <c r="O2522">
        <v>352.36622025385202</v>
      </c>
      <c r="P2522">
        <v>384.24315091521498</v>
      </c>
      <c r="Q2522">
        <v>78.941324041728194</v>
      </c>
      <c r="R2522">
        <v>51.522249590416799</v>
      </c>
      <c r="S2522">
        <v>12.3647610179788</v>
      </c>
      <c r="T2522">
        <v>54.770040999733702</v>
      </c>
    </row>
    <row r="2523" spans="1:20" x14ac:dyDescent="0.35">
      <c r="A2523" s="24">
        <v>44568</v>
      </c>
      <c r="B2523">
        <v>130.41014407356599</v>
      </c>
      <c r="C2523">
        <v>154.626584043956</v>
      </c>
      <c r="D2523">
        <v>141.33284647930299</v>
      </c>
      <c r="E2523">
        <v>116.94981141958</v>
      </c>
      <c r="F2523">
        <v>163.68228375396501</v>
      </c>
      <c r="G2523">
        <v>25.350953447941801</v>
      </c>
      <c r="H2523">
        <v>9.4799172451195002</v>
      </c>
      <c r="I2523">
        <v>180.07472096588</v>
      </c>
      <c r="J2523">
        <v>158.158231152882</v>
      </c>
      <c r="K2523">
        <v>147.01188064564201</v>
      </c>
      <c r="L2523">
        <v>442.72789048866503</v>
      </c>
      <c r="M2523">
        <v>540.04102839978304</v>
      </c>
      <c r="N2523">
        <v>444.64353758647098</v>
      </c>
      <c r="O2523">
        <v>356.21198087160701</v>
      </c>
      <c r="P2523">
        <v>379.412326626332</v>
      </c>
      <c r="Q2523">
        <v>79.090260388980994</v>
      </c>
      <c r="R2523">
        <v>51.668617381060599</v>
      </c>
      <c r="S2523">
        <v>12.577280602757501</v>
      </c>
      <c r="T2523">
        <v>54.811921542632199</v>
      </c>
    </row>
    <row r="2524" spans="1:20" x14ac:dyDescent="0.35">
      <c r="A2524" s="24">
        <v>44571</v>
      </c>
      <c r="B2524">
        <v>130.294192745282</v>
      </c>
      <c r="C2524">
        <v>154.49116741255801</v>
      </c>
      <c r="D2524">
        <v>141.17489748904799</v>
      </c>
      <c r="E2524">
        <v>116.84801019581801</v>
      </c>
      <c r="F2524">
        <v>163.697571689379</v>
      </c>
      <c r="G2524">
        <v>25.2676057770875</v>
      </c>
      <c r="H2524">
        <v>9.4070538213215098</v>
      </c>
      <c r="I2524">
        <v>180.039694371032</v>
      </c>
      <c r="J2524">
        <v>158.01192755440999</v>
      </c>
      <c r="K2524">
        <v>147.89643763874901</v>
      </c>
      <c r="L2524">
        <v>442.17693351006699</v>
      </c>
      <c r="M2524">
        <v>540.74323353934699</v>
      </c>
      <c r="N2524">
        <v>443.91352229820001</v>
      </c>
      <c r="O2524">
        <v>356.21198087160701</v>
      </c>
      <c r="P2524">
        <v>373.14541092786601</v>
      </c>
      <c r="Q2524">
        <v>78.755138615076206</v>
      </c>
      <c r="R2524">
        <v>51.405150891043299</v>
      </c>
      <c r="S2524">
        <v>13.272797736357401</v>
      </c>
      <c r="T2524">
        <v>54.471639500101197</v>
      </c>
    </row>
    <row r="2525" spans="1:20" x14ac:dyDescent="0.35">
      <c r="A2525" s="24">
        <v>44572</v>
      </c>
      <c r="B2525">
        <v>130.537652229911</v>
      </c>
      <c r="C2525">
        <v>154.69434072767399</v>
      </c>
      <c r="D2525">
        <v>141.293327089087</v>
      </c>
      <c r="E2525">
        <v>116.877073175573</v>
      </c>
      <c r="F2525">
        <v>164.52206586134801</v>
      </c>
      <c r="G2525">
        <v>24.906439989621202</v>
      </c>
      <c r="H2525">
        <v>9.2256716769747094</v>
      </c>
      <c r="I2525">
        <v>180.88068349809501</v>
      </c>
      <c r="J2525">
        <v>158.487419250936</v>
      </c>
      <c r="K2525">
        <v>150.609049154372</v>
      </c>
      <c r="L2525">
        <v>446.20442513584601</v>
      </c>
      <c r="M2525">
        <v>546.36050952623202</v>
      </c>
      <c r="N2525">
        <v>448.05019038840697</v>
      </c>
      <c r="O2525">
        <v>358.31511445388099</v>
      </c>
      <c r="P2525">
        <v>379.412326626332</v>
      </c>
      <c r="Q2525">
        <v>80.281826129933094</v>
      </c>
      <c r="R2525">
        <v>52.663933991443002</v>
      </c>
      <c r="S2525">
        <v>13.5915766529022</v>
      </c>
      <c r="T2525">
        <v>56.879802294533398</v>
      </c>
    </row>
    <row r="2526" spans="1:20" x14ac:dyDescent="0.35">
      <c r="A2526" s="24">
        <v>44573</v>
      </c>
      <c r="B2526">
        <v>130.537652229911</v>
      </c>
      <c r="C2526">
        <v>154.79592738523101</v>
      </c>
      <c r="D2526">
        <v>141.37228551288899</v>
      </c>
      <c r="E2526">
        <v>116.906193865771</v>
      </c>
      <c r="F2526">
        <v>164.78164446126999</v>
      </c>
      <c r="G2526">
        <v>25.087020088515999</v>
      </c>
      <c r="H2526">
        <v>9.3202385820249898</v>
      </c>
      <c r="I2526">
        <v>180.582869729208</v>
      </c>
      <c r="J2526">
        <v>158.37766654462899</v>
      </c>
      <c r="K2526">
        <v>149.016857561439</v>
      </c>
      <c r="L2526">
        <v>447.41074070039502</v>
      </c>
      <c r="M2526">
        <v>549.09113148804897</v>
      </c>
      <c r="N2526">
        <v>449.42902649556498</v>
      </c>
      <c r="O2526">
        <v>359.27655460832</v>
      </c>
      <c r="P2526">
        <v>375.01678278364</v>
      </c>
      <c r="Q2526">
        <v>80.914858079808099</v>
      </c>
      <c r="R2526">
        <v>53.249416321164297</v>
      </c>
      <c r="S2526">
        <v>15.4269713919068</v>
      </c>
      <c r="T2526">
        <v>57.476609504167499</v>
      </c>
    </row>
    <row r="2527" spans="1:20" x14ac:dyDescent="0.35">
      <c r="A2527" s="24">
        <v>44574</v>
      </c>
      <c r="B2527">
        <v>130.76952685859999</v>
      </c>
      <c r="C2527">
        <v>155.083730912683</v>
      </c>
      <c r="D2527">
        <v>141.45122786536501</v>
      </c>
      <c r="E2527">
        <v>116.97885131515601</v>
      </c>
      <c r="F2527">
        <v>164.30829835064901</v>
      </c>
      <c r="G2527">
        <v>24.656402566734901</v>
      </c>
      <c r="H2527">
        <v>9.0768457402217706</v>
      </c>
      <c r="I2527">
        <v>181.336175418918</v>
      </c>
      <c r="J2527">
        <v>158.877555511542</v>
      </c>
      <c r="K2527">
        <v>153.20370629966399</v>
      </c>
      <c r="L2527">
        <v>441.24608148185098</v>
      </c>
      <c r="M2527">
        <v>535.59399288727502</v>
      </c>
      <c r="N2527">
        <v>443.18357091742303</v>
      </c>
      <c r="O2527">
        <v>360.77877895467299</v>
      </c>
      <c r="P2527">
        <v>371.75274768844298</v>
      </c>
      <c r="Q2527">
        <v>80.0584141127609</v>
      </c>
      <c r="R2527">
        <v>52.605384641756103</v>
      </c>
      <c r="S2527">
        <v>13.7171563656693</v>
      </c>
      <c r="T2527">
        <v>56.356293403117498</v>
      </c>
    </row>
    <row r="2528" spans="1:20" x14ac:dyDescent="0.35">
      <c r="A2528" s="24">
        <v>44575</v>
      </c>
      <c r="B2528">
        <v>130.039157747339</v>
      </c>
      <c r="C2528">
        <v>154.22025123315899</v>
      </c>
      <c r="D2528">
        <v>141.01702885542301</v>
      </c>
      <c r="E2528">
        <v>116.760763546112</v>
      </c>
      <c r="F2528">
        <v>164.15561668533101</v>
      </c>
      <c r="G2528">
        <v>25.378736936506101</v>
      </c>
      <c r="H2528">
        <v>9.4923182017523295</v>
      </c>
      <c r="I2528">
        <v>179.11110951928799</v>
      </c>
      <c r="J2528">
        <v>157.47545768639</v>
      </c>
      <c r="K2528">
        <v>146.24528718508199</v>
      </c>
      <c r="L2528">
        <v>441.42653387336497</v>
      </c>
      <c r="M2528">
        <v>536.45216923515102</v>
      </c>
      <c r="N2528">
        <v>443.10244035553501</v>
      </c>
      <c r="O2528">
        <v>363.00206513806302</v>
      </c>
      <c r="P2528">
        <v>363.962574284857</v>
      </c>
      <c r="Q2528">
        <v>81.101036010166993</v>
      </c>
      <c r="R2528">
        <v>53.6299759269818</v>
      </c>
      <c r="S2528">
        <v>13.688176715414301</v>
      </c>
      <c r="T2528">
        <v>58.104826068383197</v>
      </c>
    </row>
    <row r="2529" spans="1:20" x14ac:dyDescent="0.35">
      <c r="A2529" s="24">
        <v>44579</v>
      </c>
      <c r="B2529">
        <v>129.250845671127</v>
      </c>
      <c r="C2529">
        <v>153.05205303926201</v>
      </c>
      <c r="D2529">
        <v>140.30632268458001</v>
      </c>
      <c r="E2529">
        <v>116.42633152134</v>
      </c>
      <c r="F2529">
        <v>163.31580821943999</v>
      </c>
      <c r="G2529">
        <v>26.114956063463399</v>
      </c>
      <c r="H2529">
        <v>9.9031413724038906</v>
      </c>
      <c r="I2529">
        <v>176.57062884067301</v>
      </c>
      <c r="J2529">
        <v>155.97580078863399</v>
      </c>
      <c r="K2529">
        <v>139.64065788376499</v>
      </c>
      <c r="L2529">
        <v>433.60906353089001</v>
      </c>
      <c r="M2529">
        <v>523.891283868816</v>
      </c>
      <c r="N2529">
        <v>435.31591950020299</v>
      </c>
      <c r="O2529">
        <v>355.85140120964002</v>
      </c>
      <c r="P2529">
        <v>356.25946385840302</v>
      </c>
      <c r="Q2529">
        <v>81.734060463749202</v>
      </c>
      <c r="R2529">
        <v>54.2447329315467</v>
      </c>
      <c r="S2529">
        <v>13.8427360784365</v>
      </c>
      <c r="T2529">
        <v>57.125860483689003</v>
      </c>
    </row>
    <row r="2530" spans="1:20" x14ac:dyDescent="0.35">
      <c r="A2530" s="24">
        <v>44580</v>
      </c>
      <c r="B2530">
        <v>129.52905972357601</v>
      </c>
      <c r="C2530">
        <v>153.23833900632499</v>
      </c>
      <c r="D2530">
        <v>140.38532932235901</v>
      </c>
      <c r="E2530">
        <v>116.49901205490301</v>
      </c>
      <c r="F2530">
        <v>163.16312655412199</v>
      </c>
      <c r="G2530">
        <v>25.739899929134101</v>
      </c>
      <c r="H2530">
        <v>9.6845524152970697</v>
      </c>
      <c r="I2530">
        <v>177.06126430657699</v>
      </c>
      <c r="J2530">
        <v>156.21967346269099</v>
      </c>
      <c r="K2530">
        <v>143.001926814049</v>
      </c>
      <c r="L2530">
        <v>429.10663580474198</v>
      </c>
      <c r="M2530">
        <v>517.96194375543098</v>
      </c>
      <c r="N2530">
        <v>431.01711810120401</v>
      </c>
      <c r="O2530">
        <v>345.93664253419001</v>
      </c>
      <c r="P2530">
        <v>353.64819445488303</v>
      </c>
      <c r="Q2530">
        <v>82.1808919943863</v>
      </c>
      <c r="R2530">
        <v>54.508199421564001</v>
      </c>
      <c r="S2530">
        <v>12.992658660568001</v>
      </c>
      <c r="T2530">
        <v>56.4976397091039</v>
      </c>
    </row>
    <row r="2531" spans="1:20" x14ac:dyDescent="0.35">
      <c r="A2531" s="24">
        <v>44581</v>
      </c>
      <c r="B2531">
        <v>129.59862491496901</v>
      </c>
      <c r="C2531">
        <v>153.25522635437801</v>
      </c>
      <c r="D2531">
        <v>140.30632268458001</v>
      </c>
      <c r="E2531">
        <v>116.484480565026</v>
      </c>
      <c r="F2531">
        <v>162.79669055735999</v>
      </c>
      <c r="G2531">
        <v>25.4342955291194</v>
      </c>
      <c r="H2531">
        <v>9.5016207263717902</v>
      </c>
      <c r="I2531">
        <v>177.00868055796599</v>
      </c>
      <c r="J2531">
        <v>156.134348035713</v>
      </c>
      <c r="K2531">
        <v>145.47865707565799</v>
      </c>
      <c r="L2531">
        <v>424.35727480104498</v>
      </c>
      <c r="M2531">
        <v>511.25238247085599</v>
      </c>
      <c r="N2531">
        <v>426.23166114585598</v>
      </c>
      <c r="O2531">
        <v>337.944691052444</v>
      </c>
      <c r="P2531">
        <v>341.810660238195</v>
      </c>
      <c r="Q2531">
        <v>81.882996811002002</v>
      </c>
      <c r="R2531">
        <v>54.332551372503602</v>
      </c>
      <c r="S2531">
        <v>12.3937406682339</v>
      </c>
      <c r="T2531">
        <v>54.6025188281398</v>
      </c>
    </row>
    <row r="2532" spans="1:20" x14ac:dyDescent="0.35">
      <c r="A2532" s="24">
        <v>44582</v>
      </c>
      <c r="B2532">
        <v>130.108694910857</v>
      </c>
      <c r="C2532">
        <v>153.898576273565</v>
      </c>
      <c r="D2532">
        <v>140.701179088891</v>
      </c>
      <c r="E2532">
        <v>116.67350535431601</v>
      </c>
      <c r="F2532">
        <v>162.750866288883</v>
      </c>
      <c r="G2532">
        <v>24.809204766742301</v>
      </c>
      <c r="H2532">
        <v>9.1559106280515401</v>
      </c>
      <c r="I2532">
        <v>178.88334894009799</v>
      </c>
      <c r="J2532">
        <v>157.158433213097</v>
      </c>
      <c r="K2532">
        <v>150.90388926911999</v>
      </c>
      <c r="L2532">
        <v>416.02685791908698</v>
      </c>
      <c r="M2532">
        <v>498.45741858217701</v>
      </c>
      <c r="N2532">
        <v>417.79622361039702</v>
      </c>
      <c r="O2532">
        <v>331.214634343098</v>
      </c>
      <c r="P2532">
        <v>336.76217850648197</v>
      </c>
      <c r="Q2532">
        <v>81.957472480921396</v>
      </c>
      <c r="R2532">
        <v>54.361826047346902</v>
      </c>
      <c r="S2532">
        <v>12.6545602842686</v>
      </c>
      <c r="T2532">
        <v>52.639337328300101</v>
      </c>
    </row>
    <row r="2533" spans="1:20" x14ac:dyDescent="0.35">
      <c r="A2533" s="24">
        <v>44585</v>
      </c>
      <c r="B2533">
        <v>129.95802638525601</v>
      </c>
      <c r="C2533">
        <v>153.79698961600701</v>
      </c>
      <c r="D2533">
        <v>140.740618122477</v>
      </c>
      <c r="E2533">
        <v>116.73167748218</v>
      </c>
      <c r="F2533">
        <v>162.58294940517101</v>
      </c>
      <c r="G2533">
        <v>25.212041594797501</v>
      </c>
      <c r="H2533">
        <v>9.3791488760373696</v>
      </c>
      <c r="I2533">
        <v>177.53424028726499</v>
      </c>
      <c r="J2533">
        <v>156.67076788883</v>
      </c>
      <c r="K2533">
        <v>146.952921784908</v>
      </c>
      <c r="L2533">
        <v>417.793640548496</v>
      </c>
      <c r="M2533">
        <v>501.26605657561902</v>
      </c>
      <c r="N2533">
        <v>419.418419449476</v>
      </c>
      <c r="O2533">
        <v>334.69983967061</v>
      </c>
      <c r="P2533">
        <v>356.99929252721103</v>
      </c>
      <c r="Q2533">
        <v>81.771287054269393</v>
      </c>
      <c r="R2533">
        <v>54.069084882486301</v>
      </c>
      <c r="S2533">
        <v>12.8670789478009</v>
      </c>
      <c r="T2533">
        <v>53.586897768782201</v>
      </c>
    </row>
    <row r="2534" spans="1:20" x14ac:dyDescent="0.35">
      <c r="A2534" s="24">
        <v>44586</v>
      </c>
      <c r="B2534">
        <v>129.83046217315501</v>
      </c>
      <c r="C2534">
        <v>153.543043701263</v>
      </c>
      <c r="D2534">
        <v>140.54326224128801</v>
      </c>
      <c r="E2534">
        <v>116.644477000829</v>
      </c>
      <c r="F2534">
        <v>162.140152806868</v>
      </c>
      <c r="G2534">
        <v>25.3231671645392</v>
      </c>
      <c r="H2534">
        <v>9.4489112392476802</v>
      </c>
      <c r="I2534">
        <v>176.86848646589701</v>
      </c>
      <c r="J2534">
        <v>156.23184709043301</v>
      </c>
      <c r="K2534">
        <v>145.950419583686</v>
      </c>
      <c r="L2534">
        <v>412.69282503616898</v>
      </c>
      <c r="M2534">
        <v>491.045682585507</v>
      </c>
      <c r="N2534">
        <v>414.55186388598497</v>
      </c>
      <c r="O2534">
        <v>335.42095025109501</v>
      </c>
      <c r="P2534">
        <v>351.12398802849498</v>
      </c>
      <c r="Q2534">
        <v>82.516021264583898</v>
      </c>
      <c r="R2534">
        <v>54.654567212207603</v>
      </c>
      <c r="S2534">
        <v>13.1085781828346</v>
      </c>
      <c r="T2534">
        <v>55.623369166102101</v>
      </c>
    </row>
    <row r="2535" spans="1:20" x14ac:dyDescent="0.35">
      <c r="A2535" s="24">
        <v>44587</v>
      </c>
      <c r="B2535">
        <v>129.10012108977199</v>
      </c>
      <c r="C2535">
        <v>152.662635215385</v>
      </c>
      <c r="D2535">
        <v>139.99053720335201</v>
      </c>
      <c r="E2535">
        <v>116.30999880770101</v>
      </c>
      <c r="F2535">
        <v>161.590432915452</v>
      </c>
      <c r="G2535">
        <v>25.906586886327599</v>
      </c>
      <c r="H2535">
        <v>9.7837699255135</v>
      </c>
      <c r="I2535">
        <v>175.09897096220701</v>
      </c>
      <c r="J2535">
        <v>155.17111099107501</v>
      </c>
      <c r="K2535">
        <v>141.055917921202</v>
      </c>
      <c r="L2535">
        <v>411.65742187094099</v>
      </c>
      <c r="M2535">
        <v>491.90388936085299</v>
      </c>
      <c r="N2535">
        <v>413.41629164950899</v>
      </c>
      <c r="O2535">
        <v>333.19756658080797</v>
      </c>
      <c r="P2535">
        <v>341.76705987069101</v>
      </c>
      <c r="Q2535">
        <v>82.702199194943205</v>
      </c>
      <c r="R2535">
        <v>55.093676167711997</v>
      </c>
      <c r="S2535">
        <v>13.5046367808906</v>
      </c>
      <c r="T2535">
        <v>54.900920327772198</v>
      </c>
    </row>
    <row r="2536" spans="1:20" x14ac:dyDescent="0.35">
      <c r="A2536" s="24">
        <v>44588</v>
      </c>
      <c r="B2536">
        <v>129.52905972357601</v>
      </c>
      <c r="C2536">
        <v>152.86584998880201</v>
      </c>
      <c r="D2536">
        <v>139.951066027114</v>
      </c>
      <c r="E2536">
        <v>116.25183822192599</v>
      </c>
      <c r="F2536">
        <v>160.842246628005</v>
      </c>
      <c r="G2536">
        <v>24.9897876604755</v>
      </c>
      <c r="H2536">
        <v>9.2489260170926197</v>
      </c>
      <c r="I2536">
        <v>176.18519010954799</v>
      </c>
      <c r="J2536">
        <v>155.524686356534</v>
      </c>
      <c r="K2536">
        <v>148.54508589119399</v>
      </c>
      <c r="L2536">
        <v>409.62468579146002</v>
      </c>
      <c r="M2536">
        <v>487.924980465565</v>
      </c>
      <c r="N2536">
        <v>411.38850690847801</v>
      </c>
      <c r="O2536">
        <v>326.16710399694898</v>
      </c>
      <c r="P2536">
        <v>338.76411038848403</v>
      </c>
      <c r="Q2536">
        <v>83.111804135060098</v>
      </c>
      <c r="R2536">
        <v>55.386417332572698</v>
      </c>
      <c r="S2536">
        <v>14.683153305804399</v>
      </c>
      <c r="T2536">
        <v>54.927096193379903</v>
      </c>
    </row>
    <row r="2537" spans="1:20" x14ac:dyDescent="0.35">
      <c r="A2537" s="24">
        <v>44589</v>
      </c>
      <c r="B2537">
        <v>129.621822654726</v>
      </c>
      <c r="C2537">
        <v>153.03515187177601</v>
      </c>
      <c r="D2537">
        <v>140.03000837958899</v>
      </c>
      <c r="E2537">
        <v>116.33907332954399</v>
      </c>
      <c r="F2537">
        <v>161.20872216253099</v>
      </c>
      <c r="G2537">
        <v>24.9620041719112</v>
      </c>
      <c r="H2537">
        <v>9.2380739478946907</v>
      </c>
      <c r="I2537">
        <v>176.32536958283799</v>
      </c>
      <c r="J2537">
        <v>155.69538722539301</v>
      </c>
      <c r="K2537">
        <v>148.780985469641</v>
      </c>
      <c r="L2537">
        <v>419.797876275124</v>
      </c>
      <c r="M2537">
        <v>504.542851613751</v>
      </c>
      <c r="N2537">
        <v>421.60836945304698</v>
      </c>
      <c r="O2537">
        <v>327.969782961264</v>
      </c>
      <c r="P2537">
        <v>341.984717313521</v>
      </c>
      <c r="Q2537">
        <v>83.186279804979506</v>
      </c>
      <c r="R2537">
        <v>55.679158497433598</v>
      </c>
      <c r="S2537">
        <v>15.716770658196699</v>
      </c>
      <c r="T2537">
        <v>55.502961026380298</v>
      </c>
    </row>
    <row r="2538" spans="1:20" x14ac:dyDescent="0.35">
      <c r="A2538" s="24">
        <v>44592</v>
      </c>
      <c r="B2538">
        <v>129.61019108565799</v>
      </c>
      <c r="C2538">
        <v>153.153653516254</v>
      </c>
      <c r="D2538">
        <v>140.10904716002</v>
      </c>
      <c r="E2538">
        <v>116.32454183966701</v>
      </c>
      <c r="F2538">
        <v>161.193447406372</v>
      </c>
      <c r="G2538">
        <v>25.212041594797501</v>
      </c>
      <c r="H2538">
        <v>9.3574453947850103</v>
      </c>
      <c r="I2538">
        <v>176.13263559849599</v>
      </c>
      <c r="J2538">
        <v>155.76855903059101</v>
      </c>
      <c r="K2538">
        <v>146.36319574433301</v>
      </c>
      <c r="L2538">
        <v>427.35890325378801</v>
      </c>
      <c r="M2538">
        <v>517.72789566055599</v>
      </c>
      <c r="N2538">
        <v>429.15159448395002</v>
      </c>
      <c r="O2538">
        <v>330.673801407734</v>
      </c>
      <c r="P2538">
        <v>355.69372670438901</v>
      </c>
      <c r="Q2538">
        <v>83.484167492071094</v>
      </c>
      <c r="R2538">
        <v>55.971899662294199</v>
      </c>
      <c r="S2538">
        <v>16.4316081727975</v>
      </c>
      <c r="T2538">
        <v>55.806591804617298</v>
      </c>
    </row>
    <row r="2539" spans="1:20" x14ac:dyDescent="0.35">
      <c r="A2539" s="24">
        <v>44593</v>
      </c>
      <c r="B2539">
        <v>129.56490737860901</v>
      </c>
      <c r="C2539">
        <v>153.265577110263</v>
      </c>
      <c r="D2539">
        <v>140.20778938591801</v>
      </c>
      <c r="E2539">
        <v>116.31579293631</v>
      </c>
      <c r="F2539">
        <v>162.067060660485</v>
      </c>
      <c r="G2539">
        <v>25.364843794804798</v>
      </c>
      <c r="H2539">
        <v>9.47371578108765</v>
      </c>
      <c r="I2539">
        <v>176.723014994555</v>
      </c>
      <c r="J2539">
        <v>156.02748619088399</v>
      </c>
      <c r="K2539">
        <v>144.88896768394599</v>
      </c>
      <c r="L2539">
        <v>430.24653029512001</v>
      </c>
      <c r="M2539">
        <v>521.55080292006301</v>
      </c>
      <c r="N2539">
        <v>432.39598616210799</v>
      </c>
      <c r="O2539">
        <v>335.72135612560601</v>
      </c>
      <c r="P2539">
        <v>360.00220756994901</v>
      </c>
      <c r="Q2539">
        <v>83.819296762268607</v>
      </c>
      <c r="R2539">
        <v>56.381733942955101</v>
      </c>
      <c r="S2539">
        <v>16.518548044809101</v>
      </c>
      <c r="T2539">
        <v>58.162415498941897</v>
      </c>
    </row>
    <row r="2540" spans="1:20" x14ac:dyDescent="0.35">
      <c r="A2540" s="24">
        <v>44594</v>
      </c>
      <c r="B2540">
        <v>129.70425264179099</v>
      </c>
      <c r="C2540">
        <v>153.367412517628</v>
      </c>
      <c r="D2540">
        <v>140.20778938591801</v>
      </c>
      <c r="E2540">
        <v>116.43226415501501</v>
      </c>
      <c r="F2540">
        <v>162.22028267524399</v>
      </c>
      <c r="G2540">
        <v>25.184258106233202</v>
      </c>
      <c r="H2540">
        <v>9.3667459479737403</v>
      </c>
      <c r="I2540">
        <v>176.61759897808901</v>
      </c>
      <c r="J2540">
        <v>156.039709833529</v>
      </c>
      <c r="K2540">
        <v>146.48113179023201</v>
      </c>
      <c r="L2540">
        <v>434.42591414769697</v>
      </c>
      <c r="M2540">
        <v>527.48014303344803</v>
      </c>
      <c r="N2540">
        <v>436.20816395850397</v>
      </c>
      <c r="O2540">
        <v>334.88011731573101</v>
      </c>
      <c r="P2540">
        <v>350.03597633009701</v>
      </c>
      <c r="Q2540">
        <v>84.154426032466205</v>
      </c>
      <c r="R2540">
        <v>56.557376408442202</v>
      </c>
      <c r="S2540">
        <v>18.334621481566199</v>
      </c>
      <c r="T2540">
        <v>58.549811573345004</v>
      </c>
    </row>
    <row r="2541" spans="1:20" x14ac:dyDescent="0.35">
      <c r="A2541" s="24">
        <v>44595</v>
      </c>
      <c r="B2541">
        <v>129.18180366677501</v>
      </c>
      <c r="C2541">
        <v>152.50224686718499</v>
      </c>
      <c r="D2541">
        <v>139.852018446025</v>
      </c>
      <c r="E2541">
        <v>116.25762080844601</v>
      </c>
      <c r="F2541">
        <v>160.96354848796</v>
      </c>
      <c r="G2541">
        <v>25.573207382263899</v>
      </c>
      <c r="H2541">
        <v>9.5682826861379997</v>
      </c>
      <c r="I2541">
        <v>174.63213486876299</v>
      </c>
      <c r="J2541">
        <v>154.78153489739901</v>
      </c>
      <c r="K2541">
        <v>143.29676692879701</v>
      </c>
      <c r="L2541">
        <v>424.21477303678199</v>
      </c>
      <c r="M2541">
        <v>508.053664319289</v>
      </c>
      <c r="N2541">
        <v>426.23166114585598</v>
      </c>
      <c r="O2541">
        <v>332.77695936173302</v>
      </c>
      <c r="P2541">
        <v>340.85317412655598</v>
      </c>
      <c r="Q2541">
        <v>84.340611459118193</v>
      </c>
      <c r="R2541">
        <v>56.791568223616203</v>
      </c>
      <c r="S2541">
        <v>16.653787026830301</v>
      </c>
      <c r="T2541">
        <v>57.696479196607903</v>
      </c>
    </row>
    <row r="2542" spans="1:20" x14ac:dyDescent="0.35">
      <c r="A2542" s="24">
        <v>44596</v>
      </c>
      <c r="B2542">
        <v>128.369126022584</v>
      </c>
      <c r="C2542">
        <v>151.518358461324</v>
      </c>
      <c r="D2542">
        <v>139.14050870889099</v>
      </c>
      <c r="E2542">
        <v>115.879201883021</v>
      </c>
      <c r="F2542">
        <v>160.25861651433101</v>
      </c>
      <c r="G2542">
        <v>26.3233140612456</v>
      </c>
      <c r="H2542">
        <v>9.9915061562788097</v>
      </c>
      <c r="I2542">
        <v>172.014160041862</v>
      </c>
      <c r="J2542">
        <v>153.24236622513499</v>
      </c>
      <c r="K2542">
        <v>136.633197091179</v>
      </c>
      <c r="L2542">
        <v>426.20952858307999</v>
      </c>
      <c r="M2542">
        <v>514.45110062242497</v>
      </c>
      <c r="N2542">
        <v>428.17828337125201</v>
      </c>
      <c r="O2542">
        <v>338.725877933486</v>
      </c>
      <c r="P2542">
        <v>341.59300279536501</v>
      </c>
      <c r="Q2542">
        <v>85.010862503220295</v>
      </c>
      <c r="R2542">
        <v>57.581967693667899</v>
      </c>
      <c r="S2542">
        <v>15.3013916791397</v>
      </c>
      <c r="T2542">
        <v>58.591692116243301</v>
      </c>
    </row>
    <row r="2543" spans="1:20" x14ac:dyDescent="0.35">
      <c r="A2543" s="24">
        <v>44599</v>
      </c>
      <c r="B2543">
        <v>128.48520814762799</v>
      </c>
      <c r="C2543">
        <v>151.65406530083101</v>
      </c>
      <c r="D2543">
        <v>139.29863448373001</v>
      </c>
      <c r="E2543">
        <v>115.937408637152</v>
      </c>
      <c r="F2543">
        <v>160.120669255731</v>
      </c>
      <c r="G2543">
        <v>26.309426509221201</v>
      </c>
      <c r="H2543">
        <v>9.9698026750264503</v>
      </c>
      <c r="I2543">
        <v>172.68182892329801</v>
      </c>
      <c r="J2543">
        <v>153.523339955306</v>
      </c>
      <c r="K2543">
        <v>137.28184534362299</v>
      </c>
      <c r="L2543">
        <v>424.84178079953898</v>
      </c>
      <c r="M2543">
        <v>510.23817405973102</v>
      </c>
      <c r="N2543">
        <v>426.47498892403001</v>
      </c>
      <c r="O2543">
        <v>340.70881017119598</v>
      </c>
      <c r="P2543">
        <v>343.333849064378</v>
      </c>
      <c r="Q2543">
        <v>85.197047929872298</v>
      </c>
      <c r="R2543">
        <v>57.464868994294498</v>
      </c>
      <c r="S2543">
        <v>14.480293911526299</v>
      </c>
      <c r="T2543">
        <v>58.225234208104901</v>
      </c>
    </row>
    <row r="2544" spans="1:20" x14ac:dyDescent="0.35">
      <c r="A2544" s="24">
        <v>44600</v>
      </c>
      <c r="B2544">
        <v>128.09048220935099</v>
      </c>
      <c r="C2544">
        <v>151.230002156522</v>
      </c>
      <c r="D2544">
        <v>139.02195053824499</v>
      </c>
      <c r="E2544">
        <v>115.777308322549</v>
      </c>
      <c r="F2544">
        <v>159.952093409285</v>
      </c>
      <c r="G2544">
        <v>26.6705895018492</v>
      </c>
      <c r="H2544">
        <v>10.189941833855301</v>
      </c>
      <c r="I2544">
        <v>171.469449711875</v>
      </c>
      <c r="J2544">
        <v>152.94922887020201</v>
      </c>
      <c r="K2544">
        <v>134.09747131997199</v>
      </c>
      <c r="L2544">
        <v>428.33721599551598</v>
      </c>
      <c r="M2544">
        <v>515.15324490705098</v>
      </c>
      <c r="N2544">
        <v>430.12490559664798</v>
      </c>
      <c r="O2544">
        <v>349.42182348997801</v>
      </c>
      <c r="P2544">
        <v>353.125919910498</v>
      </c>
      <c r="Q2544">
        <v>84.452321215850503</v>
      </c>
      <c r="R2544">
        <v>56.820842898459503</v>
      </c>
      <c r="S2544">
        <v>14.2194752167379</v>
      </c>
      <c r="T2544">
        <v>56.403407434989902</v>
      </c>
    </row>
    <row r="2545" spans="1:20" x14ac:dyDescent="0.35">
      <c r="A2545" s="24">
        <v>44601</v>
      </c>
      <c r="B2545">
        <v>128.17173502556901</v>
      </c>
      <c r="C2545">
        <v>151.56925543585601</v>
      </c>
      <c r="D2545">
        <v>139.14050870889099</v>
      </c>
      <c r="E2545">
        <v>115.74821071652801</v>
      </c>
      <c r="F2545">
        <v>160.73367592805801</v>
      </c>
      <c r="G2545">
        <v>26.559461137269</v>
      </c>
      <c r="H2545">
        <v>10.146532899919899</v>
      </c>
      <c r="I2545">
        <v>172.40068056264499</v>
      </c>
      <c r="J2545">
        <v>153.462251751021</v>
      </c>
      <c r="K2545">
        <v>135.158941544144</v>
      </c>
      <c r="L2545">
        <v>434.60645625700499</v>
      </c>
      <c r="M2545">
        <v>524.51547297675597</v>
      </c>
      <c r="N2545">
        <v>436.37039312853602</v>
      </c>
      <c r="O2545">
        <v>347.07833596202602</v>
      </c>
      <c r="P2545">
        <v>360.39388764863702</v>
      </c>
      <c r="Q2545">
        <v>85.308757686605006</v>
      </c>
      <c r="R2545">
        <v>57.464868994294498</v>
      </c>
      <c r="S2545">
        <v>13.572257193147699</v>
      </c>
      <c r="T2545">
        <v>57.560366379595102</v>
      </c>
    </row>
    <row r="2546" spans="1:20" x14ac:dyDescent="0.35">
      <c r="A2546" s="24">
        <v>44602</v>
      </c>
      <c r="B2546">
        <v>126.987566553362</v>
      </c>
      <c r="C2546">
        <v>149.99164269743301</v>
      </c>
      <c r="D2546">
        <v>138.07327624584099</v>
      </c>
      <c r="E2546">
        <v>115.093289510329</v>
      </c>
      <c r="F2546">
        <v>158.72606688537601</v>
      </c>
      <c r="G2546">
        <v>27.3790223454039</v>
      </c>
      <c r="H2546">
        <v>10.627118433781799</v>
      </c>
      <c r="I2546">
        <v>169.51914376641</v>
      </c>
      <c r="J2546">
        <v>151.373459290868</v>
      </c>
      <c r="K2546">
        <v>128.49533505766101</v>
      </c>
      <c r="L2546">
        <v>426.79843618892897</v>
      </c>
      <c r="M2546">
        <v>513.04687290811205</v>
      </c>
      <c r="N2546">
        <v>428.583808365712</v>
      </c>
      <c r="O2546">
        <v>346.41735042554802</v>
      </c>
      <c r="P2546">
        <v>352.60367980558198</v>
      </c>
      <c r="Q2546">
        <v>84.861926155967495</v>
      </c>
      <c r="R2546">
        <v>57.084309388476903</v>
      </c>
      <c r="S2546">
        <v>13.417697830125499</v>
      </c>
      <c r="T2546">
        <v>57.623193509497099</v>
      </c>
    </row>
    <row r="2547" spans="1:20" x14ac:dyDescent="0.35">
      <c r="A2547" s="24">
        <v>44603</v>
      </c>
      <c r="B2547">
        <v>127.823479307811</v>
      </c>
      <c r="C2547">
        <v>150.99250136795001</v>
      </c>
      <c r="D2547">
        <v>138.66619566967799</v>
      </c>
      <c r="E2547">
        <v>115.50079449968599</v>
      </c>
      <c r="F2547">
        <v>158.051723961829</v>
      </c>
      <c r="G2547">
        <v>26.545573585244501</v>
      </c>
      <c r="H2547">
        <v>10.1341319432871</v>
      </c>
      <c r="I2547">
        <v>170.94234039198599</v>
      </c>
      <c r="J2547">
        <v>152.49725418174501</v>
      </c>
      <c r="K2547">
        <v>134.274393713253</v>
      </c>
      <c r="L2547">
        <v>418.38254815434402</v>
      </c>
      <c r="M2547">
        <v>498.30138651892702</v>
      </c>
      <c r="N2547">
        <v>420.229565299635</v>
      </c>
      <c r="O2547">
        <v>344.25411617099098</v>
      </c>
      <c r="P2547">
        <v>345.72749546453599</v>
      </c>
      <c r="Q2547">
        <v>86.127952574253001</v>
      </c>
      <c r="R2547">
        <v>58.3430924888766</v>
      </c>
      <c r="S2547">
        <v>13.475657130635501</v>
      </c>
      <c r="T2547">
        <v>59.654427207473603</v>
      </c>
    </row>
    <row r="2548" spans="1:20" x14ac:dyDescent="0.35">
      <c r="A2548" s="24">
        <v>44606</v>
      </c>
      <c r="B2548">
        <v>127.080432253396</v>
      </c>
      <c r="C2548">
        <v>150.110393091719</v>
      </c>
      <c r="D2548">
        <v>138.15228288361999</v>
      </c>
      <c r="E2548">
        <v>115.18060541256899</v>
      </c>
      <c r="F2548">
        <v>157.86784700071399</v>
      </c>
      <c r="G2548">
        <v>27.226225735073299</v>
      </c>
      <c r="H2548">
        <v>10.5232503183991</v>
      </c>
      <c r="I2548">
        <v>168.710900704647</v>
      </c>
      <c r="J2548">
        <v>151.14134011935499</v>
      </c>
      <c r="K2548">
        <v>129.379892050769</v>
      </c>
      <c r="L2548">
        <v>417.01471065300899</v>
      </c>
      <c r="M2548">
        <v>498.37940255055298</v>
      </c>
      <c r="N2548">
        <v>418.85066528498498</v>
      </c>
      <c r="O2548">
        <v>341.24961873483602</v>
      </c>
      <c r="P2548">
        <v>343.76906063163102</v>
      </c>
      <c r="Q2548">
        <v>86.574799097476401</v>
      </c>
      <c r="R2548">
        <v>58.723652094694202</v>
      </c>
      <c r="S2548">
        <v>14.0552556632153</v>
      </c>
      <c r="T2548">
        <v>58.251410073712698</v>
      </c>
    </row>
    <row r="2549" spans="1:20" x14ac:dyDescent="0.35">
      <c r="A2549" s="24">
        <v>44607</v>
      </c>
      <c r="B2549">
        <v>126.871475085692</v>
      </c>
      <c r="C2549">
        <v>149.771125992951</v>
      </c>
      <c r="D2549">
        <v>137.95465378989201</v>
      </c>
      <c r="E2549">
        <v>115.195171528713</v>
      </c>
      <c r="F2549">
        <v>158.02110855323701</v>
      </c>
      <c r="G2549">
        <v>27.8513192922888</v>
      </c>
      <c r="H2549">
        <v>10.8689604167194</v>
      </c>
      <c r="I2549">
        <v>167.252575152768</v>
      </c>
      <c r="J2549">
        <v>150.383964421396</v>
      </c>
      <c r="K2549">
        <v>124.957134571881</v>
      </c>
      <c r="L2549">
        <v>423.73983693641202</v>
      </c>
      <c r="M2549">
        <v>508.44377490488398</v>
      </c>
      <c r="N2549">
        <v>425.33941668755398</v>
      </c>
      <c r="O2549">
        <v>349.72227810793902</v>
      </c>
      <c r="P2549">
        <v>355.38907516336502</v>
      </c>
      <c r="Q2549">
        <v>85.159813843058998</v>
      </c>
      <c r="R2549">
        <v>57.669791718198397</v>
      </c>
      <c r="S2549">
        <v>14.6058736242934</v>
      </c>
      <c r="T2549">
        <v>57.659836353052199</v>
      </c>
    </row>
    <row r="2550" spans="1:20" x14ac:dyDescent="0.35">
      <c r="A2550" s="24">
        <v>44608</v>
      </c>
      <c r="B2550">
        <v>127.02240520481401</v>
      </c>
      <c r="C2550">
        <v>149.87290612258201</v>
      </c>
      <c r="D2550">
        <v>138.112779564731</v>
      </c>
      <c r="E2550">
        <v>115.34071726926101</v>
      </c>
      <c r="F2550">
        <v>158.894655911077</v>
      </c>
      <c r="G2550">
        <v>27.5457176871125</v>
      </c>
      <c r="H2550">
        <v>10.6922288775387</v>
      </c>
      <c r="I2550">
        <v>167.56883782094499</v>
      </c>
      <c r="J2550">
        <v>150.60384994728301</v>
      </c>
      <c r="K2550">
        <v>127.080075020225</v>
      </c>
      <c r="L2550">
        <v>424.21477303678199</v>
      </c>
      <c r="M2550">
        <v>508.91187109463499</v>
      </c>
      <c r="N2550">
        <v>426.06936806833102</v>
      </c>
      <c r="O2550">
        <v>350.62361759009599</v>
      </c>
      <c r="P2550">
        <v>350.993428002266</v>
      </c>
      <c r="Q2550">
        <v>85.271516103498897</v>
      </c>
      <c r="R2550">
        <v>57.464868994294399</v>
      </c>
      <c r="S2550">
        <v>15.2820712981387</v>
      </c>
      <c r="T2550">
        <v>57.340492476785698</v>
      </c>
    </row>
    <row r="2551" spans="1:20" x14ac:dyDescent="0.35">
      <c r="A2551" s="24">
        <v>44609</v>
      </c>
      <c r="B2551">
        <v>127.289408106352</v>
      </c>
      <c r="C2551">
        <v>150.17824651147299</v>
      </c>
      <c r="D2551">
        <v>138.19183441648701</v>
      </c>
      <c r="E2551">
        <v>115.471673809487</v>
      </c>
      <c r="F2551">
        <v>158.22032616678399</v>
      </c>
      <c r="G2551">
        <v>27.115100165331501</v>
      </c>
      <c r="H2551">
        <v>10.436435079102701</v>
      </c>
      <c r="I2551">
        <v>167.63912491110901</v>
      </c>
      <c r="J2551">
        <v>150.71379271022599</v>
      </c>
      <c r="K2551">
        <v>129.79267737363099</v>
      </c>
      <c r="L2551">
        <v>415.15297669064398</v>
      </c>
      <c r="M2551">
        <v>494.40043280032597</v>
      </c>
      <c r="N2551">
        <v>417.06620832212701</v>
      </c>
      <c r="O2551">
        <v>339.62719304391902</v>
      </c>
      <c r="P2551">
        <v>341.76705987069101</v>
      </c>
      <c r="Q2551">
        <v>85.979016227000201</v>
      </c>
      <c r="R2551">
        <v>57.874708858528798</v>
      </c>
      <c r="S2551">
        <v>15.137172125617001</v>
      </c>
      <c r="T2551">
        <v>57.403319606687703</v>
      </c>
    </row>
    <row r="2552" spans="1:20" x14ac:dyDescent="0.35">
      <c r="A2552" s="24">
        <v>44610</v>
      </c>
      <c r="B2552">
        <v>127.556448378395</v>
      </c>
      <c r="C2552">
        <v>150.19517531782699</v>
      </c>
      <c r="D2552">
        <v>138.27087319691799</v>
      </c>
      <c r="E2552">
        <v>115.529880563617</v>
      </c>
      <c r="F2552">
        <v>158.43485807425401</v>
      </c>
      <c r="G2552">
        <v>26.531680443543099</v>
      </c>
      <c r="H2552">
        <v>10.1232798740891</v>
      </c>
      <c r="I2552">
        <v>168.20136315729999</v>
      </c>
      <c r="J2552">
        <v>151.08025191506999</v>
      </c>
      <c r="K2552">
        <v>133.802622043008</v>
      </c>
      <c r="L2552">
        <v>412.46482221334799</v>
      </c>
      <c r="M2552">
        <v>489.48536195300602</v>
      </c>
      <c r="N2552">
        <v>414.146306937779</v>
      </c>
      <c r="O2552">
        <v>339.62719304391902</v>
      </c>
      <c r="P2552">
        <v>339.112362297012</v>
      </c>
      <c r="Q2552">
        <v>86.3141454971977</v>
      </c>
      <c r="R2552">
        <v>58.079625998859299</v>
      </c>
      <c r="S2552">
        <v>14.8860127000827</v>
      </c>
      <c r="T2552">
        <v>56.7751030424715</v>
      </c>
    </row>
    <row r="2553" spans="1:20" x14ac:dyDescent="0.35">
      <c r="A2553" s="24">
        <v>44614</v>
      </c>
      <c r="B2553">
        <v>127.417103115213</v>
      </c>
      <c r="C2553">
        <v>149.974700071646</v>
      </c>
      <c r="D2553">
        <v>137.994205322759</v>
      </c>
      <c r="E2553">
        <v>115.398924023391</v>
      </c>
      <c r="F2553">
        <v>158.113047033794</v>
      </c>
      <c r="G2553">
        <v>26.420557668639699</v>
      </c>
      <c r="H2553">
        <v>10.031813372482899</v>
      </c>
      <c r="I2553">
        <v>167.955402198065</v>
      </c>
      <c r="J2553">
        <v>150.88482367745601</v>
      </c>
      <c r="K2553">
        <v>134.74615622128101</v>
      </c>
      <c r="L2553">
        <v>408.03841536542899</v>
      </c>
      <c r="M2553">
        <v>483.08786479493102</v>
      </c>
      <c r="N2553">
        <v>409.76637497689097</v>
      </c>
      <c r="O2553">
        <v>337.04332719856302</v>
      </c>
      <c r="P2553">
        <v>325.75157037520199</v>
      </c>
      <c r="Q2553">
        <v>87.542952821255895</v>
      </c>
      <c r="R2553">
        <v>59.045667934398097</v>
      </c>
      <c r="S2553">
        <v>15.137172125617001</v>
      </c>
      <c r="T2553">
        <v>55.633831933680398</v>
      </c>
    </row>
    <row r="2554" spans="1:20" x14ac:dyDescent="0.35">
      <c r="A2554" s="24">
        <v>44615</v>
      </c>
      <c r="B2554">
        <v>126.84823997543199</v>
      </c>
      <c r="C2554">
        <v>149.19431664730999</v>
      </c>
      <c r="D2554">
        <v>137.638450454192</v>
      </c>
      <c r="E2554">
        <v>115.209714560679</v>
      </c>
      <c r="F2554">
        <v>157.85249316902701</v>
      </c>
      <c r="G2554">
        <v>27.142880859057399</v>
      </c>
      <c r="H2554">
        <v>10.4550394711981</v>
      </c>
      <c r="I2554">
        <v>165.84695029973199</v>
      </c>
      <c r="J2554">
        <v>149.516705978381</v>
      </c>
      <c r="K2554">
        <v>129.32092402781899</v>
      </c>
      <c r="L2554">
        <v>400.80034254254099</v>
      </c>
      <c r="M2554">
        <v>471.85328239369301</v>
      </c>
      <c r="N2554">
        <v>402.46650967790799</v>
      </c>
      <c r="O2554">
        <v>331.51506458933301</v>
      </c>
      <c r="P2554">
        <v>317.96136253214701</v>
      </c>
      <c r="Q2554">
        <v>88.362147708904203</v>
      </c>
      <c r="R2554">
        <v>59.367683774102296</v>
      </c>
      <c r="S2554">
        <v>15.571871485675</v>
      </c>
      <c r="T2554">
        <v>56.6023389611657</v>
      </c>
    </row>
    <row r="2555" spans="1:20" x14ac:dyDescent="0.35">
      <c r="A2555" s="24">
        <v>44616</v>
      </c>
      <c r="B2555">
        <v>127.080432253396</v>
      </c>
      <c r="C2555">
        <v>149.41488862952801</v>
      </c>
      <c r="D2555">
        <v>137.79657622903099</v>
      </c>
      <c r="E2555">
        <v>115.369757164837</v>
      </c>
      <c r="F2555">
        <v>158.848673491543</v>
      </c>
      <c r="G2555">
        <v>27.101212613306998</v>
      </c>
      <c r="H2555">
        <v>10.4178313441508</v>
      </c>
      <c r="I2555">
        <v>167.02417134729501</v>
      </c>
      <c r="J2555">
        <v>150.22519710873701</v>
      </c>
      <c r="K2555">
        <v>129.67473216551599</v>
      </c>
      <c r="L2555">
        <v>406.83203998901502</v>
      </c>
      <c r="M2555">
        <v>486.13055088324899</v>
      </c>
      <c r="N2555">
        <v>408.38750691598699</v>
      </c>
      <c r="O2555">
        <v>326.046902652386</v>
      </c>
      <c r="P2555">
        <v>330.45173131945</v>
      </c>
      <c r="Q2555">
        <v>88.734518562207896</v>
      </c>
      <c r="R2555">
        <v>60.245901685111299</v>
      </c>
      <c r="S2555">
        <v>15.7360910391976</v>
      </c>
      <c r="T2555">
        <v>57.565612499676703</v>
      </c>
    </row>
    <row r="2556" spans="1:20" x14ac:dyDescent="0.35">
      <c r="A2556" s="24">
        <v>44617</v>
      </c>
      <c r="B2556">
        <v>127.208136604884</v>
      </c>
      <c r="C2556">
        <v>149.72020137955101</v>
      </c>
      <c r="D2556">
        <v>137.875615009461</v>
      </c>
      <c r="E2556">
        <v>115.326139611028</v>
      </c>
      <c r="F2556">
        <v>159.73753514330599</v>
      </c>
      <c r="G2556">
        <v>27.059533188203002</v>
      </c>
      <c r="H2556">
        <v>10.402328669786799</v>
      </c>
      <c r="I2556">
        <v>167.955402198065</v>
      </c>
      <c r="J2556">
        <v>150.83596911879701</v>
      </c>
      <c r="K2556">
        <v>129.96959976691201</v>
      </c>
      <c r="L2556">
        <v>415.80839508845997</v>
      </c>
      <c r="M2556">
        <v>494.47854011435902</v>
      </c>
      <c r="N2556">
        <v>417.39066666219099</v>
      </c>
      <c r="O2556">
        <v>339.98777270588499</v>
      </c>
      <c r="P2556">
        <v>336.23993840156498</v>
      </c>
      <c r="Q2556">
        <v>87.393993985124396</v>
      </c>
      <c r="R2556">
        <v>59.221310399885297</v>
      </c>
      <c r="S2556">
        <v>15.2820712981387</v>
      </c>
      <c r="T2556">
        <v>58.146710821650899</v>
      </c>
    </row>
    <row r="2557" spans="1:20" x14ac:dyDescent="0.35">
      <c r="A2557" s="24">
        <v>44620</v>
      </c>
      <c r="B2557">
        <v>128.125311518177</v>
      </c>
      <c r="C2557">
        <v>150.92466176763</v>
      </c>
      <c r="D2557">
        <v>138.62662806548499</v>
      </c>
      <c r="E2557">
        <v>115.70458162062999</v>
      </c>
      <c r="F2557">
        <v>159.84482745554999</v>
      </c>
      <c r="G2557">
        <v>25.837135152013001</v>
      </c>
      <c r="H2557">
        <v>9.7062565536929402</v>
      </c>
      <c r="I2557">
        <v>170.608491332489</v>
      </c>
      <c r="J2557">
        <v>152.44836961414401</v>
      </c>
      <c r="K2557">
        <v>138.343315567795</v>
      </c>
      <c r="L2557">
        <v>414.74452147631001</v>
      </c>
      <c r="M2557">
        <v>494.94660587663998</v>
      </c>
      <c r="N2557">
        <v>416.41735554949298</v>
      </c>
      <c r="O2557">
        <v>340.22807790811498</v>
      </c>
      <c r="P2557">
        <v>336.15290986390198</v>
      </c>
      <c r="Q2557">
        <v>88.883462405753903</v>
      </c>
      <c r="R2557">
        <v>60.919202455789502</v>
      </c>
      <c r="S2557">
        <v>14.9343127313388</v>
      </c>
      <c r="T2557">
        <v>61.204028346563497</v>
      </c>
    </row>
    <row r="2558" spans="1:20" x14ac:dyDescent="0.35">
      <c r="A2558" s="24">
        <v>44621</v>
      </c>
      <c r="B2558">
        <v>128.84734700726199</v>
      </c>
      <c r="C2558">
        <v>151.56871647793901</v>
      </c>
      <c r="D2558">
        <v>139.11755885560601</v>
      </c>
      <c r="E2558">
        <v>116.106569491511</v>
      </c>
      <c r="F2558">
        <v>159.19863541997199</v>
      </c>
      <c r="G2558">
        <v>25.2676057770875</v>
      </c>
      <c r="H2558">
        <v>9.3605451410855398</v>
      </c>
      <c r="I2558">
        <v>170.703630347211</v>
      </c>
      <c r="J2558">
        <v>152.969845013813</v>
      </c>
      <c r="K2558">
        <v>143.17884920732999</v>
      </c>
      <c r="L2558">
        <v>408.42782050130899</v>
      </c>
      <c r="M2558">
        <v>487.37886824418899</v>
      </c>
      <c r="N2558">
        <v>410.09080136320802</v>
      </c>
      <c r="O2558">
        <v>323.16255781734498</v>
      </c>
      <c r="P2558">
        <v>327.57941074241</v>
      </c>
      <c r="Q2558">
        <v>92.458159628609593</v>
      </c>
      <c r="R2558">
        <v>64.607727732458201</v>
      </c>
      <c r="S2558">
        <v>15.5622112951745</v>
      </c>
      <c r="T2558">
        <v>62.434285609387501</v>
      </c>
    </row>
    <row r="2559" spans="1:20" x14ac:dyDescent="0.35">
      <c r="A2559" s="24">
        <v>44622</v>
      </c>
      <c r="B2559">
        <v>127.30096493441501</v>
      </c>
      <c r="C2559">
        <v>149.97128667150699</v>
      </c>
      <c r="D2559">
        <v>138.04862283201899</v>
      </c>
      <c r="E2559">
        <v>115.50939335588799</v>
      </c>
      <c r="F2559">
        <v>159.70635302676399</v>
      </c>
      <c r="G2559">
        <v>27.017867737291098</v>
      </c>
      <c r="H2559">
        <v>10.334117822585601</v>
      </c>
      <c r="I2559">
        <v>167.09258723372699</v>
      </c>
      <c r="J2559">
        <v>150.64413195132099</v>
      </c>
      <c r="K2559">
        <v>128.61328942799301</v>
      </c>
      <c r="L2559">
        <v>415.94138676646003</v>
      </c>
      <c r="M2559">
        <v>495.80481265198603</v>
      </c>
      <c r="N2559">
        <v>417.634058347858</v>
      </c>
      <c r="O2559">
        <v>336.68279628004501</v>
      </c>
      <c r="P2559">
        <v>339.373447910001</v>
      </c>
      <c r="Q2559">
        <v>95.474308067802795</v>
      </c>
      <c r="R2559">
        <v>67.886418728466097</v>
      </c>
      <c r="S2559">
        <v>16.441268363298001</v>
      </c>
      <c r="T2559">
        <v>63.612195351364797</v>
      </c>
    </row>
    <row r="2560" spans="1:20" x14ac:dyDescent="0.35">
      <c r="A2560" s="24">
        <v>44623</v>
      </c>
      <c r="B2560">
        <v>127.731183507948</v>
      </c>
      <c r="C2560">
        <v>150.32814590945</v>
      </c>
      <c r="D2560">
        <v>138.246589423589</v>
      </c>
      <c r="E2560">
        <v>115.56760011001801</v>
      </c>
      <c r="F2560">
        <v>159.30637582687399</v>
      </c>
      <c r="G2560">
        <v>26.448335567527199</v>
      </c>
      <c r="H2560">
        <v>10.0023575683331</v>
      </c>
      <c r="I2560">
        <v>167.93815203866501</v>
      </c>
      <c r="J2560">
        <v>151.19498610585899</v>
      </c>
      <c r="K2560">
        <v>132.62323409736999</v>
      </c>
      <c r="L2560">
        <v>413.87061034193499</v>
      </c>
      <c r="M2560">
        <v>490.265522269256</v>
      </c>
      <c r="N2560">
        <v>415.76847082311099</v>
      </c>
      <c r="O2560">
        <v>334.39943379609798</v>
      </c>
      <c r="P2560">
        <v>335.10842965406999</v>
      </c>
      <c r="Q2560">
        <v>96.516937461501698</v>
      </c>
      <c r="R2560">
        <v>68.003511844266299</v>
      </c>
      <c r="S2560">
        <v>16.074188494250599</v>
      </c>
      <c r="T2560">
        <v>62.963040620884499</v>
      </c>
    </row>
    <row r="2561" spans="1:20" x14ac:dyDescent="0.35">
      <c r="A2561" s="24">
        <v>44624</v>
      </c>
      <c r="B2561">
        <v>128.24273898133001</v>
      </c>
      <c r="C2561">
        <v>150.66804870217101</v>
      </c>
      <c r="D2561">
        <v>138.28620524175901</v>
      </c>
      <c r="E2561">
        <v>115.713284355632</v>
      </c>
      <c r="F2561">
        <v>158.19869900987501</v>
      </c>
      <c r="G2561">
        <v>25.531533546836702</v>
      </c>
      <c r="H2561">
        <v>9.4985203229276909</v>
      </c>
      <c r="I2561">
        <v>168.21997286316</v>
      </c>
      <c r="J2561">
        <v>151.34185987424101</v>
      </c>
      <c r="K2561">
        <v>139.22784507425399</v>
      </c>
      <c r="L2561">
        <v>410.50810701209701</v>
      </c>
      <c r="M2561">
        <v>484.02408760190201</v>
      </c>
      <c r="N2561">
        <v>412.44298053681098</v>
      </c>
      <c r="O2561">
        <v>322.14106573407298</v>
      </c>
      <c r="P2561">
        <v>328.49329648654498</v>
      </c>
      <c r="Q2561">
        <v>100.575715294394</v>
      </c>
      <c r="R2561">
        <v>71.018736350256901</v>
      </c>
      <c r="S2561">
        <v>16.7503870893424</v>
      </c>
      <c r="T2561">
        <v>65.444497523166106</v>
      </c>
    </row>
    <row r="2562" spans="1:20" x14ac:dyDescent="0.35">
      <c r="A2562" s="24">
        <v>44627</v>
      </c>
      <c r="B2562">
        <v>127.49863621020501</v>
      </c>
      <c r="C2562">
        <v>149.42751959198301</v>
      </c>
      <c r="D2562">
        <v>137.41520366709099</v>
      </c>
      <c r="E2562">
        <v>115.451094265046</v>
      </c>
      <c r="F2562">
        <v>156.70641200392799</v>
      </c>
      <c r="G2562">
        <v>25.8510227040376</v>
      </c>
      <c r="H2562">
        <v>9.7031554931052604</v>
      </c>
      <c r="I2562">
        <v>165.71868513145199</v>
      </c>
      <c r="J2562">
        <v>149.50579272623099</v>
      </c>
      <c r="K2562">
        <v>136.397297512732</v>
      </c>
      <c r="L2562">
        <v>398.40664186817003</v>
      </c>
      <c r="M2562">
        <v>466.23594555186901</v>
      </c>
      <c r="N2562">
        <v>400.27652772059099</v>
      </c>
      <c r="O2562">
        <v>308.56077534254001</v>
      </c>
      <c r="P2562">
        <v>314.00096137777098</v>
      </c>
      <c r="Q2562">
        <v>102.772661349646</v>
      </c>
      <c r="R2562">
        <v>72.921545546491501</v>
      </c>
      <c r="S2562">
        <v>16.3736488722875</v>
      </c>
      <c r="T2562">
        <v>65.821426619621903</v>
      </c>
    </row>
    <row r="2563" spans="1:20" x14ac:dyDescent="0.35">
      <c r="A2563" s="24">
        <v>44628</v>
      </c>
      <c r="B2563">
        <v>127.045191869037</v>
      </c>
      <c r="C2563">
        <v>148.40786649155501</v>
      </c>
      <c r="D2563">
        <v>136.86096792452599</v>
      </c>
      <c r="E2563">
        <v>115.188915716549</v>
      </c>
      <c r="F2563">
        <v>156.244821788471</v>
      </c>
      <c r="G2563">
        <v>26.434445220664301</v>
      </c>
      <c r="H2563">
        <v>9.9915061562788203</v>
      </c>
      <c r="I2563">
        <v>164.64420486377</v>
      </c>
      <c r="J2563">
        <v>148.61222644348001</v>
      </c>
      <c r="K2563">
        <v>131.91559033532701</v>
      </c>
      <c r="L2563">
        <v>395.38605305476801</v>
      </c>
      <c r="M2563">
        <v>463.27130592264598</v>
      </c>
      <c r="N2563">
        <v>397.27546382060802</v>
      </c>
      <c r="O2563">
        <v>310.24327733401498</v>
      </c>
      <c r="P2563">
        <v>321.00777462398298</v>
      </c>
      <c r="Q2563">
        <v>104.52277587426001</v>
      </c>
      <c r="R2563">
        <v>75.673303562464696</v>
      </c>
      <c r="S2563">
        <v>15.523570533172499</v>
      </c>
      <c r="T2563">
        <v>66.460110161785394</v>
      </c>
    </row>
    <row r="2564" spans="1:20" x14ac:dyDescent="0.35">
      <c r="A2564" s="24">
        <v>44629</v>
      </c>
      <c r="B2564">
        <v>126.777796577217</v>
      </c>
      <c r="C2564">
        <v>148.305865250984</v>
      </c>
      <c r="D2564">
        <v>136.86096792452599</v>
      </c>
      <c r="E2564">
        <v>115.05779758707899</v>
      </c>
      <c r="F2564">
        <v>157.42939955645201</v>
      </c>
      <c r="G2564">
        <v>26.93451447676</v>
      </c>
      <c r="H2564">
        <v>10.3294659031323</v>
      </c>
      <c r="I2564">
        <v>164.626559997333</v>
      </c>
      <c r="J2564">
        <v>148.86925303740401</v>
      </c>
      <c r="K2564">
        <v>127.84667764300001</v>
      </c>
      <c r="L2564">
        <v>405.98671892528802</v>
      </c>
      <c r="M2564">
        <v>480.59129092798901</v>
      </c>
      <c r="N2564">
        <v>407.49529441143102</v>
      </c>
      <c r="O2564">
        <v>321.05947297851998</v>
      </c>
      <c r="P2564">
        <v>327.31818737154498</v>
      </c>
      <c r="Q2564">
        <v>96.219042278117399</v>
      </c>
      <c r="R2564">
        <v>67.564402888762203</v>
      </c>
      <c r="S2564">
        <v>15.3690111701503</v>
      </c>
      <c r="T2564">
        <v>65.868544861863398</v>
      </c>
    </row>
    <row r="2565" spans="1:20" x14ac:dyDescent="0.35">
      <c r="A2565" s="24">
        <v>44630</v>
      </c>
      <c r="B2565">
        <v>126.06854180016801</v>
      </c>
      <c r="C2565">
        <v>147.354231403515</v>
      </c>
      <c r="D2565">
        <v>136.18799722673199</v>
      </c>
      <c r="E2565">
        <v>114.86843807721201</v>
      </c>
      <c r="F2565">
        <v>156.22945477752901</v>
      </c>
      <c r="G2565">
        <v>27.684626745418601</v>
      </c>
      <c r="H2565">
        <v>10.757341292726499</v>
      </c>
      <c r="I2565">
        <v>161.94915983317901</v>
      </c>
      <c r="J2565">
        <v>147.16784601811301</v>
      </c>
      <c r="K2565">
        <v>122.716303888719</v>
      </c>
      <c r="L2565">
        <v>404.15336569204999</v>
      </c>
      <c r="M2565">
        <v>477.00243176335698</v>
      </c>
      <c r="N2565">
        <v>406.03532774238403</v>
      </c>
      <c r="O2565">
        <v>319.91780392240798</v>
      </c>
      <c r="P2565">
        <v>327.44881627671202</v>
      </c>
      <c r="Q2565">
        <v>95.064710623978598</v>
      </c>
      <c r="R2565">
        <v>66.100702648031998</v>
      </c>
      <c r="S2565">
        <v>15.7650697682062</v>
      </c>
      <c r="T2565">
        <v>67.182554789745495</v>
      </c>
    </row>
    <row r="2566" spans="1:20" x14ac:dyDescent="0.35">
      <c r="A2566" s="24">
        <v>44631</v>
      </c>
      <c r="B2566">
        <v>126.045297347282</v>
      </c>
      <c r="C2566">
        <v>147.09930430897401</v>
      </c>
      <c r="D2566">
        <v>135.98999849250899</v>
      </c>
      <c r="E2566">
        <v>114.766498348384</v>
      </c>
      <c r="F2566">
        <v>154.99873643895799</v>
      </c>
      <c r="G2566">
        <v>27.517934198548399</v>
      </c>
      <c r="H2566">
        <v>10.631769038947899</v>
      </c>
      <c r="I2566">
        <v>161.913913956643</v>
      </c>
      <c r="J2566">
        <v>147.10661777209501</v>
      </c>
      <c r="K2566">
        <v>123.60084255739299</v>
      </c>
      <c r="L2566">
        <v>399.014539740609</v>
      </c>
      <c r="M2566">
        <v>468.498440896467</v>
      </c>
      <c r="N2566">
        <v>400.844249931337</v>
      </c>
      <c r="O2566">
        <v>319.55724863216602</v>
      </c>
      <c r="P2566">
        <v>318.70122564042498</v>
      </c>
      <c r="Q2566">
        <v>96.703115391860905</v>
      </c>
      <c r="R2566">
        <v>67.330211073588103</v>
      </c>
      <c r="S2566">
        <v>16.219089509265199</v>
      </c>
      <c r="T2566">
        <v>66.130299307570994</v>
      </c>
    </row>
    <row r="2567" spans="1:20" x14ac:dyDescent="0.35">
      <c r="A2567" s="24">
        <v>44634</v>
      </c>
      <c r="B2567">
        <v>124.824505782104</v>
      </c>
      <c r="C2567">
        <v>145.450922250275</v>
      </c>
      <c r="D2567">
        <v>135.000245891285</v>
      </c>
      <c r="E2567">
        <v>114.358647096361</v>
      </c>
      <c r="F2567">
        <v>153.229487396184</v>
      </c>
      <c r="G2567">
        <v>28.7681213129793</v>
      </c>
      <c r="H2567">
        <v>11.382101501031499</v>
      </c>
      <c r="I2567">
        <v>159.14837717298099</v>
      </c>
      <c r="J2567">
        <v>144.97680308732001</v>
      </c>
      <c r="K2567">
        <v>115.34506280241</v>
      </c>
      <c r="L2567">
        <v>396.09841234642403</v>
      </c>
      <c r="M2567">
        <v>461.63287797611099</v>
      </c>
      <c r="N2567">
        <v>397.92434854698899</v>
      </c>
      <c r="O2567">
        <v>321.05947297851998</v>
      </c>
      <c r="P2567">
        <v>315.08893863670102</v>
      </c>
      <c r="Q2567">
        <v>93.873137386733802</v>
      </c>
      <c r="R2567">
        <v>64.695551756988394</v>
      </c>
      <c r="S2567">
        <v>15.9099689407279</v>
      </c>
      <c r="T2567">
        <v>63.329494318654</v>
      </c>
    </row>
    <row r="2568" spans="1:20" x14ac:dyDescent="0.35">
      <c r="A2568" s="24">
        <v>44635</v>
      </c>
      <c r="B2568">
        <v>125.103523300367</v>
      </c>
      <c r="C2568">
        <v>145.85877519878599</v>
      </c>
      <c r="D2568">
        <v>135.316947438086</v>
      </c>
      <c r="E2568">
        <v>114.358647096361</v>
      </c>
      <c r="F2568">
        <v>154.19870296365201</v>
      </c>
      <c r="G2568">
        <v>28.907027576447099</v>
      </c>
      <c r="H2568">
        <v>11.4286101812674</v>
      </c>
      <c r="I2568">
        <v>160.89226595681799</v>
      </c>
      <c r="J2568">
        <v>146.115132309427</v>
      </c>
      <c r="K2568">
        <v>114.40154694856901</v>
      </c>
      <c r="L2568">
        <v>404.80884390172798</v>
      </c>
      <c r="M2568">
        <v>475.59817362157497</v>
      </c>
      <c r="N2568">
        <v>406.60308190687601</v>
      </c>
      <c r="O2568">
        <v>322.02091313295801</v>
      </c>
      <c r="P2568">
        <v>324.35890713577999</v>
      </c>
      <c r="Q2568">
        <v>91.564481574749095</v>
      </c>
      <c r="R2568">
        <v>62.822011652024102</v>
      </c>
      <c r="S2568">
        <v>15.658809515193701</v>
      </c>
      <c r="T2568">
        <v>62.230116383868598</v>
      </c>
    </row>
    <row r="2569" spans="1:20" x14ac:dyDescent="0.35">
      <c r="A2569" s="24">
        <v>44636</v>
      </c>
      <c r="B2569">
        <v>125.19654782504099</v>
      </c>
      <c r="C2569">
        <v>146.30059631547499</v>
      </c>
      <c r="D2569">
        <v>135.435714535968</v>
      </c>
      <c r="E2569">
        <v>114.285793431465</v>
      </c>
      <c r="F2569">
        <v>156.414069776904</v>
      </c>
      <c r="G2569">
        <v>28.323610649496999</v>
      </c>
      <c r="H2569">
        <v>11.0984007858806</v>
      </c>
      <c r="I2569">
        <v>163.217412018522</v>
      </c>
      <c r="J2569">
        <v>147.363684377944</v>
      </c>
      <c r="K2569">
        <v>118.175619526147</v>
      </c>
      <c r="L2569">
        <v>413.78516909524001</v>
      </c>
      <c r="M2569">
        <v>490.34350787341202</v>
      </c>
      <c r="N2569">
        <v>415.36297778239799</v>
      </c>
      <c r="O2569">
        <v>331.935720551857</v>
      </c>
      <c r="P2569">
        <v>336.93630446074502</v>
      </c>
      <c r="Q2569">
        <v>90.782513277621206</v>
      </c>
      <c r="R2569">
        <v>62.324358930406</v>
      </c>
      <c r="S2569">
        <v>16.1224894467531</v>
      </c>
      <c r="T2569">
        <v>62.371466900224597</v>
      </c>
    </row>
    <row r="2570" spans="1:20" x14ac:dyDescent="0.35">
      <c r="A2570" s="24">
        <v>44637</v>
      </c>
      <c r="B2570">
        <v>125.40581329939501</v>
      </c>
      <c r="C2570">
        <v>147.184280007154</v>
      </c>
      <c r="D2570">
        <v>135.95041481699101</v>
      </c>
      <c r="E2570">
        <v>114.314925663753</v>
      </c>
      <c r="F2570">
        <v>157.42939955645201</v>
      </c>
      <c r="G2570">
        <v>28.795902006705202</v>
      </c>
      <c r="H2570">
        <v>11.3650486249454</v>
      </c>
      <c r="I2570">
        <v>165.40166228675901</v>
      </c>
      <c r="J2570">
        <v>148.808064803311</v>
      </c>
      <c r="K2570">
        <v>114.932277479547</v>
      </c>
      <c r="L2570">
        <v>418.96194567393201</v>
      </c>
      <c r="M2570">
        <v>496.89706752220599</v>
      </c>
      <c r="N2570">
        <v>420.87835416477702</v>
      </c>
      <c r="O2570">
        <v>328.450515224345</v>
      </c>
      <c r="P2570">
        <v>341.94115138548602</v>
      </c>
      <c r="Q2570">
        <v>95.139186293898007</v>
      </c>
      <c r="R2570">
        <v>65.866510832857998</v>
      </c>
      <c r="S2570">
        <v>16.779367660843899</v>
      </c>
      <c r="T2570">
        <v>65.638182929260296</v>
      </c>
    </row>
    <row r="2571" spans="1:20" x14ac:dyDescent="0.35">
      <c r="A2571" s="24">
        <v>44638</v>
      </c>
      <c r="B2571">
        <v>125.684877530788</v>
      </c>
      <c r="C2571">
        <v>147.50717107691901</v>
      </c>
      <c r="D2571">
        <v>136.06913370089501</v>
      </c>
      <c r="E2571">
        <v>114.344080980218</v>
      </c>
      <c r="F2571">
        <v>157.998651103284</v>
      </c>
      <c r="G2571">
        <v>28.129134614062501</v>
      </c>
      <c r="H2571">
        <v>10.9542247971502</v>
      </c>
      <c r="I2571">
        <v>165.542572699006</v>
      </c>
      <c r="J2571">
        <v>149.10184234901899</v>
      </c>
      <c r="K2571">
        <v>119.23706226367101</v>
      </c>
      <c r="L2571">
        <v>423.550801542518</v>
      </c>
      <c r="M2571">
        <v>506.33725076859798</v>
      </c>
      <c r="N2571">
        <v>425.17718751752199</v>
      </c>
      <c r="O2571">
        <v>328.02990800526999</v>
      </c>
      <c r="P2571">
        <v>346.42379264477898</v>
      </c>
      <c r="Q2571">
        <v>95.586025320828199</v>
      </c>
      <c r="R2571">
        <v>66.451993162579498</v>
      </c>
      <c r="S2571">
        <v>16.634466645829299</v>
      </c>
      <c r="T2571">
        <v>65.538725586910601</v>
      </c>
    </row>
    <row r="2572" spans="1:20" x14ac:dyDescent="0.35">
      <c r="A2572" s="24">
        <v>44641</v>
      </c>
      <c r="B2572">
        <v>124.452435711289</v>
      </c>
      <c r="C2572">
        <v>145.99471696866701</v>
      </c>
      <c r="D2572">
        <v>135.07942931364801</v>
      </c>
      <c r="E2572">
        <v>113.79056856675901</v>
      </c>
      <c r="F2572">
        <v>156.42944996710099</v>
      </c>
      <c r="G2572">
        <v>29.420995563920702</v>
      </c>
      <c r="H2572">
        <v>11.7293624582174</v>
      </c>
      <c r="I2572">
        <v>162.60090886411899</v>
      </c>
      <c r="J2572">
        <v>147.03318588939399</v>
      </c>
      <c r="K2572">
        <v>111.040259693853</v>
      </c>
      <c r="L2572">
        <v>423.42693117366599</v>
      </c>
      <c r="M2572">
        <v>505.67286697353802</v>
      </c>
      <c r="N2572">
        <v>425.15280680908501</v>
      </c>
      <c r="O2572">
        <v>326.18550464884402</v>
      </c>
      <c r="P2572">
        <v>338.46758656209698</v>
      </c>
      <c r="Q2572">
        <v>99.160722543684003</v>
      </c>
      <c r="R2572">
        <v>69.730678575013798</v>
      </c>
      <c r="S2572">
        <v>16.846987151854499</v>
      </c>
      <c r="T2572">
        <v>67.756996517940294</v>
      </c>
    </row>
    <row r="2573" spans="1:20" x14ac:dyDescent="0.35">
      <c r="A2573" s="24">
        <v>44642</v>
      </c>
      <c r="B2573">
        <v>124.115279032933</v>
      </c>
      <c r="C2573">
        <v>145.58687783958999</v>
      </c>
      <c r="D2573">
        <v>134.96069435841801</v>
      </c>
      <c r="E2573">
        <v>113.674016553432</v>
      </c>
      <c r="F2573">
        <v>157.167936323113</v>
      </c>
      <c r="G2573">
        <v>30.129433997152301</v>
      </c>
      <c r="H2573">
        <v>12.127782043661799</v>
      </c>
      <c r="I2573">
        <v>161.93155882308</v>
      </c>
      <c r="J2573">
        <v>146.678230112573</v>
      </c>
      <c r="K2573">
        <v>106.684991098906</v>
      </c>
      <c r="L2573">
        <v>428.381626304002</v>
      </c>
      <c r="M2573">
        <v>514.19191943779799</v>
      </c>
      <c r="N2573">
        <v>430.11634199263699</v>
      </c>
      <c r="O2573">
        <v>331.80935316102898</v>
      </c>
      <c r="P2573">
        <v>346.13625751975002</v>
      </c>
      <c r="Q2573">
        <v>98.937303030218999</v>
      </c>
      <c r="R2573">
        <v>69.233020269822802</v>
      </c>
      <c r="S2573">
        <v>17.4748847944437</v>
      </c>
      <c r="T2573">
        <v>67.362851221634301</v>
      </c>
    </row>
    <row r="2574" spans="1:20" x14ac:dyDescent="0.35">
      <c r="A2574" s="24">
        <v>44643</v>
      </c>
      <c r="B2574">
        <v>124.626834506314</v>
      </c>
      <c r="C2574">
        <v>145.89271572809699</v>
      </c>
      <c r="D2574">
        <v>135.039813495478</v>
      </c>
      <c r="E2574">
        <v>113.761413250294</v>
      </c>
      <c r="F2574">
        <v>156.47560371694499</v>
      </c>
      <c r="G2574">
        <v>28.795902006705202</v>
      </c>
      <c r="H2574">
        <v>11.330941558485801</v>
      </c>
      <c r="I2574">
        <v>162.82989742075799</v>
      </c>
      <c r="J2574">
        <v>147.09438412646799</v>
      </c>
      <c r="K2574">
        <v>113.761932641218</v>
      </c>
      <c r="L2574">
        <v>422.86472956477297</v>
      </c>
      <c r="M2574">
        <v>506.84529822571398</v>
      </c>
      <c r="N2574">
        <v>424.82732594913898</v>
      </c>
      <c r="O2574">
        <v>321.58963109861099</v>
      </c>
      <c r="P2574">
        <v>338.64178139529901</v>
      </c>
      <c r="Q2574">
        <v>101.394910182042</v>
      </c>
      <c r="R2574">
        <v>71.692037120935396</v>
      </c>
      <c r="S2574">
        <v>17.416925493933601</v>
      </c>
      <c r="T2574">
        <v>68.766028349426406</v>
      </c>
    </row>
    <row r="2575" spans="1:20" x14ac:dyDescent="0.35">
      <c r="A2575" s="24">
        <v>44644</v>
      </c>
      <c r="B2575">
        <v>124.347788960174</v>
      </c>
      <c r="C2575">
        <v>145.58687783958999</v>
      </c>
      <c r="D2575">
        <v>134.96069435841801</v>
      </c>
      <c r="E2575">
        <v>113.659450437288</v>
      </c>
      <c r="F2575">
        <v>156.814033797539</v>
      </c>
      <c r="G2575">
        <v>29.309867199340498</v>
      </c>
      <c r="H2575">
        <v>11.627043887413199</v>
      </c>
      <c r="I2575">
        <v>163.02365471964001</v>
      </c>
      <c r="J2575">
        <v>147.15559236652399</v>
      </c>
      <c r="K2575">
        <v>110.931156024294</v>
      </c>
      <c r="L2575">
        <v>429.23914898783698</v>
      </c>
      <c r="M2575">
        <v>516.06771207337704</v>
      </c>
      <c r="N2575">
        <v>430.84862599689399</v>
      </c>
      <c r="O2575">
        <v>324.431788478778</v>
      </c>
      <c r="P2575">
        <v>342.17113815814702</v>
      </c>
      <c r="Q2575">
        <v>100.389529867742</v>
      </c>
      <c r="R2575">
        <v>70.813819209926393</v>
      </c>
      <c r="S2575">
        <v>18.324961291065701</v>
      </c>
      <c r="T2575">
        <v>69.533300778758203</v>
      </c>
    </row>
    <row r="2576" spans="1:20" x14ac:dyDescent="0.35">
      <c r="A2576" s="24">
        <v>44645</v>
      </c>
      <c r="B2576">
        <v>123.359516664862</v>
      </c>
      <c r="C2576">
        <v>144.53327039041801</v>
      </c>
      <c r="D2576">
        <v>134.24802748582499</v>
      </c>
      <c r="E2576">
        <v>113.251587643177</v>
      </c>
      <c r="F2576">
        <v>155.89101151768</v>
      </c>
      <c r="G2576">
        <v>30.073867020023801</v>
      </c>
      <c r="H2576">
        <v>12.0983275537992</v>
      </c>
      <c r="I2576">
        <v>161.68495463756301</v>
      </c>
      <c r="J2576">
        <v>145.99276584422</v>
      </c>
      <c r="K2576">
        <v>106.626032238173</v>
      </c>
      <c r="L2576">
        <v>431.335375360189</v>
      </c>
      <c r="M2576">
        <v>516.53666023227197</v>
      </c>
      <c r="N2576">
        <v>433.28966853899402</v>
      </c>
      <c r="O2576">
        <v>329.57190700578502</v>
      </c>
      <c r="P2576">
        <v>337.68319322065901</v>
      </c>
      <c r="Q2576">
        <v>101.13426407805601</v>
      </c>
      <c r="R2576">
        <v>71.370021281231203</v>
      </c>
      <c r="S2576">
        <v>18.827280142134299</v>
      </c>
      <c r="T2576">
        <v>72.838916409266105</v>
      </c>
    </row>
    <row r="2577" spans="1:20" x14ac:dyDescent="0.35">
      <c r="A2577" s="24">
        <v>44648</v>
      </c>
      <c r="B2577">
        <v>123.661806663889</v>
      </c>
      <c r="C2577">
        <v>144.89010198949299</v>
      </c>
      <c r="D2577">
        <v>134.406410401876</v>
      </c>
      <c r="E2577">
        <v>113.120527224151</v>
      </c>
      <c r="F2577">
        <v>156.72177901487001</v>
      </c>
      <c r="G2577">
        <v>29.532123928500901</v>
      </c>
      <c r="H2577">
        <v>11.7758698241662</v>
      </c>
      <c r="I2577">
        <v>163.12933387413099</v>
      </c>
      <c r="J2577">
        <v>146.80062658672199</v>
      </c>
      <c r="K2577">
        <v>109.10295490631999</v>
      </c>
      <c r="L2577">
        <v>434.40351460489802</v>
      </c>
      <c r="M2577">
        <v>523.49256230937203</v>
      </c>
      <c r="N2577">
        <v>436.21896432475802</v>
      </c>
      <c r="O2577">
        <v>326.97161461820798</v>
      </c>
      <c r="P2577">
        <v>340.82045663119402</v>
      </c>
      <c r="Q2577">
        <v>96.740349478673807</v>
      </c>
      <c r="R2577">
        <v>67.242387049057996</v>
      </c>
      <c r="S2577">
        <v>18.566460526099501</v>
      </c>
      <c r="T2577">
        <v>71.015304439589997</v>
      </c>
    </row>
    <row r="2578" spans="1:20" x14ac:dyDescent="0.35">
      <c r="A2578" s="24">
        <v>44649</v>
      </c>
      <c r="B2578">
        <v>124.243151551683</v>
      </c>
      <c r="C2578">
        <v>145.824751752873</v>
      </c>
      <c r="D2578">
        <v>135.039813495478</v>
      </c>
      <c r="E2578">
        <v>113.353550456183</v>
      </c>
      <c r="F2578">
        <v>158.62943659015701</v>
      </c>
      <c r="G2578">
        <v>29.0876132650186</v>
      </c>
      <c r="H2578">
        <v>11.5107741582542</v>
      </c>
      <c r="I2578">
        <v>164.87316418285101</v>
      </c>
      <c r="J2578">
        <v>148.036904997688</v>
      </c>
      <c r="K2578">
        <v>111.579868412251</v>
      </c>
      <c r="L2578">
        <v>439.77743108495798</v>
      </c>
      <c r="M2578">
        <v>531.54275789714598</v>
      </c>
      <c r="N2578">
        <v>441.83342927445398</v>
      </c>
      <c r="O2578">
        <v>332.29313188965699</v>
      </c>
      <c r="P2578">
        <v>355.06851258775401</v>
      </c>
      <c r="Q2578">
        <v>97.112720331977897</v>
      </c>
      <c r="R2578">
        <v>67.476578864231996</v>
      </c>
      <c r="S2578">
        <v>17.9675434550118</v>
      </c>
      <c r="T2578">
        <v>71.099393934188697</v>
      </c>
    </row>
    <row r="2579" spans="1:20" x14ac:dyDescent="0.35">
      <c r="A2579" s="24">
        <v>44650</v>
      </c>
      <c r="B2579">
        <v>124.580336257917</v>
      </c>
      <c r="C2579">
        <v>146.181652449117</v>
      </c>
      <c r="D2579">
        <v>135.19819641153001</v>
      </c>
      <c r="E2579">
        <v>113.470079385332</v>
      </c>
      <c r="F2579">
        <v>158.29098015105399</v>
      </c>
      <c r="G2579">
        <v>28.670883295262101</v>
      </c>
      <c r="H2579">
        <v>11.2673813164509</v>
      </c>
      <c r="I2579">
        <v>165.225491379196</v>
      </c>
      <c r="J2579">
        <v>148.37962712888401</v>
      </c>
      <c r="K2579">
        <v>114.351686168443</v>
      </c>
      <c r="L2579">
        <v>437.06188277427998</v>
      </c>
      <c r="M2579">
        <v>525.83736395878395</v>
      </c>
      <c r="N2579">
        <v>438.82277925057701</v>
      </c>
      <c r="O2579">
        <v>323.161826665614</v>
      </c>
      <c r="P2579">
        <v>339.338939562262</v>
      </c>
      <c r="Q2579">
        <v>98.862827360299704</v>
      </c>
      <c r="R2579">
        <v>68.559719499144293</v>
      </c>
      <c r="S2579">
        <v>18.721019889121699</v>
      </c>
      <c r="T2579">
        <v>71.735286001541098</v>
      </c>
    </row>
    <row r="2580" spans="1:20" x14ac:dyDescent="0.35">
      <c r="A2580" s="24">
        <v>44651</v>
      </c>
      <c r="B2580">
        <v>124.522187755199</v>
      </c>
      <c r="C2580">
        <v>146.215606797861</v>
      </c>
      <c r="D2580">
        <v>135.19819641153001</v>
      </c>
      <c r="E2580">
        <v>113.470079385332</v>
      </c>
      <c r="F2580">
        <v>157.690994582337</v>
      </c>
      <c r="G2580">
        <v>28.448626566101701</v>
      </c>
      <c r="H2580">
        <v>11.132506538052899</v>
      </c>
      <c r="I2580">
        <v>164.996488203778</v>
      </c>
      <c r="J2580">
        <v>148.036904997688</v>
      </c>
      <c r="K2580">
        <v>115.41322052812799</v>
      </c>
      <c r="L2580">
        <v>430.33490232311499</v>
      </c>
      <c r="M2580">
        <v>517.47461740499898</v>
      </c>
      <c r="N2580">
        <v>432.31328986664897</v>
      </c>
      <c r="O2580">
        <v>316.57042069617398</v>
      </c>
      <c r="P2580">
        <v>329.14313482337298</v>
      </c>
      <c r="Q2580">
        <v>97.038244662058503</v>
      </c>
      <c r="R2580">
        <v>66.305619788362407</v>
      </c>
      <c r="S2580">
        <v>19.0494589961671</v>
      </c>
      <c r="T2580">
        <v>70.710507389071694</v>
      </c>
    </row>
    <row r="2581" spans="1:20" x14ac:dyDescent="0.35">
      <c r="A2581" s="24">
        <v>44652</v>
      </c>
      <c r="B2581">
        <v>124.30096371987401</v>
      </c>
      <c r="C2581">
        <v>145.96184053575601</v>
      </c>
      <c r="D2581">
        <v>135.01580293468899</v>
      </c>
      <c r="E2581">
        <v>113.22068947129399</v>
      </c>
      <c r="F2581">
        <v>157.765141069094</v>
      </c>
      <c r="G2581">
        <v>28.365284484924299</v>
      </c>
      <c r="H2581">
        <v>11.044141754178</v>
      </c>
      <c r="I2581">
        <v>166.333565601369</v>
      </c>
      <c r="J2581">
        <v>148.53368303754399</v>
      </c>
      <c r="K2581">
        <v>116.061932916085</v>
      </c>
      <c r="L2581">
        <v>431.554526027245</v>
      </c>
      <c r="M2581">
        <v>517.78722922595</v>
      </c>
      <c r="N2581">
        <v>433.53376320708003</v>
      </c>
      <c r="O2581">
        <v>313.728263316008</v>
      </c>
      <c r="P2581">
        <v>328.31524443283803</v>
      </c>
      <c r="Q2581">
        <v>97.671269115640399</v>
      </c>
      <c r="R2581">
        <v>66.188526672562205</v>
      </c>
      <c r="S2581">
        <v>19.242659121191199</v>
      </c>
      <c r="T2581">
        <v>72.775845077947693</v>
      </c>
    </row>
    <row r="2582" spans="1:20" x14ac:dyDescent="0.35">
      <c r="A2582" s="24">
        <v>44655</v>
      </c>
      <c r="B2582">
        <v>124.405731925125</v>
      </c>
      <c r="C2582">
        <v>146.33655448211499</v>
      </c>
      <c r="D2582">
        <v>135.13476288848</v>
      </c>
      <c r="E2582">
        <v>113.293623930812</v>
      </c>
      <c r="F2582">
        <v>158.87714068162401</v>
      </c>
      <c r="G2582">
        <v>28.726444682713801</v>
      </c>
      <c r="H2582">
        <v>11.258078791831499</v>
      </c>
      <c r="I2582">
        <v>166.810474033649</v>
      </c>
      <c r="J2582">
        <v>149.04889657117701</v>
      </c>
      <c r="K2582">
        <v>113.997841381881</v>
      </c>
      <c r="L2582">
        <v>435.251497296541</v>
      </c>
      <c r="M2582">
        <v>526.69706168013204</v>
      </c>
      <c r="N2582">
        <v>437.19540690459502</v>
      </c>
      <c r="O2582">
        <v>312.15599463383199</v>
      </c>
      <c r="P2582">
        <v>336.898903197626</v>
      </c>
      <c r="Q2582">
        <v>99.533093396987596</v>
      </c>
      <c r="R2582">
        <v>67.740045354249006</v>
      </c>
      <c r="S2582">
        <v>19.368237912712001</v>
      </c>
      <c r="T2582">
        <v>72.980797432146602</v>
      </c>
    </row>
    <row r="2583" spans="1:20" x14ac:dyDescent="0.35">
      <c r="A2583" s="24">
        <v>44656</v>
      </c>
      <c r="B2583">
        <v>123.148186470214</v>
      </c>
      <c r="C2583">
        <v>144.51437922446999</v>
      </c>
      <c r="D2583">
        <v>134.18311540079799</v>
      </c>
      <c r="E2583">
        <v>112.914420143345</v>
      </c>
      <c r="F2583">
        <v>156.931131475256</v>
      </c>
      <c r="G2583">
        <v>29.976631797144901</v>
      </c>
      <c r="H2583">
        <v>12.037865086634101</v>
      </c>
      <c r="I2583">
        <v>162.889264282894</v>
      </c>
      <c r="J2583">
        <v>146.436127966133</v>
      </c>
      <c r="K2583">
        <v>106.390105173078</v>
      </c>
      <c r="L2583">
        <v>429.75371044763</v>
      </c>
      <c r="M2583">
        <v>517.39647966349696</v>
      </c>
      <c r="N2583">
        <v>431.58100586239101</v>
      </c>
      <c r="O2583">
        <v>308.22529855666897</v>
      </c>
      <c r="P2583">
        <v>330.45025042229202</v>
      </c>
      <c r="Q2583">
        <v>98.713891013046506</v>
      </c>
      <c r="R2583">
        <v>66.656910302909907</v>
      </c>
      <c r="S2583">
        <v>20.343895043347601</v>
      </c>
      <c r="T2583">
        <v>71.304346288387094</v>
      </c>
    </row>
    <row r="2584" spans="1:20" x14ac:dyDescent="0.35">
      <c r="A2584" s="24">
        <v>44657</v>
      </c>
      <c r="B2584">
        <v>122.83380711345499</v>
      </c>
      <c r="C2584">
        <v>143.799112972004</v>
      </c>
      <c r="D2584">
        <v>133.86585135759299</v>
      </c>
      <c r="E2584">
        <v>112.914420143345</v>
      </c>
      <c r="F2584">
        <v>155.664644639519</v>
      </c>
      <c r="G2584">
        <v>30.476703848079001</v>
      </c>
      <c r="H2584">
        <v>12.332417870983001</v>
      </c>
      <c r="I2584">
        <v>161.17592874748601</v>
      </c>
      <c r="J2584">
        <v>145.57749209264301</v>
      </c>
      <c r="K2584">
        <v>103.73626011165</v>
      </c>
      <c r="L2584">
        <v>425.45643741253002</v>
      </c>
      <c r="M2584">
        <v>506.53256469488599</v>
      </c>
      <c r="N2584">
        <v>427.431076967465</v>
      </c>
      <c r="O2584">
        <v>302.96429627681601</v>
      </c>
      <c r="P2584">
        <v>325.00375174963199</v>
      </c>
      <c r="Q2584">
        <v>97.931922715918603</v>
      </c>
      <c r="R2584">
        <v>65.632319017683898</v>
      </c>
      <c r="S2584">
        <v>20.5081145968702</v>
      </c>
      <c r="T2584">
        <v>71.2307658754291</v>
      </c>
    </row>
    <row r="2585" spans="1:20" x14ac:dyDescent="0.35">
      <c r="A2585" s="24">
        <v>44658</v>
      </c>
      <c r="B2585">
        <v>122.56598206085</v>
      </c>
      <c r="C2585">
        <v>143.475544749985</v>
      </c>
      <c r="D2585">
        <v>133.70725951430501</v>
      </c>
      <c r="E2585">
        <v>113.031076035471</v>
      </c>
      <c r="F2585">
        <v>155.32492299196699</v>
      </c>
      <c r="G2585">
        <v>30.9628883469885</v>
      </c>
      <c r="H2585">
        <v>12.622319393022201</v>
      </c>
      <c r="I2585">
        <v>159.81592910418399</v>
      </c>
      <c r="J2585">
        <v>144.90282104066901</v>
      </c>
      <c r="K2585">
        <v>101.318305466452</v>
      </c>
      <c r="L2585">
        <v>427.60024412211999</v>
      </c>
      <c r="M2585">
        <v>509.268207189159</v>
      </c>
      <c r="N2585">
        <v>429.46534831899902</v>
      </c>
      <c r="O2585">
        <v>299.21497457237001</v>
      </c>
      <c r="P2585">
        <v>326.74666438677298</v>
      </c>
      <c r="Q2585">
        <v>98.267044489823405</v>
      </c>
      <c r="R2585">
        <v>65.456676552197095</v>
      </c>
      <c r="S2585">
        <v>21.609352361519498</v>
      </c>
      <c r="T2585">
        <v>71.882438406718606</v>
      </c>
    </row>
    <row r="2586" spans="1:20" x14ac:dyDescent="0.35">
      <c r="A2586" s="24">
        <v>44659</v>
      </c>
      <c r="B2586">
        <v>121.948845573776</v>
      </c>
      <c r="C2586">
        <v>142.89653811437699</v>
      </c>
      <c r="D2586">
        <v>133.23147594877901</v>
      </c>
      <c r="E2586">
        <v>112.797764251218</v>
      </c>
      <c r="F2586">
        <v>154.413696145035</v>
      </c>
      <c r="G2586">
        <v>31.6852171270829</v>
      </c>
      <c r="H2586">
        <v>13.0269384710676</v>
      </c>
      <c r="I2586">
        <v>157.81996871142701</v>
      </c>
      <c r="J2586">
        <v>143.76207109718601</v>
      </c>
      <c r="K2586">
        <v>97.602898558691706</v>
      </c>
      <c r="L2586">
        <v>426.45694035553498</v>
      </c>
      <c r="M2586">
        <v>504.03160927234597</v>
      </c>
      <c r="N2586">
        <v>428.32616530918898</v>
      </c>
      <c r="O2586">
        <v>299.45688830840697</v>
      </c>
      <c r="P2586">
        <v>330.62458301336898</v>
      </c>
      <c r="Q2586">
        <v>99.4958518138816</v>
      </c>
      <c r="R2586">
        <v>66.217801347405498</v>
      </c>
      <c r="S2586">
        <v>21.338872554984199</v>
      </c>
      <c r="T2586">
        <v>73.516844803179097</v>
      </c>
    </row>
    <row r="2587" spans="1:20" x14ac:dyDescent="0.35">
      <c r="A2587" s="24">
        <v>44662</v>
      </c>
      <c r="B2587">
        <v>121.42485506551</v>
      </c>
      <c r="C2587">
        <v>141.94285899071201</v>
      </c>
      <c r="D2587">
        <v>132.79528409443401</v>
      </c>
      <c r="E2587">
        <v>112.753962023987</v>
      </c>
      <c r="F2587">
        <v>153.317103081211</v>
      </c>
      <c r="G2587">
        <v>32.629799841499299</v>
      </c>
      <c r="H2587">
        <v>13.6299951981203</v>
      </c>
      <c r="I2587">
        <v>155.647398847733</v>
      </c>
      <c r="J2587">
        <v>142.36369438092399</v>
      </c>
      <c r="K2587">
        <v>93.415701656253702</v>
      </c>
      <c r="L2587">
        <v>419.16778820140701</v>
      </c>
      <c r="M2587">
        <v>491.13580874996597</v>
      </c>
      <c r="N2587">
        <v>421.08432801351199</v>
      </c>
      <c r="O2587">
        <v>300.30351326936699</v>
      </c>
      <c r="P2587">
        <v>331.539605259974</v>
      </c>
      <c r="Q2587">
        <v>98.676649429940397</v>
      </c>
      <c r="R2587">
        <v>65.163935387336196</v>
      </c>
      <c r="S2587">
        <v>22.507727968150999</v>
      </c>
      <c r="T2587">
        <v>72.013818768698002</v>
      </c>
    </row>
    <row r="2588" spans="1:20" x14ac:dyDescent="0.35">
      <c r="A2588" s="24">
        <v>44663</v>
      </c>
      <c r="B2588">
        <v>121.809117262939</v>
      </c>
      <c r="C2588">
        <v>142.33457084059299</v>
      </c>
      <c r="D2588">
        <v>133.23147594877901</v>
      </c>
      <c r="E2588">
        <v>113.11858815322201</v>
      </c>
      <c r="F2588">
        <v>154.413696145035</v>
      </c>
      <c r="G2588">
        <v>32.699254370652298</v>
      </c>
      <c r="H2588">
        <v>13.673402160624899</v>
      </c>
      <c r="I2588">
        <v>155.32949887629101</v>
      </c>
      <c r="J2588">
        <v>142.461853632382</v>
      </c>
      <c r="K2588">
        <v>92.825966453461703</v>
      </c>
      <c r="L2588">
        <v>417.61468345356502</v>
      </c>
      <c r="M2588">
        <v>488.79109838296301</v>
      </c>
      <c r="N2588">
        <v>419.45695566752897</v>
      </c>
      <c r="O2588">
        <v>297.21944215316199</v>
      </c>
      <c r="P2588">
        <v>328.925236304262</v>
      </c>
      <c r="Q2588">
        <v>101.618329695507</v>
      </c>
      <c r="R2588">
        <v>67.652226913292296</v>
      </c>
      <c r="S2588">
        <v>22.604328030663201</v>
      </c>
      <c r="T2588">
        <v>73.012333097805495</v>
      </c>
    </row>
    <row r="2589" spans="1:20" x14ac:dyDescent="0.35">
      <c r="A2589" s="24">
        <v>44664</v>
      </c>
      <c r="B2589">
        <v>122.053641806904</v>
      </c>
      <c r="C2589">
        <v>142.84540620947101</v>
      </c>
      <c r="D2589">
        <v>133.50896346055501</v>
      </c>
      <c r="E2589">
        <v>113.22068947129399</v>
      </c>
      <c r="F2589">
        <v>155.34035589918199</v>
      </c>
      <c r="G2589">
        <v>32.560348107184701</v>
      </c>
      <c r="H2589">
        <v>13.557132431465901</v>
      </c>
      <c r="I2589">
        <v>156.565896741861</v>
      </c>
      <c r="J2589">
        <v>143.19781294825799</v>
      </c>
      <c r="K2589">
        <v>93.474678841419106</v>
      </c>
      <c r="L2589">
        <v>422.39786806594498</v>
      </c>
      <c r="M2589">
        <v>496.45045312587501</v>
      </c>
      <c r="N2589">
        <v>424.42052280482699</v>
      </c>
      <c r="O2589">
        <v>301.392003222916</v>
      </c>
      <c r="P2589">
        <v>336.20177947013298</v>
      </c>
      <c r="Q2589">
        <v>103.852524830158</v>
      </c>
      <c r="R2589">
        <v>69.555036109526696</v>
      </c>
      <c r="S2589">
        <v>23.7828454768235</v>
      </c>
      <c r="T2589">
        <v>74.935789763800997</v>
      </c>
    </row>
    <row r="2590" spans="1:20" x14ac:dyDescent="0.35">
      <c r="A2590" s="24">
        <v>44665</v>
      </c>
      <c r="B2590">
        <v>121.06390271934799</v>
      </c>
      <c r="C2590">
        <v>141.653369492341</v>
      </c>
      <c r="D2590">
        <v>132.75567631192601</v>
      </c>
      <c r="E2590">
        <v>112.929009343666</v>
      </c>
      <c r="F2590">
        <v>154.320993267707</v>
      </c>
      <c r="G2590">
        <v>33.893871713116503</v>
      </c>
      <c r="H2590">
        <v>14.417534472963901</v>
      </c>
      <c r="I2590">
        <v>153.775069470266</v>
      </c>
      <c r="J2590">
        <v>141.52957581359101</v>
      </c>
      <c r="K2590">
        <v>87.754157584619307</v>
      </c>
      <c r="L2590">
        <v>417.13822215068097</v>
      </c>
      <c r="M2590">
        <v>486.13380662247801</v>
      </c>
      <c r="N2590">
        <v>419.13150676133102</v>
      </c>
      <c r="O2590">
        <v>298.54982147102498</v>
      </c>
      <c r="P2590">
        <v>333.23895196908001</v>
      </c>
      <c r="Q2590">
        <v>104.63449312728601</v>
      </c>
      <c r="R2590">
        <v>70.4332540205356</v>
      </c>
      <c r="S2590">
        <v>24.729522035957601</v>
      </c>
      <c r="T2590">
        <v>75.114460993160506</v>
      </c>
    </row>
    <row r="2591" spans="1:20" x14ac:dyDescent="0.35">
      <c r="A2591" s="24">
        <v>44669</v>
      </c>
      <c r="B2591">
        <v>120.69128143361399</v>
      </c>
      <c r="C2591">
        <v>140.93813087874301</v>
      </c>
      <c r="D2591">
        <v>132.43843637571001</v>
      </c>
      <c r="E2591">
        <v>112.856063342059</v>
      </c>
      <c r="F2591">
        <v>154.135666588579</v>
      </c>
      <c r="G2591">
        <v>34.199470523454401</v>
      </c>
      <c r="H2591">
        <v>14.650075245569299</v>
      </c>
      <c r="I2591">
        <v>151.885139082699</v>
      </c>
      <c r="J2591">
        <v>140.45014414295301</v>
      </c>
      <c r="K2591">
        <v>86.515682507221698</v>
      </c>
      <c r="L2591">
        <v>417.30976257456598</v>
      </c>
      <c r="M2591">
        <v>486.759030264378</v>
      </c>
      <c r="N2591">
        <v>418.96879828510401</v>
      </c>
      <c r="O2591">
        <v>299.69877767272101</v>
      </c>
      <c r="P2591">
        <v>330.363118566222</v>
      </c>
      <c r="Q2591">
        <v>105.82605886823799</v>
      </c>
      <c r="R2591">
        <v>71.574944005135094</v>
      </c>
      <c r="S2591">
        <v>26.207496175168899</v>
      </c>
      <c r="T2591">
        <v>76.538668915340907</v>
      </c>
    </row>
    <row r="2592" spans="1:20" x14ac:dyDescent="0.35">
      <c r="A2592" s="24">
        <v>44670</v>
      </c>
      <c r="B2592">
        <v>119.957707801718</v>
      </c>
      <c r="C2592">
        <v>140.10368582954499</v>
      </c>
      <c r="D2592">
        <v>131.724692724286</v>
      </c>
      <c r="E2592">
        <v>112.433115037806</v>
      </c>
      <c r="F2592">
        <v>154.027543983291</v>
      </c>
      <c r="G2592">
        <v>34.685657817202198</v>
      </c>
      <c r="H2592">
        <v>14.938425908742801</v>
      </c>
      <c r="I2592">
        <v>150.277804314923</v>
      </c>
      <c r="J2592">
        <v>139.333901502647</v>
      </c>
      <c r="K2592">
        <v>84.746449412197506</v>
      </c>
      <c r="L2592">
        <v>424.046283017924</v>
      </c>
      <c r="M2592">
        <v>496.216070328836</v>
      </c>
      <c r="N2592">
        <v>425.80380048272298</v>
      </c>
      <c r="O2592">
        <v>308.83005852503902</v>
      </c>
      <c r="P2592">
        <v>342.73759854100598</v>
      </c>
      <c r="Q2592">
        <v>103.107798116136</v>
      </c>
      <c r="R2592">
        <v>69.203745594979196</v>
      </c>
      <c r="S2592">
        <v>24.140263312877501</v>
      </c>
      <c r="T2592">
        <v>75.350957433756307</v>
      </c>
    </row>
    <row r="2593" spans="1:20" x14ac:dyDescent="0.35">
      <c r="A2593" s="24">
        <v>44671</v>
      </c>
      <c r="B2593">
        <v>120.64470844421</v>
      </c>
      <c r="C2593">
        <v>140.81893826257701</v>
      </c>
      <c r="D2593">
        <v>132.160884578631</v>
      </c>
      <c r="E2593">
        <v>112.608139273307</v>
      </c>
      <c r="F2593">
        <v>154.413696145035</v>
      </c>
      <c r="G2593">
        <v>33.324347927867798</v>
      </c>
      <c r="H2593">
        <v>14.0501189219606</v>
      </c>
      <c r="I2593">
        <v>152.99793517053899</v>
      </c>
      <c r="J2593">
        <v>140.781332837185</v>
      </c>
      <c r="K2593">
        <v>89.700313072924402</v>
      </c>
      <c r="L2593">
        <v>423.73182214673301</v>
      </c>
      <c r="M2593">
        <v>491.839230988309</v>
      </c>
      <c r="N2593">
        <v>425.39690147717101</v>
      </c>
      <c r="O2593">
        <v>311.248903424726</v>
      </c>
      <c r="P2593">
        <v>338.16255618691599</v>
      </c>
      <c r="Q2593">
        <v>103.219492880283</v>
      </c>
      <c r="R2593">
        <v>69.437937410153197</v>
      </c>
      <c r="S2593">
        <v>23.1839265632428</v>
      </c>
      <c r="T2593">
        <v>76.381007428522693</v>
      </c>
    </row>
    <row r="2594" spans="1:20" x14ac:dyDescent="0.35">
      <c r="A2594" s="24">
        <v>44672</v>
      </c>
      <c r="B2594">
        <v>119.980989625107</v>
      </c>
      <c r="C2594">
        <v>139.60983454475499</v>
      </c>
      <c r="D2594">
        <v>131.40746885939501</v>
      </c>
      <c r="E2594">
        <v>112.272691544715</v>
      </c>
      <c r="F2594">
        <v>153.44067177296901</v>
      </c>
      <c r="G2594">
        <v>33.824417183963398</v>
      </c>
      <c r="H2594">
        <v>14.383428720791599</v>
      </c>
      <c r="I2594">
        <v>150.75472736598201</v>
      </c>
      <c r="J2594">
        <v>139.28485688735199</v>
      </c>
      <c r="K2594">
        <v>87.518248843956897</v>
      </c>
      <c r="L2594">
        <v>417.39553278650902</v>
      </c>
      <c r="M2594">
        <v>482.773031768713</v>
      </c>
      <c r="N2594">
        <v>419.29421523755701</v>
      </c>
      <c r="O2594">
        <v>305.80642928525799</v>
      </c>
      <c r="P2594">
        <v>331.27810637335898</v>
      </c>
      <c r="Q2594">
        <v>103.07055653303</v>
      </c>
      <c r="R2594">
        <v>69.555036109526696</v>
      </c>
      <c r="S2594">
        <v>23.377126688267101</v>
      </c>
      <c r="T2594">
        <v>73.059640806663197</v>
      </c>
    </row>
    <row r="2595" spans="1:20" x14ac:dyDescent="0.35">
      <c r="A2595" s="24">
        <v>44673</v>
      </c>
      <c r="B2595">
        <v>119.864543137659</v>
      </c>
      <c r="C2595">
        <v>139.558716459283</v>
      </c>
      <c r="D2595">
        <v>131.40746885939501</v>
      </c>
      <c r="E2595">
        <v>112.30184686118</v>
      </c>
      <c r="F2595">
        <v>152.57577000619099</v>
      </c>
      <c r="G2595">
        <v>34.227254012018598</v>
      </c>
      <c r="H2595">
        <v>14.633022369483101</v>
      </c>
      <c r="I2595">
        <v>150.33078277057001</v>
      </c>
      <c r="J2595">
        <v>139.12535935708701</v>
      </c>
      <c r="K2595">
        <v>85.984915327379696</v>
      </c>
      <c r="L2595">
        <v>405.94251795832503</v>
      </c>
      <c r="M2595">
        <v>468.47041719711899</v>
      </c>
      <c r="N2595">
        <v>407.65845024010599</v>
      </c>
      <c r="O2595">
        <v>298.126484618821</v>
      </c>
      <c r="P2595">
        <v>318.250137478054</v>
      </c>
      <c r="Q2595">
        <v>101.09702249495</v>
      </c>
      <c r="R2595">
        <v>68.354802358813799</v>
      </c>
      <c r="S2595">
        <v>21.928131278064399</v>
      </c>
      <c r="T2595">
        <v>70.032545312204306</v>
      </c>
    </row>
    <row r="2596" spans="1:20" x14ac:dyDescent="0.35">
      <c r="A2596" s="24">
        <v>44676</v>
      </c>
      <c r="B2596">
        <v>120.66798092497299</v>
      </c>
      <c r="C2596">
        <v>140.56348602955299</v>
      </c>
      <c r="D2596">
        <v>132.12118840383101</v>
      </c>
      <c r="E2596">
        <v>112.578972414753</v>
      </c>
      <c r="F2596">
        <v>153.57967337194199</v>
      </c>
      <c r="G2596">
        <v>33.546599067351302</v>
      </c>
      <c r="H2596">
        <v>14.183442841492999</v>
      </c>
      <c r="I2596">
        <v>152.80363697682699</v>
      </c>
      <c r="J2596">
        <v>140.67096994904401</v>
      </c>
      <c r="K2596">
        <v>88.520815180692196</v>
      </c>
      <c r="L2596">
        <v>408.29602506057302</v>
      </c>
      <c r="M2596">
        <v>473.55058749358</v>
      </c>
      <c r="N2596">
        <v>410.09958864344497</v>
      </c>
      <c r="O2596">
        <v>298.61026334744798</v>
      </c>
      <c r="P2596">
        <v>323.04304391178601</v>
      </c>
      <c r="Q2596">
        <v>100.352295780928</v>
      </c>
      <c r="R2596">
        <v>67.564402888762203</v>
      </c>
      <c r="S2596">
        <v>23.3964452267751</v>
      </c>
      <c r="T2596">
        <v>68.6819430651978</v>
      </c>
    </row>
    <row r="2597" spans="1:20" x14ac:dyDescent="0.35">
      <c r="A2597" s="24">
        <v>44677</v>
      </c>
      <c r="B2597">
        <v>121.04061155333299</v>
      </c>
      <c r="C2597">
        <v>140.73374145345599</v>
      </c>
      <c r="D2597">
        <v>132.279820425434</v>
      </c>
      <c r="E2597">
        <v>112.856063342059</v>
      </c>
      <c r="F2597">
        <v>152.69931233943899</v>
      </c>
      <c r="G2597">
        <v>32.879834469547099</v>
      </c>
      <c r="H2597">
        <v>13.792774921802501</v>
      </c>
      <c r="I2597">
        <v>152.60932416433701</v>
      </c>
      <c r="J2597">
        <v>140.597348009706</v>
      </c>
      <c r="K2597">
        <v>91.2336465895023</v>
      </c>
      <c r="L2597">
        <v>396.471429031767</v>
      </c>
      <c r="M2597">
        <v>455.88719806822098</v>
      </c>
      <c r="N2597">
        <v>398.38237354664102</v>
      </c>
      <c r="O2597">
        <v>289.72089623116699</v>
      </c>
      <c r="P2597">
        <v>312.455042502178</v>
      </c>
      <c r="Q2597">
        <v>101.730039452239</v>
      </c>
      <c r="R2597">
        <v>68.588994173987899</v>
      </c>
      <c r="S2597">
        <v>23.0100468192196</v>
      </c>
      <c r="T2597">
        <v>67.919920966316596</v>
      </c>
    </row>
    <row r="2598" spans="1:20" x14ac:dyDescent="0.35">
      <c r="A2598" s="24">
        <v>44678</v>
      </c>
      <c r="B2598">
        <v>120.55155312277699</v>
      </c>
      <c r="C2598">
        <v>139.79710169161501</v>
      </c>
      <c r="D2598">
        <v>131.724692724286</v>
      </c>
      <c r="E2598">
        <v>112.724818249611</v>
      </c>
      <c r="F2598">
        <v>151.98885825810399</v>
      </c>
      <c r="G2598">
        <v>33.699401267358702</v>
      </c>
      <c r="H2598">
        <v>14.2671576773454</v>
      </c>
      <c r="I2598">
        <v>150.71940839555</v>
      </c>
      <c r="J2598">
        <v>139.24803591470101</v>
      </c>
      <c r="K2598">
        <v>87.813116445353202</v>
      </c>
      <c r="L2598">
        <v>397.58623244549898</v>
      </c>
      <c r="M2598">
        <v>456.98136986901602</v>
      </c>
      <c r="N2598">
        <v>399.35888003397099</v>
      </c>
      <c r="O2598">
        <v>289.66045435474501</v>
      </c>
      <c r="P2598">
        <v>311.36575654343397</v>
      </c>
      <c r="Q2598">
        <v>102.437532079448</v>
      </c>
      <c r="R2598">
        <v>69.086652479178895</v>
      </c>
      <c r="S2598">
        <v>24.333463437901599</v>
      </c>
      <c r="T2598">
        <v>68.913176544235</v>
      </c>
    </row>
    <row r="2599" spans="1:20" x14ac:dyDescent="0.35">
      <c r="A2599" s="24">
        <v>44679</v>
      </c>
      <c r="B2599">
        <v>120.50496144812099</v>
      </c>
      <c r="C2599">
        <v>139.967398573819</v>
      </c>
      <c r="D2599">
        <v>131.724692724286</v>
      </c>
      <c r="E2599">
        <v>112.59356161507399</v>
      </c>
      <c r="F2599">
        <v>152.73023087088799</v>
      </c>
      <c r="G2599">
        <v>33.657727431931498</v>
      </c>
      <c r="H2599">
        <v>14.2516543458377</v>
      </c>
      <c r="I2599">
        <v>151.054982470987</v>
      </c>
      <c r="J2599">
        <v>139.665090196878</v>
      </c>
      <c r="K2599">
        <v>88.166970394130502</v>
      </c>
      <c r="L2599">
        <v>407.62900316128201</v>
      </c>
      <c r="M2599">
        <v>472.92533342421001</v>
      </c>
      <c r="N2599">
        <v>409.52994920792099</v>
      </c>
      <c r="O2599">
        <v>293.833015424498</v>
      </c>
      <c r="P2599">
        <v>317.42221264804903</v>
      </c>
      <c r="Q2599">
        <v>103.293968550202</v>
      </c>
      <c r="R2599">
        <v>69.935595715344306</v>
      </c>
      <c r="S2599">
        <v>23.039027390721099</v>
      </c>
      <c r="T2599">
        <v>71.115165977387406</v>
      </c>
    </row>
    <row r="2600" spans="1:20" x14ac:dyDescent="0.35">
      <c r="A2600" s="24">
        <v>44680</v>
      </c>
      <c r="B2600">
        <v>119.783047413171</v>
      </c>
      <c r="C2600">
        <v>138.911593834679</v>
      </c>
      <c r="D2600">
        <v>131.288476762952</v>
      </c>
      <c r="E2600">
        <v>112.345637546322</v>
      </c>
      <c r="F2600">
        <v>150.75332949157999</v>
      </c>
      <c r="G2600">
        <v>34.505074923469003</v>
      </c>
      <c r="H2600">
        <v>14.788049113124201</v>
      </c>
      <c r="I2600">
        <v>148.546838531856</v>
      </c>
      <c r="J2600">
        <v>138.11952961982499</v>
      </c>
      <c r="K2600">
        <v>84.687472227032004</v>
      </c>
      <c r="L2600">
        <v>392.56484708760701</v>
      </c>
      <c r="M2600">
        <v>452.13570407947202</v>
      </c>
      <c r="N2600">
        <v>394.23260442044699</v>
      </c>
      <c r="O2600">
        <v>284.58082644760901</v>
      </c>
      <c r="P2600">
        <v>306.18065343898297</v>
      </c>
      <c r="Q2600">
        <v>102.512007749367</v>
      </c>
      <c r="R2600">
        <v>69.320844294352995</v>
      </c>
      <c r="S2600">
        <v>24.149923503378002</v>
      </c>
      <c r="T2600">
        <v>69.270535844431095</v>
      </c>
    </row>
    <row r="2601" spans="1:20" x14ac:dyDescent="0.35">
      <c r="A2601" s="24">
        <v>44683</v>
      </c>
      <c r="B2601">
        <v>119.130988191014</v>
      </c>
      <c r="C2601">
        <v>138.29025827346899</v>
      </c>
      <c r="D2601">
        <v>130.77204881440201</v>
      </c>
      <c r="E2601">
        <v>112.206913180291</v>
      </c>
      <c r="F2601">
        <v>150.65096622058201</v>
      </c>
      <c r="G2601">
        <v>35.6580240201829</v>
      </c>
      <c r="H2601">
        <v>15.546132583818</v>
      </c>
      <c r="I2601">
        <v>147.015696841021</v>
      </c>
      <c r="J2601">
        <v>137.30073561921401</v>
      </c>
      <c r="K2601">
        <v>80.264394070579897</v>
      </c>
      <c r="L2601">
        <v>394.927864276116</v>
      </c>
      <c r="M2601">
        <v>457.84106759036399</v>
      </c>
      <c r="N2601">
        <v>396.75503315440602</v>
      </c>
      <c r="O2601">
        <v>288.57194002947199</v>
      </c>
      <c r="P2601">
        <v>315.41793888216802</v>
      </c>
      <c r="Q2601">
        <v>104.07594434362299</v>
      </c>
      <c r="R2601">
        <v>70.4332540205356</v>
      </c>
      <c r="S2601">
        <v>25.115920443513101</v>
      </c>
      <c r="T2601">
        <v>69.370393171858893</v>
      </c>
    </row>
    <row r="2602" spans="1:20" x14ac:dyDescent="0.35">
      <c r="A2602" s="24">
        <v>44684</v>
      </c>
      <c r="B2602">
        <v>119.39928971753299</v>
      </c>
      <c r="C2602">
        <v>138.81941821151099</v>
      </c>
      <c r="D2602">
        <v>131.010434790435</v>
      </c>
      <c r="E2602">
        <v>112.177746321737</v>
      </c>
      <c r="F2602">
        <v>151.48850785467101</v>
      </c>
      <c r="G2602">
        <v>35.213513356700602</v>
      </c>
      <c r="H2602">
        <v>15.2360777822486</v>
      </c>
      <c r="I2602">
        <v>148.5574663843</v>
      </c>
      <c r="J2602">
        <v>138.18589939801899</v>
      </c>
      <c r="K2602">
        <v>81.797718424941706</v>
      </c>
      <c r="L2602">
        <v>396.738249753856</v>
      </c>
      <c r="M2602">
        <v>459.40421797752299</v>
      </c>
      <c r="N2602">
        <v>398.46382364599401</v>
      </c>
      <c r="O2602">
        <v>293.28874607599897</v>
      </c>
      <c r="P2602">
        <v>316.89938707216299</v>
      </c>
      <c r="Q2602">
        <v>102.62371750609999</v>
      </c>
      <c r="R2602">
        <v>68.969553779805494</v>
      </c>
      <c r="S2602">
        <v>25.879058910616401</v>
      </c>
      <c r="T2602">
        <v>72.628701093508596</v>
      </c>
    </row>
    <row r="2603" spans="1:20" x14ac:dyDescent="0.35">
      <c r="A2603" s="24">
        <v>44685</v>
      </c>
      <c r="B2603">
        <v>120.169140765248</v>
      </c>
      <c r="C2603">
        <v>139.98011245287699</v>
      </c>
      <c r="D2603">
        <v>131.72547218358901</v>
      </c>
      <c r="E2603">
        <v>112.586474772513</v>
      </c>
      <c r="F2603">
        <v>153.05503360215701</v>
      </c>
      <c r="G2603">
        <v>34.810673733807</v>
      </c>
      <c r="H2603">
        <v>15.0019874650649</v>
      </c>
      <c r="I2603">
        <v>151.28654393275701</v>
      </c>
      <c r="J2603">
        <v>139.538292411138</v>
      </c>
      <c r="K2603">
        <v>83.095170687504805</v>
      </c>
      <c r="L2603">
        <v>408.82006670069501</v>
      </c>
      <c r="M2603">
        <v>474.87926380129198</v>
      </c>
      <c r="N2603">
        <v>410.58774602586999</v>
      </c>
      <c r="O2603">
        <v>301.21055573502503</v>
      </c>
      <c r="P2603">
        <v>325.22165026874302</v>
      </c>
      <c r="Q2603">
        <v>105.82605886823799</v>
      </c>
      <c r="R2603">
        <v>71.516394655448195</v>
      </c>
      <c r="S2603">
        <v>28.023571454418899</v>
      </c>
      <c r="T2603">
        <v>75.566427290333905</v>
      </c>
    </row>
    <row r="2604" spans="1:20" x14ac:dyDescent="0.35">
      <c r="A2604" s="24">
        <v>44686</v>
      </c>
      <c r="B2604">
        <v>118.979338689709</v>
      </c>
      <c r="C2604">
        <v>138.52921010258501</v>
      </c>
      <c r="D2604">
        <v>131.010434790435</v>
      </c>
      <c r="E2604">
        <v>112.35292060439301</v>
      </c>
      <c r="F2604">
        <v>150.29423015525501</v>
      </c>
      <c r="G2604">
        <v>36.699841957478199</v>
      </c>
      <c r="H2604">
        <v>16.184847236195999</v>
      </c>
      <c r="I2604">
        <v>146.342297398157</v>
      </c>
      <c r="J2604">
        <v>137.399104933269</v>
      </c>
      <c r="K2604">
        <v>76.313078422155996</v>
      </c>
      <c r="L2604">
        <v>394.289432447472</v>
      </c>
      <c r="M2604">
        <v>451.97942859646599</v>
      </c>
      <c r="N2604">
        <v>395.94133100454201</v>
      </c>
      <c r="O2604">
        <v>292.079323626156</v>
      </c>
      <c r="P2604">
        <v>310.145738361116</v>
      </c>
      <c r="Q2604">
        <v>105.26751008457499</v>
      </c>
      <c r="R2604">
        <v>71.223653490587594</v>
      </c>
      <c r="S2604">
        <v>29.0765082665656</v>
      </c>
      <c r="T2604">
        <v>73.600925877038804</v>
      </c>
    </row>
    <row r="2605" spans="1:20" x14ac:dyDescent="0.35">
      <c r="A2605" s="24">
        <v>44687</v>
      </c>
      <c r="B2605">
        <v>118.477751798011</v>
      </c>
      <c r="C2605">
        <v>137.74407279303699</v>
      </c>
      <c r="D2605">
        <v>130.53371908801</v>
      </c>
      <c r="E2605">
        <v>112.19232397997</v>
      </c>
      <c r="F2605">
        <v>149.47218732465399</v>
      </c>
      <c r="G2605">
        <v>37.797226871901898</v>
      </c>
      <c r="H2605">
        <v>16.952230602935</v>
      </c>
      <c r="I2605">
        <v>144.71193805321499</v>
      </c>
      <c r="J2605">
        <v>136.23114688177</v>
      </c>
      <c r="K2605">
        <v>73.010511810554604</v>
      </c>
      <c r="L2605">
        <v>391.93592534522497</v>
      </c>
      <c r="M2605">
        <v>448.149675156336</v>
      </c>
      <c r="N2605">
        <v>393.825769322388</v>
      </c>
      <c r="O2605">
        <v>288.87429564193201</v>
      </c>
      <c r="P2605">
        <v>302.60773074809998</v>
      </c>
      <c r="Q2605">
        <v>105.379212345014</v>
      </c>
      <c r="R2605">
        <v>71.340752189961094</v>
      </c>
      <c r="S2605">
        <v>26.738795597738999</v>
      </c>
      <c r="T2605">
        <v>74.562658420405697</v>
      </c>
    </row>
    <row r="2606" spans="1:20" x14ac:dyDescent="0.35">
      <c r="A2606" s="24">
        <v>44690</v>
      </c>
      <c r="B2606">
        <v>119.060993238835</v>
      </c>
      <c r="C2606">
        <v>138.153763726238</v>
      </c>
      <c r="D2606">
        <v>130.93097011986899</v>
      </c>
      <c r="E2606">
        <v>111.973347470083</v>
      </c>
      <c r="F2606">
        <v>147.81258968070901</v>
      </c>
      <c r="G2606">
        <v>37.199916803250503</v>
      </c>
      <c r="H2606">
        <v>16.508851881833099</v>
      </c>
      <c r="I2606">
        <v>145.33222747142</v>
      </c>
      <c r="J2606">
        <v>136.71060976170801</v>
      </c>
      <c r="K2606">
        <v>74.779749486686498</v>
      </c>
      <c r="L2606">
        <v>379.38721699362702</v>
      </c>
      <c r="M2606">
        <v>430.564484327419</v>
      </c>
      <c r="N2606">
        <v>381.21352979135401</v>
      </c>
      <c r="O2606">
        <v>283.97609085096298</v>
      </c>
      <c r="P2606">
        <v>292.368325641708</v>
      </c>
      <c r="Q2606">
        <v>100.612949381207</v>
      </c>
      <c r="R2606">
        <v>67.242387049057896</v>
      </c>
      <c r="S2606">
        <v>23.483385098786702</v>
      </c>
      <c r="T2606">
        <v>66.868848597900893</v>
      </c>
    </row>
    <row r="2607" spans="1:20" x14ac:dyDescent="0.35">
      <c r="A2607" s="24">
        <v>44691</v>
      </c>
      <c r="B2607">
        <v>119.42259022617399</v>
      </c>
      <c r="C2607">
        <v>138.54629092271099</v>
      </c>
      <c r="D2607">
        <v>131.05015507222299</v>
      </c>
      <c r="E2607">
        <v>112.68867996938501</v>
      </c>
      <c r="F2607">
        <v>148.44848871839301</v>
      </c>
      <c r="G2607">
        <v>36.435911392890603</v>
      </c>
      <c r="H2607">
        <v>16.0313700371333</v>
      </c>
      <c r="I2607">
        <v>146.44863439770899</v>
      </c>
      <c r="J2607">
        <v>137.28844195570201</v>
      </c>
      <c r="K2607">
        <v>77.020777157495601</v>
      </c>
      <c r="L2607">
        <v>380.26381966184903</v>
      </c>
      <c r="M2607">
        <v>434.47231465411301</v>
      </c>
      <c r="N2607">
        <v>382.02726389496399</v>
      </c>
      <c r="O2607">
        <v>280.226866633415</v>
      </c>
      <c r="P2607">
        <v>287.53180162073801</v>
      </c>
      <c r="Q2607">
        <v>100.017166510731</v>
      </c>
      <c r="R2607">
        <v>66.891102118083694</v>
      </c>
      <c r="S2607">
        <v>23.947065030346199</v>
      </c>
      <c r="T2607">
        <v>67.194680653176405</v>
      </c>
    </row>
    <row r="2608" spans="1:20" x14ac:dyDescent="0.35">
      <c r="A2608" s="24">
        <v>44692</v>
      </c>
      <c r="B2608">
        <v>119.865888475768</v>
      </c>
      <c r="C2608">
        <v>138.81941821151099</v>
      </c>
      <c r="D2608">
        <v>131.20904423503899</v>
      </c>
      <c r="E2608">
        <v>112.615664715245</v>
      </c>
      <c r="F2608">
        <v>147.688520177274</v>
      </c>
      <c r="G2608">
        <v>35.130168480684702</v>
      </c>
      <c r="H2608">
        <v>15.138411788041401</v>
      </c>
      <c r="I2608">
        <v>147.511887443002</v>
      </c>
      <c r="J2608">
        <v>137.92773246427299</v>
      </c>
      <c r="K2608">
        <v>81.207974059933605</v>
      </c>
      <c r="L2608">
        <v>374.22288128249801</v>
      </c>
      <c r="M2608">
        <v>422.12353917719298</v>
      </c>
      <c r="N2608">
        <v>375.68041907977198</v>
      </c>
      <c r="O2608">
        <v>275.14718998283098</v>
      </c>
      <c r="P2608">
        <v>276.290259631406</v>
      </c>
      <c r="Q2608">
        <v>102.474773662554</v>
      </c>
      <c r="R2608">
        <v>69.028103129492294</v>
      </c>
      <c r="S2608">
        <v>25.4829984700675</v>
      </c>
      <c r="T2608">
        <v>67.515262378001395</v>
      </c>
    </row>
    <row r="2609" spans="1:20" x14ac:dyDescent="0.35">
      <c r="A2609" s="24">
        <v>44693</v>
      </c>
      <c r="B2609">
        <v>120.087467530871</v>
      </c>
      <c r="C2609">
        <v>139.07545086075299</v>
      </c>
      <c r="D2609">
        <v>131.40766171530501</v>
      </c>
      <c r="E2609">
        <v>112.82008665107701</v>
      </c>
      <c r="F2609">
        <v>147.455840436127</v>
      </c>
      <c r="G2609">
        <v>35.213513356700602</v>
      </c>
      <c r="H2609">
        <v>15.167866277903901</v>
      </c>
      <c r="I2609">
        <v>147.54736722000399</v>
      </c>
      <c r="J2609">
        <v>137.98920078183301</v>
      </c>
      <c r="K2609">
        <v>80.795152088206393</v>
      </c>
      <c r="L2609">
        <v>373.83222009748903</v>
      </c>
      <c r="M2609">
        <v>420.71672512797801</v>
      </c>
      <c r="N2609">
        <v>375.59912874915</v>
      </c>
      <c r="O2609">
        <v>275.14718998283098</v>
      </c>
      <c r="P2609">
        <v>285.57111100262603</v>
      </c>
      <c r="Q2609">
        <v>102.95884677629699</v>
      </c>
      <c r="R2609">
        <v>69.467212084996504</v>
      </c>
      <c r="S2609">
        <v>25.579598532579599</v>
      </c>
      <c r="T2609">
        <v>67.368105762454405</v>
      </c>
    </row>
    <row r="2610" spans="1:20" x14ac:dyDescent="0.35">
      <c r="A2610" s="24">
        <v>44694</v>
      </c>
      <c r="B2610">
        <v>119.57427709798201</v>
      </c>
      <c r="C2610">
        <v>138.682826928243</v>
      </c>
      <c r="D2610">
        <v>131.08985928268501</v>
      </c>
      <c r="E2610">
        <v>112.717881454205</v>
      </c>
      <c r="F2610">
        <v>147.64201058755401</v>
      </c>
      <c r="G2610">
        <v>36.255331293995702</v>
      </c>
      <c r="H2610">
        <v>15.9011452067578</v>
      </c>
      <c r="I2610">
        <v>145.97017637483901</v>
      </c>
      <c r="J2610">
        <v>137.26386463166</v>
      </c>
      <c r="K2610">
        <v>77.197708712992593</v>
      </c>
      <c r="L2610">
        <v>382.76978720359602</v>
      </c>
      <c r="M2610">
        <v>434.47231465411301</v>
      </c>
      <c r="N2610">
        <v>384.22421176897802</v>
      </c>
      <c r="O2610">
        <v>278.654597951239</v>
      </c>
      <c r="P2610">
        <v>295.06979201401998</v>
      </c>
      <c r="Q2610">
        <v>104.373832030714</v>
      </c>
      <c r="R2610">
        <v>70.755269860239494</v>
      </c>
      <c r="S2610">
        <v>25.376740059547899</v>
      </c>
      <c r="T2610">
        <v>70.227013846978494</v>
      </c>
    </row>
    <row r="2611" spans="1:20" x14ac:dyDescent="0.35">
      <c r="A2611" s="24">
        <v>44697</v>
      </c>
      <c r="B2611">
        <v>119.842531911373</v>
      </c>
      <c r="C2611">
        <v>138.921820215661</v>
      </c>
      <c r="D2611">
        <v>131.328221151729</v>
      </c>
      <c r="E2611">
        <v>112.878478078629</v>
      </c>
      <c r="F2611">
        <v>147.347269736181</v>
      </c>
      <c r="G2611">
        <v>36.338681759688498</v>
      </c>
      <c r="H2611">
        <v>15.907346013646</v>
      </c>
      <c r="I2611">
        <v>146.12963801783101</v>
      </c>
      <c r="J2611">
        <v>137.44827958731599</v>
      </c>
      <c r="K2611">
        <v>76.961799972329601</v>
      </c>
      <c r="L2611">
        <v>381.21665254982099</v>
      </c>
      <c r="M2611">
        <v>430.408178416944</v>
      </c>
      <c r="N2611">
        <v>383.08502875916798</v>
      </c>
      <c r="O2611">
        <v>275.99376620034099</v>
      </c>
      <c r="P2611">
        <v>291.58407005814399</v>
      </c>
      <c r="Q2611">
        <v>106.086712468516</v>
      </c>
      <c r="R2611">
        <v>72.453161916143699</v>
      </c>
      <c r="S2611">
        <v>26.4683157912037</v>
      </c>
      <c r="T2611">
        <v>71.829876157040999</v>
      </c>
    </row>
    <row r="2612" spans="1:20" x14ac:dyDescent="0.35">
      <c r="A2612" s="24">
        <v>44698</v>
      </c>
      <c r="B2612">
        <v>119.189323546247</v>
      </c>
      <c r="C2612">
        <v>138.204950908879</v>
      </c>
      <c r="D2612">
        <v>130.81182534583101</v>
      </c>
      <c r="E2612">
        <v>112.54269562946</v>
      </c>
      <c r="F2612">
        <v>147.223200232745</v>
      </c>
      <c r="G2612">
        <v>37.1860236615492</v>
      </c>
      <c r="H2612">
        <v>16.510401426411601</v>
      </c>
      <c r="I2612">
        <v>144.88913227531799</v>
      </c>
      <c r="J2612">
        <v>136.66145511362299</v>
      </c>
      <c r="K2612">
        <v>74.307950329793897</v>
      </c>
      <c r="L2612">
        <v>389.05843641471898</v>
      </c>
      <c r="M2612">
        <v>440.95926857231899</v>
      </c>
      <c r="N2612">
        <v>390.57102463042497</v>
      </c>
      <c r="O2612">
        <v>286.69734010655901</v>
      </c>
      <c r="P2612">
        <v>298.03268839400999</v>
      </c>
      <c r="Q2612">
        <v>104.932380814377</v>
      </c>
      <c r="R2612">
        <v>71.604213096405104</v>
      </c>
      <c r="S2612">
        <v>27.4729534933408</v>
      </c>
      <c r="T2612">
        <v>73.921511812233206</v>
      </c>
    </row>
    <row r="2613" spans="1:20" x14ac:dyDescent="0.35">
      <c r="A2613" s="24">
        <v>44699</v>
      </c>
      <c r="B2613">
        <v>119.667544530924</v>
      </c>
      <c r="C2613">
        <v>138.44390273799499</v>
      </c>
      <c r="D2613">
        <v>130.85152152063</v>
      </c>
      <c r="E2613">
        <v>112.55730791395899</v>
      </c>
      <c r="F2613">
        <v>145.997885388588</v>
      </c>
      <c r="G2613">
        <v>35.644128083643203</v>
      </c>
      <c r="H2613">
        <v>15.4562169410775</v>
      </c>
      <c r="I2613">
        <v>146.360029977268</v>
      </c>
      <c r="J2613">
        <v>137.16551532356601</v>
      </c>
      <c r="K2613">
        <v>78.907964622850699</v>
      </c>
      <c r="L2613">
        <v>373.37489859085503</v>
      </c>
      <c r="M2613">
        <v>420.24783782402199</v>
      </c>
      <c r="N2613">
        <v>375.19226169734497</v>
      </c>
      <c r="O2613">
        <v>279.86402040108197</v>
      </c>
      <c r="P2613">
        <v>273.32732881194698</v>
      </c>
      <c r="Q2613">
        <v>102.66095159291299</v>
      </c>
      <c r="R2613">
        <v>70.052694414718005</v>
      </c>
      <c r="S2613">
        <v>27.521252603350401</v>
      </c>
      <c r="T2613">
        <v>71.488280479305203</v>
      </c>
    </row>
    <row r="2614" spans="1:20" x14ac:dyDescent="0.35">
      <c r="A2614" s="24">
        <v>44700</v>
      </c>
      <c r="B2614">
        <v>119.97083419090799</v>
      </c>
      <c r="C2614">
        <v>138.85352457402701</v>
      </c>
      <c r="D2614">
        <v>131.20904423503899</v>
      </c>
      <c r="E2614">
        <v>112.747094481115</v>
      </c>
      <c r="F2614">
        <v>147.02158399484901</v>
      </c>
      <c r="G2614">
        <v>35.519114961876902</v>
      </c>
      <c r="H2614">
        <v>15.3476975633851</v>
      </c>
      <c r="I2614">
        <v>146.44863439770899</v>
      </c>
      <c r="J2614">
        <v>137.53431522593601</v>
      </c>
      <c r="K2614">
        <v>79.556695335240903</v>
      </c>
      <c r="L2614">
        <v>371.08811162209599</v>
      </c>
      <c r="M2614">
        <v>417.98123477105202</v>
      </c>
      <c r="N2614">
        <v>372.83257339335898</v>
      </c>
      <c r="O2614">
        <v>277.686967378811</v>
      </c>
      <c r="P2614">
        <v>273.15304788007398</v>
      </c>
      <c r="Q2614">
        <v>103.96422709059701</v>
      </c>
      <c r="R2614">
        <v>71.135829466057402</v>
      </c>
      <c r="S2614">
        <v>27.028593942782301</v>
      </c>
      <c r="T2614">
        <v>71.456761655123202</v>
      </c>
    </row>
    <row r="2615" spans="1:20" x14ac:dyDescent="0.35">
      <c r="A2615" s="24">
        <v>44701</v>
      </c>
      <c r="B2615">
        <v>120.33245920612499</v>
      </c>
      <c r="C2615">
        <v>139.382670692635</v>
      </c>
      <c r="D2615">
        <v>131.44739806842</v>
      </c>
      <c r="E2615">
        <v>112.893090363128</v>
      </c>
      <c r="F2615">
        <v>146.88196297090701</v>
      </c>
      <c r="G2615">
        <v>34.6300936349122</v>
      </c>
      <c r="H2615">
        <v>14.805103303497599</v>
      </c>
      <c r="I2615">
        <v>147.54736722000399</v>
      </c>
      <c r="J2615">
        <v>138.210516733986</v>
      </c>
      <c r="K2615">
        <v>82.387462789949694</v>
      </c>
      <c r="L2615">
        <v>371.25008214785601</v>
      </c>
      <c r="M2615">
        <v>417.356011129151</v>
      </c>
      <c r="N2615">
        <v>372.91399153896498</v>
      </c>
      <c r="O2615">
        <v>277.686967378811</v>
      </c>
      <c r="P2615">
        <v>267.227272339828</v>
      </c>
      <c r="Q2615">
        <v>104.113170934143</v>
      </c>
      <c r="R2615">
        <v>71.487119980604604</v>
      </c>
      <c r="S2615">
        <v>26.787094707748501</v>
      </c>
      <c r="T2615">
        <v>71.882438406718606</v>
      </c>
    </row>
    <row r="2616" spans="1:20" x14ac:dyDescent="0.35">
      <c r="A2616" s="24">
        <v>44704</v>
      </c>
      <c r="B2616">
        <v>119.935864742696</v>
      </c>
      <c r="C2616">
        <v>138.973021217736</v>
      </c>
      <c r="D2616">
        <v>131.24876451682701</v>
      </c>
      <c r="E2616">
        <v>112.77628442384599</v>
      </c>
      <c r="F2616">
        <v>147.31628530845799</v>
      </c>
      <c r="G2616">
        <v>35.796930283650497</v>
      </c>
      <c r="H2616">
        <v>15.538382232351401</v>
      </c>
      <c r="I2616">
        <v>146.87392392080301</v>
      </c>
      <c r="J2616">
        <v>137.718750187555</v>
      </c>
      <c r="K2616">
        <v>78.318229420058699</v>
      </c>
      <c r="L2616">
        <v>378.196213266077</v>
      </c>
      <c r="M2616">
        <v>425.71878811040602</v>
      </c>
      <c r="N2616">
        <v>379.99305645092397</v>
      </c>
      <c r="O2616">
        <v>284.70178331562801</v>
      </c>
      <c r="P2616">
        <v>266.57369732063398</v>
      </c>
      <c r="Q2616">
        <v>104.895139231271</v>
      </c>
      <c r="R2616">
        <v>71.955503610952604</v>
      </c>
      <c r="S2616">
        <v>29.047527695064101</v>
      </c>
      <c r="T2616">
        <v>74.830682105922506</v>
      </c>
    </row>
    <row r="2617" spans="1:20" x14ac:dyDescent="0.35">
      <c r="A2617" s="24">
        <v>44705</v>
      </c>
      <c r="B2617">
        <v>120.857365291715</v>
      </c>
      <c r="C2617">
        <v>139.98011245287699</v>
      </c>
      <c r="D2617">
        <v>132.043282651872</v>
      </c>
      <c r="E2617">
        <v>113.228849728119</v>
      </c>
      <c r="F2617">
        <v>148.02974425985801</v>
      </c>
      <c r="G2617">
        <v>34.352275518300097</v>
      </c>
      <c r="H2617">
        <v>14.617520352262501</v>
      </c>
      <c r="I2617">
        <v>149.56759478615399</v>
      </c>
      <c r="J2617">
        <v>139.525978741665</v>
      </c>
      <c r="K2617">
        <v>82.859261946842395</v>
      </c>
      <c r="L2617">
        <v>375.30912453151399</v>
      </c>
      <c r="M2617">
        <v>417.82492886057599</v>
      </c>
      <c r="N2617">
        <v>377.063728711414</v>
      </c>
      <c r="O2617">
        <v>282.585245284954</v>
      </c>
      <c r="P2617">
        <v>257.815688745035</v>
      </c>
      <c r="Q2617">
        <v>104.82066356135201</v>
      </c>
      <c r="R2617">
        <v>71.692037120935296</v>
      </c>
      <c r="S2617">
        <v>29.095828647566702</v>
      </c>
      <c r="T2617">
        <v>74.588931124506104</v>
      </c>
    </row>
    <row r="2618" spans="1:20" x14ac:dyDescent="0.35">
      <c r="A2618" s="24">
        <v>44706</v>
      </c>
      <c r="B2618">
        <v>121.358952183413</v>
      </c>
      <c r="C2618">
        <v>140.7481689423</v>
      </c>
      <c r="D2618">
        <v>132.480181644553</v>
      </c>
      <c r="E2618">
        <v>113.34564412531201</v>
      </c>
      <c r="F2618">
        <v>150.27870499325701</v>
      </c>
      <c r="G2618">
        <v>34.171692624566901</v>
      </c>
      <c r="H2618">
        <v>14.4454381039609</v>
      </c>
      <c r="I2618">
        <v>152.083954479168</v>
      </c>
      <c r="J2618">
        <v>140.96439739042199</v>
      </c>
      <c r="K2618">
        <v>83.861828283577594</v>
      </c>
      <c r="L2618">
        <v>378.62494470206298</v>
      </c>
      <c r="M2618">
        <v>422.59254819102603</v>
      </c>
      <c r="N2618">
        <v>380.48124578709599</v>
      </c>
      <c r="O2618">
        <v>286.69734010655901</v>
      </c>
      <c r="P2618">
        <v>275.54955275614299</v>
      </c>
      <c r="Q2618">
        <v>105.565397771666</v>
      </c>
      <c r="R2618">
        <v>72.101871401596199</v>
      </c>
      <c r="S2618">
        <v>29.4918872456226</v>
      </c>
      <c r="T2618">
        <v>77.589720231910704</v>
      </c>
    </row>
    <row r="2619" spans="1:20" x14ac:dyDescent="0.35">
      <c r="A2619" s="24">
        <v>44707</v>
      </c>
      <c r="B2619">
        <v>121.26561935209</v>
      </c>
      <c r="C2619">
        <v>141.27728742204101</v>
      </c>
      <c r="D2619">
        <v>132.71857565624899</v>
      </c>
      <c r="E2619">
        <v>113.404047094953</v>
      </c>
      <c r="F2619">
        <v>152.558742409161</v>
      </c>
      <c r="G2619">
        <v>34.449507946340603</v>
      </c>
      <c r="H2619">
        <v>14.643874438680999</v>
      </c>
      <c r="I2619">
        <v>151.729551416183</v>
      </c>
      <c r="J2619">
        <v>141.001268377976</v>
      </c>
      <c r="K2619">
        <v>82.623362368396002</v>
      </c>
      <c r="L2619">
        <v>386.19042766454203</v>
      </c>
      <c r="M2619">
        <v>433.29994425687602</v>
      </c>
      <c r="N2619">
        <v>387.96717775086</v>
      </c>
      <c r="O2619">
        <v>293.47014482044102</v>
      </c>
      <c r="P2619">
        <v>288.708253875021</v>
      </c>
      <c r="Q2619">
        <v>106.719729425805</v>
      </c>
      <c r="R2619">
        <v>73.155737361665501</v>
      </c>
      <c r="S2619">
        <v>28.719088588018799</v>
      </c>
      <c r="T2619">
        <v>79.3607867933855</v>
      </c>
    </row>
    <row r="2620" spans="1:20" x14ac:dyDescent="0.35">
      <c r="A2620" s="24">
        <v>44708</v>
      </c>
      <c r="B2620">
        <v>121.463897898553</v>
      </c>
      <c r="C2620">
        <v>141.70399007819799</v>
      </c>
      <c r="D2620">
        <v>132.87748089038999</v>
      </c>
      <c r="E2620">
        <v>113.491640007326</v>
      </c>
      <c r="F2620">
        <v>153.98567349121399</v>
      </c>
      <c r="G2620">
        <v>34.3244920297359</v>
      </c>
      <c r="H2620">
        <v>14.558611372537399</v>
      </c>
      <c r="I2620">
        <v>152.97001330235801</v>
      </c>
      <c r="J2620">
        <v>141.73893820358401</v>
      </c>
      <c r="K2620">
        <v>83.154129548238103</v>
      </c>
      <c r="L2620">
        <v>395.67105658329399</v>
      </c>
      <c r="M2620">
        <v>447.91526193182801</v>
      </c>
      <c r="N2620">
        <v>397.568703350524</v>
      </c>
      <c r="O2620">
        <v>297.945085874379</v>
      </c>
      <c r="P2620">
        <v>294.15476976741502</v>
      </c>
      <c r="Q2620">
        <v>107.985770836676</v>
      </c>
      <c r="R2620">
        <v>73.916862156873904</v>
      </c>
      <c r="S2620">
        <v>28.574189415497202</v>
      </c>
      <c r="T2620">
        <v>82.529729627770493</v>
      </c>
    </row>
    <row r="2621" spans="1:20" x14ac:dyDescent="0.35">
      <c r="A2621" s="24">
        <v>44712</v>
      </c>
      <c r="B2621">
        <v>120.69405619346399</v>
      </c>
      <c r="C2621">
        <v>140.73108812217501</v>
      </c>
      <c r="D2621">
        <v>132.44051761240499</v>
      </c>
      <c r="E2621">
        <v>113.199671327476</v>
      </c>
      <c r="F2621">
        <v>152.962001243462</v>
      </c>
      <c r="G2621">
        <v>35.630240531618597</v>
      </c>
      <c r="H2621">
        <v>15.454667396499</v>
      </c>
      <c r="I2621">
        <v>151.251108012092</v>
      </c>
      <c r="J2621">
        <v>140.693916787202</v>
      </c>
      <c r="K2621">
        <v>77.9643663090648</v>
      </c>
      <c r="L2621">
        <v>393.45095984209098</v>
      </c>
      <c r="M2621">
        <v>446.19577520672499</v>
      </c>
      <c r="N2621">
        <v>395.29043319214401</v>
      </c>
      <c r="O2621">
        <v>297.521797765624</v>
      </c>
      <c r="P2621">
        <v>288.27254293547003</v>
      </c>
      <c r="Q2621">
        <v>107.241036626362</v>
      </c>
      <c r="R2621">
        <v>73.302110735882295</v>
      </c>
      <c r="S2621">
        <v>26.960974451771701</v>
      </c>
      <c r="T2621">
        <v>81.263216875362104</v>
      </c>
    </row>
    <row r="2622" spans="1:20" x14ac:dyDescent="0.35">
      <c r="A2622" s="24">
        <v>44713</v>
      </c>
      <c r="B2622">
        <v>120.198588721638</v>
      </c>
      <c r="C2622">
        <v>140.01596006404699</v>
      </c>
      <c r="D2622">
        <v>131.93108069059099</v>
      </c>
      <c r="E2622">
        <v>112.851838937536</v>
      </c>
      <c r="F2622">
        <v>152.41052851117499</v>
      </c>
      <c r="G2622">
        <v>35.8108262201903</v>
      </c>
      <c r="H2622">
        <v>15.529079707731899</v>
      </c>
      <c r="I2622">
        <v>150.792312247182</v>
      </c>
      <c r="J2622">
        <v>139.87318220829701</v>
      </c>
      <c r="K2622">
        <v>77.728466730618507</v>
      </c>
      <c r="L2622">
        <v>390.26852012665501</v>
      </c>
      <c r="M2622">
        <v>442.99136711837298</v>
      </c>
      <c r="N2622">
        <v>392.19836502266003</v>
      </c>
      <c r="O2622">
        <v>293.59110168846001</v>
      </c>
      <c r="P2622">
        <v>282.86962741057903</v>
      </c>
      <c r="Q2622">
        <v>107.762358819504</v>
      </c>
      <c r="R2622">
        <v>73.741219691386704</v>
      </c>
      <c r="S2622">
        <v>28.777049731021801</v>
      </c>
      <c r="T2622">
        <v>83.917155764210307</v>
      </c>
    </row>
    <row r="2623" spans="1:20" x14ac:dyDescent="0.35">
      <c r="A2623" s="24">
        <v>44714</v>
      </c>
      <c r="B2623">
        <v>120.35049981646399</v>
      </c>
      <c r="C2623">
        <v>140.18704465397499</v>
      </c>
      <c r="D2623">
        <v>132.05044242752899</v>
      </c>
      <c r="E2623">
        <v>112.88104042235599</v>
      </c>
      <c r="F2623">
        <v>152.862273823397</v>
      </c>
      <c r="G2623">
        <v>35.796930283650497</v>
      </c>
      <c r="H2623">
        <v>15.515128549377</v>
      </c>
      <c r="I2623">
        <v>150.88123828076399</v>
      </c>
      <c r="J2623">
        <v>139.93481057354899</v>
      </c>
      <c r="K2623">
        <v>77.610539846935794</v>
      </c>
      <c r="L2623">
        <v>397.70062263402002</v>
      </c>
      <c r="M2623">
        <v>454.480414446476</v>
      </c>
      <c r="N2623">
        <v>399.52158851019698</v>
      </c>
      <c r="O2623">
        <v>299.21497457237001</v>
      </c>
      <c r="P2623">
        <v>291.75826489134602</v>
      </c>
      <c r="Q2623">
        <v>110.219958475035</v>
      </c>
      <c r="R2623">
        <v>75.175645257273601</v>
      </c>
      <c r="S2623">
        <v>27.811052790886698</v>
      </c>
      <c r="T2623">
        <v>83.938165506752199</v>
      </c>
    </row>
    <row r="2624" spans="1:20" x14ac:dyDescent="0.35">
      <c r="A2624" s="24">
        <v>44715</v>
      </c>
      <c r="B2624">
        <v>120.15184756497</v>
      </c>
      <c r="C2624">
        <v>139.930431588516</v>
      </c>
      <c r="D2624">
        <v>131.811646632687</v>
      </c>
      <c r="E2624">
        <v>112.822602826449</v>
      </c>
      <c r="F2624">
        <v>151.678381376658</v>
      </c>
      <c r="G2624">
        <v>35.908061443069101</v>
      </c>
      <c r="H2624">
        <v>15.6267470162263</v>
      </c>
      <c r="I2624">
        <v>149.99213875151099</v>
      </c>
      <c r="J2624">
        <v>139.49114836221099</v>
      </c>
      <c r="K2624">
        <v>77.138731527826494</v>
      </c>
      <c r="L2624">
        <v>391.17371286552401</v>
      </c>
      <c r="M2624">
        <v>443.460315277267</v>
      </c>
      <c r="N2624">
        <v>393.093357503145</v>
      </c>
      <c r="O2624">
        <v>295.16339474236003</v>
      </c>
      <c r="P2624">
        <v>286.83472955244702</v>
      </c>
      <c r="Q2624">
        <v>111.26258037244099</v>
      </c>
      <c r="R2624">
        <v>75.878220702795105</v>
      </c>
      <c r="S2624">
        <v>27.975270501916501</v>
      </c>
      <c r="T2624">
        <v>84.936688256598103</v>
      </c>
    </row>
    <row r="2625" spans="1:20" x14ac:dyDescent="0.35">
      <c r="A2625" s="24">
        <v>44718</v>
      </c>
      <c r="B2625">
        <v>119.415657997862</v>
      </c>
      <c r="C2625">
        <v>139.26318786836001</v>
      </c>
      <c r="D2625">
        <v>131.413704533817</v>
      </c>
      <c r="E2625">
        <v>112.617984675106</v>
      </c>
      <c r="F2625">
        <v>150.697027715643</v>
      </c>
      <c r="G2625">
        <v>37.227694702138102</v>
      </c>
      <c r="H2625">
        <v>16.4716457262167</v>
      </c>
      <c r="I2625">
        <v>148.39171866627299</v>
      </c>
      <c r="J2625">
        <v>138.505244562878</v>
      </c>
      <c r="K2625">
        <v>73.128461599777694</v>
      </c>
      <c r="L2625">
        <v>392.36474649900703</v>
      </c>
      <c r="M2625">
        <v>445.49238339585202</v>
      </c>
      <c r="N2625">
        <v>394.151186274841</v>
      </c>
      <c r="O2625">
        <v>296.43330781207499</v>
      </c>
      <c r="P2625">
        <v>288.708253875021</v>
      </c>
      <c r="Q2625">
        <v>111.746653486184</v>
      </c>
      <c r="R2625">
        <v>75.936770052482004</v>
      </c>
      <c r="S2625">
        <v>30.651082468289001</v>
      </c>
      <c r="T2625">
        <v>85.677687981829607</v>
      </c>
    </row>
    <row r="2626" spans="1:20" x14ac:dyDescent="0.35">
      <c r="A2626" s="24">
        <v>44719</v>
      </c>
      <c r="B2626">
        <v>119.871363254462</v>
      </c>
      <c r="C2626">
        <v>139.673777064755</v>
      </c>
      <c r="D2626">
        <v>131.69230096707599</v>
      </c>
      <c r="E2626">
        <v>112.661844612781</v>
      </c>
      <c r="F2626">
        <v>150.899566501365</v>
      </c>
      <c r="G2626">
        <v>36.4775852283178</v>
      </c>
      <c r="H2626">
        <v>15.9662563076583</v>
      </c>
      <c r="I2626">
        <v>149.867615990693</v>
      </c>
      <c r="J2626">
        <v>139.24466491014201</v>
      </c>
      <c r="K2626">
        <v>75.3105212476368</v>
      </c>
      <c r="L2626">
        <v>396.12840799586002</v>
      </c>
      <c r="M2626">
        <v>449.47835146404799</v>
      </c>
      <c r="N2626">
        <v>397.89418421046901</v>
      </c>
      <c r="O2626">
        <v>299.15455706767102</v>
      </c>
      <c r="P2626">
        <v>290.538315587966</v>
      </c>
      <c r="Q2626">
        <v>112.491372703913</v>
      </c>
      <c r="R2626">
        <v>76.4929721237867</v>
      </c>
      <c r="S2626">
        <v>30.6414222777885</v>
      </c>
      <c r="T2626">
        <v>88.893946945810598</v>
      </c>
    </row>
    <row r="2627" spans="1:20" x14ac:dyDescent="0.35">
      <c r="A2627" s="24">
        <v>44720</v>
      </c>
      <c r="B2627">
        <v>119.38061380864301</v>
      </c>
      <c r="C2627">
        <v>139.16053711440301</v>
      </c>
      <c r="D2627">
        <v>131.37387978841099</v>
      </c>
      <c r="E2627">
        <v>112.559535537109</v>
      </c>
      <c r="F2627">
        <v>149.55988208520799</v>
      </c>
      <c r="G2627">
        <v>37.074898091807498</v>
      </c>
      <c r="H2627">
        <v>16.355374682770499</v>
      </c>
      <c r="I2627">
        <v>148.76516999849301</v>
      </c>
      <c r="J2627">
        <v>138.443636203587</v>
      </c>
      <c r="K2627">
        <v>73.423333782281702</v>
      </c>
      <c r="L2627">
        <v>391.82162487449801</v>
      </c>
      <c r="M2627">
        <v>445.41421522687898</v>
      </c>
      <c r="N2627">
        <v>393.58164270055499</v>
      </c>
      <c r="O2627">
        <v>294.19583728510599</v>
      </c>
      <c r="P2627">
        <v>290.27685114081999</v>
      </c>
      <c r="Q2627">
        <v>113.496768010799</v>
      </c>
      <c r="R2627">
        <v>77.107729128351593</v>
      </c>
      <c r="S2627">
        <v>28.4099698619744</v>
      </c>
      <c r="T2627">
        <v>88.131929057299502</v>
      </c>
    </row>
    <row r="2628" spans="1:20" x14ac:dyDescent="0.35">
      <c r="A2628" s="24">
        <v>44721</v>
      </c>
      <c r="B2628">
        <v>119.252049935587</v>
      </c>
      <c r="C2628">
        <v>138.39062882085599</v>
      </c>
      <c r="D2628">
        <v>130.81673513587199</v>
      </c>
      <c r="E2628">
        <v>112.39880040761901</v>
      </c>
      <c r="F2628">
        <v>148.32924282216601</v>
      </c>
      <c r="G2628">
        <v>36.852641362647098</v>
      </c>
      <c r="H2628">
        <v>16.194145817953899</v>
      </c>
      <c r="I2628">
        <v>147.11143522568801</v>
      </c>
      <c r="J2628">
        <v>137.53166443600099</v>
      </c>
      <c r="K2628">
        <v>74.072055332455307</v>
      </c>
      <c r="L2628">
        <v>382.502996387439</v>
      </c>
      <c r="M2628">
        <v>433.76892284323998</v>
      </c>
      <c r="N2628">
        <v>384.38695219894998</v>
      </c>
      <c r="O2628">
        <v>285.36693641697298</v>
      </c>
      <c r="P2628">
        <v>286.92179252957902</v>
      </c>
      <c r="Q2628">
        <v>113.682945941158</v>
      </c>
      <c r="R2628">
        <v>76.932086662864407</v>
      </c>
      <c r="S2628">
        <v>29.337327882600501</v>
      </c>
      <c r="T2628">
        <v>86.965235738995105</v>
      </c>
    </row>
    <row r="2629" spans="1:20" x14ac:dyDescent="0.35">
      <c r="A2629" s="24">
        <v>44722</v>
      </c>
      <c r="B2629">
        <v>118.328877056557</v>
      </c>
      <c r="C2629">
        <v>136.88508442948401</v>
      </c>
      <c r="D2629">
        <v>129.86159213482199</v>
      </c>
      <c r="E2629">
        <v>111.755756010859</v>
      </c>
      <c r="F2629">
        <v>145.69666034391901</v>
      </c>
      <c r="G2629">
        <v>37.283261679266502</v>
      </c>
      <c r="H2629">
        <v>16.510401426411601</v>
      </c>
      <c r="I2629">
        <v>145.72442007851299</v>
      </c>
      <c r="J2629">
        <v>136.200717813908</v>
      </c>
      <c r="K2629">
        <v>72.715639628050496</v>
      </c>
      <c r="L2629">
        <v>371.41205267361698</v>
      </c>
      <c r="M2629">
        <v>417.90309702954897</v>
      </c>
      <c r="N2629">
        <v>373.15802229955898</v>
      </c>
      <c r="O2629">
        <v>275.51001184343801</v>
      </c>
      <c r="P2629">
        <v>276.98740057863398</v>
      </c>
      <c r="Q2629">
        <v>112.565848373832</v>
      </c>
      <c r="R2629">
        <v>76.112412517969105</v>
      </c>
      <c r="S2629">
        <v>28.709428397518298</v>
      </c>
      <c r="T2629">
        <v>85.493736949434606</v>
      </c>
    </row>
    <row r="2630" spans="1:20" x14ac:dyDescent="0.35">
      <c r="A2630" s="24">
        <v>44725</v>
      </c>
      <c r="B2630">
        <v>116.389058327787</v>
      </c>
      <c r="C2630">
        <v>134.54123936689501</v>
      </c>
      <c r="D2630">
        <v>128.150253075168</v>
      </c>
      <c r="E2630">
        <v>110.96656568493</v>
      </c>
      <c r="F2630">
        <v>140.696227075922</v>
      </c>
      <c r="G2630">
        <v>39.533592895565697</v>
      </c>
      <c r="H2630">
        <v>18.0436225581727</v>
      </c>
      <c r="I2630">
        <v>141.43891035128701</v>
      </c>
      <c r="J2630">
        <v>133.05821134698101</v>
      </c>
      <c r="K2630">
        <v>65.815611316802404</v>
      </c>
      <c r="L2630">
        <v>357.31023957417602</v>
      </c>
      <c r="M2630">
        <v>399.92709578324002</v>
      </c>
      <c r="N2630">
        <v>358.67437966194899</v>
      </c>
      <c r="O2630">
        <v>266.43922161099198</v>
      </c>
      <c r="P2630">
        <v>265.222946914744</v>
      </c>
      <c r="Q2630">
        <v>111.299806962961</v>
      </c>
      <c r="R2630">
        <v>75.439111747290994</v>
      </c>
      <c r="S2630">
        <v>28.4099698619744</v>
      </c>
      <c r="T2630">
        <v>80.164832587719303</v>
      </c>
    </row>
    <row r="2631" spans="1:20" x14ac:dyDescent="0.35">
      <c r="A2631" s="24">
        <v>44726</v>
      </c>
      <c r="B2631">
        <v>115.699619259972</v>
      </c>
      <c r="C2631">
        <v>133.61738258128</v>
      </c>
      <c r="D2631">
        <v>127.473650257736</v>
      </c>
      <c r="E2631">
        <v>110.601200862008</v>
      </c>
      <c r="F2631">
        <v>141.817821185849</v>
      </c>
      <c r="G2631">
        <v>40.589301179723797</v>
      </c>
      <c r="H2631">
        <v>18.716439019861301</v>
      </c>
      <c r="I2631">
        <v>140.265314760954</v>
      </c>
      <c r="J2631">
        <v>132.368075686553</v>
      </c>
      <c r="K2631">
        <v>63.397647509388598</v>
      </c>
      <c r="L2631">
        <v>356.23350641142099</v>
      </c>
      <c r="M2631">
        <v>400.47418168363703</v>
      </c>
      <c r="N2631">
        <v>357.69793708211301</v>
      </c>
      <c r="O2631">
        <v>267.58822655613699</v>
      </c>
      <c r="P2631">
        <v>267.31440419589802</v>
      </c>
      <c r="Q2631">
        <v>110.07101463148901</v>
      </c>
      <c r="R2631">
        <v>74.063229947517698</v>
      </c>
      <c r="S2631">
        <v>23.879443696842699</v>
      </c>
      <c r="T2631">
        <v>79.560476186025298</v>
      </c>
    </row>
    <row r="2632" spans="1:20" x14ac:dyDescent="0.35">
      <c r="A2632" s="24">
        <v>44727</v>
      </c>
      <c r="B2632">
        <v>116.985024424893</v>
      </c>
      <c r="C2632">
        <v>135.84149606978599</v>
      </c>
      <c r="D2632">
        <v>128.90640895545701</v>
      </c>
      <c r="E2632">
        <v>111.22962143218</v>
      </c>
      <c r="F2632">
        <v>144.34139804874499</v>
      </c>
      <c r="G2632">
        <v>39.0751946800588</v>
      </c>
      <c r="H2632">
        <v>17.642102569284098</v>
      </c>
      <c r="I2632">
        <v>142.914851532044</v>
      </c>
      <c r="J2632">
        <v>134.43843265292901</v>
      </c>
      <c r="K2632">
        <v>66.936132023869206</v>
      </c>
      <c r="L2632">
        <v>361.31213172247101</v>
      </c>
      <c r="M2632">
        <v>409.540350475764</v>
      </c>
      <c r="N2632">
        <v>362.661440311918</v>
      </c>
      <c r="O2632">
        <v>269.28142773460701</v>
      </c>
      <c r="P2632">
        <v>272.67377101248798</v>
      </c>
      <c r="Q2632">
        <v>110.14548280511499</v>
      </c>
      <c r="R2632">
        <v>73.916862156873904</v>
      </c>
      <c r="S2632">
        <v>24.584622863436</v>
      </c>
      <c r="T2632">
        <v>78.3832822068198</v>
      </c>
    </row>
    <row r="2633" spans="1:20" x14ac:dyDescent="0.35">
      <c r="A2633" s="24">
        <v>44728</v>
      </c>
      <c r="B2633">
        <v>117.26549005015001</v>
      </c>
      <c r="C2633">
        <v>135.721723037403</v>
      </c>
      <c r="D2633">
        <v>128.94621762953699</v>
      </c>
      <c r="E2633">
        <v>111.405038098703</v>
      </c>
      <c r="F2633">
        <v>141.94244421798001</v>
      </c>
      <c r="G2633">
        <v>38.519552857157898</v>
      </c>
      <c r="H2633">
        <v>17.291739894367002</v>
      </c>
      <c r="I2633">
        <v>143.750607136171</v>
      </c>
      <c r="J2633">
        <v>134.58632672536399</v>
      </c>
      <c r="K2633">
        <v>68.2335659620001</v>
      </c>
      <c r="L2633">
        <v>349.35409542668799</v>
      </c>
      <c r="M2633">
        <v>394.45614549685598</v>
      </c>
      <c r="N2633">
        <v>351.188415744439</v>
      </c>
      <c r="O2633">
        <v>258.94070006072099</v>
      </c>
      <c r="P2633">
        <v>258.64359635530502</v>
      </c>
      <c r="Q2633">
        <v>110.629555918859</v>
      </c>
      <c r="R2633">
        <v>74.385245787221606</v>
      </c>
      <c r="S2633">
        <v>24.4107431194128</v>
      </c>
      <c r="T2633">
        <v>73.406491025218997</v>
      </c>
    </row>
    <row r="2634" spans="1:20" x14ac:dyDescent="0.35">
      <c r="A2634" s="24">
        <v>44729</v>
      </c>
      <c r="B2634">
        <v>117.253802425326</v>
      </c>
      <c r="C2634">
        <v>135.704628397844</v>
      </c>
      <c r="D2634">
        <v>128.98600219662899</v>
      </c>
      <c r="E2634">
        <v>111.375778903438</v>
      </c>
      <c r="F2634">
        <v>142.75246756832499</v>
      </c>
      <c r="G2634">
        <v>38.2139540468199</v>
      </c>
      <c r="H2634">
        <v>17.059199121761701</v>
      </c>
      <c r="I2634">
        <v>143.875071421873</v>
      </c>
      <c r="J2634">
        <v>134.85742751339799</v>
      </c>
      <c r="K2634">
        <v>69.177164275785998</v>
      </c>
      <c r="L2634">
        <v>350.107276315033</v>
      </c>
      <c r="M2634">
        <v>397.34794176425697</v>
      </c>
      <c r="N2634">
        <v>351.59525084249799</v>
      </c>
      <c r="O2634">
        <v>262.50854990555302</v>
      </c>
      <c r="P2634">
        <v>263.567217792875</v>
      </c>
      <c r="Q2634">
        <v>106.682487842699</v>
      </c>
      <c r="R2634">
        <v>71.721311795778604</v>
      </c>
      <c r="S2634">
        <v>22.8748078371985</v>
      </c>
      <c r="T2634">
        <v>68.061806199566604</v>
      </c>
    </row>
    <row r="2635" spans="1:20" x14ac:dyDescent="0.35">
      <c r="A2635" s="24">
        <v>44733</v>
      </c>
      <c r="B2635">
        <v>116.786390858651</v>
      </c>
      <c r="C2635">
        <v>134.91765310360501</v>
      </c>
      <c r="D2635">
        <v>128.58804402643301</v>
      </c>
      <c r="E2635">
        <v>111.288070570177</v>
      </c>
      <c r="F2635">
        <v>142.26956649807099</v>
      </c>
      <c r="G2635">
        <v>39.519702548702703</v>
      </c>
      <c r="H2635">
        <v>17.987811353317198</v>
      </c>
      <c r="I2635">
        <v>141.154414290207</v>
      </c>
      <c r="J2635">
        <v>133.50186355533901</v>
      </c>
      <c r="K2635">
        <v>65.579720900572198</v>
      </c>
      <c r="L2635">
        <v>358.92067399297201</v>
      </c>
      <c r="M2635">
        <v>407.93417564682699</v>
      </c>
      <c r="N2635">
        <v>360.45541757395102</v>
      </c>
      <c r="O2635">
        <v>266.92792342794098</v>
      </c>
      <c r="P2635">
        <v>267.23784525675001</v>
      </c>
      <c r="Q2635">
        <v>106.421834242421</v>
      </c>
      <c r="R2635">
        <v>71.662762446091804</v>
      </c>
      <c r="S2635">
        <v>22.411129748132002</v>
      </c>
      <c r="T2635">
        <v>70.856859824092297</v>
      </c>
    </row>
    <row r="2636" spans="1:20" x14ac:dyDescent="0.35">
      <c r="A2636" s="24">
        <v>44734</v>
      </c>
      <c r="B2636">
        <v>117.779661458744</v>
      </c>
      <c r="C2636">
        <v>135.77306223381501</v>
      </c>
      <c r="D2636">
        <v>128.98600219662899</v>
      </c>
      <c r="E2636">
        <v>111.624222366189</v>
      </c>
      <c r="F2636">
        <v>142.347442713898</v>
      </c>
      <c r="G2636">
        <v>37.422173532410902</v>
      </c>
      <c r="H2636">
        <v>16.527455616784898</v>
      </c>
      <c r="I2636">
        <v>142.808163681792</v>
      </c>
      <c r="J2636">
        <v>134.47541367327301</v>
      </c>
      <c r="K2636">
        <v>70.668053826187204</v>
      </c>
      <c r="L2636">
        <v>358.26998073235598</v>
      </c>
      <c r="M2636">
        <v>407.85579448556899</v>
      </c>
      <c r="N2636">
        <v>359.80158001689199</v>
      </c>
      <c r="O2636">
        <v>267.1105407586</v>
      </c>
      <c r="P2636">
        <v>265.96759710918502</v>
      </c>
      <c r="Q2636">
        <v>104.52277587426001</v>
      </c>
      <c r="R2636">
        <v>70.286886229891806</v>
      </c>
      <c r="S2636">
        <v>22.4207880961395</v>
      </c>
      <c r="T2636">
        <v>66.611683454672303</v>
      </c>
    </row>
    <row r="2637" spans="1:20" x14ac:dyDescent="0.35">
      <c r="A2637" s="24">
        <v>44735</v>
      </c>
      <c r="B2637">
        <v>118.270448275066</v>
      </c>
      <c r="C2637">
        <v>136.679782921569</v>
      </c>
      <c r="D2637">
        <v>129.54317899182001</v>
      </c>
      <c r="E2637">
        <v>111.88727811344</v>
      </c>
      <c r="F2637">
        <v>143.359991670711</v>
      </c>
      <c r="G2637">
        <v>36.783186833494099</v>
      </c>
      <c r="H2637">
        <v>16.0856290688359</v>
      </c>
      <c r="I2637">
        <v>144.035088578472</v>
      </c>
      <c r="J2637">
        <v>135.510592156462</v>
      </c>
      <c r="K2637">
        <v>72.555681077916006</v>
      </c>
      <c r="L2637">
        <v>361.78198381446202</v>
      </c>
      <c r="M2637">
        <v>414.51627626194897</v>
      </c>
      <c r="N2637">
        <v>363.397942210689</v>
      </c>
      <c r="O2637">
        <v>264.43213699443697</v>
      </c>
      <c r="P2637">
        <v>272.71311810559399</v>
      </c>
      <c r="Q2637">
        <v>102.17687847917</v>
      </c>
      <c r="R2637">
        <v>68.706087289788101</v>
      </c>
      <c r="S2637">
        <v>20.6143748498829</v>
      </c>
      <c r="T2637">
        <v>63.725180610104204</v>
      </c>
    </row>
    <row r="2638" spans="1:20" x14ac:dyDescent="0.35">
      <c r="A2638" s="24">
        <v>44736</v>
      </c>
      <c r="B2638">
        <v>118.08347430577</v>
      </c>
      <c r="C2638">
        <v>136.91932898633701</v>
      </c>
      <c r="D2638">
        <v>129.58298766589999</v>
      </c>
      <c r="E2638">
        <v>111.88727811344</v>
      </c>
      <c r="F2638">
        <v>144.32582016972901</v>
      </c>
      <c r="G2638">
        <v>37.811117218764799</v>
      </c>
      <c r="H2638">
        <v>16.724339778352299</v>
      </c>
      <c r="I2638">
        <v>144.81752949503101</v>
      </c>
      <c r="J2638">
        <v>135.67077989240701</v>
      </c>
      <c r="K2638">
        <v>69.606262924451002</v>
      </c>
      <c r="L2638">
        <v>373.28440324171402</v>
      </c>
      <c r="M2638">
        <v>428.77747904764499</v>
      </c>
      <c r="N2638">
        <v>374.677486844241</v>
      </c>
      <c r="O2638">
        <v>273.92831130393398</v>
      </c>
      <c r="P2638">
        <v>282.83146847914702</v>
      </c>
      <c r="Q2638">
        <v>103.145024706656</v>
      </c>
      <c r="R2638">
        <v>69.759953249857404</v>
      </c>
      <c r="S2638">
        <v>20.566075739873298</v>
      </c>
      <c r="T2638">
        <v>64.491741487033707</v>
      </c>
    </row>
    <row r="2639" spans="1:20" x14ac:dyDescent="0.35">
      <c r="A2639" s="24">
        <v>44739</v>
      </c>
      <c r="B2639">
        <v>117.55764330023</v>
      </c>
      <c r="C2639">
        <v>135.79018451224201</v>
      </c>
      <c r="D2639">
        <v>129.105396076218</v>
      </c>
      <c r="E2639">
        <v>111.697295330774</v>
      </c>
      <c r="F2639">
        <v>143.640393493006</v>
      </c>
      <c r="G2639">
        <v>38.422320429117399</v>
      </c>
      <c r="H2639">
        <v>17.1723671331895</v>
      </c>
      <c r="I2639">
        <v>142.34581555354799</v>
      </c>
      <c r="J2639">
        <v>134.42611898345601</v>
      </c>
      <c r="K2639">
        <v>67.8366175297013</v>
      </c>
      <c r="L2639">
        <v>371.85854823299701</v>
      </c>
      <c r="M2639">
        <v>425.87819762276303</v>
      </c>
      <c r="N2639">
        <v>373.53322318876798</v>
      </c>
      <c r="O2639">
        <v>273.56305227088899</v>
      </c>
      <c r="P2639">
        <v>278.18839095443798</v>
      </c>
      <c r="Q2639">
        <v>102.921605193191</v>
      </c>
      <c r="R2639">
        <v>70.081969089561298</v>
      </c>
      <c r="S2639">
        <v>21.358192935985301</v>
      </c>
      <c r="T2639">
        <v>67.441690385781897</v>
      </c>
    </row>
    <row r="2640" spans="1:20" x14ac:dyDescent="0.35">
      <c r="A2640" s="24">
        <v>44740</v>
      </c>
      <c r="B2640">
        <v>117.60435642902</v>
      </c>
      <c r="C2640">
        <v>135.704628397844</v>
      </c>
      <c r="D2640">
        <v>129.02581087070899</v>
      </c>
      <c r="E2640">
        <v>111.741120642182</v>
      </c>
      <c r="F2640">
        <v>141.72438027026001</v>
      </c>
      <c r="G2640">
        <v>38.130606375965598</v>
      </c>
      <c r="H2640">
        <v>16.946029796046801</v>
      </c>
      <c r="I2640">
        <v>142.48805627469801</v>
      </c>
      <c r="J2640">
        <v>134.38915796907301</v>
      </c>
      <c r="K2640">
        <v>68.5444674416065</v>
      </c>
      <c r="L2640">
        <v>364.26040799316797</v>
      </c>
      <c r="M2640">
        <v>413.26254281144901</v>
      </c>
      <c r="N2640">
        <v>365.93171452458898</v>
      </c>
      <c r="O2640">
        <v>271.85864009921198</v>
      </c>
      <c r="P2640">
        <v>268.02630245550802</v>
      </c>
      <c r="Q2640">
        <v>104.15041251724899</v>
      </c>
      <c r="R2640">
        <v>70.930912325726695</v>
      </c>
      <c r="S2640">
        <v>21.879830325561901</v>
      </c>
      <c r="T2640">
        <v>69.217994646599806</v>
      </c>
    </row>
    <row r="2641" spans="1:20" x14ac:dyDescent="0.35">
      <c r="A2641" s="24">
        <v>44741</v>
      </c>
      <c r="B2641">
        <v>118.282126557263</v>
      </c>
      <c r="C2641">
        <v>136.26920754460801</v>
      </c>
      <c r="D2641">
        <v>129.344191871059</v>
      </c>
      <c r="E2641">
        <v>111.931138051115</v>
      </c>
      <c r="F2641">
        <v>141.47508148897899</v>
      </c>
      <c r="G2641">
        <v>36.991550420953097</v>
      </c>
      <c r="H2641">
        <v>16.183295063043101</v>
      </c>
      <c r="I2641">
        <v>143.73280146316401</v>
      </c>
      <c r="J2641">
        <v>135.19017667264799</v>
      </c>
      <c r="K2641">
        <v>71.729844727923293</v>
      </c>
      <c r="L2641">
        <v>363.963771057234</v>
      </c>
      <c r="M2641">
        <v>414.28122406058202</v>
      </c>
      <c r="N2641">
        <v>365.60479574606001</v>
      </c>
      <c r="O2641">
        <v>269.60637593555401</v>
      </c>
      <c r="P2641">
        <v>261.85015197707003</v>
      </c>
      <c r="Q2641">
        <v>102.363056409528</v>
      </c>
      <c r="R2641">
        <v>69.642860134056903</v>
      </c>
      <c r="S2641">
        <v>21.126353891451899</v>
      </c>
      <c r="T2641">
        <v>65.564926714733801</v>
      </c>
    </row>
    <row r="2642" spans="1:20" x14ac:dyDescent="0.35">
      <c r="A2642" s="24">
        <v>44742</v>
      </c>
      <c r="B2642">
        <v>118.819673215504</v>
      </c>
      <c r="C2642">
        <v>136.902179069043</v>
      </c>
      <c r="D2642">
        <v>129.86159213482199</v>
      </c>
      <c r="E2642">
        <v>112.22342990945199</v>
      </c>
      <c r="F2642">
        <v>141.30377753681699</v>
      </c>
      <c r="G2642">
        <v>36.3247858231489</v>
      </c>
      <c r="H2642">
        <v>15.729065587030499</v>
      </c>
      <c r="I2642">
        <v>144.23068784352699</v>
      </c>
      <c r="J2642">
        <v>135.596887872585</v>
      </c>
      <c r="K2642">
        <v>73.676458327034297</v>
      </c>
      <c r="L2642">
        <v>361.00685197229302</v>
      </c>
      <c r="M2642">
        <v>409.65804392752898</v>
      </c>
      <c r="N2642">
        <v>362.41709001386101</v>
      </c>
      <c r="O2642">
        <v>267.1105407586</v>
      </c>
      <c r="P2642">
        <v>254.75420938559901</v>
      </c>
      <c r="Q2642">
        <v>99.197964126790097</v>
      </c>
      <c r="R2642">
        <v>67.622952238448804</v>
      </c>
      <c r="S2642">
        <v>18.363602053067702</v>
      </c>
      <c r="T2642">
        <v>63.164801515194199</v>
      </c>
    </row>
    <row r="2643" spans="1:20" x14ac:dyDescent="0.35">
      <c r="A2643" s="24">
        <v>44743</v>
      </c>
      <c r="B2643">
        <v>119.81008497211501</v>
      </c>
      <c r="C2643">
        <v>138.39072555689299</v>
      </c>
      <c r="D2643">
        <v>130.90255601580299</v>
      </c>
      <c r="E2643">
        <v>112.70921334547</v>
      </c>
      <c r="F2643">
        <v>142.52959319265099</v>
      </c>
      <c r="G2643">
        <v>35.6580240201829</v>
      </c>
      <c r="H2643">
        <v>15.2515811137564</v>
      </c>
      <c r="I2643">
        <v>146.30396695921999</v>
      </c>
      <c r="J2643">
        <v>137.310788615007</v>
      </c>
      <c r="K2643">
        <v>75.918012825269699</v>
      </c>
      <c r="L2643">
        <v>364.82503198252499</v>
      </c>
      <c r="M2643">
        <v>412.55732535240998</v>
      </c>
      <c r="N2643">
        <v>366.17695952754298</v>
      </c>
      <c r="O2643">
        <v>271.61516657281402</v>
      </c>
      <c r="P2643">
        <v>257.25091589614698</v>
      </c>
      <c r="Q2643">
        <v>99.682037240533603</v>
      </c>
      <c r="R2643">
        <v>68.442620799770793</v>
      </c>
      <c r="S2643">
        <v>18.653400398111099</v>
      </c>
      <c r="T2643">
        <v>63.926069957979699</v>
      </c>
    </row>
    <row r="2644" spans="1:20" x14ac:dyDescent="0.35">
      <c r="A2644" s="24">
        <v>44747</v>
      </c>
      <c r="B2644">
        <v>120.03252354878801</v>
      </c>
      <c r="C2644">
        <v>138.47650278223099</v>
      </c>
      <c r="D2644">
        <v>130.98230193456999</v>
      </c>
      <c r="E2644">
        <v>112.884780059147</v>
      </c>
      <c r="F2644">
        <v>142.40433755629601</v>
      </c>
      <c r="G2644">
        <v>34.9495855869515</v>
      </c>
      <c r="H2644">
        <v>14.882616018174501</v>
      </c>
      <c r="I2644">
        <v>146.30396695921999</v>
      </c>
      <c r="J2644">
        <v>137.27369756187301</v>
      </c>
      <c r="K2644">
        <v>77.864635586596805</v>
      </c>
      <c r="L2644">
        <v>365.51400483563998</v>
      </c>
      <c r="M2644">
        <v>418.43420850849401</v>
      </c>
      <c r="N2644">
        <v>366.91256672141702</v>
      </c>
      <c r="O2644">
        <v>272.58910942185202</v>
      </c>
      <c r="P2644">
        <v>266.756019868473</v>
      </c>
      <c r="Q2644">
        <v>92.979474325459293</v>
      </c>
      <c r="R2644">
        <v>63.963701636623298</v>
      </c>
      <c r="S2644">
        <v>18.025502755521899</v>
      </c>
      <c r="T2644">
        <v>60.431598214904803</v>
      </c>
    </row>
    <row r="2645" spans="1:20" x14ac:dyDescent="0.35">
      <c r="A2645" s="24">
        <v>44748</v>
      </c>
      <c r="B2645">
        <v>119.22473209787</v>
      </c>
      <c r="C2645">
        <v>137.653306752112</v>
      </c>
      <c r="D2645">
        <v>130.34418994250001</v>
      </c>
      <c r="E2645">
        <v>112.43116442478799</v>
      </c>
      <c r="F2645">
        <v>141.856436402024</v>
      </c>
      <c r="G2645">
        <v>36.144202929415599</v>
      </c>
      <c r="H2645">
        <v>15.6313982785361</v>
      </c>
      <c r="I2645">
        <v>145.42970549080599</v>
      </c>
      <c r="J2645">
        <v>136.59406503137799</v>
      </c>
      <c r="K2645">
        <v>73.912422040993206</v>
      </c>
      <c r="L2645">
        <v>366.74849178779402</v>
      </c>
      <c r="M2645">
        <v>421.25513919958701</v>
      </c>
      <c r="N2645">
        <v>368.38384501666002</v>
      </c>
      <c r="O2645">
        <v>270.51943821713002</v>
      </c>
      <c r="P2645">
        <v>260.49232426034098</v>
      </c>
      <c r="Q2645">
        <v>91.601723157855204</v>
      </c>
      <c r="R2645">
        <v>63.056209050771102</v>
      </c>
      <c r="S2645">
        <v>18.209042690045599</v>
      </c>
      <c r="T2645">
        <v>59.411274173098498</v>
      </c>
    </row>
    <row r="2646" spans="1:20" x14ac:dyDescent="0.35">
      <c r="A2646" s="24">
        <v>44749</v>
      </c>
      <c r="B2646">
        <v>118.955477623523</v>
      </c>
      <c r="C2646">
        <v>137.550434887215</v>
      </c>
      <c r="D2646">
        <v>130.34418994250001</v>
      </c>
      <c r="E2646">
        <v>112.358045291848</v>
      </c>
      <c r="F2646">
        <v>144.157811031233</v>
      </c>
      <c r="G2646">
        <v>36.783186833494099</v>
      </c>
      <c r="H2646">
        <v>16.039120388600001</v>
      </c>
      <c r="I2646">
        <v>145.39399181333701</v>
      </c>
      <c r="J2646">
        <v>136.58171134998099</v>
      </c>
      <c r="K2646">
        <v>71.965799279666101</v>
      </c>
      <c r="L2646">
        <v>372.24131425205297</v>
      </c>
      <c r="M2646">
        <v>429.63945882920001</v>
      </c>
      <c r="N2646">
        <v>373.86011001355098</v>
      </c>
      <c r="O2646">
        <v>273.80657454073503</v>
      </c>
      <c r="P2646">
        <v>270.12878036667797</v>
      </c>
      <c r="Q2646">
        <v>95.399839894176196</v>
      </c>
      <c r="R2646">
        <v>65.573769667997297</v>
      </c>
      <c r="S2646">
        <v>20.421174724858599</v>
      </c>
      <c r="T2646">
        <v>62.789438676098399</v>
      </c>
    </row>
    <row r="2647" spans="1:20" x14ac:dyDescent="0.35">
      <c r="A2647" s="24">
        <v>44750</v>
      </c>
      <c r="B2647">
        <v>118.510628498054</v>
      </c>
      <c r="C2647">
        <v>137.20745036076599</v>
      </c>
      <c r="D2647">
        <v>130.064998870186</v>
      </c>
      <c r="E2647">
        <v>112.12390247719701</v>
      </c>
      <c r="F2647">
        <v>144.45526680906801</v>
      </c>
      <c r="G2647">
        <v>37.5888604896045</v>
      </c>
      <c r="H2647">
        <v>16.600318383439301</v>
      </c>
      <c r="I2647">
        <v>144.89445351092999</v>
      </c>
      <c r="J2647">
        <v>136.35927506396899</v>
      </c>
      <c r="K2647">
        <v>69.488281067471306</v>
      </c>
      <c r="L2647">
        <v>371.93513732392603</v>
      </c>
      <c r="M2647">
        <v>430.10956323193301</v>
      </c>
      <c r="N2647">
        <v>373.61492891809002</v>
      </c>
      <c r="O2647">
        <v>273.01527339408199</v>
      </c>
      <c r="P2647">
        <v>268.20147881357002</v>
      </c>
      <c r="Q2647">
        <v>97.075478748871802</v>
      </c>
      <c r="R2647">
        <v>66.656910302909907</v>
      </c>
      <c r="S2647">
        <v>19.870556763780499</v>
      </c>
      <c r="T2647">
        <v>62.609693802580601</v>
      </c>
    </row>
    <row r="2648" spans="1:20" x14ac:dyDescent="0.35">
      <c r="A2648" s="24">
        <v>44753</v>
      </c>
      <c r="B2648">
        <v>119.060825071571</v>
      </c>
      <c r="C2648">
        <v>137.58474854123699</v>
      </c>
      <c r="D2648">
        <v>130.22450677904601</v>
      </c>
      <c r="E2648">
        <v>112.211703147169</v>
      </c>
      <c r="F2648">
        <v>143.656828023576</v>
      </c>
      <c r="G2648">
        <v>36.352569311712998</v>
      </c>
      <c r="H2648">
        <v>15.764720883781299</v>
      </c>
      <c r="I2648">
        <v>145.44755502015099</v>
      </c>
      <c r="J2648">
        <v>136.74236922602901</v>
      </c>
      <c r="K2648">
        <v>72.968599252912398</v>
      </c>
      <c r="L2648">
        <v>367.68631189808298</v>
      </c>
      <c r="M2648">
        <v>422.66557411766399</v>
      </c>
      <c r="N2648">
        <v>369.20115793985701</v>
      </c>
      <c r="O2648">
        <v>270.21505975154702</v>
      </c>
      <c r="P2648">
        <v>262.15676656781602</v>
      </c>
      <c r="Q2648">
        <v>96.889308314805703</v>
      </c>
      <c r="R2648">
        <v>66.627635628066301</v>
      </c>
      <c r="S2648">
        <v>21.2809132544741</v>
      </c>
      <c r="T2648">
        <v>61.858997596974</v>
      </c>
    </row>
    <row r="2649" spans="1:20" x14ac:dyDescent="0.35">
      <c r="A2649" s="24">
        <v>44754</v>
      </c>
      <c r="B2649">
        <v>119.22473209787</v>
      </c>
      <c r="C2649">
        <v>137.85911957907601</v>
      </c>
      <c r="D2649">
        <v>130.38405486622099</v>
      </c>
      <c r="E2649">
        <v>112.284845364286</v>
      </c>
      <c r="F2649">
        <v>144.18912494032199</v>
      </c>
      <c r="G2649">
        <v>35.977513177383699</v>
      </c>
      <c r="H2649">
        <v>15.496523500138</v>
      </c>
      <c r="I2649">
        <v>145.75083621244099</v>
      </c>
      <c r="J2649">
        <v>136.94008814626599</v>
      </c>
      <c r="K2649">
        <v>74.207358359010399</v>
      </c>
      <c r="L2649">
        <v>364.43269606534398</v>
      </c>
      <c r="M2649">
        <v>416.71034022779202</v>
      </c>
      <c r="N2649">
        <v>365.84997684152</v>
      </c>
      <c r="O2649">
        <v>270.641174980328</v>
      </c>
      <c r="P2649">
        <v>262.11297678323399</v>
      </c>
      <c r="Q2649">
        <v>92.495401211715702</v>
      </c>
      <c r="R2649">
        <v>63.173302166571602</v>
      </c>
      <c r="S2649">
        <v>20.488794215869301</v>
      </c>
      <c r="T2649">
        <v>60.394597489963203</v>
      </c>
    </row>
    <row r="2650" spans="1:20" x14ac:dyDescent="0.35">
      <c r="A2650" s="24">
        <v>44755</v>
      </c>
      <c r="B2650">
        <v>119.657893598516</v>
      </c>
      <c r="C2650">
        <v>138.459297587202</v>
      </c>
      <c r="D2650">
        <v>130.583500019768</v>
      </c>
      <c r="E2650">
        <v>112.197056236403</v>
      </c>
      <c r="F2650">
        <v>143.90733929628701</v>
      </c>
      <c r="G2650">
        <v>35.116275338983399</v>
      </c>
      <c r="H2650">
        <v>14.924473436100699</v>
      </c>
      <c r="I2650">
        <v>147.90973751762701</v>
      </c>
      <c r="J2650">
        <v>137.965723785687</v>
      </c>
      <c r="K2650">
        <v>76.9797945647897</v>
      </c>
      <c r="L2650">
        <v>362.51877625226803</v>
      </c>
      <c r="M2650">
        <v>415.37819518856497</v>
      </c>
      <c r="N2650">
        <v>364.13354940456401</v>
      </c>
      <c r="O2650">
        <v>266.56268876662</v>
      </c>
      <c r="P2650">
        <v>262.06918699865201</v>
      </c>
      <c r="Q2650">
        <v>93.016708412272095</v>
      </c>
      <c r="R2650">
        <v>63.612411122075798</v>
      </c>
      <c r="S2650">
        <v>21.667311662029601</v>
      </c>
      <c r="T2650">
        <v>60.896827175205502</v>
      </c>
    </row>
    <row r="2651" spans="1:20" x14ac:dyDescent="0.35">
      <c r="A2651" s="24">
        <v>44756</v>
      </c>
      <c r="B2651">
        <v>119.236429065319</v>
      </c>
      <c r="C2651">
        <v>137.739070158017</v>
      </c>
      <c r="D2651">
        <v>130.264411881081</v>
      </c>
      <c r="E2651">
        <v>112.10926710852</v>
      </c>
      <c r="F2651">
        <v>143.50027165738601</v>
      </c>
      <c r="G2651">
        <v>35.6719143670459</v>
      </c>
      <c r="H2651">
        <v>15.2903381282384</v>
      </c>
      <c r="I2651">
        <v>146.464525010648</v>
      </c>
      <c r="J2651">
        <v>137.08835232899301</v>
      </c>
      <c r="K2651">
        <v>74.915222014239504</v>
      </c>
      <c r="L2651">
        <v>361.63837553072801</v>
      </c>
      <c r="M2651">
        <v>416.24014454265</v>
      </c>
      <c r="N2651">
        <v>363.23446684455098</v>
      </c>
      <c r="O2651">
        <v>262.42332198545103</v>
      </c>
      <c r="P2651">
        <v>258.74019906529497</v>
      </c>
      <c r="Q2651">
        <v>92.160271941518104</v>
      </c>
      <c r="R2651">
        <v>63.290400865945102</v>
      </c>
      <c r="S2651">
        <v>21.928131278064399</v>
      </c>
      <c r="T2651">
        <v>59.839493987719202</v>
      </c>
    </row>
    <row r="2652" spans="1:20" x14ac:dyDescent="0.35">
      <c r="A2652" s="24">
        <v>44757</v>
      </c>
      <c r="B2652">
        <v>119.704746866693</v>
      </c>
      <c r="C2652">
        <v>138.562183271533</v>
      </c>
      <c r="D2652">
        <v>130.743023999954</v>
      </c>
      <c r="E2652">
        <v>112.182455493993</v>
      </c>
      <c r="F2652">
        <v>145.472902958182</v>
      </c>
      <c r="G2652">
        <v>35.324641721280798</v>
      </c>
      <c r="H2652">
        <v>15.032991499505901</v>
      </c>
      <c r="I2652">
        <v>147.998926689234</v>
      </c>
      <c r="J2652">
        <v>138.188140065738</v>
      </c>
      <c r="K2652">
        <v>76.389921928755896</v>
      </c>
      <c r="L2652">
        <v>368.547542917442</v>
      </c>
      <c r="M2652">
        <v>423.99768872942201</v>
      </c>
      <c r="N2652">
        <v>369.93679708747698</v>
      </c>
      <c r="O2652">
        <v>271.797783903474</v>
      </c>
      <c r="P2652">
        <v>264.96013932831403</v>
      </c>
      <c r="Q2652">
        <v>93.351837682470105</v>
      </c>
      <c r="R2652">
        <v>64.0807947524236</v>
      </c>
      <c r="S2652">
        <v>23.415765607776201</v>
      </c>
      <c r="T2652">
        <v>61.319758766052203</v>
      </c>
    </row>
    <row r="2653" spans="1:20" x14ac:dyDescent="0.35">
      <c r="A2653" s="24">
        <v>44760</v>
      </c>
      <c r="B2653">
        <v>119.318391921095</v>
      </c>
      <c r="C2653">
        <v>138.01349647359001</v>
      </c>
      <c r="D2653">
        <v>130.38405486622099</v>
      </c>
      <c r="E2653">
        <v>112.12390247719701</v>
      </c>
      <c r="F2653">
        <v>144.04822552867699</v>
      </c>
      <c r="G2653">
        <v>36.019184217972601</v>
      </c>
      <c r="H2653">
        <v>15.513577690511401</v>
      </c>
      <c r="I2653">
        <v>146.571578330379</v>
      </c>
      <c r="J2653">
        <v>137.224282836285</v>
      </c>
      <c r="K2653">
        <v>73.912422040993206</v>
      </c>
      <c r="L2653">
        <v>365.50446484344701</v>
      </c>
      <c r="M2653">
        <v>420.158076789196</v>
      </c>
      <c r="N2653">
        <v>366.91256672141702</v>
      </c>
      <c r="O2653">
        <v>272.83260731997399</v>
      </c>
      <c r="P2653">
        <v>269.42795439628799</v>
      </c>
      <c r="Q2653">
        <v>95.101952207084693</v>
      </c>
      <c r="R2653">
        <v>65.807961483171098</v>
      </c>
      <c r="S2653">
        <v>24.4783626104234</v>
      </c>
      <c r="T2653">
        <v>63.090783223834102</v>
      </c>
    </row>
    <row r="2654" spans="1:20" x14ac:dyDescent="0.35">
      <c r="A2654" s="24">
        <v>44761</v>
      </c>
      <c r="B2654">
        <v>119.154484894795</v>
      </c>
      <c r="C2654">
        <v>138.04775484987701</v>
      </c>
      <c r="D2654">
        <v>130.38405486622099</v>
      </c>
      <c r="E2654">
        <v>111.948347305608</v>
      </c>
      <c r="F2654">
        <v>146.00514715790999</v>
      </c>
      <c r="G2654">
        <v>36.435911392890603</v>
      </c>
      <c r="H2654">
        <v>15.764720883781299</v>
      </c>
      <c r="I2654">
        <v>147.160378898289</v>
      </c>
      <c r="J2654">
        <v>137.60735699238299</v>
      </c>
      <c r="K2654">
        <v>72.6736537726797</v>
      </c>
      <c r="L2654">
        <v>375.38012121322799</v>
      </c>
      <c r="M2654">
        <v>433.008875084284</v>
      </c>
      <c r="N2654">
        <v>376.96611001642702</v>
      </c>
      <c r="O2654">
        <v>281.35481440870899</v>
      </c>
      <c r="P2654">
        <v>278.45123298033701</v>
      </c>
      <c r="Q2654">
        <v>95.474308067802795</v>
      </c>
      <c r="R2654">
        <v>66.159251997718599</v>
      </c>
      <c r="S2654">
        <v>24.082304012367398</v>
      </c>
      <c r="T2654">
        <v>65.570210728138704</v>
      </c>
    </row>
    <row r="2655" spans="1:20" x14ac:dyDescent="0.35">
      <c r="A2655" s="24">
        <v>44762</v>
      </c>
      <c r="B2655">
        <v>119.072559409523</v>
      </c>
      <c r="C2655">
        <v>137.739070158017</v>
      </c>
      <c r="D2655">
        <v>130.14477693160501</v>
      </c>
      <c r="E2655">
        <v>111.962959590107</v>
      </c>
      <c r="F2655">
        <v>146.74099766298801</v>
      </c>
      <c r="G2655">
        <v>36.171986417979802</v>
      </c>
      <c r="H2655">
        <v>15.643799892312501</v>
      </c>
      <c r="I2655">
        <v>147.19604871941999</v>
      </c>
      <c r="J2655">
        <v>137.45906280071401</v>
      </c>
      <c r="K2655">
        <v>73.145567457274296</v>
      </c>
      <c r="L2655">
        <v>377.77247612067498</v>
      </c>
      <c r="M2655">
        <v>438.72905677278999</v>
      </c>
      <c r="N2655">
        <v>379.49991428407299</v>
      </c>
      <c r="O2655">
        <v>284.82459243469901</v>
      </c>
      <c r="P2655">
        <v>283.66373268221997</v>
      </c>
      <c r="Q2655">
        <v>95.399839894176196</v>
      </c>
      <c r="R2655">
        <v>66.159251997718599</v>
      </c>
      <c r="S2655">
        <v>25.8693987201159</v>
      </c>
      <c r="T2655">
        <v>67.436397951638497</v>
      </c>
    </row>
    <row r="2656" spans="1:20" x14ac:dyDescent="0.35">
      <c r="A2656" s="24">
        <v>44763</v>
      </c>
      <c r="B2656">
        <v>120.067651821639</v>
      </c>
      <c r="C2656">
        <v>139.45397897082799</v>
      </c>
      <c r="D2656">
        <v>131.181779230769</v>
      </c>
      <c r="E2656">
        <v>112.445799793465</v>
      </c>
      <c r="F2656">
        <v>148.61967405726301</v>
      </c>
      <c r="G2656">
        <v>34.963473138975999</v>
      </c>
      <c r="H2656">
        <v>14.853161528311899</v>
      </c>
      <c r="I2656">
        <v>149.55116327838701</v>
      </c>
      <c r="J2656">
        <v>139.33732252210999</v>
      </c>
      <c r="K2656">
        <v>77.038808398820095</v>
      </c>
      <c r="L2656">
        <v>381.61939573121202</v>
      </c>
      <c r="M2656">
        <v>446.09472558073799</v>
      </c>
      <c r="N2656">
        <v>383.25975184400801</v>
      </c>
      <c r="O2656">
        <v>285.92029641865997</v>
      </c>
      <c r="P2656">
        <v>284.14554085076298</v>
      </c>
      <c r="Q2656">
        <v>93.798676709400397</v>
      </c>
      <c r="R2656">
        <v>64.900468897318802</v>
      </c>
      <c r="S2656">
        <v>26.101237764649301</v>
      </c>
      <c r="T2656">
        <v>65.533205792828198</v>
      </c>
    </row>
    <row r="2657" spans="1:20" x14ac:dyDescent="0.35">
      <c r="A2657" s="24">
        <v>44764</v>
      </c>
      <c r="B2657">
        <v>121.004203340754</v>
      </c>
      <c r="C2657">
        <v>140.37999158810999</v>
      </c>
      <c r="D2657">
        <v>131.93955831496601</v>
      </c>
      <c r="E2657">
        <v>112.87014469047099</v>
      </c>
      <c r="F2657">
        <v>148.416186365204</v>
      </c>
      <c r="G2657">
        <v>33.7549654496489</v>
      </c>
      <c r="H2657">
        <v>14.088877250729899</v>
      </c>
      <c r="I2657">
        <v>150.97854087480101</v>
      </c>
      <c r="J2657">
        <v>140.41238289010099</v>
      </c>
      <c r="K2657">
        <v>81.049999129589096</v>
      </c>
      <c r="L2657">
        <v>378.07868295473298</v>
      </c>
      <c r="M2657">
        <v>438.72905677278999</v>
      </c>
      <c r="N2657">
        <v>379.82689697009499</v>
      </c>
      <c r="O2657">
        <v>283.05927532383498</v>
      </c>
      <c r="P2657">
        <v>279.28346274394198</v>
      </c>
      <c r="Q2657">
        <v>92.681571645781801</v>
      </c>
      <c r="R2657">
        <v>64.168618776953707</v>
      </c>
      <c r="S2657">
        <v>27.3377126688267</v>
      </c>
      <c r="T2657">
        <v>64.105819041866496</v>
      </c>
    </row>
    <row r="2658" spans="1:20" x14ac:dyDescent="0.35">
      <c r="A2658" s="24">
        <v>44767</v>
      </c>
      <c r="B2658">
        <v>120.55936355791</v>
      </c>
      <c r="C2658">
        <v>139.67687261791701</v>
      </c>
      <c r="D2658">
        <v>131.580621323885</v>
      </c>
      <c r="E2658">
        <v>112.73844945655701</v>
      </c>
      <c r="F2658">
        <v>148.33790159248201</v>
      </c>
      <c r="G2658">
        <v>34.477291434904799</v>
      </c>
      <c r="H2658">
        <v>14.5307064272533</v>
      </c>
      <c r="I2658">
        <v>149.24789670487601</v>
      </c>
      <c r="J2658">
        <v>139.226099377613</v>
      </c>
      <c r="K2658">
        <v>78.454517384846696</v>
      </c>
      <c r="L2658">
        <v>378.53800815878702</v>
      </c>
      <c r="M2658">
        <v>437.083478370938</v>
      </c>
      <c r="N2658">
        <v>380.23555343169397</v>
      </c>
      <c r="O2658">
        <v>287.259498300742</v>
      </c>
      <c r="P2658">
        <v>275.69170166362397</v>
      </c>
      <c r="Q2658">
        <v>94.357217996770103</v>
      </c>
      <c r="R2658">
        <v>65.310303177980003</v>
      </c>
      <c r="S2658">
        <v>28.699768207017801</v>
      </c>
      <c r="T2658">
        <v>67.616142825156203</v>
      </c>
    </row>
    <row r="2659" spans="1:20" x14ac:dyDescent="0.35">
      <c r="A2659" s="24">
        <v>44768</v>
      </c>
      <c r="B2659">
        <v>120.535941595135</v>
      </c>
      <c r="C2659">
        <v>139.79693585841</v>
      </c>
      <c r="D2659">
        <v>131.580621323885</v>
      </c>
      <c r="E2659">
        <v>112.70921334547</v>
      </c>
      <c r="F2659">
        <v>147.32021272634901</v>
      </c>
      <c r="G2659">
        <v>34.366165865163097</v>
      </c>
      <c r="H2659">
        <v>14.473343049245001</v>
      </c>
      <c r="I2659">
        <v>149.337071257704</v>
      </c>
      <c r="J2659">
        <v>139.201402017801</v>
      </c>
      <c r="K2659">
        <v>78.690462774373998</v>
      </c>
      <c r="L2659">
        <v>374.059535083882</v>
      </c>
      <c r="M2659">
        <v>428.77747904764499</v>
      </c>
      <c r="N2659">
        <v>375.74007672413802</v>
      </c>
      <c r="O2659">
        <v>284.52021396911601</v>
      </c>
      <c r="P2659">
        <v>264.21547191413902</v>
      </c>
      <c r="Q2659">
        <v>94.543403423421793</v>
      </c>
      <c r="R2659">
        <v>65.368852527666903</v>
      </c>
      <c r="S2659">
        <v>29.095828647566702</v>
      </c>
      <c r="T2659">
        <v>67.1403500484152</v>
      </c>
    </row>
    <row r="2660" spans="1:20" x14ac:dyDescent="0.35">
      <c r="A2660" s="24">
        <v>44769</v>
      </c>
      <c r="B2660">
        <v>120.957368757829</v>
      </c>
      <c r="C2660">
        <v>140.22566997133001</v>
      </c>
      <c r="D2660">
        <v>132.09910640214099</v>
      </c>
      <c r="E2660">
        <v>112.928663081</v>
      </c>
      <c r="F2660">
        <v>148.83885824162999</v>
      </c>
      <c r="G2660">
        <v>34.741221999492403</v>
      </c>
      <c r="H2660">
        <v>14.690383118917</v>
      </c>
      <c r="I2660">
        <v>150.31841528340701</v>
      </c>
      <c r="J2660">
        <v>140.128168194122</v>
      </c>
      <c r="K2660">
        <v>77.569685525255807</v>
      </c>
      <c r="L2660">
        <v>383.77250318554297</v>
      </c>
      <c r="M2660">
        <v>445.859673379372</v>
      </c>
      <c r="N2660">
        <v>385.38489965005698</v>
      </c>
      <c r="O2660">
        <v>290.48577842860999</v>
      </c>
      <c r="P2660">
        <v>271.04865857838502</v>
      </c>
      <c r="Q2660">
        <v>96.703115391860905</v>
      </c>
      <c r="R2660">
        <v>66.9203767929272</v>
      </c>
      <c r="S2660">
        <v>28.7287487785193</v>
      </c>
      <c r="T2660">
        <v>69.778386372617803</v>
      </c>
    </row>
    <row r="2661" spans="1:20" x14ac:dyDescent="0.35">
      <c r="A2661" s="24">
        <v>44770</v>
      </c>
      <c r="B2661">
        <v>121.823691759121</v>
      </c>
      <c r="C2661">
        <v>141.68330238586199</v>
      </c>
      <c r="D2661">
        <v>132.976584721119</v>
      </c>
      <c r="E2661">
        <v>113.338349525152</v>
      </c>
      <c r="F2661">
        <v>150.498363630792</v>
      </c>
      <c r="G2661">
        <v>34.213366459994198</v>
      </c>
      <c r="H2661">
        <v>14.377226599616201</v>
      </c>
      <c r="I2661">
        <v>151.44243859363499</v>
      </c>
      <c r="J2661">
        <v>141.28972433785199</v>
      </c>
      <c r="K2661">
        <v>79.162371877860295</v>
      </c>
      <c r="L2661">
        <v>388.58592269481198</v>
      </c>
      <c r="M2661">
        <v>452.20666093818897</v>
      </c>
      <c r="N2661">
        <v>390.289032819211</v>
      </c>
      <c r="O2661">
        <v>291.64236298003198</v>
      </c>
      <c r="P2661">
        <v>276.436351858065</v>
      </c>
      <c r="Q2661">
        <v>96.777591061779901</v>
      </c>
      <c r="R2661">
        <v>66.715459652596493</v>
      </c>
      <c r="S2661">
        <v>27.376353430828701</v>
      </c>
      <c r="T2661">
        <v>70.100866973973297</v>
      </c>
    </row>
    <row r="2662" spans="1:20" x14ac:dyDescent="0.35">
      <c r="A2662" s="24">
        <v>44771</v>
      </c>
      <c r="B2662">
        <v>121.835398069196</v>
      </c>
      <c r="C2662">
        <v>142.26635811556201</v>
      </c>
      <c r="D2662">
        <v>133.09622770625799</v>
      </c>
      <c r="E2662">
        <v>113.35298489382799</v>
      </c>
      <c r="F2662">
        <v>150.88974795663901</v>
      </c>
      <c r="G2662">
        <v>34.380056212025998</v>
      </c>
      <c r="H2662">
        <v>14.468693101222501</v>
      </c>
      <c r="I2662">
        <v>152.10259342258701</v>
      </c>
      <c r="J2662">
        <v>141.6233637624</v>
      </c>
      <c r="K2662">
        <v>78.454517384846696</v>
      </c>
      <c r="L2662">
        <v>394.25103323124699</v>
      </c>
      <c r="M2662">
        <v>461.92315603449799</v>
      </c>
      <c r="N2662">
        <v>395.84709940666397</v>
      </c>
      <c r="O2662">
        <v>295.53820749135502</v>
      </c>
      <c r="P2662">
        <v>278.62646099760201</v>
      </c>
      <c r="Q2662">
        <v>97.224430088710093</v>
      </c>
      <c r="R2662">
        <v>67.125293933257694</v>
      </c>
      <c r="S2662">
        <v>27.646833237364</v>
      </c>
      <c r="T2662">
        <v>72.437567171178699</v>
      </c>
    </row>
    <row r="2663" spans="1:20" x14ac:dyDescent="0.35">
      <c r="A2663" s="24">
        <v>44774</v>
      </c>
      <c r="B2663">
        <v>122.257675410834</v>
      </c>
      <c r="C2663">
        <v>142.17524658879299</v>
      </c>
      <c r="D2663">
        <v>133.11224278244799</v>
      </c>
      <c r="E2663">
        <v>113.373495185736</v>
      </c>
      <c r="F2663">
        <v>151.16967532576601</v>
      </c>
      <c r="G2663">
        <v>32.754815758104002</v>
      </c>
      <c r="H2663">
        <v>13.4594664372586</v>
      </c>
      <c r="I2663">
        <v>152.75064390240101</v>
      </c>
      <c r="J2663">
        <v>141.903307185541</v>
      </c>
      <c r="K2663">
        <v>83.881444588291103</v>
      </c>
      <c r="L2663">
        <v>393.083565471898</v>
      </c>
      <c r="M2663">
        <v>460.19928775379498</v>
      </c>
      <c r="N2663">
        <v>394.86624720983701</v>
      </c>
      <c r="O2663">
        <v>296.08605948333599</v>
      </c>
      <c r="P2663">
        <v>285.10920884705098</v>
      </c>
      <c r="Q2663">
        <v>95.250896050630601</v>
      </c>
      <c r="R2663">
        <v>65.134660712492803</v>
      </c>
      <c r="S2663">
        <v>27.530912793850899</v>
      </c>
      <c r="T2663">
        <v>70.877995877711598</v>
      </c>
    </row>
    <row r="2664" spans="1:20" x14ac:dyDescent="0.35">
      <c r="A2664" s="24">
        <v>44775</v>
      </c>
      <c r="B2664">
        <v>121.002624437001</v>
      </c>
      <c r="C2664">
        <v>140.55945075489601</v>
      </c>
      <c r="D2664">
        <v>132.07291014103899</v>
      </c>
      <c r="E2664">
        <v>112.83144406651699</v>
      </c>
      <c r="F2664">
        <v>150.41478079769399</v>
      </c>
      <c r="G2664">
        <v>34.143909136002698</v>
      </c>
      <c r="H2664">
        <v>14.2950626226295</v>
      </c>
      <c r="I2664">
        <v>150.60245816233299</v>
      </c>
      <c r="J2664">
        <v>140.169160409802</v>
      </c>
      <c r="K2664">
        <v>78.8674309787353</v>
      </c>
      <c r="L2664">
        <v>390.49021279789901</v>
      </c>
      <c r="M2664">
        <v>457.37838749017197</v>
      </c>
      <c r="N2664">
        <v>392.16899952979799</v>
      </c>
      <c r="O2664">
        <v>292.433712870134</v>
      </c>
      <c r="P2664">
        <v>282.349625871135</v>
      </c>
      <c r="Q2664">
        <v>94.766822936887095</v>
      </c>
      <c r="R2664">
        <v>64.549178382771302</v>
      </c>
      <c r="S2664">
        <v>25.511979041569099</v>
      </c>
      <c r="T2664">
        <v>71.221646215640305</v>
      </c>
    </row>
    <row r="2665" spans="1:20" x14ac:dyDescent="0.35">
      <c r="A2665" s="24">
        <v>44776</v>
      </c>
      <c r="B2665">
        <v>121.54217975978</v>
      </c>
      <c r="C2665">
        <v>141.50482439887199</v>
      </c>
      <c r="D2665">
        <v>132.59256842607999</v>
      </c>
      <c r="E2665">
        <v>112.87544250925799</v>
      </c>
      <c r="F2665">
        <v>151.73589564402499</v>
      </c>
      <c r="G2665">
        <v>33.0604145684418</v>
      </c>
      <c r="H2665">
        <v>13.6144918666126</v>
      </c>
      <c r="I2665">
        <v>153.269771368872</v>
      </c>
      <c r="J2665">
        <v>141.69272443188001</v>
      </c>
      <c r="K2665">
        <v>82.524712787430005</v>
      </c>
      <c r="L2665">
        <v>396.60510854619599</v>
      </c>
      <c r="M2665">
        <v>468.03509139194699</v>
      </c>
      <c r="N2665">
        <v>398.38087172056402</v>
      </c>
      <c r="O2665">
        <v>296.146988794246</v>
      </c>
      <c r="P2665">
        <v>290.453077902681</v>
      </c>
      <c r="Q2665">
        <v>93.947613056653196</v>
      </c>
      <c r="R2665">
        <v>63.963701636623298</v>
      </c>
      <c r="S2665">
        <v>27.559893365352401</v>
      </c>
      <c r="T2665">
        <v>69.429464652392696</v>
      </c>
    </row>
    <row r="2666" spans="1:20" x14ac:dyDescent="0.35">
      <c r="A2666" s="24">
        <v>44777</v>
      </c>
      <c r="B2666">
        <v>121.835407411822</v>
      </c>
      <c r="C2666">
        <v>142.10648108641101</v>
      </c>
      <c r="D2666">
        <v>133.03230400777099</v>
      </c>
      <c r="E2666">
        <v>113.153745355895</v>
      </c>
      <c r="F2666">
        <v>152.12903281074301</v>
      </c>
      <c r="G2666">
        <v>33.143762239296301</v>
      </c>
      <c r="H2666">
        <v>13.692007209863901</v>
      </c>
      <c r="I2666">
        <v>152.89382022541699</v>
      </c>
      <c r="J2666">
        <v>141.91569087587999</v>
      </c>
      <c r="K2666">
        <v>82.229771888304995</v>
      </c>
      <c r="L2666">
        <v>396.337211210568</v>
      </c>
      <c r="M2666">
        <v>469.915721995166</v>
      </c>
      <c r="N2666">
        <v>397.97227916645897</v>
      </c>
      <c r="O2666">
        <v>294.44250350739497</v>
      </c>
      <c r="P2666">
        <v>290.01504229898501</v>
      </c>
      <c r="Q2666">
        <v>92.942232742353198</v>
      </c>
      <c r="R2666">
        <v>63.114752816884703</v>
      </c>
      <c r="S2666">
        <v>27.212133877306002</v>
      </c>
      <c r="T2666">
        <v>66.194044297968404</v>
      </c>
    </row>
    <row r="2667" spans="1:20" x14ac:dyDescent="0.35">
      <c r="A2667" s="24">
        <v>44778</v>
      </c>
      <c r="B2667">
        <v>120.47479410954899</v>
      </c>
      <c r="C2667">
        <v>140.69692648192401</v>
      </c>
      <c r="D2667">
        <v>131.95296180070901</v>
      </c>
      <c r="E2667">
        <v>112.55311813570199</v>
      </c>
      <c r="F2667">
        <v>151.49996062697599</v>
      </c>
      <c r="G2667">
        <v>34.7134385109281</v>
      </c>
      <c r="H2667">
        <v>14.617520352262501</v>
      </c>
      <c r="I2667">
        <v>150.423451211615</v>
      </c>
      <c r="J2667">
        <v>139.995758736102</v>
      </c>
      <c r="K2667">
        <v>76.566885552009495</v>
      </c>
      <c r="L2667">
        <v>395.66728843590698</v>
      </c>
      <c r="M2667">
        <v>467.32987393290801</v>
      </c>
      <c r="N2667">
        <v>397.40008343122997</v>
      </c>
      <c r="O2667">
        <v>297.12090727155902</v>
      </c>
      <c r="P2667">
        <v>293.08118820644398</v>
      </c>
      <c r="Q2667">
        <v>92.607110968448296</v>
      </c>
      <c r="R2667">
        <v>62.851286326867402</v>
      </c>
      <c r="S2667">
        <v>26.632535344726399</v>
      </c>
      <c r="T2667">
        <v>68.229391526699104</v>
      </c>
    </row>
    <row r="2668" spans="1:20" x14ac:dyDescent="0.35">
      <c r="A2668" s="24">
        <v>44781</v>
      </c>
      <c r="B2668">
        <v>121.02605574240199</v>
      </c>
      <c r="C2668">
        <v>140.920428184098</v>
      </c>
      <c r="D2668">
        <v>132.15284891571599</v>
      </c>
      <c r="E2668">
        <v>112.582400415145</v>
      </c>
      <c r="F2668">
        <v>151.70442358388101</v>
      </c>
      <c r="G2668">
        <v>33.616056391342802</v>
      </c>
      <c r="H2668">
        <v>13.9493525243092</v>
      </c>
      <c r="I2668">
        <v>151.08581347621899</v>
      </c>
      <c r="J2668">
        <v>140.55313483418001</v>
      </c>
      <c r="K2668">
        <v>80.106190084832704</v>
      </c>
      <c r="L2668">
        <v>395.207933325922</v>
      </c>
      <c r="M2668">
        <v>465.84108828104303</v>
      </c>
      <c r="N2668">
        <v>397.07316465269901</v>
      </c>
      <c r="O2668">
        <v>297.12090727155902</v>
      </c>
      <c r="P2668">
        <v>303.63753974422201</v>
      </c>
      <c r="Q2668">
        <v>93.724201039481002</v>
      </c>
      <c r="R2668">
        <v>63.495318006275497</v>
      </c>
      <c r="S2668">
        <v>25.3864002500484</v>
      </c>
      <c r="T2668">
        <v>68.488447125719802</v>
      </c>
    </row>
    <row r="2669" spans="1:20" x14ac:dyDescent="0.35">
      <c r="A2669" s="24">
        <v>44782</v>
      </c>
      <c r="B2669">
        <v>120.75627808101299</v>
      </c>
      <c r="C2669">
        <v>140.439097306294</v>
      </c>
      <c r="D2669">
        <v>131.833069710019</v>
      </c>
      <c r="E2669">
        <v>112.435931307488</v>
      </c>
      <c r="F2669">
        <v>150.54061632125499</v>
      </c>
      <c r="G2669">
        <v>33.879981366253602</v>
      </c>
      <c r="H2669">
        <v>14.107480985681599</v>
      </c>
      <c r="I2669">
        <v>150.36974181701001</v>
      </c>
      <c r="J2669">
        <v>139.92140657915999</v>
      </c>
      <c r="K2669">
        <v>79.280353734839395</v>
      </c>
      <c r="L2669">
        <v>393.63858965719902</v>
      </c>
      <c r="M2669">
        <v>461.92315603449703</v>
      </c>
      <c r="N2669">
        <v>395.43841099131998</v>
      </c>
      <c r="O2669">
        <v>297.912281533385</v>
      </c>
      <c r="P2669">
        <v>291.98618529587901</v>
      </c>
      <c r="Q2669">
        <v>94.506161840315698</v>
      </c>
      <c r="R2669">
        <v>64.0807947524235</v>
      </c>
      <c r="S2669">
        <v>26.0432766216462</v>
      </c>
      <c r="T2669">
        <v>69.302585175138205</v>
      </c>
    </row>
    <row r="2670" spans="1:20" x14ac:dyDescent="0.35">
      <c r="A2670" s="24">
        <v>44783</v>
      </c>
      <c r="B2670">
        <v>121.06125875625899</v>
      </c>
      <c r="C2670">
        <v>141.55643998395999</v>
      </c>
      <c r="D2670">
        <v>132.51259750875201</v>
      </c>
      <c r="E2670">
        <v>112.61175194712</v>
      </c>
      <c r="F2670">
        <v>152.80535262249001</v>
      </c>
      <c r="G2670">
        <v>34.3244920297359</v>
      </c>
      <c r="H2670">
        <v>14.3756770550377</v>
      </c>
      <c r="I2670">
        <v>151.658635718516</v>
      </c>
      <c r="J2670">
        <v>141.24682155282201</v>
      </c>
      <c r="K2670">
        <v>77.6286901970701</v>
      </c>
      <c r="L2670">
        <v>401.906592859824</v>
      </c>
      <c r="M2670">
        <v>474.695573168328</v>
      </c>
      <c r="N2670">
        <v>403.61205148323501</v>
      </c>
      <c r="O2670">
        <v>305.52137759709598</v>
      </c>
      <c r="P2670">
        <v>301.75407963489999</v>
      </c>
      <c r="Q2670">
        <v>95.809437338000393</v>
      </c>
      <c r="R2670">
        <v>65.046836687962696</v>
      </c>
      <c r="S2670">
        <v>27.424652540838299</v>
      </c>
      <c r="T2670">
        <v>70.470937378925598</v>
      </c>
    </row>
    <row r="2671" spans="1:20" x14ac:dyDescent="0.35">
      <c r="A2671" s="24">
        <v>44784</v>
      </c>
      <c r="B2671">
        <v>120.41614110504</v>
      </c>
      <c r="C2671">
        <v>140.80008855493</v>
      </c>
      <c r="D2671">
        <v>132.07291014103899</v>
      </c>
      <c r="E2671">
        <v>112.538482767025</v>
      </c>
      <c r="F2671">
        <v>152.05041855665399</v>
      </c>
      <c r="G2671">
        <v>35.9219489950937</v>
      </c>
      <c r="H2671">
        <v>15.4004083647964</v>
      </c>
      <c r="I2671">
        <v>149.49262968666099</v>
      </c>
      <c r="J2671">
        <v>139.884255508141</v>
      </c>
      <c r="K2671">
        <v>72.260735597683393</v>
      </c>
      <c r="L2671">
        <v>401.906592859824</v>
      </c>
      <c r="M2671">
        <v>472.658241097531</v>
      </c>
      <c r="N2671">
        <v>403.69372525881101</v>
      </c>
      <c r="O2671">
        <v>309.66076874998902</v>
      </c>
      <c r="P2671">
        <v>307.62359830285698</v>
      </c>
      <c r="Q2671">
        <v>97.671269115640399</v>
      </c>
      <c r="R2671">
        <v>66.3348944632057</v>
      </c>
      <c r="S2671">
        <v>29.086168457066201</v>
      </c>
      <c r="T2671">
        <v>73.468450819055803</v>
      </c>
    </row>
    <row r="2672" spans="1:20" x14ac:dyDescent="0.35">
      <c r="A2672" s="24">
        <v>44785</v>
      </c>
      <c r="B2672">
        <v>120.955705770444</v>
      </c>
      <c r="C2672">
        <v>142.02055184730099</v>
      </c>
      <c r="D2672">
        <v>132.752470082424</v>
      </c>
      <c r="E2672">
        <v>112.699633411715</v>
      </c>
      <c r="F2672">
        <v>153.450174015584</v>
      </c>
      <c r="G2672">
        <v>35.199623009837701</v>
      </c>
      <c r="H2672">
        <v>14.9322251018546</v>
      </c>
      <c r="I2672">
        <v>151.96295484412599</v>
      </c>
      <c r="J2672">
        <v>141.506949070822</v>
      </c>
      <c r="K2672">
        <v>74.207358359010499</v>
      </c>
      <c r="L2672">
        <v>408.71043155530401</v>
      </c>
      <c r="M2672">
        <v>482.06130283121502</v>
      </c>
      <c r="N2672">
        <v>410.314381726161</v>
      </c>
      <c r="O2672">
        <v>314.28710695567702</v>
      </c>
      <c r="P2672">
        <v>312.83601190606799</v>
      </c>
      <c r="Q2672">
        <v>97.149954418790799</v>
      </c>
      <c r="R2672">
        <v>66.071427973188406</v>
      </c>
      <c r="S2672">
        <v>29.231067629587798</v>
      </c>
      <c r="T2672">
        <v>74.1451497851494</v>
      </c>
    </row>
    <row r="2673" spans="1:20" x14ac:dyDescent="0.35">
      <c r="A2673" s="24">
        <v>44788</v>
      </c>
      <c r="B2673">
        <v>121.108177422815</v>
      </c>
      <c r="C2673">
        <v>142.072084515786</v>
      </c>
      <c r="D2673">
        <v>132.832384750112</v>
      </c>
      <c r="E2673">
        <v>112.78750333422001</v>
      </c>
      <c r="F2673">
        <v>153.151321236754</v>
      </c>
      <c r="G2673">
        <v>35.269074744152299</v>
      </c>
      <c r="H2673">
        <v>14.963230450582801</v>
      </c>
      <c r="I2673">
        <v>151.998756234269</v>
      </c>
      <c r="J2673">
        <v>141.40784953916099</v>
      </c>
      <c r="K2673">
        <v>74.207358359010499</v>
      </c>
      <c r="L2673">
        <v>410.39464390745502</v>
      </c>
      <c r="M2673">
        <v>484.725471199791</v>
      </c>
      <c r="N2673">
        <v>412.11251489244</v>
      </c>
      <c r="O2673">
        <v>315.44366713537499</v>
      </c>
      <c r="P2673">
        <v>313.09888837143501</v>
      </c>
      <c r="Q2673">
        <v>95.958388677839096</v>
      </c>
      <c r="R2673">
        <v>64.754101106675293</v>
      </c>
      <c r="S2673">
        <v>29.520865974631199</v>
      </c>
      <c r="T2673">
        <v>72.252538284255905</v>
      </c>
    </row>
    <row r="2674" spans="1:20" x14ac:dyDescent="0.35">
      <c r="A2674" s="24">
        <v>44789</v>
      </c>
      <c r="B2674">
        <v>120.932227751914</v>
      </c>
      <c r="C2674">
        <v>141.67675197425999</v>
      </c>
      <c r="D2674">
        <v>132.55260707440499</v>
      </c>
      <c r="E2674">
        <v>112.934007068143</v>
      </c>
      <c r="F2674">
        <v>152.569417605441</v>
      </c>
      <c r="G2674">
        <v>34.977369075515597</v>
      </c>
      <c r="H2674">
        <v>14.7570450786832</v>
      </c>
      <c r="I2674">
        <v>151.139508252045</v>
      </c>
      <c r="J2674">
        <v>140.86279711353899</v>
      </c>
      <c r="K2674">
        <v>75.092181056384703</v>
      </c>
      <c r="L2674">
        <v>411.19851534993001</v>
      </c>
      <c r="M2674">
        <v>484.49041899842501</v>
      </c>
      <c r="N2674">
        <v>413.09336708926799</v>
      </c>
      <c r="O2674">
        <v>318.48732993258301</v>
      </c>
      <c r="P2674">
        <v>325.670121031485</v>
      </c>
      <c r="Q2674">
        <v>94.878532693619704</v>
      </c>
      <c r="R2674">
        <v>63.992976311466897</v>
      </c>
      <c r="S2674">
        <v>31.172721700358601</v>
      </c>
      <c r="T2674">
        <v>72.241953415969604</v>
      </c>
    </row>
    <row r="2675" spans="1:20" x14ac:dyDescent="0.35">
      <c r="A2675" s="24">
        <v>44790</v>
      </c>
      <c r="B2675">
        <v>120.216722758234</v>
      </c>
      <c r="C2675">
        <v>140.57660067219001</v>
      </c>
      <c r="D2675">
        <v>131.95296180070901</v>
      </c>
      <c r="E2675">
        <v>112.39196749101301</v>
      </c>
      <c r="F2675">
        <v>150.98097475744399</v>
      </c>
      <c r="G2675">
        <v>35.713585407634604</v>
      </c>
      <c r="H2675">
        <v>15.2655349006855</v>
      </c>
      <c r="I2675">
        <v>149.47470706342099</v>
      </c>
      <c r="J2675">
        <v>139.537422151801</v>
      </c>
      <c r="K2675">
        <v>72.555681077916105</v>
      </c>
      <c r="L2675">
        <v>408.27981604562399</v>
      </c>
      <c r="M2675">
        <v>480.80753895324602</v>
      </c>
      <c r="N2675">
        <v>410.15087440627701</v>
      </c>
      <c r="O2675">
        <v>314.83498331938199</v>
      </c>
      <c r="P2675">
        <v>316.38403486100702</v>
      </c>
      <c r="Q2675">
        <v>95.250896050630601</v>
      </c>
      <c r="R2675">
        <v>64.461359941814607</v>
      </c>
      <c r="S2675">
        <v>30.795981640810702</v>
      </c>
      <c r="T2675">
        <v>73.272862326062196</v>
      </c>
    </row>
    <row r="2676" spans="1:20" x14ac:dyDescent="0.35">
      <c r="A2676" s="24">
        <v>44791</v>
      </c>
      <c r="B2676">
        <v>120.47479410954899</v>
      </c>
      <c r="C2676">
        <v>140.834471306121</v>
      </c>
      <c r="D2676">
        <v>132.15284891571599</v>
      </c>
      <c r="E2676">
        <v>112.538482767025</v>
      </c>
      <c r="F2676">
        <v>151.12251995256801</v>
      </c>
      <c r="G2676">
        <v>35.644128083643203</v>
      </c>
      <c r="H2676">
        <v>15.1911199608783</v>
      </c>
      <c r="I2676">
        <v>149.72531679442599</v>
      </c>
      <c r="J2676">
        <v>139.89665920444199</v>
      </c>
      <c r="K2676">
        <v>72.850617395933298</v>
      </c>
      <c r="L2676">
        <v>409.46642360122399</v>
      </c>
      <c r="M2676">
        <v>481.74783904112098</v>
      </c>
      <c r="N2676">
        <v>411.21349623992</v>
      </c>
      <c r="O2676">
        <v>315.80892616841902</v>
      </c>
      <c r="P2676">
        <v>314.15008427768402</v>
      </c>
      <c r="Q2676">
        <v>96.703115391860905</v>
      </c>
      <c r="R2676">
        <v>65.456676552197095</v>
      </c>
      <c r="S2676">
        <v>30.6800630397905</v>
      </c>
      <c r="T2676">
        <v>76.471269324436904</v>
      </c>
    </row>
    <row r="2677" spans="1:20" x14ac:dyDescent="0.35">
      <c r="A2677" s="24">
        <v>44792</v>
      </c>
      <c r="B2677">
        <v>119.630239426272</v>
      </c>
      <c r="C2677">
        <v>139.66555450166899</v>
      </c>
      <c r="D2677">
        <v>131.55326792732299</v>
      </c>
      <c r="E2677">
        <v>112.377320580247</v>
      </c>
      <c r="F2677">
        <v>149.53405074606101</v>
      </c>
      <c r="G2677">
        <v>36.755406139768198</v>
      </c>
      <c r="H2677">
        <v>15.924400204019401</v>
      </c>
      <c r="I2677">
        <v>147.16543699587601</v>
      </c>
      <c r="J2677">
        <v>138.23679456477899</v>
      </c>
      <c r="K2677">
        <v>69.488281067471306</v>
      </c>
      <c r="L2677">
        <v>403.96400133290803</v>
      </c>
      <c r="M2677">
        <v>472.97170488762498</v>
      </c>
      <c r="N2677">
        <v>405.81890501860499</v>
      </c>
      <c r="O2677">
        <v>310.208596370245</v>
      </c>
      <c r="P2677">
        <v>304.075575347918</v>
      </c>
      <c r="Q2677">
        <v>96.665873808754398</v>
      </c>
      <c r="R2677">
        <v>65.515220318310398</v>
      </c>
      <c r="S2677">
        <v>30.960201194333401</v>
      </c>
      <c r="T2677">
        <v>75.403376530879598</v>
      </c>
    </row>
    <row r="2678" spans="1:20" x14ac:dyDescent="0.35">
      <c r="A2678" s="24">
        <v>44795</v>
      </c>
      <c r="B2678">
        <v>119.114143436772</v>
      </c>
      <c r="C2678">
        <v>138.85765658472101</v>
      </c>
      <c r="D2678">
        <v>130.99362418361699</v>
      </c>
      <c r="E2678">
        <v>112.172206119083</v>
      </c>
      <c r="F2678">
        <v>147.788353031377</v>
      </c>
      <c r="G2678">
        <v>37.074898091807498</v>
      </c>
      <c r="H2678">
        <v>16.101132400343602</v>
      </c>
      <c r="I2678">
        <v>146.05556466386699</v>
      </c>
      <c r="J2678">
        <v>137.30781772968299</v>
      </c>
      <c r="K2678">
        <v>68.721435645967802</v>
      </c>
      <c r="L2678">
        <v>395.552479564343</v>
      </c>
      <c r="M2678">
        <v>461.061206680412</v>
      </c>
      <c r="N2678">
        <v>397.48185306804498</v>
      </c>
      <c r="O2678">
        <v>302.59947593481002</v>
      </c>
      <c r="P2678">
        <v>294.48290902616202</v>
      </c>
      <c r="Q2678">
        <v>97.522325272094804</v>
      </c>
      <c r="R2678">
        <v>66.188526672562205</v>
      </c>
      <c r="S2678">
        <v>32.641037491562301</v>
      </c>
      <c r="T2678">
        <v>75.831587924762403</v>
      </c>
    </row>
    <row r="2679" spans="1:20" x14ac:dyDescent="0.35">
      <c r="A2679" s="24">
        <v>44796</v>
      </c>
      <c r="B2679">
        <v>119.06723411284101</v>
      </c>
      <c r="C2679">
        <v>138.806096277368</v>
      </c>
      <c r="D2679">
        <v>131.03359357095499</v>
      </c>
      <c r="E2679">
        <v>112.201523024792</v>
      </c>
      <c r="F2679">
        <v>148.102902302514</v>
      </c>
      <c r="G2679">
        <v>37.44994863646</v>
      </c>
      <c r="H2679">
        <v>16.353825138192001</v>
      </c>
      <c r="I2679">
        <v>146.19878484322001</v>
      </c>
      <c r="J2679">
        <v>137.45646202568199</v>
      </c>
      <c r="K2679">
        <v>67.541667468360302</v>
      </c>
      <c r="L2679">
        <v>394.59554956373699</v>
      </c>
      <c r="M2679">
        <v>460.04255585874802</v>
      </c>
      <c r="N2679">
        <v>396.33755745882502</v>
      </c>
      <c r="O2679">
        <v>301.62550871404801</v>
      </c>
      <c r="P2679">
        <v>295.008524199021</v>
      </c>
      <c r="Q2679">
        <v>99.123495953163797</v>
      </c>
      <c r="R2679">
        <v>67.418035098118295</v>
      </c>
      <c r="S2679">
        <v>30.9215604323314</v>
      </c>
      <c r="T2679">
        <v>77.523314288149294</v>
      </c>
    </row>
    <row r="2680" spans="1:20" x14ac:dyDescent="0.35">
      <c r="A2680" s="24">
        <v>44797</v>
      </c>
      <c r="B2680">
        <v>118.750528442269</v>
      </c>
      <c r="C2680">
        <v>138.49666533608499</v>
      </c>
      <c r="D2680">
        <v>130.83373859860001</v>
      </c>
      <c r="E2680">
        <v>112.04037238010299</v>
      </c>
      <c r="F2680">
        <v>148.323048572472</v>
      </c>
      <c r="G2680">
        <v>38.033371153086797</v>
      </c>
      <c r="H2680">
        <v>16.742943513303999</v>
      </c>
      <c r="I2680">
        <v>145.69755076243101</v>
      </c>
      <c r="J2680">
        <v>137.047680208701</v>
      </c>
      <c r="K2680">
        <v>66.125944739009299</v>
      </c>
      <c r="L2680">
        <v>395.85868639840101</v>
      </c>
      <c r="M2680">
        <v>461.21793857545902</v>
      </c>
      <c r="N2680">
        <v>397.56359075111402</v>
      </c>
      <c r="O2680">
        <v>300.89503939140798</v>
      </c>
      <c r="P2680">
        <v>291.85476428292998</v>
      </c>
      <c r="Q2680">
        <v>100.166110354277</v>
      </c>
      <c r="R2680">
        <v>68.179159893326698</v>
      </c>
      <c r="S2680">
        <v>30.776663102302699</v>
      </c>
      <c r="T2680">
        <v>79.051147818233304</v>
      </c>
    </row>
    <row r="2681" spans="1:20" x14ac:dyDescent="0.35">
      <c r="A2681" s="24">
        <v>44798</v>
      </c>
      <c r="B2681">
        <v>119.407389774066</v>
      </c>
      <c r="C2681">
        <v>139.68277351613199</v>
      </c>
      <c r="D2681">
        <v>131.55326792732299</v>
      </c>
      <c r="E2681">
        <v>112.230828388413</v>
      </c>
      <c r="F2681">
        <v>149.56550962695101</v>
      </c>
      <c r="G2681">
        <v>36.991550420953097</v>
      </c>
      <c r="H2681">
        <v>16.0406712474656</v>
      </c>
      <c r="I2681">
        <v>147.774075247095</v>
      </c>
      <c r="J2681">
        <v>138.45979101772201</v>
      </c>
      <c r="K2681">
        <v>68.721435645967802</v>
      </c>
      <c r="L2681">
        <v>401.44723774983902</v>
      </c>
      <c r="M2681">
        <v>468.740308850985</v>
      </c>
      <c r="N2681">
        <v>403.03988770175198</v>
      </c>
      <c r="O2681">
        <v>305.643138732019</v>
      </c>
      <c r="P2681">
        <v>297.46147536445699</v>
      </c>
      <c r="Q2681">
        <v>98.751125099859706</v>
      </c>
      <c r="R2681">
        <v>67.388760423275002</v>
      </c>
      <c r="S2681">
        <v>31.2017004293672</v>
      </c>
      <c r="T2681">
        <v>79.516376778533996</v>
      </c>
    </row>
    <row r="2682" spans="1:20" x14ac:dyDescent="0.35">
      <c r="A2682" s="24">
        <v>44799</v>
      </c>
      <c r="B2682">
        <v>119.184530779233</v>
      </c>
      <c r="C2682">
        <v>138.89203933591199</v>
      </c>
      <c r="D2682">
        <v>130.99362418361699</v>
      </c>
      <c r="E2682">
        <v>112.260122209944</v>
      </c>
      <c r="F2682">
        <v>147.19072654924599</v>
      </c>
      <c r="G2682">
        <v>36.394243147140202</v>
      </c>
      <c r="H2682">
        <v>15.679456503350499</v>
      </c>
      <c r="I2682">
        <v>146.71794154725001</v>
      </c>
      <c r="J2682">
        <v>137.62986369938201</v>
      </c>
      <c r="K2682">
        <v>70.196149303808696</v>
      </c>
      <c r="L2682">
        <v>387.85864034326698</v>
      </c>
      <c r="M2682">
        <v>450.01265782728399</v>
      </c>
      <c r="N2682">
        <v>389.63516330840503</v>
      </c>
      <c r="O2682">
        <v>297.24266840648198</v>
      </c>
      <c r="P2682">
        <v>287.124124408792</v>
      </c>
      <c r="Q2682">
        <v>99.160722543683903</v>
      </c>
      <c r="R2682">
        <v>67.535128213918597</v>
      </c>
      <c r="S2682">
        <v>30.902241893823401</v>
      </c>
      <c r="T2682">
        <v>78.776244389367207</v>
      </c>
    </row>
    <row r="2683" spans="1:20" x14ac:dyDescent="0.35">
      <c r="A2683" s="24">
        <v>44802</v>
      </c>
      <c r="B2683">
        <v>118.609763099972</v>
      </c>
      <c r="C2683">
        <v>137.96380178979501</v>
      </c>
      <c r="D2683">
        <v>130.55391270891499</v>
      </c>
      <c r="E2683">
        <v>111.952490915509</v>
      </c>
      <c r="F2683">
        <v>146.577364037043</v>
      </c>
      <c r="G2683">
        <v>37.047117398081603</v>
      </c>
      <c r="H2683">
        <v>16.077877403082098</v>
      </c>
      <c r="I2683">
        <v>145.375338251139</v>
      </c>
      <c r="J2683">
        <v>136.614151017002</v>
      </c>
      <c r="K2683">
        <v>68.544467441606599</v>
      </c>
      <c r="L2683">
        <v>385.29405717550702</v>
      </c>
      <c r="M2683">
        <v>445.31115738791101</v>
      </c>
      <c r="N2683">
        <v>387.019653311436</v>
      </c>
      <c r="O2683">
        <v>293.04242105785102</v>
      </c>
      <c r="P2683">
        <v>285.94145583039</v>
      </c>
      <c r="Q2683">
        <v>100.61294938120599</v>
      </c>
      <c r="R2683">
        <v>68.764636639475</v>
      </c>
      <c r="S2683">
        <v>30.8539427838137</v>
      </c>
      <c r="T2683">
        <v>79.738414811136195</v>
      </c>
    </row>
    <row r="2684" spans="1:20" x14ac:dyDescent="0.35">
      <c r="A2684" s="24">
        <v>44803</v>
      </c>
      <c r="B2684">
        <v>118.76224409496901</v>
      </c>
      <c r="C2684">
        <v>137.94661041419999</v>
      </c>
      <c r="D2684">
        <v>130.51394332157599</v>
      </c>
      <c r="E2684">
        <v>111.89388018826899</v>
      </c>
      <c r="F2684">
        <v>145.42929280448899</v>
      </c>
      <c r="G2684">
        <v>36.783186833494199</v>
      </c>
      <c r="H2684">
        <v>15.913548134821401</v>
      </c>
      <c r="I2684">
        <v>145.733322915016</v>
      </c>
      <c r="J2684">
        <v>136.78755269070101</v>
      </c>
      <c r="K2684">
        <v>69.193344749454099</v>
      </c>
      <c r="L2684">
        <v>381.06434163998</v>
      </c>
      <c r="M2684">
        <v>440.37454389223302</v>
      </c>
      <c r="N2684">
        <v>382.68762001627101</v>
      </c>
      <c r="O2684">
        <v>292.31195173521098</v>
      </c>
      <c r="P2684">
        <v>282.83146847914702</v>
      </c>
      <c r="Q2684">
        <v>97.820212959186307</v>
      </c>
      <c r="R2684">
        <v>66.627635628066301</v>
      </c>
      <c r="S2684">
        <v>30.3323035517442</v>
      </c>
      <c r="T2684">
        <v>75.757586474879204</v>
      </c>
    </row>
    <row r="2685" spans="1:20" x14ac:dyDescent="0.35">
      <c r="A2685" s="24">
        <v>44804</v>
      </c>
      <c r="B2685">
        <v>118.128870124328</v>
      </c>
      <c r="C2685">
        <v>136.880855682754</v>
      </c>
      <c r="D2685">
        <v>129.83439141585501</v>
      </c>
      <c r="E2685">
        <v>111.762057991378</v>
      </c>
      <c r="F2685">
        <v>144.51709069271101</v>
      </c>
      <c r="G2685">
        <v>37.491625266725599</v>
      </c>
      <c r="H2685">
        <v>16.392582152674098</v>
      </c>
      <c r="I2685">
        <v>143.78211060524399</v>
      </c>
      <c r="J2685">
        <v>135.35069450696301</v>
      </c>
      <c r="K2685">
        <v>67.069762945981793</v>
      </c>
      <c r="L2685">
        <v>378.164812037856</v>
      </c>
      <c r="M2685">
        <v>437.16188995966502</v>
      </c>
      <c r="N2685">
        <v>379.82689697009499</v>
      </c>
      <c r="O2685">
        <v>290.24225615876401</v>
      </c>
      <c r="P2685">
        <v>277.79419679452798</v>
      </c>
      <c r="Q2685">
        <v>95.772203251186994</v>
      </c>
      <c r="R2685">
        <v>65.134660712492803</v>
      </c>
      <c r="S2685">
        <v>30.573802786778</v>
      </c>
      <c r="T2685">
        <v>76.5241347207008</v>
      </c>
    </row>
    <row r="2686" spans="1:20" x14ac:dyDescent="0.35">
      <c r="A2686" s="24">
        <v>44805</v>
      </c>
      <c r="B2686">
        <v>117.61640841624801</v>
      </c>
      <c r="C2686">
        <v>136.39315404598699</v>
      </c>
      <c r="D2686">
        <v>129.54991287734299</v>
      </c>
      <c r="E2686">
        <v>111.67109478905699</v>
      </c>
      <c r="F2686">
        <v>144.78592112940899</v>
      </c>
      <c r="G2686">
        <v>38.922395274889901</v>
      </c>
      <c r="H2686">
        <v>17.3165431219198</v>
      </c>
      <c r="I2686">
        <v>142.228149000152</v>
      </c>
      <c r="J2686">
        <v>134.53582167485899</v>
      </c>
      <c r="K2686">
        <v>63.412476556179399</v>
      </c>
      <c r="L2686">
        <v>379.35144949938598</v>
      </c>
      <c r="M2686">
        <v>438.25889151511802</v>
      </c>
      <c r="N2686">
        <v>380.97119257931502</v>
      </c>
      <c r="O2686">
        <v>287.92908705591998</v>
      </c>
      <c r="P2686">
        <v>277.13716060872099</v>
      </c>
      <c r="Q2686">
        <v>93.724201039480903</v>
      </c>
      <c r="R2686">
        <v>63.612411122075798</v>
      </c>
      <c r="S2686">
        <v>30.660742658789601</v>
      </c>
      <c r="T2686">
        <v>73.547765754928307</v>
      </c>
    </row>
    <row r="2687" spans="1:20" x14ac:dyDescent="0.35">
      <c r="A2687" s="24">
        <v>44806</v>
      </c>
      <c r="B2687">
        <v>117.957246089153</v>
      </c>
      <c r="C2687">
        <v>136.703331236694</v>
      </c>
      <c r="D2687">
        <v>129.79032384042901</v>
      </c>
      <c r="E2687">
        <v>111.83244164925701</v>
      </c>
      <c r="F2687">
        <v>144.833379625465</v>
      </c>
      <c r="G2687">
        <v>38.519552857157898</v>
      </c>
      <c r="H2687">
        <v>17.003390545480599</v>
      </c>
      <c r="I2687">
        <v>142.19221604099599</v>
      </c>
      <c r="J2687">
        <v>134.63521129296399</v>
      </c>
      <c r="K2687">
        <v>64.415290272750099</v>
      </c>
      <c r="L2687">
        <v>375.35135170698999</v>
      </c>
      <c r="M2687">
        <v>432.53870982661198</v>
      </c>
      <c r="N2687">
        <v>377.04784769949498</v>
      </c>
      <c r="O2687">
        <v>286.04200881013401</v>
      </c>
      <c r="P2687">
        <v>274.64045409817101</v>
      </c>
      <c r="Q2687">
        <v>94.357217996770103</v>
      </c>
      <c r="R2687">
        <v>64.0807947524235</v>
      </c>
      <c r="S2687">
        <v>29.6657651471529</v>
      </c>
      <c r="T2687">
        <v>75.281781067030707</v>
      </c>
    </row>
    <row r="2688" spans="1:20" x14ac:dyDescent="0.35">
      <c r="A2688" s="24">
        <v>44810</v>
      </c>
      <c r="B2688">
        <v>116.85242453750899</v>
      </c>
      <c r="C2688">
        <v>135.307361135592</v>
      </c>
      <c r="D2688">
        <v>129.028976921897</v>
      </c>
      <c r="E2688">
        <v>111.539087918744</v>
      </c>
      <c r="F2688">
        <v>144.50130194562001</v>
      </c>
      <c r="G2688">
        <v>40.492068751683398</v>
      </c>
      <c r="H2688">
        <v>18.3040682760621</v>
      </c>
      <c r="I2688">
        <v>139.24596190945499</v>
      </c>
      <c r="J2688">
        <v>132.80927716459399</v>
      </c>
      <c r="K2688">
        <v>59.696212981210799</v>
      </c>
      <c r="L2688">
        <v>373.935126408261</v>
      </c>
      <c r="M2688">
        <v>430.81484154590999</v>
      </c>
      <c r="N2688">
        <v>375.49483172118403</v>
      </c>
      <c r="O2688">
        <v>281.65919287429199</v>
      </c>
      <c r="P2688">
        <v>273.19497793334</v>
      </c>
      <c r="Q2688">
        <v>93.798676709400297</v>
      </c>
      <c r="R2688">
        <v>63.583136447232498</v>
      </c>
      <c r="S2688">
        <v>26.854714198759201</v>
      </c>
      <c r="T2688">
        <v>74.171590904019496</v>
      </c>
    </row>
    <row r="2689" spans="1:20" x14ac:dyDescent="0.35">
      <c r="A2689" s="24">
        <v>44811</v>
      </c>
      <c r="B2689">
        <v>117.66342985168799</v>
      </c>
      <c r="C2689">
        <v>136.548194273322</v>
      </c>
      <c r="D2689">
        <v>129.75024195380999</v>
      </c>
      <c r="E2689">
        <v>111.72977476883101</v>
      </c>
      <c r="F2689">
        <v>146.38303592697801</v>
      </c>
      <c r="G2689">
        <v>39.1585395560747</v>
      </c>
      <c r="H2689">
        <v>17.437466741963</v>
      </c>
      <c r="I2689">
        <v>142.12037936024299</v>
      </c>
      <c r="J2689">
        <v>134.622777587721</v>
      </c>
      <c r="K2689">
        <v>62.468672092530703</v>
      </c>
      <c r="L2689">
        <v>380.65289583248199</v>
      </c>
      <c r="M2689">
        <v>439.04245970794398</v>
      </c>
      <c r="N2689">
        <v>382.360669283996</v>
      </c>
      <c r="O2689">
        <v>287.32037886820302</v>
      </c>
      <c r="P2689">
        <v>282.04301128038901</v>
      </c>
      <c r="Q2689">
        <v>91.564481574748996</v>
      </c>
      <c r="R2689">
        <v>61.8852443913283</v>
      </c>
      <c r="S2689">
        <v>26.091577574148701</v>
      </c>
      <c r="T2689">
        <v>72.818209813309906</v>
      </c>
    </row>
    <row r="2690" spans="1:20" x14ac:dyDescent="0.35">
      <c r="A2690" s="24">
        <v>44812</v>
      </c>
      <c r="B2690">
        <v>117.287286396043</v>
      </c>
      <c r="C2690">
        <v>136.28974322317299</v>
      </c>
      <c r="D2690">
        <v>129.63004450792999</v>
      </c>
      <c r="E2690">
        <v>111.700434778944</v>
      </c>
      <c r="F2690">
        <v>146.98394404352001</v>
      </c>
      <c r="G2690">
        <v>39.978106353886503</v>
      </c>
      <c r="H2690">
        <v>17.9769605984065</v>
      </c>
      <c r="I2690">
        <v>141.47365918933099</v>
      </c>
      <c r="J2690">
        <v>134.312245049024</v>
      </c>
      <c r="K2690">
        <v>60.522053912312003</v>
      </c>
      <c r="L2690">
        <v>383.14091981524501</v>
      </c>
      <c r="M2690">
        <v>441.941741132826</v>
      </c>
      <c r="N2690">
        <v>384.649324409928</v>
      </c>
      <c r="O2690">
        <v>293.40768009089601</v>
      </c>
      <c r="P2690">
        <v>281.42978209889702</v>
      </c>
      <c r="Q2690">
        <v>91.936852428052703</v>
      </c>
      <c r="R2690">
        <v>62.2365349058758</v>
      </c>
      <c r="S2690">
        <v>26.593896425217299</v>
      </c>
      <c r="T2690">
        <v>73.679920824848693</v>
      </c>
    </row>
    <row r="2691" spans="1:20" x14ac:dyDescent="0.35">
      <c r="A2691" s="24">
        <v>44813</v>
      </c>
      <c r="B2691">
        <v>117.275561400717</v>
      </c>
      <c r="C2691">
        <v>136.4965234105</v>
      </c>
      <c r="D2691">
        <v>129.58996262131001</v>
      </c>
      <c r="E2691">
        <v>111.597767898518</v>
      </c>
      <c r="F2691">
        <v>147.61650872977299</v>
      </c>
      <c r="G2691">
        <v>39.783630318451799</v>
      </c>
      <c r="H2691">
        <v>17.860689554960199</v>
      </c>
      <c r="I2691">
        <v>142.03054696235299</v>
      </c>
      <c r="J2691">
        <v>134.622777587721</v>
      </c>
      <c r="K2691">
        <v>60.934976668416702</v>
      </c>
      <c r="L2691">
        <v>389.093097389489</v>
      </c>
      <c r="M2691">
        <v>450.63952455253298</v>
      </c>
      <c r="N2691">
        <v>390.77949087137102</v>
      </c>
      <c r="O2691">
        <v>297.72963983099999</v>
      </c>
      <c r="P2691">
        <v>289.13900553106402</v>
      </c>
      <c r="Q2691">
        <v>94.543403423421694</v>
      </c>
      <c r="R2691">
        <v>64.022250986310198</v>
      </c>
      <c r="S2691">
        <v>26.941654070770699</v>
      </c>
      <c r="T2691">
        <v>75.709984040174405</v>
      </c>
    </row>
    <row r="2692" spans="1:20" x14ac:dyDescent="0.35">
      <c r="A2692" s="24">
        <v>44816</v>
      </c>
      <c r="B2692">
        <v>117.099266052662</v>
      </c>
      <c r="C2692">
        <v>136.34144172486299</v>
      </c>
      <c r="D2692">
        <v>129.58996262131001</v>
      </c>
      <c r="E2692">
        <v>111.539087918744</v>
      </c>
      <c r="F2692">
        <v>148.10673746562199</v>
      </c>
      <c r="G2692">
        <v>40.492068751683398</v>
      </c>
      <c r="H2692">
        <v>18.299417013752301</v>
      </c>
      <c r="I2692">
        <v>141.455678090974</v>
      </c>
      <c r="J2692">
        <v>134.32466875128799</v>
      </c>
      <c r="K2692">
        <v>59.401272082085903</v>
      </c>
      <c r="L2692">
        <v>393.27496343439202</v>
      </c>
      <c r="M2692">
        <v>456.28132507978103</v>
      </c>
      <c r="N2692">
        <v>394.86624720983701</v>
      </c>
      <c r="O2692">
        <v>301.016800526331</v>
      </c>
      <c r="P2692">
        <v>294.1324874311</v>
      </c>
      <c r="Q2692">
        <v>95.846678921106403</v>
      </c>
      <c r="R2692">
        <v>65.017562013119402</v>
      </c>
      <c r="S2692">
        <v>28.023571454418899</v>
      </c>
      <c r="T2692">
        <v>76.762029003886298</v>
      </c>
    </row>
    <row r="2693" spans="1:20" x14ac:dyDescent="0.35">
      <c r="A2693" s="24">
        <v>44817</v>
      </c>
      <c r="B2693">
        <v>116.441078068008</v>
      </c>
      <c r="C2693">
        <v>135.27289546779801</v>
      </c>
      <c r="D2693">
        <v>128.788533816159</v>
      </c>
      <c r="E2693">
        <v>111.17234958724799</v>
      </c>
      <c r="F2693">
        <v>144.77011920306299</v>
      </c>
      <c r="G2693">
        <v>40.269812022522999</v>
      </c>
      <c r="H2693">
        <v>18.187798546903</v>
      </c>
      <c r="I2693">
        <v>140.35982516817199</v>
      </c>
      <c r="J2693">
        <v>133.35581003138799</v>
      </c>
      <c r="K2693">
        <v>59.755208490808698</v>
      </c>
      <c r="L2693">
        <v>376.17436294571303</v>
      </c>
      <c r="M2693">
        <v>432.53870982661198</v>
      </c>
      <c r="N2693">
        <v>377.94696221325501</v>
      </c>
      <c r="O2693">
        <v>291.03363042058999</v>
      </c>
      <c r="P2693">
        <v>277.13716060872099</v>
      </c>
      <c r="Q2693">
        <v>95.362605807362797</v>
      </c>
      <c r="R2693">
        <v>64.578453057614894</v>
      </c>
      <c r="S2693">
        <v>28.139490055439101</v>
      </c>
      <c r="T2693">
        <v>74.663235720974896</v>
      </c>
    </row>
    <row r="2694" spans="1:20" x14ac:dyDescent="0.35">
      <c r="A2694" s="24">
        <v>44818</v>
      </c>
      <c r="B2694">
        <v>116.593867369655</v>
      </c>
      <c r="C2694">
        <v>135.479689474559</v>
      </c>
      <c r="D2694">
        <v>128.94881314865901</v>
      </c>
      <c r="E2694">
        <v>111.040331174846</v>
      </c>
      <c r="F2694">
        <v>144.88081176301199</v>
      </c>
      <c r="G2694">
        <v>40.005887047612198</v>
      </c>
      <c r="H2694">
        <v>18.001765140246501</v>
      </c>
      <c r="I2694">
        <v>141.65326550999399</v>
      </c>
      <c r="J2694">
        <v>133.989308814026</v>
      </c>
      <c r="K2694">
        <v>60.345090289058398</v>
      </c>
      <c r="L2694">
        <v>377.60978785255497</v>
      </c>
      <c r="M2694">
        <v>434.576041897408</v>
      </c>
      <c r="N2694">
        <v>379.25473318861202</v>
      </c>
      <c r="O2694">
        <v>291.45977002109697</v>
      </c>
      <c r="P2694">
        <v>276.69914222476001</v>
      </c>
      <c r="Q2694">
        <v>95.772203251186994</v>
      </c>
      <c r="R2694">
        <v>64.871194222475495</v>
      </c>
      <c r="S2694">
        <v>30.380604504246701</v>
      </c>
      <c r="T2694">
        <v>77.295988031773106</v>
      </c>
    </row>
    <row r="2695" spans="1:20" x14ac:dyDescent="0.35">
      <c r="A2695" s="24">
        <v>44819</v>
      </c>
      <c r="B2695">
        <v>116.241257988295</v>
      </c>
      <c r="C2695">
        <v>135.014347681613</v>
      </c>
      <c r="D2695">
        <v>128.62825448365899</v>
      </c>
      <c r="E2695">
        <v>110.95234583145201</v>
      </c>
      <c r="F2695">
        <v>144.026901494626</v>
      </c>
      <c r="G2695">
        <v>40.117012617354099</v>
      </c>
      <c r="H2695">
        <v>18.063775837702899</v>
      </c>
      <c r="I2695">
        <v>140.467609426861</v>
      </c>
      <c r="J2695">
        <v>133.34339633210601</v>
      </c>
      <c r="K2695">
        <v>60.2860993605685</v>
      </c>
      <c r="L2695">
        <v>373.322652928281</v>
      </c>
      <c r="M2695">
        <v>427.91559054849802</v>
      </c>
      <c r="N2695">
        <v>374.922699893448</v>
      </c>
      <c r="O2695">
        <v>294.564289014042</v>
      </c>
      <c r="P2695">
        <v>277.75040700994703</v>
      </c>
      <c r="Q2695">
        <v>92.979474325459194</v>
      </c>
      <c r="R2695">
        <v>62.704918536223502</v>
      </c>
      <c r="S2695">
        <v>27.6854721568731</v>
      </c>
      <c r="T2695">
        <v>74.568072955257705</v>
      </c>
    </row>
    <row r="2696" spans="1:20" x14ac:dyDescent="0.35">
      <c r="A2696" s="24">
        <v>44820</v>
      </c>
      <c r="B2696">
        <v>116.15898682586899</v>
      </c>
      <c r="C2696">
        <v>134.97990965268701</v>
      </c>
      <c r="D2696">
        <v>128.62825448365899</v>
      </c>
      <c r="E2696">
        <v>110.98167427925</v>
      </c>
      <c r="F2696">
        <v>144.39060938567201</v>
      </c>
      <c r="G2696">
        <v>40.769886868295501</v>
      </c>
      <c r="H2696">
        <v>18.466846685457099</v>
      </c>
      <c r="I2696">
        <v>139.76696057965799</v>
      </c>
      <c r="J2696">
        <v>133.03286379341</v>
      </c>
      <c r="K2696">
        <v>58.811385702728003</v>
      </c>
      <c r="L2696">
        <v>370.47462134044002</v>
      </c>
      <c r="M2696">
        <v>424.62449459973197</v>
      </c>
      <c r="N2696">
        <v>372.14368257659402</v>
      </c>
      <c r="O2696">
        <v>291.703243547493</v>
      </c>
      <c r="P2696">
        <v>273.72061032593399</v>
      </c>
      <c r="Q2696">
        <v>92.644337558968402</v>
      </c>
      <c r="R2696">
        <v>62.587819836850102</v>
      </c>
      <c r="S2696">
        <v>26.033618273638702</v>
      </c>
      <c r="T2696">
        <v>72.543297963705299</v>
      </c>
    </row>
    <row r="2697" spans="1:20" x14ac:dyDescent="0.35">
      <c r="A2697" s="24">
        <v>44823</v>
      </c>
      <c r="B2697">
        <v>115.98267279256299</v>
      </c>
      <c r="C2697">
        <v>134.928169692696</v>
      </c>
      <c r="D2697">
        <v>128.508049002115</v>
      </c>
      <c r="E2697">
        <v>110.820315876961</v>
      </c>
      <c r="F2697">
        <v>145.00731942856001</v>
      </c>
      <c r="G2697">
        <v>40.589301179723797</v>
      </c>
      <c r="H2697">
        <v>18.364528114652899</v>
      </c>
      <c r="I2697">
        <v>140.41372460690599</v>
      </c>
      <c r="J2697">
        <v>133.25643041626299</v>
      </c>
      <c r="K2697">
        <v>59.165322111450799</v>
      </c>
      <c r="L2697">
        <v>373.34762438119998</v>
      </c>
      <c r="M2697">
        <v>428.11224328344002</v>
      </c>
      <c r="N2697">
        <v>374.87706994371302</v>
      </c>
      <c r="O2697">
        <v>296.34003722293397</v>
      </c>
      <c r="P2697">
        <v>277.16924097391001</v>
      </c>
      <c r="Q2697">
        <v>92.942232742353099</v>
      </c>
      <c r="R2697">
        <v>62.968385026240902</v>
      </c>
      <c r="S2697">
        <v>26.420016681194099</v>
      </c>
      <c r="T2697">
        <v>72.519307279736793</v>
      </c>
    </row>
    <row r="2698" spans="1:20" x14ac:dyDescent="0.35">
      <c r="A2698" s="24">
        <v>44824</v>
      </c>
      <c r="B2698">
        <v>115.46551174372701</v>
      </c>
      <c r="C2698">
        <v>133.963061897312</v>
      </c>
      <c r="D2698">
        <v>127.987105011007</v>
      </c>
      <c r="E2698">
        <v>110.688309006648</v>
      </c>
      <c r="F2698">
        <v>143.53668593803101</v>
      </c>
      <c r="G2698">
        <v>41.436648671261302</v>
      </c>
      <c r="H2698">
        <v>18.941229440999901</v>
      </c>
      <c r="I2698">
        <v>138.32975916365399</v>
      </c>
      <c r="J2698">
        <v>131.92736435457701</v>
      </c>
      <c r="K2698">
        <v>57.239254781989402</v>
      </c>
      <c r="L2698">
        <v>369.06213428316602</v>
      </c>
      <c r="M2698">
        <v>423.94897435086</v>
      </c>
      <c r="N2698">
        <v>370.52663129067201</v>
      </c>
      <c r="O2698">
        <v>294.19617848924702</v>
      </c>
      <c r="P2698">
        <v>269.94601010574502</v>
      </c>
      <c r="Q2698">
        <v>92.830522985620405</v>
      </c>
      <c r="R2698">
        <v>62.822011652024102</v>
      </c>
      <c r="S2698">
        <v>25.7631384671033</v>
      </c>
      <c r="T2698">
        <v>71.479666063826102</v>
      </c>
    </row>
    <row r="2699" spans="1:20" x14ac:dyDescent="0.35">
      <c r="A2699" s="24">
        <v>44825</v>
      </c>
      <c r="B2699">
        <v>115.829892833542</v>
      </c>
      <c r="C2699">
        <v>134.08371937345601</v>
      </c>
      <c r="D2699">
        <v>127.987105011007</v>
      </c>
      <c r="E2699">
        <v>110.585653668311</v>
      </c>
      <c r="F2699">
        <v>143.23619893162299</v>
      </c>
      <c r="G2699">
        <v>40.061451229902403</v>
      </c>
      <c r="H2699">
        <v>17.994013474492601</v>
      </c>
      <c r="I2699">
        <v>139.479526143969</v>
      </c>
      <c r="J2699">
        <v>132.42419240933799</v>
      </c>
      <c r="K2699">
        <v>59.894684906806297</v>
      </c>
      <c r="L2699">
        <v>362.62431428502401</v>
      </c>
      <c r="M2699">
        <v>416.48645490770701</v>
      </c>
      <c r="N2699">
        <v>364.28823749046597</v>
      </c>
      <c r="O2699">
        <v>290.39855202711101</v>
      </c>
      <c r="P2699">
        <v>266.99504700169501</v>
      </c>
      <c r="Q2699">
        <v>92.271974201957505</v>
      </c>
      <c r="R2699">
        <v>62.587819836850102</v>
      </c>
      <c r="S2699">
        <v>26.052936812146701</v>
      </c>
      <c r="T2699">
        <v>69.981498795455394</v>
      </c>
    </row>
    <row r="2700" spans="1:20" x14ac:dyDescent="0.35">
      <c r="A2700" s="24">
        <v>44826</v>
      </c>
      <c r="B2700">
        <v>114.595788026658</v>
      </c>
      <c r="C2700">
        <v>132.61880411733301</v>
      </c>
      <c r="D2700">
        <v>127.025396873356</v>
      </c>
      <c r="E2700">
        <v>110.160258441219</v>
      </c>
      <c r="F2700">
        <v>142.23999225059799</v>
      </c>
      <c r="G2700">
        <v>42.103416063904</v>
      </c>
      <c r="H2700">
        <v>19.362904023705902</v>
      </c>
      <c r="I2700">
        <v>136.85663940727301</v>
      </c>
      <c r="J2700">
        <v>130.56099717715799</v>
      </c>
      <c r="K2700">
        <v>55.527972703925499</v>
      </c>
      <c r="L2700">
        <v>359.57830542972903</v>
      </c>
      <c r="M2700">
        <v>412.401719273732</v>
      </c>
      <c r="N2700">
        <v>361.16907254410899</v>
      </c>
      <c r="O2700">
        <v>283.72201562446799</v>
      </c>
      <c r="P2700">
        <v>260.16823163917798</v>
      </c>
      <c r="Q2700">
        <v>92.532635298528902</v>
      </c>
      <c r="R2700">
        <v>62.4414520462065</v>
      </c>
      <c r="S2700">
        <v>24.294822675899699</v>
      </c>
      <c r="T2700">
        <v>68.781905651856704</v>
      </c>
    </row>
    <row r="2701" spans="1:20" x14ac:dyDescent="0.35">
      <c r="A2701" s="24">
        <v>44827</v>
      </c>
      <c r="B2701">
        <v>114.243187987924</v>
      </c>
      <c r="C2701">
        <v>132.30855782945801</v>
      </c>
      <c r="D2701">
        <v>126.744920094975</v>
      </c>
      <c r="E2701">
        <v>109.984206959809</v>
      </c>
      <c r="F2701">
        <v>140.43728108022401</v>
      </c>
      <c r="G2701">
        <v>41.770030970163504</v>
      </c>
      <c r="H2701">
        <v>19.121060726481101</v>
      </c>
      <c r="I2701">
        <v>136.62310441031701</v>
      </c>
      <c r="J2701">
        <v>130.188366133107</v>
      </c>
      <c r="K2701">
        <v>56.059060561332103</v>
      </c>
      <c r="L2701">
        <v>353.55363587719</v>
      </c>
      <c r="M2701">
        <v>405.88181240613102</v>
      </c>
      <c r="N2701">
        <v>354.84865347711701</v>
      </c>
      <c r="O2701">
        <v>278.63804955039598</v>
      </c>
      <c r="P2701">
        <v>257.12920681340103</v>
      </c>
      <c r="Q2701">
        <v>89.404769606310296</v>
      </c>
      <c r="R2701">
        <v>60.099533894467399</v>
      </c>
      <c r="S2701">
        <v>23.251546054253399</v>
      </c>
      <c r="T2701">
        <v>63.237131448485798</v>
      </c>
    </row>
    <row r="2702" spans="1:20" x14ac:dyDescent="0.35">
      <c r="A2702" s="24">
        <v>44830</v>
      </c>
      <c r="B2702">
        <v>112.77402271696801</v>
      </c>
      <c r="C2702">
        <v>130.309383264236</v>
      </c>
      <c r="D2702">
        <v>125.422547298715</v>
      </c>
      <c r="E2702">
        <v>109.42682794658199</v>
      </c>
      <c r="F2702">
        <v>138.80852289219999</v>
      </c>
      <c r="G2702">
        <v>43.367485140682803</v>
      </c>
      <c r="H2702">
        <v>20.207804047983402</v>
      </c>
      <c r="I2702">
        <v>133.35351212148899</v>
      </c>
      <c r="J2702">
        <v>127.927672446388</v>
      </c>
      <c r="K2702">
        <v>52.9315564131388</v>
      </c>
      <c r="L2702">
        <v>350.05607736006601</v>
      </c>
      <c r="M2702">
        <v>403.36813830136799</v>
      </c>
      <c r="N2702">
        <v>351.56527822845601</v>
      </c>
      <c r="O2702">
        <v>275.14662943317001</v>
      </c>
      <c r="P2702">
        <v>253.121193093405</v>
      </c>
      <c r="Q2702">
        <v>87.319525811497698</v>
      </c>
      <c r="R2702">
        <v>58.665108328580502</v>
      </c>
      <c r="S2702">
        <v>23.386785036274699</v>
      </c>
      <c r="T2702">
        <v>61.2218213670008</v>
      </c>
    </row>
    <row r="2703" spans="1:20" x14ac:dyDescent="0.35">
      <c r="A2703" s="24">
        <v>44831</v>
      </c>
      <c r="B2703">
        <v>112.29209270986399</v>
      </c>
      <c r="C2703">
        <v>128.999563513184</v>
      </c>
      <c r="D2703">
        <v>124.66121645150901</v>
      </c>
      <c r="E2703">
        <v>109.309467987034</v>
      </c>
      <c r="F2703">
        <v>138.47645839161001</v>
      </c>
      <c r="G2703">
        <v>45.6317094986833</v>
      </c>
      <c r="H2703">
        <v>21.7999302166081</v>
      </c>
      <c r="I2703">
        <v>130.10181321834401</v>
      </c>
      <c r="J2703">
        <v>126.00236870587401</v>
      </c>
      <c r="K2703">
        <v>48.682867297210201</v>
      </c>
      <c r="L2703">
        <v>349.16248812267298</v>
      </c>
      <c r="M2703">
        <v>403.36813830136799</v>
      </c>
      <c r="N2703">
        <v>350.58027204460802</v>
      </c>
      <c r="O2703">
        <v>272.390260522765</v>
      </c>
      <c r="P2703">
        <v>255.89596387506299</v>
      </c>
      <c r="Q2703">
        <v>88.250445448464305</v>
      </c>
      <c r="R2703">
        <v>59.484776889902598</v>
      </c>
      <c r="S2703">
        <v>22.613988221163702</v>
      </c>
      <c r="T2703">
        <v>62.810608412671598</v>
      </c>
    </row>
    <row r="2704" spans="1:20" x14ac:dyDescent="0.35">
      <c r="A2704" s="24">
        <v>44832</v>
      </c>
      <c r="B2704">
        <v>114.102123681603</v>
      </c>
      <c r="C2704">
        <v>131.30897054684701</v>
      </c>
      <c r="D2704">
        <v>126.384279543356</v>
      </c>
      <c r="E2704">
        <v>110.145576904187</v>
      </c>
      <c r="F2704">
        <v>140.67449448497601</v>
      </c>
      <c r="G2704">
        <v>42.617378461701101</v>
      </c>
      <c r="H2704">
        <v>19.610948127818801</v>
      </c>
      <c r="I2704">
        <v>133.33554564191101</v>
      </c>
      <c r="J2704">
        <v>128.53631382151801</v>
      </c>
      <c r="K2704">
        <v>53.521648942359398</v>
      </c>
      <c r="L2704">
        <v>356.03271798639202</v>
      </c>
      <c r="M2704">
        <v>410.98775476920099</v>
      </c>
      <c r="N2704">
        <v>357.47528337780301</v>
      </c>
      <c r="O2704">
        <v>277.29048816685702</v>
      </c>
      <c r="P2704">
        <v>264.70475344741197</v>
      </c>
      <c r="Q2704">
        <v>90.708045103995005</v>
      </c>
      <c r="R2704">
        <v>61.416860760980498</v>
      </c>
      <c r="S2704">
        <v>23.270866435254501</v>
      </c>
      <c r="T2704">
        <v>66.931869404788003</v>
      </c>
    </row>
    <row r="2705" spans="1:20" x14ac:dyDescent="0.35">
      <c r="A2705" s="24">
        <v>44833</v>
      </c>
      <c r="B2705">
        <v>113.50273818347</v>
      </c>
      <c r="C2705">
        <v>130.481711603203</v>
      </c>
      <c r="D2705">
        <v>125.62294066048599</v>
      </c>
      <c r="E2705">
        <v>109.925538522124</v>
      </c>
      <c r="F2705">
        <v>139.55176695914699</v>
      </c>
      <c r="G2705">
        <v>43.131343654336298</v>
      </c>
      <c r="H2705">
        <v>19.9675102953371</v>
      </c>
      <c r="I2705">
        <v>132.04207606253101</v>
      </c>
      <c r="J2705">
        <v>127.57986880090201</v>
      </c>
      <c r="K2705">
        <v>52.6365055674204</v>
      </c>
      <c r="L2705">
        <v>348.59553147064798</v>
      </c>
      <c r="M2705">
        <v>400.4616759937</v>
      </c>
      <c r="N2705">
        <v>350.16982617321599</v>
      </c>
      <c r="O2705">
        <v>272.696539982849</v>
      </c>
      <c r="P2705">
        <v>252.46050632390401</v>
      </c>
      <c r="Q2705">
        <v>90.149496320332005</v>
      </c>
      <c r="R2705">
        <v>61.124119596119897</v>
      </c>
      <c r="S2705">
        <v>22.894128218199501</v>
      </c>
      <c r="T2705">
        <v>66.500020251875995</v>
      </c>
    </row>
    <row r="2706" spans="1:20" x14ac:dyDescent="0.35">
      <c r="A2706" s="24">
        <v>44834</v>
      </c>
      <c r="B2706">
        <v>113.23239996453501</v>
      </c>
      <c r="C2706">
        <v>130.430013101513</v>
      </c>
      <c r="D2706">
        <v>125.502703036291</v>
      </c>
      <c r="E2706">
        <v>109.749521666981</v>
      </c>
      <c r="F2706">
        <v>138.91921545214899</v>
      </c>
      <c r="G2706">
        <v>44.187051938494498</v>
      </c>
      <c r="H2706">
        <v>20.719391644855499</v>
      </c>
      <c r="I2706">
        <v>131.57499144984101</v>
      </c>
      <c r="J2706">
        <v>127.25692256292299</v>
      </c>
      <c r="K2706">
        <v>50.571172552932197</v>
      </c>
      <c r="L2706">
        <v>343.20501719852803</v>
      </c>
      <c r="M2706">
        <v>393.54904177813199</v>
      </c>
      <c r="N2706">
        <v>344.67023494151499</v>
      </c>
      <c r="O2706">
        <v>271.28775682770703</v>
      </c>
      <c r="P2706">
        <v>248.58463684570199</v>
      </c>
      <c r="Q2706">
        <v>89.032406249299399</v>
      </c>
      <c r="R2706">
        <v>60.2459016851112</v>
      </c>
      <c r="S2706">
        <v>22.585007649662199</v>
      </c>
      <c r="T2706">
        <v>66.494689924409798</v>
      </c>
    </row>
    <row r="2707" spans="1:20" x14ac:dyDescent="0.35">
      <c r="A2707" s="24">
        <v>44837</v>
      </c>
      <c r="B2707">
        <v>114.152349637678</v>
      </c>
      <c r="C2707">
        <v>132.17728702818701</v>
      </c>
      <c r="D2707">
        <v>126.716031886796</v>
      </c>
      <c r="E2707">
        <v>110.190175535549</v>
      </c>
      <c r="F2707">
        <v>140.342192757802</v>
      </c>
      <c r="G2707">
        <v>42.797961355434197</v>
      </c>
      <c r="H2707">
        <v>19.806282744807799</v>
      </c>
      <c r="I2707">
        <v>134.66614692033801</v>
      </c>
      <c r="J2707">
        <v>129.611094106043</v>
      </c>
      <c r="K2707">
        <v>52.990570247168897</v>
      </c>
      <c r="L2707">
        <v>352.26606589637498</v>
      </c>
      <c r="M2707">
        <v>402.89684722732699</v>
      </c>
      <c r="N2707">
        <v>353.61737977043202</v>
      </c>
      <c r="O2707">
        <v>278.393016233639</v>
      </c>
      <c r="P2707">
        <v>254.61870729559601</v>
      </c>
      <c r="Q2707">
        <v>91.043181870485299</v>
      </c>
      <c r="R2707">
        <v>61.855969716484999</v>
      </c>
      <c r="S2707">
        <v>21.6962903910382</v>
      </c>
      <c r="T2707">
        <v>70.781224750942002</v>
      </c>
    </row>
    <row r="2708" spans="1:20" x14ac:dyDescent="0.35">
      <c r="A2708" s="24">
        <v>44838</v>
      </c>
      <c r="B2708">
        <v>114.458591567401</v>
      </c>
      <c r="C2708">
        <v>132.98957952507101</v>
      </c>
      <c r="D2708">
        <v>127.11779896121401</v>
      </c>
      <c r="E2708">
        <v>110.29299246313001</v>
      </c>
      <c r="F2708">
        <v>143.36303607853901</v>
      </c>
      <c r="G2708">
        <v>43.020215289756102</v>
      </c>
      <c r="H2708">
        <v>19.9272024219893</v>
      </c>
      <c r="I2708">
        <v>135.29735656656899</v>
      </c>
      <c r="J2708">
        <v>130.20931237508699</v>
      </c>
      <c r="K2708">
        <v>52.518487061576302</v>
      </c>
      <c r="L2708">
        <v>363.18161132113102</v>
      </c>
      <c r="M2708">
        <v>415.70090892936599</v>
      </c>
      <c r="N2708">
        <v>364.780772536136</v>
      </c>
      <c r="O2708">
        <v>291.01103783210499</v>
      </c>
      <c r="P2708">
        <v>266.334411891397</v>
      </c>
      <c r="Q2708">
        <v>93.500781526015601</v>
      </c>
      <c r="R2708">
        <v>63.641685796919397</v>
      </c>
      <c r="S2708">
        <v>22.691267902674799</v>
      </c>
      <c r="T2708">
        <v>74.491966320751402</v>
      </c>
    </row>
    <row r="2709" spans="1:20" x14ac:dyDescent="0.35">
      <c r="A2709" s="24">
        <v>44839</v>
      </c>
      <c r="B2709">
        <v>113.85787007378499</v>
      </c>
      <c r="C2709">
        <v>131.814361058825</v>
      </c>
      <c r="D2709">
        <v>126.51514834958699</v>
      </c>
      <c r="E2709">
        <v>110.11673322412101</v>
      </c>
      <c r="F2709">
        <v>142.870184671011</v>
      </c>
      <c r="G2709">
        <v>43.937017310446699</v>
      </c>
      <c r="H2709">
        <v>20.561265812057499</v>
      </c>
      <c r="I2709">
        <v>133.890649923876</v>
      </c>
      <c r="J2709">
        <v>129.224758978175</v>
      </c>
      <c r="K2709">
        <v>50.9252326515726</v>
      </c>
      <c r="L2709">
        <v>362.33605100994998</v>
      </c>
      <c r="M2709">
        <v>415.46527860608001</v>
      </c>
      <c r="N2709">
        <v>363.79573439854101</v>
      </c>
      <c r="O2709">
        <v>288.74473555521303</v>
      </c>
      <c r="P2709">
        <v>264.30837238123303</v>
      </c>
      <c r="Q2709">
        <v>95.176420380711207</v>
      </c>
      <c r="R2709">
        <v>64.695551756988394</v>
      </c>
      <c r="S2709">
        <v>23.1259672627328</v>
      </c>
      <c r="T2709">
        <v>75.8568417195048</v>
      </c>
    </row>
    <row r="2710" spans="1:20" x14ac:dyDescent="0.35">
      <c r="A2710" s="24">
        <v>44840</v>
      </c>
      <c r="B2710">
        <v>113.410255531091</v>
      </c>
      <c r="C2710">
        <v>131.624247108611</v>
      </c>
      <c r="D2710">
        <v>126.15355958974401</v>
      </c>
      <c r="E2710">
        <v>109.86704321577299</v>
      </c>
      <c r="F2710">
        <v>142.409068908721</v>
      </c>
      <c r="G2710">
        <v>44.381527973929103</v>
      </c>
      <c r="H2710">
        <v>20.905425051512101</v>
      </c>
      <c r="I2710">
        <v>133.63815437036001</v>
      </c>
      <c r="J2710">
        <v>128.92563984067201</v>
      </c>
      <c r="K2710">
        <v>50.217112454291801</v>
      </c>
      <c r="L2710">
        <v>358.59822823803302</v>
      </c>
      <c r="M2710">
        <v>412.08746436943301</v>
      </c>
      <c r="N2710">
        <v>360.266123580792</v>
      </c>
      <c r="O2710">
        <v>285.62086541312198</v>
      </c>
      <c r="P2710">
        <v>262.590652215521</v>
      </c>
      <c r="Q2710">
        <v>95.772203251186994</v>
      </c>
      <c r="R2710">
        <v>65.076111362806003</v>
      </c>
      <c r="S2710">
        <v>23.029367200220701</v>
      </c>
      <c r="T2710">
        <v>76.960472127229195</v>
      </c>
    </row>
    <row r="2711" spans="1:20" x14ac:dyDescent="0.35">
      <c r="A2711" s="24">
        <v>44841</v>
      </c>
      <c r="B2711">
        <v>112.80952469484799</v>
      </c>
      <c r="C2711">
        <v>130.449056281232</v>
      </c>
      <c r="D2711">
        <v>125.591095328355</v>
      </c>
      <c r="E2711">
        <v>109.63203474445601</v>
      </c>
      <c r="F2711">
        <v>140.81916316345601</v>
      </c>
      <c r="G2711">
        <v>45.284436852918297</v>
      </c>
      <c r="H2711">
        <v>21.485228095590401</v>
      </c>
      <c r="I2711">
        <v>132.15927481499401</v>
      </c>
      <c r="J2711">
        <v>127.64201732116101</v>
      </c>
      <c r="K2711">
        <v>48.682867297210201</v>
      </c>
      <c r="L2711">
        <v>348.59553147064798</v>
      </c>
      <c r="M2711">
        <v>397.31961379021499</v>
      </c>
      <c r="N2711">
        <v>350.16982617321599</v>
      </c>
      <c r="O2711">
        <v>279.066821297133</v>
      </c>
      <c r="P2711">
        <v>256.60064706595898</v>
      </c>
      <c r="Q2711">
        <v>96.777591061779802</v>
      </c>
      <c r="R2711">
        <v>66.188526672562105</v>
      </c>
      <c r="S2711">
        <v>22.159970322597601</v>
      </c>
      <c r="T2711">
        <v>76.016776805715907</v>
      </c>
    </row>
    <row r="2712" spans="1:20" x14ac:dyDescent="0.35">
      <c r="A2712" s="24">
        <v>44844</v>
      </c>
      <c r="B2712">
        <v>112.302995554124</v>
      </c>
      <c r="C2712">
        <v>129.688572841509</v>
      </c>
      <c r="D2712">
        <v>126.11338127517</v>
      </c>
      <c r="E2712">
        <v>109.485115495334</v>
      </c>
      <c r="F2712">
        <v>139.03844816912101</v>
      </c>
      <c r="G2712">
        <v>46.673524641140197</v>
      </c>
      <c r="H2712">
        <v>22.458796834229101</v>
      </c>
      <c r="I2712">
        <v>129.706565286407</v>
      </c>
      <c r="J2712">
        <v>126.495475651744</v>
      </c>
      <c r="K2712">
        <v>46.499520357985901</v>
      </c>
      <c r="L2712">
        <v>345.93390355471701</v>
      </c>
      <c r="M2712">
        <v>393.15631443016599</v>
      </c>
      <c r="N2712">
        <v>347.46104319075801</v>
      </c>
      <c r="O2712">
        <v>277.71925991359399</v>
      </c>
      <c r="P2712">
        <v>255.41148664768801</v>
      </c>
      <c r="Q2712">
        <v>95.697742573853603</v>
      </c>
      <c r="R2712">
        <v>65.310303177980003</v>
      </c>
      <c r="S2712">
        <v>21.686632043030599</v>
      </c>
      <c r="T2712">
        <v>74.646579500234196</v>
      </c>
    </row>
    <row r="2713" spans="1:20" x14ac:dyDescent="0.35">
      <c r="A2713" s="24">
        <v>44845</v>
      </c>
      <c r="B2713">
        <v>112.373691203235</v>
      </c>
      <c r="C2713">
        <v>129.55035086505799</v>
      </c>
      <c r="D2713">
        <v>125.06879331021401</v>
      </c>
      <c r="E2713">
        <v>109.52919473269699</v>
      </c>
      <c r="F2713">
        <v>139.46776238989901</v>
      </c>
      <c r="G2713">
        <v>46.326257585051899</v>
      </c>
      <c r="H2713">
        <v>22.221607427888401</v>
      </c>
      <c r="I2713">
        <v>129.652461184766</v>
      </c>
      <c r="J2713">
        <v>126.233757659782</v>
      </c>
      <c r="K2713">
        <v>47.0896174683146</v>
      </c>
      <c r="L2713">
        <v>343.74308472058902</v>
      </c>
      <c r="M2713">
        <v>388.600257294681</v>
      </c>
      <c r="N2713">
        <v>345.244827207718</v>
      </c>
      <c r="O2713">
        <v>276.12668958502297</v>
      </c>
      <c r="P2713">
        <v>258.230305509944</v>
      </c>
      <c r="Q2713">
        <v>94.319983909956704</v>
      </c>
      <c r="R2713">
        <v>64.3149865675976</v>
      </c>
      <c r="S2713">
        <v>21.850851596553301</v>
      </c>
      <c r="T2713">
        <v>73.654911231522206</v>
      </c>
    </row>
    <row r="2714" spans="1:20" x14ac:dyDescent="0.35">
      <c r="A2714" s="24">
        <v>44846</v>
      </c>
      <c r="B2714">
        <v>112.467920926631</v>
      </c>
      <c r="C2714">
        <v>129.34296262264601</v>
      </c>
      <c r="D2714">
        <v>124.98844471672901</v>
      </c>
      <c r="E2714">
        <v>109.61733012324601</v>
      </c>
      <c r="F2714">
        <v>139.738029365356</v>
      </c>
      <c r="G2714">
        <v>45.853966227843699</v>
      </c>
      <c r="H2714">
        <v>21.899147069681</v>
      </c>
      <c r="I2714">
        <v>129.36390110308199</v>
      </c>
      <c r="J2714">
        <v>126.08417308357799</v>
      </c>
      <c r="K2714">
        <v>47.561682329474898</v>
      </c>
      <c r="L2714">
        <v>342.60929104026599</v>
      </c>
      <c r="M2714">
        <v>388.20743866430701</v>
      </c>
      <c r="N2714">
        <v>344.17769989584502</v>
      </c>
      <c r="O2714">
        <v>275.391638378202</v>
      </c>
      <c r="P2714">
        <v>257.56960152070798</v>
      </c>
      <c r="Q2714">
        <v>94.319983909956704</v>
      </c>
      <c r="R2714">
        <v>64.022250986310198</v>
      </c>
      <c r="S2714">
        <v>21.358192935985301</v>
      </c>
      <c r="T2714">
        <v>74.486644414023104</v>
      </c>
    </row>
    <row r="2715" spans="1:20" x14ac:dyDescent="0.35">
      <c r="A2715" s="24">
        <v>44847</v>
      </c>
      <c r="B2715">
        <v>112.114554792584</v>
      </c>
      <c r="C2715">
        <v>129.584927088321</v>
      </c>
      <c r="D2715">
        <v>124.90811219456801</v>
      </c>
      <c r="E2715">
        <v>109.33824241456701</v>
      </c>
      <c r="F2715">
        <v>140.008309520067</v>
      </c>
      <c r="G2715">
        <v>46.715204066244098</v>
      </c>
      <c r="H2715">
        <v>22.4882552669532</v>
      </c>
      <c r="I2715">
        <v>130.30171040446999</v>
      </c>
      <c r="J2715">
        <v>126.308529941922</v>
      </c>
      <c r="K2715">
        <v>46.3224925992197</v>
      </c>
      <c r="L2715">
        <v>351.65111022406899</v>
      </c>
      <c r="M2715">
        <v>397.71237156565098</v>
      </c>
      <c r="N2715">
        <v>353.20693389904102</v>
      </c>
      <c r="O2715">
        <v>286.96842679666099</v>
      </c>
      <c r="P2715">
        <v>260.87293204980801</v>
      </c>
      <c r="Q2715">
        <v>95.6232594076411</v>
      </c>
      <c r="R2715">
        <v>65.222484737022995</v>
      </c>
      <c r="S2715">
        <v>22.256570385109701</v>
      </c>
      <c r="T2715">
        <v>77.216369949315094</v>
      </c>
    </row>
    <row r="2716" spans="1:20" x14ac:dyDescent="0.35">
      <c r="A2716" s="24">
        <v>44848</v>
      </c>
      <c r="B2716">
        <v>111.50202422000901</v>
      </c>
      <c r="C2716">
        <v>128.46153149866899</v>
      </c>
      <c r="D2716">
        <v>124.22509691813001</v>
      </c>
      <c r="E2716">
        <v>109.161994717646</v>
      </c>
      <c r="F2716">
        <v>139.499537572901</v>
      </c>
      <c r="G2716">
        <v>47.4931026183055</v>
      </c>
      <c r="H2716">
        <v>23.082010783673599</v>
      </c>
      <c r="I2716">
        <v>128.01128394325201</v>
      </c>
      <c r="J2716">
        <v>125.099629689647</v>
      </c>
      <c r="K2716">
        <v>45.260316884406599</v>
      </c>
      <c r="L2716">
        <v>343.63742706410602</v>
      </c>
      <c r="M2716">
        <v>386.007989036374</v>
      </c>
      <c r="N2716">
        <v>345.16270607969301</v>
      </c>
      <c r="O2716">
        <v>282.98698878937199</v>
      </c>
      <c r="P2716">
        <v>252.50457162423601</v>
      </c>
      <c r="Q2716">
        <v>93.724201039480903</v>
      </c>
      <c r="R2716">
        <v>63.612411122075798</v>
      </c>
      <c r="S2716">
        <v>21.599692171019001</v>
      </c>
      <c r="T2716">
        <v>73.377683678832</v>
      </c>
    </row>
    <row r="2717" spans="1:20" x14ac:dyDescent="0.35">
      <c r="A2717" s="24">
        <v>44851</v>
      </c>
      <c r="B2717">
        <v>111.737598528498</v>
      </c>
      <c r="C2717">
        <v>128.99731094548099</v>
      </c>
      <c r="D2717">
        <v>124.626855956885</v>
      </c>
      <c r="E2717">
        <v>109.279504724349</v>
      </c>
      <c r="F2717">
        <v>141.200755303085</v>
      </c>
      <c r="G2717">
        <v>48.076519545255401</v>
      </c>
      <c r="H2717">
        <v>23.4850790028534</v>
      </c>
      <c r="I2717">
        <v>128.84088504135599</v>
      </c>
      <c r="J2717">
        <v>125.697847958691</v>
      </c>
      <c r="K2717">
        <v>44.434182762389597</v>
      </c>
      <c r="L2717">
        <v>352.46787112307999</v>
      </c>
      <c r="M2717">
        <v>399.04777234410801</v>
      </c>
      <c r="N2717">
        <v>354.10985090860999</v>
      </c>
      <c r="O2717">
        <v>290.58229045709197</v>
      </c>
      <c r="P2717">
        <v>259.68373719206897</v>
      </c>
      <c r="Q2717">
        <v>93.500781526015601</v>
      </c>
      <c r="R2717">
        <v>63.466043331432203</v>
      </c>
      <c r="S2717">
        <v>20.1313763798153</v>
      </c>
      <c r="T2717">
        <v>75.126426862560294</v>
      </c>
    </row>
    <row r="2718" spans="1:20" x14ac:dyDescent="0.35">
      <c r="A2718" s="24">
        <v>44852</v>
      </c>
      <c r="B2718">
        <v>111.926076660541</v>
      </c>
      <c r="C2718">
        <v>129.56762515725501</v>
      </c>
      <c r="D2718">
        <v>124.948266402154</v>
      </c>
      <c r="E2718">
        <v>109.411707810173</v>
      </c>
      <c r="F2718">
        <v>142.20241819554201</v>
      </c>
      <c r="G2718">
        <v>47.784799902426798</v>
      </c>
      <c r="H2718">
        <v>23.337802610678899</v>
      </c>
      <c r="I2718">
        <v>130.067254424428</v>
      </c>
      <c r="J2718">
        <v>126.445600789035</v>
      </c>
      <c r="K2718">
        <v>44.788238279921998</v>
      </c>
      <c r="L2718">
        <v>356.60924453654201</v>
      </c>
      <c r="M2718">
        <v>402.97541095340199</v>
      </c>
      <c r="N2718">
        <v>358.29614316684098</v>
      </c>
      <c r="O2718">
        <v>291.37858780724002</v>
      </c>
      <c r="P2718">
        <v>263.55960667027</v>
      </c>
      <c r="Q2718">
        <v>92.495401211715603</v>
      </c>
      <c r="R2718">
        <v>62.646369186537001</v>
      </c>
      <c r="S2718">
        <v>19.358579564704399</v>
      </c>
      <c r="T2718">
        <v>75.867502374437805</v>
      </c>
    </row>
    <row r="2719" spans="1:20" x14ac:dyDescent="0.35">
      <c r="A2719" s="24">
        <v>44853</v>
      </c>
      <c r="B2719">
        <v>110.960170611294</v>
      </c>
      <c r="C2719">
        <v>128.323268063916</v>
      </c>
      <c r="D2719">
        <v>123.98404310201001</v>
      </c>
      <c r="E2719">
        <v>109.015121636879</v>
      </c>
      <c r="F2719">
        <v>140.94636932950201</v>
      </c>
      <c r="G2719">
        <v>49.548946619816498</v>
      </c>
      <c r="H2719">
        <v>24.5904208021588</v>
      </c>
      <c r="I2719">
        <v>127.398084632936</v>
      </c>
      <c r="J2719">
        <v>124.71329456177899</v>
      </c>
      <c r="K2719">
        <v>42.191821989135299</v>
      </c>
      <c r="L2719">
        <v>354.08216340705798</v>
      </c>
      <c r="M2719">
        <v>399.91185162105302</v>
      </c>
      <c r="N2719">
        <v>355.751506579195</v>
      </c>
      <c r="O2719">
        <v>285.06955263628203</v>
      </c>
      <c r="P2719">
        <v>256.24829686064402</v>
      </c>
      <c r="Q2719">
        <v>92.458159628609593</v>
      </c>
      <c r="R2719">
        <v>62.734193211067101</v>
      </c>
      <c r="S2719">
        <v>18.4215613535778</v>
      </c>
      <c r="T2719">
        <v>77.808171029914504</v>
      </c>
    </row>
    <row r="2720" spans="1:20" x14ac:dyDescent="0.35">
      <c r="A2720" s="24">
        <v>44854</v>
      </c>
      <c r="B2720">
        <v>110.288762811192</v>
      </c>
      <c r="C2720">
        <v>127.303628782922</v>
      </c>
      <c r="D2720">
        <v>123.501927434107</v>
      </c>
      <c r="E2720">
        <v>108.794817786773</v>
      </c>
      <c r="F2720">
        <v>140.08778042570901</v>
      </c>
      <c r="G2720">
        <v>51.2436527822451</v>
      </c>
      <c r="H2720">
        <v>25.846143339944199</v>
      </c>
      <c r="I2720">
        <v>125.774932346117</v>
      </c>
      <c r="J2720">
        <v>123.62906146031401</v>
      </c>
      <c r="K2720">
        <v>40.185498227569099</v>
      </c>
      <c r="L2720">
        <v>351.11307260793899</v>
      </c>
      <c r="M2720">
        <v>396.92682558731099</v>
      </c>
      <c r="N2720">
        <v>352.714430807116</v>
      </c>
      <c r="O2720">
        <v>276.310452386728</v>
      </c>
      <c r="P2720">
        <v>252.94500077101301</v>
      </c>
      <c r="Q2720">
        <v>92.532635298528902</v>
      </c>
      <c r="R2720">
        <v>62.822011652024102</v>
      </c>
      <c r="S2720">
        <v>18.189722309044601</v>
      </c>
      <c r="T2720">
        <v>76.960472127229195</v>
      </c>
    </row>
    <row r="2721" spans="1:20" x14ac:dyDescent="0.35">
      <c r="A2721" s="24">
        <v>44855</v>
      </c>
      <c r="B2721">
        <v>110.453678841073</v>
      </c>
      <c r="C2721">
        <v>127.925779690724</v>
      </c>
      <c r="D2721">
        <v>124.024213380921</v>
      </c>
      <c r="E2721">
        <v>109.17668779676799</v>
      </c>
      <c r="F2721">
        <v>141.13716539931599</v>
      </c>
      <c r="G2721">
        <v>53.146702968264002</v>
      </c>
      <c r="H2721">
        <v>27.233638938396599</v>
      </c>
      <c r="I2721">
        <v>125.396218253402</v>
      </c>
      <c r="J2721">
        <v>123.978005445622</v>
      </c>
      <c r="K2721">
        <v>38.002146707236797</v>
      </c>
      <c r="L2721">
        <v>359.64559377591797</v>
      </c>
      <c r="M2721">
        <v>406.981582861302</v>
      </c>
      <c r="N2721">
        <v>361.25116171838698</v>
      </c>
      <c r="O2721">
        <v>280.47562882399899</v>
      </c>
      <c r="P2721">
        <v>259.15521188409599</v>
      </c>
      <c r="Q2721">
        <v>92.644337558968402</v>
      </c>
      <c r="R2721">
        <v>63.173302166571602</v>
      </c>
      <c r="S2721">
        <v>17.214065178408902</v>
      </c>
      <c r="T2721">
        <v>78.687868738875594</v>
      </c>
    </row>
    <row r="2722" spans="1:20" x14ac:dyDescent="0.35">
      <c r="A2722" s="24">
        <v>44858</v>
      </c>
      <c r="B2722">
        <v>110.300515834395</v>
      </c>
      <c r="C2722">
        <v>128.02948072164699</v>
      </c>
      <c r="D2722">
        <v>124.10458608139599</v>
      </c>
      <c r="E2722">
        <v>109.206062412921</v>
      </c>
      <c r="F2722">
        <v>141.51873118043599</v>
      </c>
      <c r="G2722">
        <v>54.049609052414702</v>
      </c>
      <c r="H2722">
        <v>27.970015642120099</v>
      </c>
      <c r="I2722">
        <v>125.08964783580301</v>
      </c>
      <c r="J2722">
        <v>123.91569687766901</v>
      </c>
      <c r="K2722">
        <v>37.057989498267702</v>
      </c>
      <c r="L2722">
        <v>364.04634133449099</v>
      </c>
      <c r="M2722">
        <v>411.93039777222202</v>
      </c>
      <c r="N2722">
        <v>365.43742202287098</v>
      </c>
      <c r="O2722">
        <v>285.19206929465997</v>
      </c>
      <c r="P2722">
        <v>262.41449433259697</v>
      </c>
      <c r="Q2722">
        <v>92.904998655539799</v>
      </c>
      <c r="R2722">
        <v>63.202576841414903</v>
      </c>
      <c r="S2722">
        <v>17.948223074010802</v>
      </c>
      <c r="T2722">
        <v>78.709198469480597</v>
      </c>
    </row>
    <row r="2723" spans="1:20" x14ac:dyDescent="0.35">
      <c r="A2723" s="24">
        <v>44859</v>
      </c>
      <c r="B2723">
        <v>111.384232394452</v>
      </c>
      <c r="C2723">
        <v>129.39479931867299</v>
      </c>
      <c r="D2723">
        <v>124.82775556542001</v>
      </c>
      <c r="E2723">
        <v>109.455752421269</v>
      </c>
      <c r="F2723">
        <v>142.77476686722201</v>
      </c>
      <c r="G2723">
        <v>50.965829075956101</v>
      </c>
      <c r="H2723">
        <v>25.5655456568117</v>
      </c>
      <c r="I2723">
        <v>127.812921728936</v>
      </c>
      <c r="J2723">
        <v>125.57322081980401</v>
      </c>
      <c r="K2723">
        <v>40.126484393539002</v>
      </c>
      <c r="L2723">
        <v>369.859725479997</v>
      </c>
      <c r="M2723">
        <v>420.17843276624598</v>
      </c>
      <c r="N2723">
        <v>371.51160552077499</v>
      </c>
      <c r="O2723">
        <v>289.84728799371999</v>
      </c>
      <c r="P2723">
        <v>272.89697320979502</v>
      </c>
      <c r="Q2723">
        <v>93.426305856096306</v>
      </c>
      <c r="R2723">
        <v>63.495318006275497</v>
      </c>
      <c r="S2723">
        <v>19.319938802702399</v>
      </c>
      <c r="T2723">
        <v>79.364980321155301</v>
      </c>
    </row>
    <row r="2724" spans="1:20" x14ac:dyDescent="0.35">
      <c r="A2724" s="24">
        <v>44860</v>
      </c>
      <c r="B2724">
        <v>111.87897114146899</v>
      </c>
      <c r="C2724">
        <v>129.72317670364001</v>
      </c>
      <c r="D2724">
        <v>125.10897162478901</v>
      </c>
      <c r="E2724">
        <v>109.587978591271</v>
      </c>
      <c r="F2724">
        <v>143.12453110683001</v>
      </c>
      <c r="G2724">
        <v>49.493390822041498</v>
      </c>
      <c r="H2724">
        <v>24.466402035820199</v>
      </c>
      <c r="I2724">
        <v>128.57037915192501</v>
      </c>
      <c r="J2724">
        <v>126.146511660474</v>
      </c>
      <c r="K2724">
        <v>41.719743384650698</v>
      </c>
      <c r="L2724">
        <v>367.07309076981102</v>
      </c>
      <c r="M2724">
        <v>411.144882221351</v>
      </c>
      <c r="N2724">
        <v>368.55665087672099</v>
      </c>
      <c r="O2724">
        <v>289.35727010365503</v>
      </c>
      <c r="P2724">
        <v>272.36844790182198</v>
      </c>
      <c r="Q2724">
        <v>95.176420380711207</v>
      </c>
      <c r="R2724">
        <v>64.900468897318802</v>
      </c>
      <c r="S2724">
        <v>19.1557192491797</v>
      </c>
      <c r="T2724">
        <v>80.601885757019602</v>
      </c>
    </row>
    <row r="2725" spans="1:20" x14ac:dyDescent="0.35">
      <c r="A2725" s="24">
        <v>44861</v>
      </c>
      <c r="B2725">
        <v>112.44436816709501</v>
      </c>
      <c r="C2725">
        <v>130.20706417668899</v>
      </c>
      <c r="D2725">
        <v>125.550941120769</v>
      </c>
      <c r="E2725">
        <v>109.881690126538</v>
      </c>
      <c r="F2725">
        <v>144.285175348336</v>
      </c>
      <c r="G2725">
        <v>48.437674153368199</v>
      </c>
      <c r="H2725">
        <v>23.654062161998102</v>
      </c>
      <c r="I2725">
        <v>129.183549224682</v>
      </c>
      <c r="J2725">
        <v>126.73224620937</v>
      </c>
      <c r="K2725">
        <v>43.194979288810302</v>
      </c>
      <c r="L2725">
        <v>365.11302610421598</v>
      </c>
      <c r="M2725">
        <v>404.93923025804901</v>
      </c>
      <c r="N2725">
        <v>366.75075295008799</v>
      </c>
      <c r="O2725">
        <v>289.72474696361701</v>
      </c>
      <c r="P2725">
        <v>274.130216148133</v>
      </c>
      <c r="Q2725">
        <v>95.325371720549597</v>
      </c>
      <c r="R2725">
        <v>64.900468897318802</v>
      </c>
      <c r="S2725">
        <v>18.267001990555698</v>
      </c>
      <c r="T2725">
        <v>79.946103905344899</v>
      </c>
    </row>
    <row r="2726" spans="1:20" x14ac:dyDescent="0.35">
      <c r="A2726" s="24">
        <v>44862</v>
      </c>
      <c r="B2726">
        <v>112.16165096903001</v>
      </c>
      <c r="C2726">
        <v>130.36260190364001</v>
      </c>
      <c r="D2726">
        <v>125.470576455958</v>
      </c>
      <c r="E2726">
        <v>109.720147050828</v>
      </c>
      <c r="F2726">
        <v>145.38224286532801</v>
      </c>
      <c r="G2726">
        <v>49.118334687712199</v>
      </c>
      <c r="H2726">
        <v>24.179600917225098</v>
      </c>
      <c r="I2726">
        <v>129.652461184766</v>
      </c>
      <c r="J2726">
        <v>126.993974204312</v>
      </c>
      <c r="K2726">
        <v>42.309835913871296</v>
      </c>
      <c r="L2726">
        <v>373.79926376082199</v>
      </c>
      <c r="M2726">
        <v>415.38671488000602</v>
      </c>
      <c r="N2726">
        <v>375.36960498938402</v>
      </c>
      <c r="O2726">
        <v>297.258826859735</v>
      </c>
      <c r="P2726">
        <v>278.22629158985501</v>
      </c>
      <c r="Q2726">
        <v>94.2082666569314</v>
      </c>
      <c r="R2726">
        <v>64.344261242440894</v>
      </c>
      <c r="S2726">
        <v>18.054483327023402</v>
      </c>
      <c r="T2726">
        <v>79.583565850974907</v>
      </c>
    </row>
    <row r="2727" spans="1:20" x14ac:dyDescent="0.35">
      <c r="A2727" s="24">
        <v>44865</v>
      </c>
      <c r="B2727">
        <v>111.784704047571</v>
      </c>
      <c r="C2727">
        <v>129.89598872278799</v>
      </c>
      <c r="D2727">
        <v>124.90811219456801</v>
      </c>
      <c r="E2727">
        <v>109.51449011148701</v>
      </c>
      <c r="F2727">
        <v>143.17226636723399</v>
      </c>
      <c r="G2727">
        <v>49.979575320951</v>
      </c>
      <c r="H2727">
        <v>24.798159661498399</v>
      </c>
      <c r="I2727">
        <v>128.87697880708299</v>
      </c>
      <c r="J2727">
        <v>126.308529941922</v>
      </c>
      <c r="K2727">
        <v>41.070641602507997</v>
      </c>
      <c r="L2727">
        <v>371.09917681680201</v>
      </c>
      <c r="M2727">
        <v>411.30197924603198</v>
      </c>
      <c r="N2727">
        <v>372.82496840173701</v>
      </c>
      <c r="O2727">
        <v>297.381343518113</v>
      </c>
      <c r="P2727">
        <v>276.376444402083</v>
      </c>
      <c r="Q2727">
        <v>93.538023109121696</v>
      </c>
      <c r="R2727">
        <v>63.963701636623298</v>
      </c>
      <c r="S2727">
        <v>19.687016829256802</v>
      </c>
      <c r="T2727">
        <v>80.660527779890302</v>
      </c>
    </row>
    <row r="2728" spans="1:20" x14ac:dyDescent="0.35">
      <c r="A2728" s="24">
        <v>44866</v>
      </c>
      <c r="B2728">
        <v>111.99250272968099</v>
      </c>
      <c r="C2728">
        <v>130.240852692228</v>
      </c>
      <c r="D2728">
        <v>125.36331642736999</v>
      </c>
      <c r="E2728">
        <v>109.473331022606</v>
      </c>
      <c r="F2728">
        <v>144.084784781124</v>
      </c>
      <c r="G2728">
        <v>48.896083548228603</v>
      </c>
      <c r="H2728">
        <v>24.026123718162498</v>
      </c>
      <c r="I2728">
        <v>130.33825735235001</v>
      </c>
      <c r="J2728">
        <v>127.217300755624</v>
      </c>
      <c r="K2728">
        <v>42.486868253745499</v>
      </c>
      <c r="L2728">
        <v>369.4753146347</v>
      </c>
      <c r="M2728">
        <v>406.90304956269603</v>
      </c>
      <c r="N2728">
        <v>371.18331273115399</v>
      </c>
      <c r="O2728">
        <v>297.81009089312698</v>
      </c>
      <c r="P2728">
        <v>277.56565647955699</v>
      </c>
      <c r="Q2728">
        <v>94.953008363539098</v>
      </c>
      <c r="R2728">
        <v>64.695551756988394</v>
      </c>
      <c r="S2728">
        <v>18.199382499545099</v>
      </c>
      <c r="T2728">
        <v>81.678847685934997</v>
      </c>
    </row>
    <row r="2729" spans="1:20" x14ac:dyDescent="0.35">
      <c r="A2729" s="24">
        <v>44867</v>
      </c>
      <c r="B2729">
        <v>111.803604179479</v>
      </c>
      <c r="C2729">
        <v>129.82491537496901</v>
      </c>
      <c r="D2729">
        <v>125.041046166169</v>
      </c>
      <c r="E2729">
        <v>109.355636342482</v>
      </c>
      <c r="F2729">
        <v>142.74237225925</v>
      </c>
      <c r="G2729">
        <v>49.201676768889797</v>
      </c>
      <c r="H2729">
        <v>24.331527257422199</v>
      </c>
      <c r="I2729">
        <v>129.324181880125</v>
      </c>
      <c r="J2729">
        <v>126.60477822391</v>
      </c>
      <c r="K2729">
        <v>42.014794230369098</v>
      </c>
      <c r="L2729">
        <v>360.20289081202299</v>
      </c>
      <c r="M2729">
        <v>393.31338102737698</v>
      </c>
      <c r="N2729">
        <v>361.82575398459102</v>
      </c>
      <c r="O2729">
        <v>291.01103783210499</v>
      </c>
      <c r="P2729">
        <v>265.93799638575001</v>
      </c>
      <c r="Q2729">
        <v>95.809437338000393</v>
      </c>
      <c r="R2729">
        <v>65.076111362806003</v>
      </c>
      <c r="S2729">
        <v>19.232998930690801</v>
      </c>
      <c r="T2729">
        <v>79.530254155571598</v>
      </c>
    </row>
    <row r="2730" spans="1:20" x14ac:dyDescent="0.35">
      <c r="A2730" s="24">
        <v>44868</v>
      </c>
      <c r="B2730">
        <v>111.39039852745201</v>
      </c>
      <c r="C2730">
        <v>129.51299693560901</v>
      </c>
      <c r="D2730">
        <v>124.79933342568999</v>
      </c>
      <c r="E2730">
        <v>109.19382779872799</v>
      </c>
      <c r="F2730">
        <v>141.895354741055</v>
      </c>
      <c r="G2730">
        <v>49.840671852321897</v>
      </c>
      <c r="H2730">
        <v>24.733044617736301</v>
      </c>
      <c r="I2730">
        <v>128.81720261913</v>
      </c>
      <c r="J2730">
        <v>126.154764119707</v>
      </c>
      <c r="K2730">
        <v>41.247664780166197</v>
      </c>
      <c r="L2730">
        <v>356.49392726413998</v>
      </c>
      <c r="M2730">
        <v>386.24361935965999</v>
      </c>
      <c r="N2730">
        <v>358.13196481828498</v>
      </c>
      <c r="O2730">
        <v>288.07093049171903</v>
      </c>
      <c r="P2730">
        <v>268.36043418182601</v>
      </c>
      <c r="Q2730">
        <v>95.734969164373794</v>
      </c>
      <c r="R2730">
        <v>64.900468897318802</v>
      </c>
      <c r="S2730">
        <v>18.4505419250793</v>
      </c>
      <c r="T2730">
        <v>81.342978110374702</v>
      </c>
    </row>
    <row r="2731" spans="1:20" x14ac:dyDescent="0.35">
      <c r="A2731" s="24">
        <v>44869</v>
      </c>
      <c r="B2731">
        <v>111.378561420617</v>
      </c>
      <c r="C2731">
        <v>129.876917904202</v>
      </c>
      <c r="D2731">
        <v>125.161886465083</v>
      </c>
      <c r="E2731">
        <v>109.311522478852</v>
      </c>
      <c r="F2731">
        <v>142.758345515907</v>
      </c>
      <c r="G2731">
        <v>51.4797998582684</v>
      </c>
      <c r="H2731">
        <v>25.926756458065299</v>
      </c>
      <c r="I2731">
        <v>128.72663928228201</v>
      </c>
      <c r="J2731">
        <v>126.40476862104801</v>
      </c>
      <c r="K2731">
        <v>39.241350180816099</v>
      </c>
      <c r="L2731">
        <v>361.62497767335299</v>
      </c>
      <c r="M2731">
        <v>391.899416522845</v>
      </c>
      <c r="N2731">
        <v>363.221174086085</v>
      </c>
      <c r="O2731">
        <v>294.86995918101701</v>
      </c>
      <c r="P2731">
        <v>267.87593973471701</v>
      </c>
      <c r="Q2731">
        <v>98.974544613325094</v>
      </c>
      <c r="R2731">
        <v>67.271661723901204</v>
      </c>
      <c r="S2731">
        <v>20.112055998814299</v>
      </c>
      <c r="T2731">
        <v>82.915761542537794</v>
      </c>
    </row>
    <row r="2732" spans="1:20" x14ac:dyDescent="0.35">
      <c r="A2732" s="24">
        <v>44872</v>
      </c>
      <c r="B2732">
        <v>111.02442919125799</v>
      </c>
      <c r="C2732">
        <v>129.63430392513999</v>
      </c>
      <c r="D2732">
        <v>125.041046166169</v>
      </c>
      <c r="E2732">
        <v>109.19382779872799</v>
      </c>
      <c r="F2732">
        <v>142.758345515907</v>
      </c>
      <c r="G2732">
        <v>52.577170798499999</v>
      </c>
      <c r="H2732">
        <v>26.714298361483301</v>
      </c>
      <c r="I2732">
        <v>127.875607053941</v>
      </c>
      <c r="J2732">
        <v>125.942260793716</v>
      </c>
      <c r="K2732">
        <v>38.120160631972801</v>
      </c>
      <c r="L2732">
        <v>365.08413697425198</v>
      </c>
      <c r="M2732">
        <v>396.06271588289502</v>
      </c>
      <c r="N2732">
        <v>366.504517380999</v>
      </c>
      <c r="O2732">
        <v>297.01384228642701</v>
      </c>
      <c r="P2732">
        <v>270.43050455285402</v>
      </c>
      <c r="Q2732">
        <v>98.118100646277796</v>
      </c>
      <c r="R2732">
        <v>66.832552768397093</v>
      </c>
      <c r="S2732">
        <v>20.962134337929299</v>
      </c>
      <c r="T2732">
        <v>85.426901548009496</v>
      </c>
    </row>
    <row r="2733" spans="1:20" x14ac:dyDescent="0.35">
      <c r="A2733" s="24">
        <v>44873</v>
      </c>
      <c r="B2733">
        <v>111.49665221019799</v>
      </c>
      <c r="C2733">
        <v>130.067556992899</v>
      </c>
      <c r="D2733">
        <v>125.323009542189</v>
      </c>
      <c r="E2733">
        <v>109.399784832378</v>
      </c>
      <c r="F2733">
        <v>142.47069510354399</v>
      </c>
      <c r="G2733">
        <v>51.507580551994202</v>
      </c>
      <c r="H2733">
        <v>25.908154037400699</v>
      </c>
      <c r="I2733">
        <v>128.545571083704</v>
      </c>
      <c r="J2733">
        <v>126.46725724265799</v>
      </c>
      <c r="K2733">
        <v>39.359359524444102</v>
      </c>
      <c r="L2733">
        <v>367.053950973562</v>
      </c>
      <c r="M2733">
        <v>398.18366263969199</v>
      </c>
      <c r="N2733">
        <v>368.72076531778498</v>
      </c>
      <c r="O2733">
        <v>296.52377565291403</v>
      </c>
      <c r="P2733">
        <v>271.22328390494602</v>
      </c>
      <c r="Q2733">
        <v>96.926534905325795</v>
      </c>
      <c r="R2733">
        <v>65.690868367370797</v>
      </c>
      <c r="S2733">
        <v>19.513138927726601</v>
      </c>
      <c r="T2733">
        <v>84.872429601152703</v>
      </c>
    </row>
    <row r="2734" spans="1:20" x14ac:dyDescent="0.35">
      <c r="A2734" s="24">
        <v>44874</v>
      </c>
      <c r="B2734">
        <v>111.62651470823501</v>
      </c>
      <c r="C2734">
        <v>129.980936782101</v>
      </c>
      <c r="D2734">
        <v>125.36331642736999</v>
      </c>
      <c r="E2734">
        <v>109.59099107646399</v>
      </c>
      <c r="F2734">
        <v>140.776699604919</v>
      </c>
      <c r="G2734">
        <v>51.215860909165599</v>
      </c>
      <c r="H2734">
        <v>25.6864679625678</v>
      </c>
      <c r="I2734">
        <v>127.91181776990101</v>
      </c>
      <c r="J2734">
        <v>126.142270396577</v>
      </c>
      <c r="K2734">
        <v>39.4773780302883</v>
      </c>
      <c r="L2734">
        <v>359.49184738135801</v>
      </c>
      <c r="M2734">
        <v>388.91445134404199</v>
      </c>
      <c r="N2734">
        <v>360.92283697502</v>
      </c>
      <c r="O2734">
        <v>291.37858780724002</v>
      </c>
      <c r="P2734">
        <v>261.66572862163503</v>
      </c>
      <c r="Q2734">
        <v>94.692347266967701</v>
      </c>
      <c r="R2734">
        <v>63.934426961779998</v>
      </c>
      <c r="S2734">
        <v>18.508501225589399</v>
      </c>
      <c r="T2734">
        <v>79.290330474408606</v>
      </c>
    </row>
    <row r="2735" spans="1:20" x14ac:dyDescent="0.35">
      <c r="A2735" s="24">
        <v>44875</v>
      </c>
      <c r="B2735">
        <v>114.02316915132199</v>
      </c>
      <c r="C2735">
        <v>133.41241273977599</v>
      </c>
      <c r="D2735">
        <v>127.578925477583</v>
      </c>
      <c r="E2735">
        <v>110.503058480416</v>
      </c>
      <c r="F2735">
        <v>145.17146704543799</v>
      </c>
      <c r="G2735">
        <v>47.381968664048401</v>
      </c>
      <c r="H2735">
        <v>22.7347471979134</v>
      </c>
      <c r="I2735">
        <v>133.99594899010901</v>
      </c>
      <c r="J2735">
        <v>130.367429493988</v>
      </c>
      <c r="K2735">
        <v>44.021117991935199</v>
      </c>
      <c r="L2735">
        <v>379.24746657507501</v>
      </c>
      <c r="M2735">
        <v>417.66472823401301</v>
      </c>
      <c r="N2735">
        <v>380.78710704680498</v>
      </c>
      <c r="O2735">
        <v>306.20171428271902</v>
      </c>
      <c r="P2735">
        <v>282.14619192892098</v>
      </c>
      <c r="Q2735">
        <v>95.548783737722104</v>
      </c>
      <c r="R2735">
        <v>64.461359941814607</v>
      </c>
      <c r="S2735">
        <v>19.204018359189298</v>
      </c>
      <c r="T2735">
        <v>82.259988111601501</v>
      </c>
    </row>
    <row r="2736" spans="1:20" x14ac:dyDescent="0.35">
      <c r="A2736" s="24">
        <v>44876</v>
      </c>
      <c r="B2736">
        <v>113.940496255989</v>
      </c>
      <c r="C2736">
        <v>133.759045596737</v>
      </c>
      <c r="D2736">
        <v>127.780331332882</v>
      </c>
      <c r="E2736">
        <v>110.503058480416</v>
      </c>
      <c r="F2736">
        <v>145.682861664283</v>
      </c>
      <c r="G2736">
        <v>47.548664005757097</v>
      </c>
      <c r="H2736">
        <v>23.0137966507546</v>
      </c>
      <c r="I2736">
        <v>134.57540815814099</v>
      </c>
      <c r="J2736">
        <v>130.717423792289</v>
      </c>
      <c r="K2736">
        <v>43.667057893294803</v>
      </c>
      <c r="L2736">
        <v>382.91797109487101</v>
      </c>
      <c r="M2736">
        <v>424.57739287704999</v>
      </c>
      <c r="N2736">
        <v>384.48089621311198</v>
      </c>
      <c r="O2736">
        <v>304.976645185834</v>
      </c>
      <c r="P2736">
        <v>288.75281854765097</v>
      </c>
      <c r="Q2736">
        <v>97.373373932256001</v>
      </c>
      <c r="R2736">
        <v>65.632319017683898</v>
      </c>
      <c r="S2736">
        <v>18.508501225589399</v>
      </c>
      <c r="T2736">
        <v>84.845777963819899</v>
      </c>
    </row>
    <row r="2737" spans="1:20" x14ac:dyDescent="0.35">
      <c r="A2737" s="24">
        <v>44879</v>
      </c>
      <c r="B2737">
        <v>113.62172586512401</v>
      </c>
      <c r="C2737">
        <v>133.031148381816</v>
      </c>
      <c r="D2737">
        <v>127.37750355095901</v>
      </c>
      <c r="E2737">
        <v>110.429466121833</v>
      </c>
      <c r="F2737">
        <v>144.54824645074399</v>
      </c>
      <c r="G2737">
        <v>47.9376048972726</v>
      </c>
      <c r="H2737">
        <v>23.168824708682902</v>
      </c>
      <c r="I2737">
        <v>133.43461710822501</v>
      </c>
      <c r="J2737">
        <v>130.054916365076</v>
      </c>
      <c r="K2737">
        <v>43.313002375762501</v>
      </c>
      <c r="L2737">
        <v>379.66058711474602</v>
      </c>
      <c r="M2737">
        <v>420.25699649232098</v>
      </c>
      <c r="N2737">
        <v>381.44378848728701</v>
      </c>
      <c r="O2737">
        <v>299.83145734015898</v>
      </c>
      <c r="P2737">
        <v>285.22931649449902</v>
      </c>
      <c r="Q2737">
        <v>95.921154591025797</v>
      </c>
      <c r="R2737">
        <v>64.344261242440894</v>
      </c>
      <c r="S2737">
        <v>18.856260713635798</v>
      </c>
      <c r="T2737">
        <v>83.608855686478705</v>
      </c>
    </row>
    <row r="2738" spans="1:20" x14ac:dyDescent="0.35">
      <c r="A2738" s="24">
        <v>44880</v>
      </c>
      <c r="B2738">
        <v>114.45997427601399</v>
      </c>
      <c r="C2738">
        <v>134.382937753193</v>
      </c>
      <c r="D2738">
        <v>128.183183221793</v>
      </c>
      <c r="E2738">
        <v>110.7089808878</v>
      </c>
      <c r="F2738">
        <v>146.14628379613899</v>
      </c>
      <c r="G2738">
        <v>46.367928625640701</v>
      </c>
      <c r="H2738">
        <v>22.057279473914999</v>
      </c>
      <c r="I2738">
        <v>136.47669733710899</v>
      </c>
      <c r="J2738">
        <v>131.86748651098</v>
      </c>
      <c r="K2738">
        <v>45.378335390250598</v>
      </c>
      <c r="L2738">
        <v>382.89877148675799</v>
      </c>
      <c r="M2738">
        <v>424.89155649894201</v>
      </c>
      <c r="N2738">
        <v>384.72713178220101</v>
      </c>
      <c r="O2738">
        <v>301.60779047043502</v>
      </c>
      <c r="P2738">
        <v>292.58463994525403</v>
      </c>
      <c r="Q2738">
        <v>97.038244662058403</v>
      </c>
      <c r="R2738">
        <v>65.310303177980003</v>
      </c>
      <c r="S2738">
        <v>19.097759948669601</v>
      </c>
      <c r="T2738">
        <v>85.634826422896694</v>
      </c>
    </row>
    <row r="2739" spans="1:20" x14ac:dyDescent="0.35">
      <c r="A2739" s="24">
        <v>44881</v>
      </c>
      <c r="B2739">
        <v>115.168341503615</v>
      </c>
      <c r="C2739">
        <v>135.23211431877701</v>
      </c>
      <c r="D2739">
        <v>128.62630181757001</v>
      </c>
      <c r="E2739">
        <v>110.811947862537</v>
      </c>
      <c r="F2739">
        <v>145.74675469090801</v>
      </c>
      <c r="G2739">
        <v>44.367640421904497</v>
      </c>
      <c r="H2739">
        <v>20.6279264575365</v>
      </c>
      <c r="I2739">
        <v>138.486633282735</v>
      </c>
      <c r="J2739">
        <v>132.99253177446801</v>
      </c>
      <c r="K2739">
        <v>48.328807198569798</v>
      </c>
      <c r="L2739">
        <v>379.97767970792103</v>
      </c>
      <c r="M2739">
        <v>420.72828756636198</v>
      </c>
      <c r="N2739">
        <v>381.60799878959102</v>
      </c>
      <c r="O2739">
        <v>296.83003074127299</v>
      </c>
      <c r="P2739">
        <v>281.705780001878</v>
      </c>
      <c r="Q2739">
        <v>95.958388677839096</v>
      </c>
      <c r="R2739">
        <v>64.607727732458201</v>
      </c>
      <c r="S2739">
        <v>19.406878674714001</v>
      </c>
      <c r="T2739">
        <v>83.161007130429098</v>
      </c>
    </row>
    <row r="2740" spans="1:20" x14ac:dyDescent="0.35">
      <c r="A2740" s="24">
        <v>44882</v>
      </c>
      <c r="B2740">
        <v>114.68430006309001</v>
      </c>
      <c r="C2740">
        <v>134.46955796399001</v>
      </c>
      <c r="D2740">
        <v>128.183183221793</v>
      </c>
      <c r="E2740">
        <v>110.59132083394201</v>
      </c>
      <c r="F2740">
        <v>145.07557478848099</v>
      </c>
      <c r="G2740">
        <v>45.270546506055297</v>
      </c>
      <c r="H2740">
        <v>21.3100480724191</v>
      </c>
      <c r="I2740">
        <v>137.726120534904</v>
      </c>
      <c r="J2740">
        <v>132.27999943983301</v>
      </c>
      <c r="K2740">
        <v>46.912580547332297</v>
      </c>
      <c r="L2740">
        <v>378.81505670949701</v>
      </c>
      <c r="M2740">
        <v>418.92159571386401</v>
      </c>
      <c r="N2740">
        <v>380.62296065199502</v>
      </c>
      <c r="O2740">
        <v>292.72614919077898</v>
      </c>
      <c r="P2740">
        <v>283.33540400639498</v>
      </c>
      <c r="Q2740">
        <v>94.357217996770103</v>
      </c>
      <c r="R2740">
        <v>63.319669957215197</v>
      </c>
      <c r="S2740">
        <v>19.899537335282002</v>
      </c>
      <c r="T2740">
        <v>82.985072641079796</v>
      </c>
    </row>
    <row r="2741" spans="1:20" x14ac:dyDescent="0.35">
      <c r="A2741" s="24">
        <v>44883</v>
      </c>
      <c r="B2741">
        <v>114.51902901343</v>
      </c>
      <c r="C2741">
        <v>134.29626226465999</v>
      </c>
      <c r="D2741">
        <v>128.10258552275701</v>
      </c>
      <c r="E2741">
        <v>110.44419382722</v>
      </c>
      <c r="F2741">
        <v>145.459156995565</v>
      </c>
      <c r="G2741">
        <v>45.8817441267311</v>
      </c>
      <c r="H2741">
        <v>21.677460994848001</v>
      </c>
      <c r="I2741">
        <v>137.653684484205</v>
      </c>
      <c r="J2741">
        <v>132.26747570776101</v>
      </c>
      <c r="K2741">
        <v>45.909423247657301</v>
      </c>
      <c r="L2741">
        <v>380.53500664995801</v>
      </c>
      <c r="M2741">
        <v>419.39288678790598</v>
      </c>
      <c r="N2741">
        <v>382.346705496857</v>
      </c>
      <c r="O2741">
        <v>295.05372198272198</v>
      </c>
      <c r="P2741">
        <v>286.06614392718899</v>
      </c>
      <c r="Q2741">
        <v>93.686966952667603</v>
      </c>
      <c r="R2741">
        <v>62.763467885910401</v>
      </c>
      <c r="S2741">
        <v>19.860896573280002</v>
      </c>
      <c r="T2741">
        <v>82.068045798376104</v>
      </c>
    </row>
    <row r="2742" spans="1:20" x14ac:dyDescent="0.35">
      <c r="A2742" s="24">
        <v>44886</v>
      </c>
      <c r="B2742">
        <v>114.44817453968101</v>
      </c>
      <c r="C2742">
        <v>134.209614414995</v>
      </c>
      <c r="D2742">
        <v>127.901179667459</v>
      </c>
      <c r="E2742">
        <v>110.414784584801</v>
      </c>
      <c r="F2742">
        <v>145.33130504604</v>
      </c>
      <c r="G2742">
        <v>45.437236258087196</v>
      </c>
      <c r="H2742">
        <v>21.435619011910401</v>
      </c>
      <c r="I2742">
        <v>137.599361100876</v>
      </c>
      <c r="J2742">
        <v>132.06747610788</v>
      </c>
      <c r="K2742">
        <v>46.440506523955797</v>
      </c>
      <c r="L2742">
        <v>379.151348910786</v>
      </c>
      <c r="M2742">
        <v>415.30815115393</v>
      </c>
      <c r="N2742">
        <v>380.78710704680498</v>
      </c>
      <c r="O2742">
        <v>296.462529509587</v>
      </c>
      <c r="P2742">
        <v>284.83288376911702</v>
      </c>
      <c r="Q2742">
        <v>93.351837682470006</v>
      </c>
      <c r="R2742">
        <v>62.646369186537001</v>
      </c>
      <c r="S2742">
        <v>21.049074209940802</v>
      </c>
      <c r="T2742">
        <v>80.505914600406996</v>
      </c>
    </row>
    <row r="2743" spans="1:20" x14ac:dyDescent="0.35">
      <c r="A2743" s="24">
        <v>44887</v>
      </c>
      <c r="B2743">
        <v>115.038479005578</v>
      </c>
      <c r="C2743">
        <v>134.86817953075001</v>
      </c>
      <c r="D2743">
        <v>128.38459711275399</v>
      </c>
      <c r="E2743">
        <v>110.51774001744801</v>
      </c>
      <c r="F2743">
        <v>146.465946618088</v>
      </c>
      <c r="G2743">
        <v>44.298180303074702</v>
      </c>
      <c r="H2743">
        <v>20.562816670923102</v>
      </c>
      <c r="I2743">
        <v>139.373905464594</v>
      </c>
      <c r="J2743">
        <v>133.24251626984699</v>
      </c>
      <c r="K2743">
        <v>48.387821032599902</v>
      </c>
      <c r="L2743">
        <v>384.25357000189899</v>
      </c>
      <c r="M2743">
        <v>421.35673652002203</v>
      </c>
      <c r="N2743">
        <v>386.040462709417</v>
      </c>
      <c r="O2743">
        <v>300.13768805679399</v>
      </c>
      <c r="P2743">
        <v>292.54059186465702</v>
      </c>
      <c r="Q2743">
        <v>94.319983909956704</v>
      </c>
      <c r="R2743">
        <v>63.407493981745297</v>
      </c>
      <c r="S2743">
        <v>22.073030450586</v>
      </c>
      <c r="T2743">
        <v>83.774146362371397</v>
      </c>
    </row>
    <row r="2744" spans="1:20" x14ac:dyDescent="0.35">
      <c r="A2744" s="24">
        <v>44888</v>
      </c>
      <c r="B2744">
        <v>115.723237417888</v>
      </c>
      <c r="C2744">
        <v>135.734754763437</v>
      </c>
      <c r="D2744">
        <v>128.78743293034</v>
      </c>
      <c r="E2744">
        <v>110.66485548208099</v>
      </c>
      <c r="F2744">
        <v>147.28097808520599</v>
      </c>
      <c r="G2744">
        <v>42.867418679425597</v>
      </c>
      <c r="H2744">
        <v>19.503978294704901</v>
      </c>
      <c r="I2744">
        <v>141.655443708088</v>
      </c>
      <c r="J2744">
        <v>134.580084865289</v>
      </c>
      <c r="K2744">
        <v>50.748200311698398</v>
      </c>
      <c r="L2744">
        <v>386.67496356896902</v>
      </c>
      <c r="M2744">
        <v>425.52000545260199</v>
      </c>
      <c r="N2744">
        <v>388.338799820482</v>
      </c>
      <c r="O2744">
        <v>300.13768805679399</v>
      </c>
      <c r="P2744">
        <v>293.50958075887502</v>
      </c>
      <c r="Q2744">
        <v>93.016708412272095</v>
      </c>
      <c r="R2744">
        <v>62.2072602310325</v>
      </c>
      <c r="S2744">
        <v>22.710588283675801</v>
      </c>
      <c r="T2744">
        <v>82.446583255883695</v>
      </c>
    </row>
    <row r="2745" spans="1:20" x14ac:dyDescent="0.35">
      <c r="A2745" s="24">
        <v>44890</v>
      </c>
      <c r="B2745">
        <v>115.746855575805</v>
      </c>
      <c r="C2745">
        <v>135.92533857439901</v>
      </c>
      <c r="D2745">
        <v>128.90829733624199</v>
      </c>
      <c r="E2745">
        <v>110.72369705109899</v>
      </c>
      <c r="F2745">
        <v>146.92936874994399</v>
      </c>
      <c r="G2745">
        <v>43.061889125183399</v>
      </c>
      <c r="H2745">
        <v>19.716365787779999</v>
      </c>
      <c r="I2745">
        <v>141.78223237967501</v>
      </c>
      <c r="J2745">
        <v>134.71759584356101</v>
      </c>
      <c r="K2745">
        <v>50.394149375274097</v>
      </c>
      <c r="L2745">
        <v>386.58850552059801</v>
      </c>
      <c r="M2745">
        <v>423.94897435086</v>
      </c>
      <c r="N2745">
        <v>388.338799820482</v>
      </c>
      <c r="O2745">
        <v>302.342792933807</v>
      </c>
      <c r="P2745">
        <v>293.33342287595201</v>
      </c>
      <c r="Q2745">
        <v>92.197506028331304</v>
      </c>
      <c r="R2745">
        <v>61.533959460354303</v>
      </c>
      <c r="S2745">
        <v>21.928131278064399</v>
      </c>
      <c r="T2745">
        <v>82.451913583350404</v>
      </c>
    </row>
    <row r="2746" spans="1:20" x14ac:dyDescent="0.35">
      <c r="A2746" s="24">
        <v>44893</v>
      </c>
      <c r="B2746">
        <v>115.557947682977</v>
      </c>
      <c r="C2746">
        <v>135.006857548516</v>
      </c>
      <c r="D2746">
        <v>128.62630181757001</v>
      </c>
      <c r="E2746">
        <v>110.73841321439799</v>
      </c>
      <c r="F2746">
        <v>145.411210867086</v>
      </c>
      <c r="G2746">
        <v>42.853528332562803</v>
      </c>
      <c r="H2746">
        <v>19.528782836544998</v>
      </c>
      <c r="I2746">
        <v>140.47847117977099</v>
      </c>
      <c r="J2746">
        <v>133.742545278492</v>
      </c>
      <c r="K2746">
        <v>50.807214145728501</v>
      </c>
      <c r="L2746">
        <v>380.41971928348698</v>
      </c>
      <c r="M2746">
        <v>416.72211565846197</v>
      </c>
      <c r="N2746">
        <v>382.264616322579</v>
      </c>
      <c r="O2746">
        <v>295.66628090288799</v>
      </c>
      <c r="P2746">
        <v>290.60268295515698</v>
      </c>
      <c r="Q2746">
        <v>91.638957244668404</v>
      </c>
      <c r="R2746">
        <v>61.036301155162903</v>
      </c>
      <c r="S2746">
        <v>21.599692171019001</v>
      </c>
      <c r="T2746">
        <v>79.423622344025404</v>
      </c>
    </row>
    <row r="2747" spans="1:20" x14ac:dyDescent="0.35">
      <c r="A2747" s="24">
        <v>44894</v>
      </c>
      <c r="B2747">
        <v>115.144732688324</v>
      </c>
      <c r="C2747">
        <v>134.67754044205299</v>
      </c>
      <c r="D2747">
        <v>128.344298263236</v>
      </c>
      <c r="E2747">
        <v>110.635434697573</v>
      </c>
      <c r="F2747">
        <v>146.08240394876799</v>
      </c>
      <c r="G2747">
        <v>43.812001393842003</v>
      </c>
      <c r="H2747">
        <v>20.229506872092099</v>
      </c>
      <c r="I2747">
        <v>139.373905464594</v>
      </c>
      <c r="J2747">
        <v>133.080037851279</v>
      </c>
      <c r="K2747">
        <v>48.918908890006399</v>
      </c>
      <c r="L2747">
        <v>379.76630458309199</v>
      </c>
      <c r="M2747">
        <v>413.89424750433898</v>
      </c>
      <c r="N2747">
        <v>381.52584570781897</v>
      </c>
      <c r="O2747">
        <v>297.93258317978001</v>
      </c>
      <c r="P2747">
        <v>290.69077911635299</v>
      </c>
      <c r="Q2747">
        <v>92.830522985620405</v>
      </c>
      <c r="R2747">
        <v>61.855969716484999</v>
      </c>
      <c r="S2747">
        <v>21.387171664993701</v>
      </c>
      <c r="T2747">
        <v>80.361962075857207</v>
      </c>
    </row>
    <row r="2748" spans="1:20" x14ac:dyDescent="0.35">
      <c r="A2748" s="24">
        <v>44895</v>
      </c>
      <c r="B2748">
        <v>116.041998466127</v>
      </c>
      <c r="C2748">
        <v>136.185323581695</v>
      </c>
      <c r="D2748">
        <v>129.35139986069399</v>
      </c>
      <c r="E2748">
        <v>111.062041843995</v>
      </c>
      <c r="F2748">
        <v>148.351713451373</v>
      </c>
      <c r="G2748">
        <v>43.284143059505297</v>
      </c>
      <c r="H2748">
        <v>19.837286779248799</v>
      </c>
      <c r="I2748">
        <v>141.655443708088</v>
      </c>
      <c r="J2748">
        <v>134.70508211446901</v>
      </c>
      <c r="K2748">
        <v>49.863056936759399</v>
      </c>
      <c r="L2748">
        <v>391.72918563979999</v>
      </c>
      <c r="M2748">
        <v>431.88278486805399</v>
      </c>
      <c r="N2748">
        <v>393.18180547294003</v>
      </c>
      <c r="O2748">
        <v>303.32282871393602</v>
      </c>
      <c r="P2748">
        <v>296.32841684086497</v>
      </c>
      <c r="Q2748">
        <v>94.915766780432605</v>
      </c>
      <c r="R2748">
        <v>63.202576841414903</v>
      </c>
      <c r="S2748">
        <v>20.498454406369799</v>
      </c>
      <c r="T2748">
        <v>81.1030460084732</v>
      </c>
    </row>
    <row r="2749" spans="1:20" x14ac:dyDescent="0.35">
      <c r="A2749" s="24">
        <v>44896</v>
      </c>
      <c r="B2749">
        <v>117.007577523473</v>
      </c>
      <c r="C2749">
        <v>137.53567573196099</v>
      </c>
      <c r="D2749">
        <v>130.11489230122399</v>
      </c>
      <c r="E2749">
        <v>111.43475897752199</v>
      </c>
      <c r="F2749">
        <v>148.74707791212899</v>
      </c>
      <c r="G2749">
        <v>40.547632933973397</v>
      </c>
      <c r="H2749">
        <v>17.913399042084301</v>
      </c>
      <c r="I2749">
        <v>144.44551080316799</v>
      </c>
      <c r="J2749">
        <v>136.39054438222499</v>
      </c>
      <c r="K2749">
        <v>54.7608524159387</v>
      </c>
      <c r="L2749">
        <v>391.440922364725</v>
      </c>
      <c r="M2749">
        <v>432.58973669285001</v>
      </c>
      <c r="N2749">
        <v>393.09968434491498</v>
      </c>
      <c r="O2749">
        <v>301.24026486702502</v>
      </c>
      <c r="P2749">
        <v>292.32042034060402</v>
      </c>
      <c r="Q2749">
        <v>94.431693666689398</v>
      </c>
      <c r="R2749">
        <v>62.851286326867402</v>
      </c>
      <c r="S2749">
        <v>20.1603569513168</v>
      </c>
      <c r="T2749">
        <v>79.487594694362301</v>
      </c>
    </row>
    <row r="2750" spans="1:20" x14ac:dyDescent="0.35">
      <c r="A2750" s="24">
        <v>44897</v>
      </c>
      <c r="B2750">
        <v>117.49275876434</v>
      </c>
      <c r="C2750">
        <v>137.86587728218299</v>
      </c>
      <c r="D2750">
        <v>130.35726396606299</v>
      </c>
      <c r="E2750">
        <v>111.464214388298</v>
      </c>
      <c r="F2750">
        <v>148.74707791212899</v>
      </c>
      <c r="G2750">
        <v>39.547480447590097</v>
      </c>
      <c r="H2750">
        <v>17.287089946344398</v>
      </c>
      <c r="I2750">
        <v>145.89956767153501</v>
      </c>
      <c r="J2750">
        <v>137.218211026885</v>
      </c>
      <c r="K2750">
        <v>56.708162343474797</v>
      </c>
      <c r="L2750">
        <v>390.98931289103501</v>
      </c>
      <c r="M2750">
        <v>431.33289964046901</v>
      </c>
      <c r="N2750">
        <v>392.77139155529397</v>
      </c>
      <c r="O2750">
        <v>299.95394962681303</v>
      </c>
      <c r="P2750">
        <v>295.18323562425502</v>
      </c>
      <c r="Q2750">
        <v>93.426305856096207</v>
      </c>
      <c r="R2750">
        <v>62.090161531659</v>
      </c>
      <c r="S2750">
        <v>18.431221544078401</v>
      </c>
      <c r="T2750">
        <v>78.821160608493003</v>
      </c>
    </row>
    <row r="2751" spans="1:20" x14ac:dyDescent="0.35">
      <c r="A2751" s="24">
        <v>44900</v>
      </c>
      <c r="B2751">
        <v>116.569763395199</v>
      </c>
      <c r="C2751">
        <v>136.84051675561301</v>
      </c>
      <c r="D2751">
        <v>129.67052817769499</v>
      </c>
      <c r="E2751">
        <v>111.081167085239</v>
      </c>
      <c r="F2751">
        <v>147.38092955260001</v>
      </c>
      <c r="G2751">
        <v>40.533739792272101</v>
      </c>
      <c r="H2751">
        <v>17.9459552496782</v>
      </c>
      <c r="I2751">
        <v>144.51820999189101</v>
      </c>
      <c r="J2751">
        <v>136.05195348213701</v>
      </c>
      <c r="K2751">
        <v>54.465806151328401</v>
      </c>
      <c r="L2751">
        <v>383.955706922768</v>
      </c>
      <c r="M2751">
        <v>422.92773719429499</v>
      </c>
      <c r="N2751">
        <v>385.79422714032802</v>
      </c>
      <c r="O2751">
        <v>285.86584998643002</v>
      </c>
      <c r="P2751">
        <v>288.04811813702003</v>
      </c>
      <c r="Q2751">
        <v>91.005940287379303</v>
      </c>
      <c r="R2751">
        <v>60.2751763599546</v>
      </c>
      <c r="S2751">
        <v>16.518548044809101</v>
      </c>
      <c r="T2751">
        <v>75.163739154825905</v>
      </c>
    </row>
    <row r="2752" spans="1:20" x14ac:dyDescent="0.35">
      <c r="A2752" s="24">
        <v>44901</v>
      </c>
      <c r="B2752">
        <v>116.912927381918</v>
      </c>
      <c r="C2752">
        <v>137.170718305836</v>
      </c>
      <c r="D2752">
        <v>129.79172204577699</v>
      </c>
      <c r="E2752">
        <v>111.16956794383201</v>
      </c>
      <c r="F2752">
        <v>146.689835796371</v>
      </c>
      <c r="G2752">
        <v>39.533592895565697</v>
      </c>
      <c r="H2752">
        <v>17.294840297811099</v>
      </c>
      <c r="I2752">
        <v>145.408829874177</v>
      </c>
      <c r="J2752">
        <v>136.46577680148599</v>
      </c>
      <c r="K2752">
        <v>56.5901484187387</v>
      </c>
      <c r="L2752">
        <v>378.42104606014402</v>
      </c>
      <c r="M2752">
        <v>414.83682965242099</v>
      </c>
      <c r="N2752">
        <v>380.048368385792</v>
      </c>
      <c r="O2752">
        <v>282.92571827431999</v>
      </c>
      <c r="P2752">
        <v>285.97806498572697</v>
      </c>
      <c r="Q2752">
        <v>89.553705953563096</v>
      </c>
      <c r="R2752">
        <v>58.840750794067702</v>
      </c>
      <c r="S2752">
        <v>15.832689259216799</v>
      </c>
      <c r="T2752">
        <v>73.084448302265599</v>
      </c>
    </row>
    <row r="2753" spans="1:20" x14ac:dyDescent="0.35">
      <c r="A2753" s="24">
        <v>44902</v>
      </c>
      <c r="B2753">
        <v>117.954247106285</v>
      </c>
      <c r="C2753">
        <v>138.21343604120699</v>
      </c>
      <c r="D2753">
        <v>130.518853111618</v>
      </c>
      <c r="E2753">
        <v>111.552626788979</v>
      </c>
      <c r="F2753">
        <v>147.41308693398801</v>
      </c>
      <c r="G2753">
        <v>37.797226871901898</v>
      </c>
      <c r="H2753">
        <v>16.091829875724098</v>
      </c>
      <c r="I2753">
        <v>147.58995172367401</v>
      </c>
      <c r="J2753">
        <v>137.98317898733799</v>
      </c>
      <c r="K2753">
        <v>60.366758930182797</v>
      </c>
      <c r="L2753">
        <v>377.777290975668</v>
      </c>
      <c r="M2753">
        <v>413.10870152599801</v>
      </c>
      <c r="N2753">
        <v>379.55586529386801</v>
      </c>
      <c r="O2753">
        <v>282.92571827431999</v>
      </c>
      <c r="P2753">
        <v>285.71379372187403</v>
      </c>
      <c r="Q2753">
        <v>89.106881919218694</v>
      </c>
      <c r="R2753">
        <v>58.3723671637199</v>
      </c>
      <c r="S2753">
        <v>17.1367854968979</v>
      </c>
      <c r="T2753">
        <v>72.449996181195303</v>
      </c>
    </row>
    <row r="2754" spans="1:20" x14ac:dyDescent="0.35">
      <c r="A2754" s="24">
        <v>44903</v>
      </c>
      <c r="B2754">
        <v>117.59925535535599</v>
      </c>
      <c r="C2754">
        <v>137.70945511147201</v>
      </c>
      <c r="D2754">
        <v>130.19569892749601</v>
      </c>
      <c r="E2754">
        <v>111.331618871453</v>
      </c>
      <c r="F2754">
        <v>147.573807944652</v>
      </c>
      <c r="G2754">
        <v>37.950026277070798</v>
      </c>
      <c r="H2754">
        <v>16.214299097484201</v>
      </c>
      <c r="I2754">
        <v>147.535438296216</v>
      </c>
      <c r="J2754">
        <v>137.54426819192099</v>
      </c>
      <c r="K2754">
        <v>59.9536895786202</v>
      </c>
      <c r="L2754">
        <v>380.73678197073099</v>
      </c>
      <c r="M2754">
        <v>417.82185568616302</v>
      </c>
      <c r="N2754">
        <v>382.42879467113602</v>
      </c>
      <c r="O2754">
        <v>283.59952333781399</v>
      </c>
      <c r="P2754">
        <v>288.35643748147203</v>
      </c>
      <c r="Q2754">
        <v>88.957930579380005</v>
      </c>
      <c r="R2754">
        <v>58.167450023389499</v>
      </c>
      <c r="S2754">
        <v>17.629444157465901</v>
      </c>
      <c r="T2754">
        <v>70.802554481546395</v>
      </c>
    </row>
    <row r="2755" spans="1:20" x14ac:dyDescent="0.35">
      <c r="A2755" s="24">
        <v>44904</v>
      </c>
      <c r="B2755">
        <v>116.901099617708</v>
      </c>
      <c r="C2755">
        <v>137.08380788692901</v>
      </c>
      <c r="D2755">
        <v>129.91290787819599</v>
      </c>
      <c r="E2755">
        <v>111.28743575529001</v>
      </c>
      <c r="F2755">
        <v>147.65414868110199</v>
      </c>
      <c r="G2755">
        <v>39.880862746492397</v>
      </c>
      <c r="H2755">
        <v>17.502576528576299</v>
      </c>
      <c r="I2755">
        <v>145.408829874177</v>
      </c>
      <c r="J2755">
        <v>136.51592174467899</v>
      </c>
      <c r="K2755">
        <v>55.350954107375401</v>
      </c>
      <c r="L2755">
        <v>377.89260824807099</v>
      </c>
      <c r="M2755">
        <v>414.91539337849599</v>
      </c>
      <c r="N2755">
        <v>379.72001168867803</v>
      </c>
      <c r="O2755">
        <v>282.37445424092903</v>
      </c>
      <c r="P2755">
        <v>282.806878698422</v>
      </c>
      <c r="Q2755">
        <v>89.069640336112698</v>
      </c>
      <c r="R2755">
        <v>58.225993789502802</v>
      </c>
      <c r="S2755">
        <v>18.605101288101501</v>
      </c>
      <c r="T2755">
        <v>69.475008216535699</v>
      </c>
    </row>
    <row r="2756" spans="1:20" x14ac:dyDescent="0.35">
      <c r="A2756" s="24">
        <v>44907</v>
      </c>
      <c r="B2756">
        <v>116.92476448875399</v>
      </c>
      <c r="C2756">
        <v>136.94478438332001</v>
      </c>
      <c r="D2756">
        <v>129.75131873264101</v>
      </c>
      <c r="E2756">
        <v>111.184307191309</v>
      </c>
      <c r="F2756">
        <v>148.15239040378901</v>
      </c>
      <c r="G2756">
        <v>39.672504748710097</v>
      </c>
      <c r="H2756">
        <v>17.319644839651101</v>
      </c>
      <c r="I2756">
        <v>145.39064411291099</v>
      </c>
      <c r="J2756">
        <v>136.34037943307001</v>
      </c>
      <c r="K2756">
        <v>55.823018968535798</v>
      </c>
      <c r="L2756">
        <v>383.34075125046098</v>
      </c>
      <c r="M2756">
        <v>420.33552979092599</v>
      </c>
      <c r="N2756">
        <v>385.05545652556799</v>
      </c>
      <c r="O2756">
        <v>285.13082315133403</v>
      </c>
      <c r="P2756">
        <v>284.30441012034697</v>
      </c>
      <c r="Q2756">
        <v>90.037786563599397</v>
      </c>
      <c r="R2756">
        <v>59.192035725041997</v>
      </c>
      <c r="S2756">
        <v>19.232998930690801</v>
      </c>
      <c r="T2756">
        <v>72.108779436691293</v>
      </c>
    </row>
    <row r="2757" spans="1:20" x14ac:dyDescent="0.35">
      <c r="A2757" s="24">
        <v>44908</v>
      </c>
      <c r="B2757">
        <v>117.705742603746</v>
      </c>
      <c r="C2757">
        <v>138.196037374105</v>
      </c>
      <c r="D2757">
        <v>130.43806255667201</v>
      </c>
      <c r="E2757">
        <v>111.61153761052999</v>
      </c>
      <c r="F2757">
        <v>149.759613689687</v>
      </c>
      <c r="G2757">
        <v>38.964063520640202</v>
      </c>
      <c r="H2757">
        <v>16.8530124355749</v>
      </c>
      <c r="I2757">
        <v>146.84473021883599</v>
      </c>
      <c r="J2757">
        <v>137.53171445090601</v>
      </c>
      <c r="K2757">
        <v>57.357264125617398</v>
      </c>
      <c r="L2757">
        <v>386.24258360932203</v>
      </c>
      <c r="M2757">
        <v>425.44147215399698</v>
      </c>
      <c r="N2757">
        <v>388.01050703086099</v>
      </c>
      <c r="O2757">
        <v>281.82316583581297</v>
      </c>
      <c r="P2757">
        <v>282.67475167636201</v>
      </c>
      <c r="Q2757">
        <v>91.527247487935796</v>
      </c>
      <c r="R2757">
        <v>60.5386428499719</v>
      </c>
      <c r="S2757">
        <v>20.5467553588723</v>
      </c>
      <c r="T2757">
        <v>73.404326895426195</v>
      </c>
    </row>
    <row r="2758" spans="1:20" x14ac:dyDescent="0.35">
      <c r="A2758" s="24">
        <v>44909</v>
      </c>
      <c r="B2758">
        <v>117.96608421312</v>
      </c>
      <c r="C2758">
        <v>138.38724305958601</v>
      </c>
      <c r="D2758">
        <v>130.640022872711</v>
      </c>
      <c r="E2758">
        <v>111.655743810871</v>
      </c>
      <c r="F2758">
        <v>148.972087327059</v>
      </c>
      <c r="G2758">
        <v>38.602897733173798</v>
      </c>
      <c r="H2758">
        <v>16.615820400659899</v>
      </c>
      <c r="I2758">
        <v>146.935615168825</v>
      </c>
      <c r="J2758">
        <v>137.65713182528299</v>
      </c>
      <c r="K2758">
        <v>58.183398247634301</v>
      </c>
      <c r="L2758">
        <v>383.77316111603898</v>
      </c>
      <c r="M2758">
        <v>422.534979418859</v>
      </c>
      <c r="N2758">
        <v>385.63008074551698</v>
      </c>
      <c r="O2758">
        <v>277.16797150847799</v>
      </c>
      <c r="P2758">
        <v>282.71879975695998</v>
      </c>
      <c r="Q2758">
        <v>92.234747611437399</v>
      </c>
      <c r="R2758">
        <v>61.270492970336903</v>
      </c>
      <c r="S2758">
        <v>18.807959761133301</v>
      </c>
      <c r="T2758">
        <v>73.020459110451895</v>
      </c>
    </row>
    <row r="2759" spans="1:20" x14ac:dyDescent="0.35">
      <c r="A2759" s="24">
        <v>44910</v>
      </c>
      <c r="B2759">
        <v>118.13924043892</v>
      </c>
      <c r="C2759">
        <v>138.59576449556599</v>
      </c>
      <c r="D2759">
        <v>130.72082146331999</v>
      </c>
      <c r="E2759">
        <v>111.72939387989901</v>
      </c>
      <c r="F2759">
        <v>148.34529515435</v>
      </c>
      <c r="G2759">
        <v>38.3667562468273</v>
      </c>
      <c r="H2759">
        <v>16.432890026021699</v>
      </c>
      <c r="I2759">
        <v>147.20827001879101</v>
      </c>
      <c r="J2759">
        <v>137.77283630521799</v>
      </c>
      <c r="K2759">
        <v>58.832500029776902</v>
      </c>
      <c r="L2759">
        <v>374.38542002096</v>
      </c>
      <c r="M2759">
        <v>409.416723667459</v>
      </c>
      <c r="N2759">
        <v>376.02625447611803</v>
      </c>
      <c r="O2759">
        <v>272.08402980612999</v>
      </c>
      <c r="P2759">
        <v>274.48253191397902</v>
      </c>
      <c r="Q2759">
        <v>91.117642547818804</v>
      </c>
      <c r="R2759">
        <v>60.714285315459001</v>
      </c>
      <c r="S2759">
        <v>20.208656061326401</v>
      </c>
      <c r="T2759">
        <v>73.324371983428605</v>
      </c>
    </row>
    <row r="2760" spans="1:20" x14ac:dyDescent="0.35">
      <c r="A2760" s="24">
        <v>44911</v>
      </c>
      <c r="B2760">
        <v>117.83087773314899</v>
      </c>
      <c r="C2760">
        <v>138.16130913706999</v>
      </c>
      <c r="D2760">
        <v>130.68044225717301</v>
      </c>
      <c r="E2760">
        <v>111.773576996062</v>
      </c>
      <c r="F2760">
        <v>147.58988663534601</v>
      </c>
      <c r="G2760">
        <v>39.1863174549622</v>
      </c>
      <c r="H2760">
        <v>16.984785496241599</v>
      </c>
      <c r="I2760">
        <v>146.081352190291</v>
      </c>
      <c r="J2760">
        <v>137.181650131738</v>
      </c>
      <c r="K2760">
        <v>56.885194683348999</v>
      </c>
      <c r="L2760">
        <v>369.96535323054701</v>
      </c>
      <c r="M2760">
        <v>403.68236277819801</v>
      </c>
      <c r="N2760">
        <v>371.75787304361</v>
      </c>
      <c r="O2760">
        <v>269.87892492911698</v>
      </c>
      <c r="P2760">
        <v>271.09115688288603</v>
      </c>
      <c r="Q2760">
        <v>89.963310893680003</v>
      </c>
      <c r="R2760">
        <v>59.806792729606798</v>
      </c>
      <c r="S2760">
        <v>19.416538865214498</v>
      </c>
      <c r="T2760">
        <v>72.060798068754195</v>
      </c>
    </row>
    <row r="2761" spans="1:20" x14ac:dyDescent="0.35">
      <c r="A2761" s="24">
        <v>44914</v>
      </c>
      <c r="B2761">
        <v>117.10740347969799</v>
      </c>
      <c r="C2761">
        <v>137.22285902940601</v>
      </c>
      <c r="D2761">
        <v>130.072793463213</v>
      </c>
      <c r="E2761">
        <v>111.537864457325</v>
      </c>
      <c r="F2761">
        <v>146.83782564702699</v>
      </c>
      <c r="G2761">
        <v>40.450392121417799</v>
      </c>
      <c r="H2761">
        <v>17.8591400103818</v>
      </c>
      <c r="I2761">
        <v>144.11831328818499</v>
      </c>
      <c r="J2761">
        <v>135.79802781228699</v>
      </c>
      <c r="K2761">
        <v>53.875713622107902</v>
      </c>
      <c r="L2761">
        <v>366.82819109561399</v>
      </c>
      <c r="M2761">
        <v>400.295359445781</v>
      </c>
      <c r="N2761">
        <v>368.51715604627799</v>
      </c>
      <c r="O2761">
        <v>270.68285062899099</v>
      </c>
      <c r="P2761">
        <v>266.08758421849097</v>
      </c>
      <c r="Q2761">
        <v>89.794734259040197</v>
      </c>
      <c r="R2761">
        <v>59.748243379919899</v>
      </c>
      <c r="S2761">
        <v>17.387944922432101</v>
      </c>
      <c r="T2761">
        <v>70.895662587071399</v>
      </c>
    </row>
    <row r="2762" spans="1:20" x14ac:dyDescent="0.35">
      <c r="A2762" s="24">
        <v>44915</v>
      </c>
      <c r="B2762">
        <v>116.312766445847</v>
      </c>
      <c r="C2762">
        <v>136.110601903363</v>
      </c>
      <c r="D2762">
        <v>129.50567655299599</v>
      </c>
      <c r="E2762">
        <v>111.375801987616</v>
      </c>
      <c r="F2762">
        <v>146.38496009815901</v>
      </c>
      <c r="G2762">
        <v>41.936723517033798</v>
      </c>
      <c r="H2762">
        <v>18.835813095325999</v>
      </c>
      <c r="I2762">
        <v>141.33736831129599</v>
      </c>
      <c r="J2762">
        <v>134.20054176144399</v>
      </c>
      <c r="K2762">
        <v>50.656266635148398</v>
      </c>
      <c r="L2762">
        <v>367.330132252255</v>
      </c>
      <c r="M2762">
        <v>400.13783643652903</v>
      </c>
      <c r="N2762">
        <v>369.01195980793699</v>
      </c>
      <c r="O2762">
        <v>272.04342651334002</v>
      </c>
      <c r="P2762">
        <v>262.57706584507798</v>
      </c>
      <c r="Q2762">
        <v>90.206812975813094</v>
      </c>
      <c r="R2762">
        <v>59.777518054763199</v>
      </c>
      <c r="S2762">
        <v>16.045209765242099</v>
      </c>
      <c r="T2762">
        <v>71.641984219031102</v>
      </c>
    </row>
    <row r="2763" spans="1:20" x14ac:dyDescent="0.35">
      <c r="A2763" s="24">
        <v>44916</v>
      </c>
      <c r="B2763">
        <v>116.633003628955</v>
      </c>
      <c r="C2763">
        <v>136.70149325200401</v>
      </c>
      <c r="D2763">
        <v>129.87025457944401</v>
      </c>
      <c r="E2763">
        <v>111.537864457325</v>
      </c>
      <c r="F2763">
        <v>147.678846604348</v>
      </c>
      <c r="G2763">
        <v>41.825597947291897</v>
      </c>
      <c r="H2763">
        <v>18.739692702835701</v>
      </c>
      <c r="I2763">
        <v>142.500643043548</v>
      </c>
      <c r="J2763">
        <v>135.118765392086</v>
      </c>
      <c r="K2763">
        <v>50.892418174538101</v>
      </c>
      <c r="L2763">
        <v>372.822625751266</v>
      </c>
      <c r="M2763">
        <v>406.04539048179998</v>
      </c>
      <c r="N2763">
        <v>374.28944054901501</v>
      </c>
      <c r="O2763">
        <v>276.99076470062698</v>
      </c>
      <c r="P2763">
        <v>268.309429328531</v>
      </c>
      <c r="Q2763">
        <v>91.368116182344806</v>
      </c>
      <c r="R2763">
        <v>61.094850504849802</v>
      </c>
      <c r="S2763">
        <v>16.277048809775302</v>
      </c>
      <c r="T2763">
        <v>73.462168948139393</v>
      </c>
    </row>
    <row r="2764" spans="1:20" x14ac:dyDescent="0.35">
      <c r="A2764" s="24">
        <v>44917</v>
      </c>
      <c r="B2764">
        <v>116.597426910069</v>
      </c>
      <c r="C2764">
        <v>136.71885046080499</v>
      </c>
      <c r="D2764">
        <v>129.99176987404201</v>
      </c>
      <c r="E2764">
        <v>111.508420588639</v>
      </c>
      <c r="F2764">
        <v>146.69227395848401</v>
      </c>
      <c r="G2764">
        <v>41.764200937254799</v>
      </c>
      <c r="H2764">
        <v>18.728841947924899</v>
      </c>
      <c r="I2764">
        <v>142.627899516067</v>
      </c>
      <c r="J2764">
        <v>135.08103414817501</v>
      </c>
      <c r="K2764">
        <v>51.0105053970032</v>
      </c>
      <c r="L2764">
        <v>367.50388571508103</v>
      </c>
      <c r="M2764">
        <v>398.95633779846298</v>
      </c>
      <c r="N2764">
        <v>369.01195980793699</v>
      </c>
      <c r="O2764">
        <v>275.25917805628302</v>
      </c>
      <c r="P2764">
        <v>263.465827996722</v>
      </c>
      <c r="Q2764">
        <v>90.206812975813094</v>
      </c>
      <c r="R2764">
        <v>60.626461290928802</v>
      </c>
      <c r="S2764">
        <v>15.2724120288847</v>
      </c>
      <c r="T2764">
        <v>71.148023698989505</v>
      </c>
    </row>
    <row r="2765" spans="1:20" x14ac:dyDescent="0.35">
      <c r="A2765" s="24">
        <v>44918</v>
      </c>
      <c r="B2765">
        <v>116.19418049710001</v>
      </c>
      <c r="C2765">
        <v>136.561972248779</v>
      </c>
      <c r="D2765">
        <v>129.82975483835301</v>
      </c>
      <c r="E2765">
        <v>111.39183394904499</v>
      </c>
      <c r="F2765">
        <v>147.145113148843</v>
      </c>
      <c r="G2765">
        <v>43.0479652402596</v>
      </c>
      <c r="H2765">
        <v>19.5535886926722</v>
      </c>
      <c r="I2765">
        <v>141.77395815067399</v>
      </c>
      <c r="J2765">
        <v>134.66595045323501</v>
      </c>
      <c r="K2765">
        <v>48.826022342980004</v>
      </c>
      <c r="L2765">
        <v>369.61787621082601</v>
      </c>
      <c r="M2765">
        <v>400.92551233773003</v>
      </c>
      <c r="N2765">
        <v>371.32084165528499</v>
      </c>
      <c r="O2765">
        <v>276.99076470062698</v>
      </c>
      <c r="P2765">
        <v>268.35385624328501</v>
      </c>
      <c r="Q2765">
        <v>91.855112850317695</v>
      </c>
      <c r="R2765">
        <v>61.738876600684698</v>
      </c>
      <c r="S2765">
        <v>15.3690111701503</v>
      </c>
      <c r="T2765">
        <v>73.891710818704198</v>
      </c>
    </row>
    <row r="2766" spans="1:20" x14ac:dyDescent="0.35">
      <c r="A2766" s="24">
        <v>44922</v>
      </c>
      <c r="B2766">
        <v>115.35209226702401</v>
      </c>
      <c r="C2766">
        <v>135.25475055127299</v>
      </c>
      <c r="D2766">
        <v>129.01959126761301</v>
      </c>
      <c r="E2766">
        <v>111.08196348937101</v>
      </c>
      <c r="F2766">
        <v>145.52776819536101</v>
      </c>
      <c r="G2766">
        <v>44.792204323704702</v>
      </c>
      <c r="H2766">
        <v>20.742647956404301</v>
      </c>
      <c r="I2766">
        <v>138.89104718920001</v>
      </c>
      <c r="J2766">
        <v>132.930113173725</v>
      </c>
      <c r="K2766">
        <v>45.874029606785001</v>
      </c>
      <c r="L2766">
        <v>368.16029100864</v>
      </c>
      <c r="M2766">
        <v>397.932392597118</v>
      </c>
      <c r="N2766">
        <v>369.75408556605998</v>
      </c>
      <c r="O2766">
        <v>277.176282266486</v>
      </c>
      <c r="P2766">
        <v>265.28772755556099</v>
      </c>
      <c r="Q2766">
        <v>92.679262787569797</v>
      </c>
      <c r="R2766">
        <v>62.177985556189199</v>
      </c>
      <c r="S2766">
        <v>15.571871485675</v>
      </c>
      <c r="T2766">
        <v>74.374943317904098</v>
      </c>
    </row>
    <row r="2767" spans="1:20" x14ac:dyDescent="0.35">
      <c r="A2767" s="24">
        <v>44923</v>
      </c>
      <c r="B2767">
        <v>115.150459717914</v>
      </c>
      <c r="C2767">
        <v>135.01074080940199</v>
      </c>
      <c r="D2767">
        <v>128.89805186602601</v>
      </c>
      <c r="E2767">
        <v>111.096725821025</v>
      </c>
      <c r="F2767">
        <v>143.409084394346</v>
      </c>
      <c r="G2767">
        <v>45.350364296006703</v>
      </c>
      <c r="H2767">
        <v>21.137965824117401</v>
      </c>
      <c r="I2767">
        <v>138.16120464003001</v>
      </c>
      <c r="J2767">
        <v>132.515019475804</v>
      </c>
      <c r="K2767">
        <v>44.988428121040002</v>
      </c>
      <c r="L2767">
        <v>363.58480309149598</v>
      </c>
      <c r="M2767">
        <v>392.97000703483002</v>
      </c>
      <c r="N2767">
        <v>365.30120320233902</v>
      </c>
      <c r="O2767">
        <v>275.01180505398798</v>
      </c>
      <c r="P2767">
        <v>261.37726363094799</v>
      </c>
      <c r="Q2767">
        <v>91.630344004131203</v>
      </c>
      <c r="R2767">
        <v>61.592508810040897</v>
      </c>
      <c r="S2767">
        <v>14.5382541332829</v>
      </c>
      <c r="T2767">
        <v>71.072834924979105</v>
      </c>
    </row>
    <row r="2768" spans="1:20" x14ac:dyDescent="0.35">
      <c r="A2768" s="24">
        <v>44924</v>
      </c>
      <c r="B2768">
        <v>115.577427057682</v>
      </c>
      <c r="C2768">
        <v>135.60337340669599</v>
      </c>
      <c r="D2768">
        <v>129.303137669227</v>
      </c>
      <c r="E2768">
        <v>111.21476676381501</v>
      </c>
      <c r="F2768">
        <v>145.46307123420101</v>
      </c>
      <c r="G2768">
        <v>44.373587838025998</v>
      </c>
      <c r="H2768">
        <v>20.418640682192802</v>
      </c>
      <c r="I2768">
        <v>139.584401265606</v>
      </c>
      <c r="J2768">
        <v>133.458420609341</v>
      </c>
      <c r="K2768">
        <v>46.523470390924103</v>
      </c>
      <c r="L2768">
        <v>370.12947698338598</v>
      </c>
      <c r="M2768">
        <v>399.74401369966398</v>
      </c>
      <c r="N2768">
        <v>371.73317279770998</v>
      </c>
      <c r="O2768">
        <v>280.70128661988599</v>
      </c>
      <c r="P2768">
        <v>267.86507408231</v>
      </c>
      <c r="Q2768">
        <v>91.517959581038099</v>
      </c>
      <c r="R2768">
        <v>61.446135435824097</v>
      </c>
      <c r="S2768">
        <v>14.0455954727147</v>
      </c>
      <c r="T2768">
        <v>72.603085207010906</v>
      </c>
    </row>
    <row r="2769" spans="1:20" x14ac:dyDescent="0.35">
      <c r="A2769" s="24">
        <v>44925</v>
      </c>
      <c r="B2769">
        <v>115.03187376916701</v>
      </c>
      <c r="C2769">
        <v>135.09791379754901</v>
      </c>
      <c r="D2769">
        <v>128.93855160711701</v>
      </c>
      <c r="E2769">
        <v>111.08196348937101</v>
      </c>
      <c r="F2769">
        <v>145.56014962407801</v>
      </c>
      <c r="G2769">
        <v>45.350364296006703</v>
      </c>
      <c r="H2769">
        <v>21.122462492609699</v>
      </c>
      <c r="I2769">
        <v>138.142945784869</v>
      </c>
      <c r="J2769">
        <v>132.61564946354</v>
      </c>
      <c r="K2769">
        <v>44.988428121040002</v>
      </c>
      <c r="L2769">
        <v>369.15451370600101</v>
      </c>
      <c r="M2769">
        <v>399.11383038024502</v>
      </c>
      <c r="N2769">
        <v>370.90854246660598</v>
      </c>
      <c r="O2769">
        <v>279.21709734956198</v>
      </c>
      <c r="P2769">
        <v>268.62048661075198</v>
      </c>
      <c r="Q2769">
        <v>92.342109518290201</v>
      </c>
      <c r="R2769">
        <v>62.1487108813456</v>
      </c>
      <c r="S2769">
        <v>13.620557224403701</v>
      </c>
      <c r="T2769">
        <v>72.957455145041706</v>
      </c>
    </row>
    <row r="2770" spans="1:20" x14ac:dyDescent="0.35">
      <c r="A2770" s="24">
        <v>44929</v>
      </c>
      <c r="B2770">
        <v>115.707896826393</v>
      </c>
      <c r="C2770">
        <v>135.74279767388401</v>
      </c>
      <c r="D2770">
        <v>129.303137669227</v>
      </c>
      <c r="E2770">
        <v>111.21476676381501</v>
      </c>
      <c r="F2770">
        <v>145.851253001163</v>
      </c>
      <c r="G2770">
        <v>43.745663109508399</v>
      </c>
      <c r="H2770">
        <v>19.930302825433401</v>
      </c>
      <c r="I2770">
        <v>139.693881302676</v>
      </c>
      <c r="J2770">
        <v>133.533883097163</v>
      </c>
      <c r="K2770">
        <v>47.409071876669003</v>
      </c>
      <c r="L2770">
        <v>367.60039215648197</v>
      </c>
      <c r="M2770">
        <v>394.309059109619</v>
      </c>
      <c r="N2770">
        <v>369.25931375814702</v>
      </c>
      <c r="O2770">
        <v>278.103943210956</v>
      </c>
      <c r="P2770">
        <v>266.754142917423</v>
      </c>
      <c r="Q2770">
        <v>90.131887528319794</v>
      </c>
      <c r="R2770">
        <v>60.2459016851112</v>
      </c>
      <c r="S2770">
        <v>12.3454406369778</v>
      </c>
      <c r="T2770">
        <v>68.876820005788701</v>
      </c>
    </row>
    <row r="2771" spans="1:20" x14ac:dyDescent="0.35">
      <c r="A2771" s="24">
        <v>44930</v>
      </c>
      <c r="B2771">
        <v>116.348333822108</v>
      </c>
      <c r="C2771">
        <v>136.63171893095799</v>
      </c>
      <c r="D2771">
        <v>129.74873124918199</v>
      </c>
      <c r="E2771">
        <v>111.406607822788</v>
      </c>
      <c r="F2771">
        <v>147.64646517563099</v>
      </c>
      <c r="G2771">
        <v>42.531666357557803</v>
      </c>
      <c r="H2771">
        <v>19.1272628476564</v>
      </c>
      <c r="I2771">
        <v>141.354311476334</v>
      </c>
      <c r="J2771">
        <v>134.50245173061401</v>
      </c>
      <c r="K2771">
        <v>49.416421806440603</v>
      </c>
      <c r="L2771">
        <v>370.438405257223</v>
      </c>
      <c r="M2771">
        <v>395.33303473843301</v>
      </c>
      <c r="N2771">
        <v>372.14547198638797</v>
      </c>
      <c r="O2771">
        <v>281.25786368918801</v>
      </c>
      <c r="P2771">
        <v>273.819572139537</v>
      </c>
      <c r="Q2771">
        <v>88.521054125708204</v>
      </c>
      <c r="R2771">
        <v>58.313817814033001</v>
      </c>
      <c r="S2771">
        <v>12.7801390757893</v>
      </c>
      <c r="T2771">
        <v>69.118436255388602</v>
      </c>
    </row>
    <row r="2772" spans="1:20" x14ac:dyDescent="0.35">
      <c r="A2772" s="24">
        <v>44931</v>
      </c>
      <c r="B2772">
        <v>116.253468800161</v>
      </c>
      <c r="C2772">
        <v>136.33543027117801</v>
      </c>
      <c r="D2772">
        <v>129.54619236541299</v>
      </c>
      <c r="E2772">
        <v>111.229506011292</v>
      </c>
      <c r="F2772">
        <v>147.37154592327701</v>
      </c>
      <c r="G2772">
        <v>42.168862794787103</v>
      </c>
      <c r="H2772">
        <v>18.925727423779399</v>
      </c>
      <c r="I2772">
        <v>141.84694971498101</v>
      </c>
      <c r="J2772">
        <v>134.401791733935</v>
      </c>
      <c r="K2772">
        <v>50.006825851009303</v>
      </c>
      <c r="L2772">
        <v>366.210394359801</v>
      </c>
      <c r="M2772">
        <v>390.76453276795002</v>
      </c>
      <c r="N2772">
        <v>367.85750290739003</v>
      </c>
      <c r="O2772">
        <v>278.53680940738701</v>
      </c>
      <c r="P2772">
        <v>271.73105943296503</v>
      </c>
      <c r="Q2772">
        <v>88.071523929628597</v>
      </c>
      <c r="R2772">
        <v>58.138175348546199</v>
      </c>
      <c r="S2772">
        <v>11.553323440865899</v>
      </c>
      <c r="T2772">
        <v>69.220449291870906</v>
      </c>
    </row>
    <row r="2773" spans="1:20" x14ac:dyDescent="0.35">
      <c r="A2773" s="24">
        <v>44932</v>
      </c>
      <c r="B2773">
        <v>117.52250568475399</v>
      </c>
      <c r="C2773">
        <v>138.060980047984</v>
      </c>
      <c r="D2773">
        <v>130.72093396260101</v>
      </c>
      <c r="E2773">
        <v>111.849270014818</v>
      </c>
      <c r="F2773">
        <v>149.50642702827901</v>
      </c>
      <c r="G2773">
        <v>40.675793043781603</v>
      </c>
      <c r="H2773">
        <v>17.876191572180701</v>
      </c>
      <c r="I2773">
        <v>144.85758494990799</v>
      </c>
      <c r="J2773">
        <v>136.603047708216</v>
      </c>
      <c r="K2773">
        <v>52.722662466706602</v>
      </c>
      <c r="L2773">
        <v>374.608368741334</v>
      </c>
      <c r="M2773">
        <v>399.35019096279802</v>
      </c>
      <c r="N2773">
        <v>376.18599125393803</v>
      </c>
      <c r="O2773">
        <v>286.01970868234099</v>
      </c>
      <c r="P2773">
        <v>278.840932789568</v>
      </c>
      <c r="Q2773">
        <v>88.558513101308407</v>
      </c>
      <c r="R2773">
        <v>58.460185604676802</v>
      </c>
      <c r="S2773">
        <v>11.485703949855299</v>
      </c>
      <c r="T2773">
        <v>70.637945885471794</v>
      </c>
    </row>
    <row r="2774" spans="1:20" x14ac:dyDescent="0.35">
      <c r="A2774" s="24">
        <v>44935</v>
      </c>
      <c r="B2774">
        <v>117.819003255811</v>
      </c>
      <c r="C2774">
        <v>138.58385214366601</v>
      </c>
      <c r="D2774">
        <v>130.92348891769601</v>
      </c>
      <c r="E2774">
        <v>111.982073289262</v>
      </c>
      <c r="F2774">
        <v>150.153343922864</v>
      </c>
      <c r="G2774">
        <v>40.243219135118402</v>
      </c>
      <c r="H2774">
        <v>17.592493485604098</v>
      </c>
      <c r="I2774">
        <v>145.49619169838999</v>
      </c>
      <c r="J2774">
        <v>137.14392889080901</v>
      </c>
      <c r="K2774">
        <v>53.490176729986501</v>
      </c>
      <c r="L2774">
        <v>374.39600672076</v>
      </c>
      <c r="M2774">
        <v>399.35019096279802</v>
      </c>
      <c r="N2774">
        <v>376.02107796921598</v>
      </c>
      <c r="O2774">
        <v>284.22629097328502</v>
      </c>
      <c r="P2774">
        <v>277.55225952619298</v>
      </c>
      <c r="Q2774">
        <v>89.607431884747001</v>
      </c>
      <c r="R2774">
        <v>59.162761050198597</v>
      </c>
      <c r="S2774">
        <v>12.007342260678399</v>
      </c>
      <c r="T2774">
        <v>71.357413782374607</v>
      </c>
    </row>
    <row r="2775" spans="1:20" x14ac:dyDescent="0.35">
      <c r="A2775" s="24">
        <v>44936</v>
      </c>
      <c r="B2775">
        <v>117.36834301712</v>
      </c>
      <c r="C2775">
        <v>138.30497597042199</v>
      </c>
      <c r="D2775">
        <v>130.80196558743401</v>
      </c>
      <c r="E2775">
        <v>111.90828471516799</v>
      </c>
      <c r="F2775">
        <v>149.959279397892</v>
      </c>
      <c r="G2775">
        <v>41.513028809977001</v>
      </c>
      <c r="H2775">
        <v>18.485449106121699</v>
      </c>
      <c r="I2775">
        <v>144.656869112149</v>
      </c>
      <c r="J2775">
        <v>136.678520199019</v>
      </c>
      <c r="K2775">
        <v>50.951464076324697</v>
      </c>
      <c r="L2775">
        <v>377.02159798906598</v>
      </c>
      <c r="M2775">
        <v>401.87077210312202</v>
      </c>
      <c r="N2775">
        <v>378.74229095898897</v>
      </c>
      <c r="O2775">
        <v>286.32893712107199</v>
      </c>
      <c r="P2775">
        <v>284.04003553808701</v>
      </c>
      <c r="Q2775">
        <v>89.607431884747001</v>
      </c>
      <c r="R2775">
        <v>59.162761050198597</v>
      </c>
      <c r="S2775">
        <v>11.0413453205433</v>
      </c>
      <c r="T2775">
        <v>71.599046873451499</v>
      </c>
    </row>
    <row r="2776" spans="1:20" x14ac:dyDescent="0.35">
      <c r="A2776" s="24">
        <v>44937</v>
      </c>
      <c r="B2776">
        <v>118.09180792794599</v>
      </c>
      <c r="C2776">
        <v>139.089325572246</v>
      </c>
      <c r="D2776">
        <v>131.20702728364699</v>
      </c>
      <c r="E2776">
        <v>111.996824078828</v>
      </c>
      <c r="F2776">
        <v>151.02673312964799</v>
      </c>
      <c r="G2776">
        <v>40.215307083987597</v>
      </c>
      <c r="H2776">
        <v>17.600245151357999</v>
      </c>
      <c r="I2776">
        <v>146.609221686696</v>
      </c>
      <c r="J2776">
        <v>137.84832880198201</v>
      </c>
      <c r="K2776">
        <v>53.313061930167201</v>
      </c>
      <c r="L2776">
        <v>381.79012869494397</v>
      </c>
      <c r="M2776">
        <v>407.38447298405799</v>
      </c>
      <c r="N2776">
        <v>383.52503184590103</v>
      </c>
      <c r="O2776">
        <v>288.802594028854</v>
      </c>
      <c r="P2776">
        <v>290.75001500269298</v>
      </c>
      <c r="Q2776">
        <v>91.2182727836514</v>
      </c>
      <c r="R2776">
        <v>60.538642849971801</v>
      </c>
      <c r="S2776">
        <v>11.3214843963326</v>
      </c>
      <c r="T2776">
        <v>72.157434463707901</v>
      </c>
    </row>
    <row r="2777" spans="1:20" x14ac:dyDescent="0.35">
      <c r="A2777" s="24">
        <v>44938</v>
      </c>
      <c r="B2777">
        <v>118.945742607483</v>
      </c>
      <c r="C2777">
        <v>140.309401920472</v>
      </c>
      <c r="D2777">
        <v>132.017214961376</v>
      </c>
      <c r="E2777">
        <v>112.380494654684</v>
      </c>
      <c r="F2777">
        <v>151.835385837507</v>
      </c>
      <c r="G2777">
        <v>38.708279909997401</v>
      </c>
      <c r="H2777">
        <v>16.541406775139802</v>
      </c>
      <c r="I2777">
        <v>148.94473246281899</v>
      </c>
      <c r="J2777">
        <v>139.40807360593399</v>
      </c>
      <c r="K2777">
        <v>56.383137307719203</v>
      </c>
      <c r="L2777">
        <v>383.180156397556</v>
      </c>
      <c r="M2777">
        <v>408.72346420390801</v>
      </c>
      <c r="N2777">
        <v>384.92687465040399</v>
      </c>
      <c r="O2777">
        <v>291.58550374709</v>
      </c>
      <c r="P2777">
        <v>293.32736152944199</v>
      </c>
      <c r="Q2777">
        <v>91.967489777117606</v>
      </c>
      <c r="R2777">
        <v>61.182668945806697</v>
      </c>
      <c r="S2777">
        <v>11.360124237088099</v>
      </c>
      <c r="T2777">
        <v>74.289034943791506</v>
      </c>
    </row>
    <row r="2778" spans="1:20" x14ac:dyDescent="0.35">
      <c r="A2778" s="24">
        <v>44939</v>
      </c>
      <c r="B2778">
        <v>118.50690079037599</v>
      </c>
      <c r="C2778">
        <v>139.821340978427</v>
      </c>
      <c r="D2778">
        <v>131.65263693492801</v>
      </c>
      <c r="E2778">
        <v>112.144389684926</v>
      </c>
      <c r="F2778">
        <v>151.96474022206399</v>
      </c>
      <c r="G2778">
        <v>39.405980574084602</v>
      </c>
      <c r="H2778">
        <v>17.035944124500201</v>
      </c>
      <c r="I2778">
        <v>148.41560575140801</v>
      </c>
      <c r="J2778">
        <v>138.95521865515801</v>
      </c>
      <c r="K2778">
        <v>54.9661776791921</v>
      </c>
      <c r="L2778">
        <v>384.66666063563702</v>
      </c>
      <c r="M2778">
        <v>410.45636944303101</v>
      </c>
      <c r="N2778">
        <v>386.49363073963002</v>
      </c>
      <c r="O2778">
        <v>292.32759838225201</v>
      </c>
      <c r="P2778">
        <v>293.23847326046399</v>
      </c>
      <c r="Q2778">
        <v>92.866572658156102</v>
      </c>
      <c r="R2778">
        <v>61.914519066171799</v>
      </c>
      <c r="S2778">
        <v>10.6549459917413</v>
      </c>
      <c r="T2778">
        <v>74.680995058458294</v>
      </c>
    </row>
    <row r="2779" spans="1:20" x14ac:dyDescent="0.35">
      <c r="A2779" s="24">
        <v>44943</v>
      </c>
      <c r="B2779">
        <v>118.293431134431</v>
      </c>
      <c r="C2779">
        <v>139.612197667928</v>
      </c>
      <c r="D2779">
        <v>131.65263693492801</v>
      </c>
      <c r="E2779">
        <v>112.27718141728199</v>
      </c>
      <c r="F2779">
        <v>151.528098335691</v>
      </c>
      <c r="G2779">
        <v>39.908324828640197</v>
      </c>
      <c r="H2779">
        <v>17.353750591823399</v>
      </c>
      <c r="I2779">
        <v>147.302590381881</v>
      </c>
      <c r="J2779">
        <v>138.45209872542</v>
      </c>
      <c r="K2779">
        <v>53.785378752270802</v>
      </c>
      <c r="L2779">
        <v>383.96198716841201</v>
      </c>
      <c r="M2779">
        <v>410.85019217989702</v>
      </c>
      <c r="N2779">
        <v>385.586559743039</v>
      </c>
      <c r="O2779">
        <v>291.21444424364802</v>
      </c>
      <c r="P2779">
        <v>292.08313240055702</v>
      </c>
      <c r="Q2779">
        <v>93.503405228529104</v>
      </c>
      <c r="R2779">
        <v>62.55855074558</v>
      </c>
      <c r="S2779">
        <v>11.1572648428099</v>
      </c>
      <c r="T2779">
        <v>75.035356575750697</v>
      </c>
    </row>
    <row r="2780" spans="1:20" x14ac:dyDescent="0.35">
      <c r="A2780" s="24">
        <v>44944</v>
      </c>
      <c r="B2780">
        <v>119.46757496919901</v>
      </c>
      <c r="C2780">
        <v>141.076311396893</v>
      </c>
      <c r="D2780">
        <v>132.54384016616399</v>
      </c>
      <c r="E2780">
        <v>112.631338871919</v>
      </c>
      <c r="F2780">
        <v>151.673636844979</v>
      </c>
      <c r="G2780">
        <v>38.038488502202704</v>
      </c>
      <c r="H2780">
        <v>16.139886786251299</v>
      </c>
      <c r="I2780">
        <v>149.638130395563</v>
      </c>
      <c r="J2780">
        <v>140.07472226723499</v>
      </c>
      <c r="K2780">
        <v>57.622972974210803</v>
      </c>
      <c r="L2780">
        <v>377.90002491911798</v>
      </c>
      <c r="M2780">
        <v>405.17893786223902</v>
      </c>
      <c r="N2780">
        <v>379.73183457481503</v>
      </c>
      <c r="O2780">
        <v>282.61841520181298</v>
      </c>
      <c r="P2780">
        <v>287.683869095234</v>
      </c>
      <c r="Q2780">
        <v>92.491952916983493</v>
      </c>
      <c r="R2780">
        <v>61.709601925841397</v>
      </c>
      <c r="S2780">
        <v>10.2588873936854</v>
      </c>
      <c r="T2780">
        <v>73.5695586261497</v>
      </c>
    </row>
    <row r="2781" spans="1:20" x14ac:dyDescent="0.35">
      <c r="A2781" s="24">
        <v>44945</v>
      </c>
      <c r="B2781">
        <v>119.19480766756701</v>
      </c>
      <c r="C2781">
        <v>140.849700322123</v>
      </c>
      <c r="D2781">
        <v>132.38178495215999</v>
      </c>
      <c r="E2781">
        <v>112.616588082354</v>
      </c>
      <c r="F2781">
        <v>150.670919612148</v>
      </c>
      <c r="G2781">
        <v>38.498974461996603</v>
      </c>
      <c r="H2781">
        <v>16.4406416917756</v>
      </c>
      <c r="I2781">
        <v>149.25494295642699</v>
      </c>
      <c r="J2781">
        <v>139.78542605696501</v>
      </c>
      <c r="K2781">
        <v>56.619298009325099</v>
      </c>
      <c r="L2781">
        <v>375.14897826758499</v>
      </c>
      <c r="M2781">
        <v>403.13098660460997</v>
      </c>
      <c r="N2781">
        <v>376.76320372733898</v>
      </c>
      <c r="O2781">
        <v>281.99995832435002</v>
      </c>
      <c r="P2781">
        <v>282.30702424822698</v>
      </c>
      <c r="Q2781">
        <v>93.428487277329097</v>
      </c>
      <c r="R2781">
        <v>62.2950842555626</v>
      </c>
      <c r="S2781">
        <v>10.1526280619192</v>
      </c>
      <c r="T2781">
        <v>75.003155671750704</v>
      </c>
    </row>
    <row r="2782" spans="1:20" x14ac:dyDescent="0.35">
      <c r="A2782" s="24">
        <v>44946</v>
      </c>
      <c r="B2782">
        <v>118.708514654235</v>
      </c>
      <c r="C2782">
        <v>140.25709536369601</v>
      </c>
      <c r="D2782">
        <v>132.17923803272799</v>
      </c>
      <c r="E2782">
        <v>112.454271686689</v>
      </c>
      <c r="F2782">
        <v>151.04287771661501</v>
      </c>
      <c r="G2782">
        <v>39.768781342016702</v>
      </c>
      <c r="H2782">
        <v>17.240579951821299</v>
      </c>
      <c r="I2782">
        <v>147.94121174914201</v>
      </c>
      <c r="J2782">
        <v>139.055848642896</v>
      </c>
      <c r="K2782">
        <v>53.785378752270802</v>
      </c>
      <c r="L2782">
        <v>382.137635620597</v>
      </c>
      <c r="M2782">
        <v>410.85019217989702</v>
      </c>
      <c r="N2782">
        <v>383.93736298832499</v>
      </c>
      <c r="O2782">
        <v>289.54468866401498</v>
      </c>
      <c r="P2782">
        <v>289.594674142786</v>
      </c>
      <c r="Q2782">
        <v>93.990409392794803</v>
      </c>
      <c r="R2782">
        <v>62.909835676554202</v>
      </c>
      <c r="S2782">
        <v>9.9111288268854505</v>
      </c>
      <c r="T2782">
        <v>76.082365937843505</v>
      </c>
    </row>
    <row r="2783" spans="1:20" x14ac:dyDescent="0.35">
      <c r="A2783" s="24">
        <v>44949</v>
      </c>
      <c r="B2783">
        <v>118.412007740552</v>
      </c>
      <c r="C2783">
        <v>140.01307180239101</v>
      </c>
      <c r="D2783">
        <v>131.976707184622</v>
      </c>
      <c r="E2783">
        <v>112.262430627716</v>
      </c>
      <c r="F2783">
        <v>150.84881319164299</v>
      </c>
      <c r="G2783">
        <v>40.187403417372003</v>
      </c>
      <c r="H2783">
        <v>17.5134299120615</v>
      </c>
      <c r="I2783">
        <v>147.266101909117</v>
      </c>
      <c r="J2783">
        <v>138.65335870089299</v>
      </c>
      <c r="K2783">
        <v>53.017864488990902</v>
      </c>
      <c r="L2783">
        <v>386.72275324772801</v>
      </c>
      <c r="M2783">
        <v>416.12765418815798</v>
      </c>
      <c r="N2783">
        <v>388.39021339829998</v>
      </c>
      <c r="O2783">
        <v>293.44077689258199</v>
      </c>
      <c r="P2783">
        <v>298.39316631396298</v>
      </c>
      <c r="Q2783">
        <v>94.215170742688201</v>
      </c>
      <c r="R2783">
        <v>63.231851516258203</v>
      </c>
      <c r="S2783">
        <v>10.6356265319868</v>
      </c>
      <c r="T2783">
        <v>77.177710338890407</v>
      </c>
    </row>
    <row r="2784" spans="1:20" x14ac:dyDescent="0.35">
      <c r="A2784" s="24">
        <v>44950</v>
      </c>
      <c r="B2784">
        <v>118.933868130145</v>
      </c>
      <c r="C2784">
        <v>140.67540962356199</v>
      </c>
      <c r="D2784">
        <v>132.26026162189899</v>
      </c>
      <c r="E2784">
        <v>112.409984691726</v>
      </c>
      <c r="F2784">
        <v>151.04287771661501</v>
      </c>
      <c r="G2784">
        <v>39.071086267606397</v>
      </c>
      <c r="H2784">
        <v>16.761548562542998</v>
      </c>
      <c r="I2784">
        <v>148.74406048139801</v>
      </c>
      <c r="J2784">
        <v>139.38292611198</v>
      </c>
      <c r="K2784">
        <v>55.143297060119501</v>
      </c>
      <c r="L2784">
        <v>386.30768882250101</v>
      </c>
      <c r="M2784">
        <v>415.812547314715</v>
      </c>
      <c r="N2784">
        <v>388.14289140183598</v>
      </c>
      <c r="O2784">
        <v>290.59601173790901</v>
      </c>
      <c r="P2784">
        <v>294.79372523210202</v>
      </c>
      <c r="Q2784">
        <v>93.690715099115394</v>
      </c>
      <c r="R2784">
        <v>62.5585507455799</v>
      </c>
      <c r="S2784">
        <v>10.1333076809183</v>
      </c>
      <c r="T2784">
        <v>76.345455070602796</v>
      </c>
    </row>
    <row r="2785" spans="1:20" x14ac:dyDescent="0.35">
      <c r="A2785" s="24">
        <v>44951</v>
      </c>
      <c r="B2785">
        <v>119.076184348317</v>
      </c>
      <c r="C2785">
        <v>140.71028987436901</v>
      </c>
      <c r="D2785">
        <v>132.34125306841801</v>
      </c>
      <c r="E2785">
        <v>112.483750181643</v>
      </c>
      <c r="F2785">
        <v>151.04287771661501</v>
      </c>
      <c r="G2785">
        <v>38.861775229928703</v>
      </c>
      <c r="H2785">
        <v>16.639075397921399</v>
      </c>
      <c r="I2785">
        <v>148.65282468070899</v>
      </c>
      <c r="J2785">
        <v>139.44580484984499</v>
      </c>
      <c r="K2785">
        <v>55.615613882223201</v>
      </c>
      <c r="L2785">
        <v>386.45249334350098</v>
      </c>
      <c r="M2785">
        <v>415.18236399529701</v>
      </c>
      <c r="N2785">
        <v>388.22530011357702</v>
      </c>
      <c r="O2785">
        <v>291.956538878809</v>
      </c>
      <c r="P2785">
        <v>297.32664484409599</v>
      </c>
      <c r="Q2785">
        <v>93.428487277329097</v>
      </c>
      <c r="R2785">
        <v>62.412177371362901</v>
      </c>
      <c r="S2785">
        <v>9.4764303880739806</v>
      </c>
      <c r="T2785">
        <v>76.2649107069103</v>
      </c>
    </row>
    <row r="2786" spans="1:20" x14ac:dyDescent="0.35">
      <c r="A2786" s="24">
        <v>44952</v>
      </c>
      <c r="B2786">
        <v>118.87458916971001</v>
      </c>
      <c r="C2786">
        <v>140.53597153694</v>
      </c>
      <c r="D2786">
        <v>132.34125306841801</v>
      </c>
      <c r="E2786">
        <v>112.395222360072</v>
      </c>
      <c r="F2786">
        <v>151.43104630432299</v>
      </c>
      <c r="G2786">
        <v>39.252488048991601</v>
      </c>
      <c r="H2786">
        <v>16.9026215192549</v>
      </c>
      <c r="I2786">
        <v>148.707557389855</v>
      </c>
      <c r="J2786">
        <v>139.39547985299501</v>
      </c>
      <c r="K2786">
        <v>54.789058298264699</v>
      </c>
      <c r="L2786">
        <v>390.69973375496699</v>
      </c>
      <c r="M2786">
        <v>420.69615615864097</v>
      </c>
      <c r="N2786">
        <v>392.51323723883002</v>
      </c>
      <c r="O2786">
        <v>295.11050810048999</v>
      </c>
      <c r="P2786">
        <v>300.25947556782199</v>
      </c>
      <c r="Q2786">
        <v>93.840558497808701</v>
      </c>
      <c r="R2786">
        <v>62.880561001710703</v>
      </c>
      <c r="S2786">
        <v>9.2928904535502799</v>
      </c>
      <c r="T2786">
        <v>78.095831877598201</v>
      </c>
    </row>
    <row r="2787" spans="1:20" x14ac:dyDescent="0.35">
      <c r="A2787" s="24">
        <v>44953</v>
      </c>
      <c r="B2787">
        <v>118.69668689002501</v>
      </c>
      <c r="C2787">
        <v>140.291961795069</v>
      </c>
      <c r="D2787">
        <v>132.138738291637</v>
      </c>
      <c r="E2787">
        <v>112.336173033455</v>
      </c>
      <c r="F2787">
        <v>151.04287771661501</v>
      </c>
      <c r="G2787">
        <v>39.405980574084602</v>
      </c>
      <c r="H2787">
        <v>17.021992966145302</v>
      </c>
      <c r="I2787">
        <v>148.14192758690101</v>
      </c>
      <c r="J2787">
        <v>138.992969905031</v>
      </c>
      <c r="K2787">
        <v>54.434814955301903</v>
      </c>
      <c r="L2787">
        <v>391.59742010499502</v>
      </c>
      <c r="M2787">
        <v>422.11389366938198</v>
      </c>
      <c r="N2787">
        <v>393.50281280840198</v>
      </c>
      <c r="O2787">
        <v>296.780239308398</v>
      </c>
      <c r="P2787">
        <v>305.63633763456397</v>
      </c>
      <c r="Q2787">
        <v>92.791647210662902</v>
      </c>
      <c r="R2787">
        <v>62.060892440388898</v>
      </c>
      <c r="S2787">
        <v>9.4764303880739806</v>
      </c>
      <c r="T2787">
        <v>77.032722063505702</v>
      </c>
    </row>
    <row r="2788" spans="1:20" x14ac:dyDescent="0.35">
      <c r="A2788" s="24">
        <v>44956</v>
      </c>
      <c r="B2788">
        <v>118.376449706917</v>
      </c>
      <c r="C2788">
        <v>139.78648836648901</v>
      </c>
      <c r="D2788">
        <v>131.814668041944</v>
      </c>
      <c r="E2788">
        <v>112.173925890324</v>
      </c>
      <c r="F2788">
        <v>150.25036959572299</v>
      </c>
      <c r="G2788">
        <v>39.726920252416498</v>
      </c>
      <c r="H2788">
        <v>17.234379144933101</v>
      </c>
      <c r="I2788">
        <v>147.302590381881</v>
      </c>
      <c r="J2788">
        <v>138.464662469415</v>
      </c>
      <c r="K2788">
        <v>53.667300692022003</v>
      </c>
      <c r="L2788">
        <v>386.68411478405</v>
      </c>
      <c r="M2788">
        <v>415.57621715963199</v>
      </c>
      <c r="N2788">
        <v>388.47268601753399</v>
      </c>
      <c r="O2788">
        <v>293.87366746073701</v>
      </c>
      <c r="P2788">
        <v>303.28122899999499</v>
      </c>
      <c r="Q2788">
        <v>91.592885028530901</v>
      </c>
      <c r="R2788">
        <v>61.094850504849802</v>
      </c>
      <c r="S2788">
        <v>8.8098919834827196</v>
      </c>
      <c r="T2788">
        <v>74.541396055709598</v>
      </c>
    </row>
    <row r="2789" spans="1:20" x14ac:dyDescent="0.35">
      <c r="A2789" s="24">
        <v>44957</v>
      </c>
      <c r="B2789">
        <v>118.86270534974599</v>
      </c>
      <c r="C2789">
        <v>140.81486152961801</v>
      </c>
      <c r="D2789">
        <v>132.50330828242201</v>
      </c>
      <c r="E2789">
        <v>112.454271686689</v>
      </c>
      <c r="F2789">
        <v>151.43104630432299</v>
      </c>
      <c r="G2789">
        <v>39.085038100914197</v>
      </c>
      <c r="H2789">
        <v>16.7987547181595</v>
      </c>
      <c r="I2789">
        <v>148.76227548022101</v>
      </c>
      <c r="J2789">
        <v>139.45838859980199</v>
      </c>
      <c r="K2789">
        <v>55.025214418762502</v>
      </c>
      <c r="L2789">
        <v>392.369680977727</v>
      </c>
      <c r="M2789">
        <v>421.48377120490301</v>
      </c>
      <c r="N2789">
        <v>394.162497901037</v>
      </c>
      <c r="O2789">
        <v>301.60393973798602</v>
      </c>
      <c r="P2789">
        <v>311.90197907268401</v>
      </c>
      <c r="Q2789">
        <v>93.166259455542701</v>
      </c>
      <c r="R2789">
        <v>62.090161531659</v>
      </c>
      <c r="S2789">
        <v>9.0030911872604609</v>
      </c>
      <c r="T2789">
        <v>75.690405823176704</v>
      </c>
    </row>
    <row r="2790" spans="1:20" x14ac:dyDescent="0.35">
      <c r="A2790" s="24">
        <v>44958</v>
      </c>
      <c r="B2790">
        <v>119.700897704881</v>
      </c>
      <c r="C2790">
        <v>141.979079726592</v>
      </c>
      <c r="D2790">
        <v>133.13710512350701</v>
      </c>
      <c r="E2790">
        <v>112.806028386843</v>
      </c>
      <c r="F2790">
        <v>152.842122743011</v>
      </c>
      <c r="G2790">
        <v>38.219890283587901</v>
      </c>
      <c r="H2790">
        <v>16.228254198700601</v>
      </c>
      <c r="I2790">
        <v>150.881369849777</v>
      </c>
      <c r="J2790">
        <v>140.87407047300101</v>
      </c>
      <c r="K2790">
        <v>56.914495450501398</v>
      </c>
      <c r="L2790">
        <v>396.53967436776901</v>
      </c>
      <c r="M2790">
        <v>426.28860333046902</v>
      </c>
      <c r="N2790">
        <v>398.36799436080099</v>
      </c>
      <c r="O2790">
        <v>305.43812378666797</v>
      </c>
      <c r="P2790">
        <v>321.23366309985602</v>
      </c>
      <c r="Q2790">
        <v>91.405575157944995</v>
      </c>
      <c r="R2790">
        <v>60.567917524815101</v>
      </c>
      <c r="S2790">
        <v>8.2109739911485295</v>
      </c>
      <c r="T2790">
        <v>73.934656585021699</v>
      </c>
    </row>
    <row r="2791" spans="1:20" x14ac:dyDescent="0.35">
      <c r="A2791" s="24">
        <v>44959</v>
      </c>
      <c r="B2791">
        <v>119.831694465493</v>
      </c>
      <c r="C2791">
        <v>142.20631267588101</v>
      </c>
      <c r="D2791">
        <v>133.380858922366</v>
      </c>
      <c r="E2791">
        <v>112.806028386843</v>
      </c>
      <c r="F2791">
        <v>153.83371668490301</v>
      </c>
      <c r="G2791">
        <v>38.150122732533703</v>
      </c>
      <c r="H2791">
        <v>16.177094256154898</v>
      </c>
      <c r="I2791">
        <v>151.00957654294101</v>
      </c>
      <c r="J2791">
        <v>141.075940630307</v>
      </c>
      <c r="K2791">
        <v>57.150656152107203</v>
      </c>
      <c r="L2791">
        <v>402.31211729285798</v>
      </c>
      <c r="M2791">
        <v>431.32967432870902</v>
      </c>
      <c r="N2791">
        <v>403.97533362506999</v>
      </c>
      <c r="O2791">
        <v>311.80786892301597</v>
      </c>
      <c r="P2791">
        <v>330.92090020294199</v>
      </c>
      <c r="Q2791">
        <v>90.731268619385801</v>
      </c>
      <c r="R2791">
        <v>59.923885845407</v>
      </c>
      <c r="S2791">
        <v>8.0950544688818908</v>
      </c>
      <c r="T2791">
        <v>72.785638396816097</v>
      </c>
    </row>
    <row r="2792" spans="1:20" x14ac:dyDescent="0.35">
      <c r="A2792" s="24">
        <v>44960</v>
      </c>
      <c r="B2792">
        <v>118.678422056668</v>
      </c>
      <c r="C2792">
        <v>140.89526299522399</v>
      </c>
      <c r="D2792">
        <v>132.487052136345</v>
      </c>
      <c r="E2792">
        <v>112.31827125363</v>
      </c>
      <c r="F2792">
        <v>152.273121602017</v>
      </c>
      <c r="G2792">
        <v>39.252488048991601</v>
      </c>
      <c r="H2792">
        <v>16.890219905478499</v>
      </c>
      <c r="I2792">
        <v>148.79342809859401</v>
      </c>
      <c r="J2792">
        <v>139.473523109886</v>
      </c>
      <c r="K2792">
        <v>54.552897596658802</v>
      </c>
      <c r="L2792">
        <v>398.03589803363298</v>
      </c>
      <c r="M2792">
        <v>428.41530087898798</v>
      </c>
      <c r="N2792">
        <v>399.934782403773</v>
      </c>
      <c r="O2792">
        <v>311.56047154899602</v>
      </c>
      <c r="P2792">
        <v>326.87712109459602</v>
      </c>
      <c r="Q2792">
        <v>88.446136174508098</v>
      </c>
      <c r="R2792">
        <v>58.518734954363701</v>
      </c>
      <c r="S2792">
        <v>7.9115145343581901</v>
      </c>
      <c r="T2792">
        <v>72.458113773103094</v>
      </c>
    </row>
    <row r="2793" spans="1:20" x14ac:dyDescent="0.35">
      <c r="A2793" s="24">
        <v>44963</v>
      </c>
      <c r="B2793">
        <v>118.024512994611</v>
      </c>
      <c r="C2793">
        <v>139.82892784756001</v>
      </c>
      <c r="D2793">
        <v>131.71510617842799</v>
      </c>
      <c r="E2793">
        <v>111.860084952081</v>
      </c>
      <c r="F2793">
        <v>151.37904096540601</v>
      </c>
      <c r="G2793">
        <v>39.852509110893898</v>
      </c>
      <c r="H2793">
        <v>17.301039790412101</v>
      </c>
      <c r="I2793">
        <v>147.52967849723001</v>
      </c>
      <c r="J2793">
        <v>138.40105351394701</v>
      </c>
      <c r="K2793">
        <v>53.431139990416099</v>
      </c>
      <c r="L2793">
        <v>395.60334955406199</v>
      </c>
      <c r="M2793">
        <v>426.05227317538601</v>
      </c>
      <c r="N2793">
        <v>397.54336402969801</v>
      </c>
      <c r="O2793">
        <v>308.15920244019298</v>
      </c>
      <c r="P2793">
        <v>320.47823335167999</v>
      </c>
      <c r="Q2793">
        <v>88.708363996294494</v>
      </c>
      <c r="R2793">
        <v>58.928569235024597</v>
      </c>
      <c r="S2793">
        <v>8.2109739911485295</v>
      </c>
      <c r="T2793">
        <v>71.013788706661401</v>
      </c>
    </row>
    <row r="2794" spans="1:20" x14ac:dyDescent="0.35">
      <c r="A2794" s="24">
        <v>44964</v>
      </c>
      <c r="B2794">
        <v>117.82240397158699</v>
      </c>
      <c r="C2794">
        <v>139.479337631775</v>
      </c>
      <c r="D2794">
        <v>131.674501973719</v>
      </c>
      <c r="E2794">
        <v>111.90440657331099</v>
      </c>
      <c r="F2794">
        <v>151.964239410386</v>
      </c>
      <c r="G2794">
        <v>40.522294929011899</v>
      </c>
      <c r="H2794">
        <v>17.719615283961101</v>
      </c>
      <c r="I2794">
        <v>146.613928933582</v>
      </c>
      <c r="J2794">
        <v>137.94682815478899</v>
      </c>
      <c r="K2794">
        <v>52.132263003245903</v>
      </c>
      <c r="L2794">
        <v>400.77731497517902</v>
      </c>
      <c r="M2794">
        <v>432.98383327694103</v>
      </c>
      <c r="N2794">
        <v>402.73837215154202</v>
      </c>
      <c r="O2794">
        <v>311.86969998772798</v>
      </c>
      <c r="P2794">
        <v>319.01180077008303</v>
      </c>
      <c r="Q2794">
        <v>90.394115350106205</v>
      </c>
      <c r="R2794">
        <v>60.2751763599545</v>
      </c>
      <c r="S2794">
        <v>8.5683927484489395</v>
      </c>
      <c r="T2794">
        <v>73.880974377124502</v>
      </c>
    </row>
    <row r="2795" spans="1:20" x14ac:dyDescent="0.35">
      <c r="A2795" s="24">
        <v>44965</v>
      </c>
      <c r="B2795">
        <v>117.988852192092</v>
      </c>
      <c r="C2795">
        <v>139.706584400498</v>
      </c>
      <c r="D2795">
        <v>131.83702325617301</v>
      </c>
      <c r="E2795">
        <v>111.99309598412501</v>
      </c>
      <c r="F2795">
        <v>151.37904096540601</v>
      </c>
      <c r="G2795">
        <v>40.201352455841501</v>
      </c>
      <c r="H2795">
        <v>17.479324159889199</v>
      </c>
      <c r="I2795">
        <v>146.76042371946599</v>
      </c>
      <c r="J2795">
        <v>138.085589505672</v>
      </c>
      <c r="K2795">
        <v>52.722662466706602</v>
      </c>
      <c r="L2795">
        <v>396.39489975270101</v>
      </c>
      <c r="M2795">
        <v>427.70640169614899</v>
      </c>
      <c r="N2795">
        <v>398.28552174156698</v>
      </c>
      <c r="O2795">
        <v>309.51970520936999</v>
      </c>
      <c r="P2795">
        <v>314.65696437951499</v>
      </c>
      <c r="Q2795">
        <v>90.581425220692495</v>
      </c>
      <c r="R2795">
        <v>60.538642849971801</v>
      </c>
      <c r="S2795">
        <v>7.9501543751137396</v>
      </c>
      <c r="T2795">
        <v>72.984308880098496</v>
      </c>
    </row>
    <row r="2796" spans="1:20" x14ac:dyDescent="0.35">
      <c r="A2796" s="24">
        <v>44966</v>
      </c>
      <c r="B2796">
        <v>117.525187018346</v>
      </c>
      <c r="C2796">
        <v>139.00730723289001</v>
      </c>
      <c r="D2796">
        <v>131.30886323976699</v>
      </c>
      <c r="E2796">
        <v>111.78616941500999</v>
      </c>
      <c r="F2796">
        <v>150.28982828419601</v>
      </c>
      <c r="G2796">
        <v>40.9409142095287</v>
      </c>
      <c r="H2796">
        <v>17.966108529208501</v>
      </c>
      <c r="I2796">
        <v>144.81899137294701</v>
      </c>
      <c r="J2796">
        <v>136.924773582527</v>
      </c>
      <c r="K2796">
        <v>51.305707419287501</v>
      </c>
      <c r="L2796">
        <v>392.95846895984897</v>
      </c>
      <c r="M2796">
        <v>424.87077453732002</v>
      </c>
      <c r="N2796">
        <v>394.82218299367099</v>
      </c>
      <c r="O2796">
        <v>304.69602915150602</v>
      </c>
      <c r="P2796">
        <v>308.88019120104201</v>
      </c>
      <c r="Q2796">
        <v>89.869659706533398</v>
      </c>
      <c r="R2796">
        <v>60.099533894467399</v>
      </c>
      <c r="S2796">
        <v>8.0660748186268503</v>
      </c>
      <c r="T2796">
        <v>71.846027133472006</v>
      </c>
    </row>
    <row r="2797" spans="1:20" x14ac:dyDescent="0.35">
      <c r="A2797" s="24">
        <v>44967</v>
      </c>
      <c r="B2797">
        <v>117.013921166363</v>
      </c>
      <c r="C2797">
        <v>138.25566823077199</v>
      </c>
      <c r="D2797">
        <v>130.94320843448901</v>
      </c>
      <c r="E2797">
        <v>111.682706130452</v>
      </c>
      <c r="F2797">
        <v>149.11941821498201</v>
      </c>
      <c r="G2797">
        <v>41.903738834201498</v>
      </c>
      <c r="H2797">
        <v>18.626524691407901</v>
      </c>
      <c r="I2797">
        <v>143.44536702747499</v>
      </c>
      <c r="J2797">
        <v>135.96586782861201</v>
      </c>
      <c r="K2797">
        <v>49.475463127119099</v>
      </c>
      <c r="L2797">
        <v>393.87550444764798</v>
      </c>
      <c r="M2797">
        <v>425.89475016613397</v>
      </c>
      <c r="N2797">
        <v>395.56434070554002</v>
      </c>
      <c r="O2797">
        <v>304.69602915150602</v>
      </c>
      <c r="P2797">
        <v>305.99182183153999</v>
      </c>
      <c r="Q2797">
        <v>91.1433473361582</v>
      </c>
      <c r="R2797">
        <v>61.182668945806697</v>
      </c>
      <c r="S2797">
        <v>8.4911130669378601</v>
      </c>
      <c r="T2797">
        <v>75.599141859381504</v>
      </c>
    </row>
    <row r="2798" spans="1:20" x14ac:dyDescent="0.35">
      <c r="A2798" s="24">
        <v>44970</v>
      </c>
      <c r="B2798">
        <v>117.370613275179</v>
      </c>
      <c r="C2798">
        <v>138.57030909858301</v>
      </c>
      <c r="D2798">
        <v>131.02444095089501</v>
      </c>
      <c r="E2798">
        <v>111.71227696211599</v>
      </c>
      <c r="F2798">
        <v>149.54207691215299</v>
      </c>
      <c r="G2798">
        <v>41.206040964952798</v>
      </c>
      <c r="H2798">
        <v>18.155242339309101</v>
      </c>
      <c r="I2798">
        <v>144.36111659112299</v>
      </c>
      <c r="J2798">
        <v>136.47056822933101</v>
      </c>
      <c r="K2798">
        <v>50.656266635148398</v>
      </c>
      <c r="L2798">
        <v>398.49923063252601</v>
      </c>
      <c r="M2798">
        <v>430.148206118112</v>
      </c>
      <c r="N2798">
        <v>400.18210440023603</v>
      </c>
      <c r="O2798">
        <v>307.78811856502602</v>
      </c>
      <c r="P2798">
        <v>313.10171240787702</v>
      </c>
      <c r="Q2798">
        <v>90.956044961865103</v>
      </c>
      <c r="R2798">
        <v>60.977751805476302</v>
      </c>
      <c r="S2798">
        <v>8.0467544376258395</v>
      </c>
      <c r="T2798">
        <v>75.072955173125095</v>
      </c>
    </row>
    <row r="2799" spans="1:20" x14ac:dyDescent="0.35">
      <c r="A2799" s="24">
        <v>44971</v>
      </c>
      <c r="B2799">
        <v>116.954492723916</v>
      </c>
      <c r="C2799">
        <v>138.133283325408</v>
      </c>
      <c r="D2799">
        <v>130.78068715203599</v>
      </c>
      <c r="E2799">
        <v>111.416672524276</v>
      </c>
      <c r="F2799">
        <v>149.55832693315801</v>
      </c>
      <c r="G2799">
        <v>41.443258464084401</v>
      </c>
      <c r="H2799">
        <v>18.2916666622856</v>
      </c>
      <c r="I2799">
        <v>144.23295375429601</v>
      </c>
      <c r="J2799">
        <v>136.129896709219</v>
      </c>
      <c r="K2799">
        <v>50.420105933542601</v>
      </c>
      <c r="L2799">
        <v>398.31584745971202</v>
      </c>
      <c r="M2799">
        <v>430.935851591843</v>
      </c>
      <c r="N2799">
        <v>400.26457701947101</v>
      </c>
      <c r="O2799">
        <v>306.92236180044102</v>
      </c>
      <c r="P2799">
        <v>312.47959784343402</v>
      </c>
      <c r="Q2799">
        <v>91.255731759251702</v>
      </c>
      <c r="R2799">
        <v>61.182668945806697</v>
      </c>
      <c r="S2799">
        <v>8.5490732886944105</v>
      </c>
      <c r="T2799">
        <v>75.507861054109995</v>
      </c>
    </row>
    <row r="2800" spans="1:20" x14ac:dyDescent="0.35">
      <c r="A2800" s="24">
        <v>44972</v>
      </c>
      <c r="B2800">
        <v>116.728606718338</v>
      </c>
      <c r="C2800">
        <v>137.67878978796199</v>
      </c>
      <c r="D2800">
        <v>130.53692531751301</v>
      </c>
      <c r="E2800">
        <v>111.37231627678</v>
      </c>
      <c r="F2800">
        <v>149.33070802580301</v>
      </c>
      <c r="G2800">
        <v>42.224681307371803</v>
      </c>
      <c r="H2800">
        <v>18.786202697358799</v>
      </c>
      <c r="I2800">
        <v>143.188924403588</v>
      </c>
      <c r="J2800">
        <v>135.61258254960001</v>
      </c>
      <c r="K2800">
        <v>49.003141723907397</v>
      </c>
      <c r="L2800">
        <v>399.60933881499102</v>
      </c>
      <c r="M2800">
        <v>431.95982722065798</v>
      </c>
      <c r="N2800">
        <v>401.50150653925198</v>
      </c>
      <c r="O2800">
        <v>308.83941726719502</v>
      </c>
      <c r="P2800">
        <v>320.38934508270103</v>
      </c>
      <c r="Q2800">
        <v>90.281738423305896</v>
      </c>
      <c r="R2800">
        <v>60.421544150598102</v>
      </c>
      <c r="S2800">
        <v>8.1336943096374394</v>
      </c>
      <c r="T2800">
        <v>74.267562060632201</v>
      </c>
    </row>
    <row r="2801" spans="1:20" x14ac:dyDescent="0.35">
      <c r="A2801" s="24">
        <v>44973</v>
      </c>
      <c r="B2801">
        <v>116.24114587678601</v>
      </c>
      <c r="C2801">
        <v>137.13688833199501</v>
      </c>
      <c r="D2801">
        <v>130.25254320695601</v>
      </c>
      <c r="E2801">
        <v>111.35753086094699</v>
      </c>
      <c r="F2801">
        <v>148.062745113544</v>
      </c>
      <c r="G2801">
        <v>43.452627097791897</v>
      </c>
      <c r="H2801">
        <v>19.606298179796301</v>
      </c>
      <c r="I2801">
        <v>141.30247328546</v>
      </c>
      <c r="J2801">
        <v>134.52746918581701</v>
      </c>
      <c r="K2801">
        <v>46.995787213027803</v>
      </c>
      <c r="L2801">
        <v>394.10715579412903</v>
      </c>
      <c r="M2801">
        <v>425.42215071090698</v>
      </c>
      <c r="N2801">
        <v>395.81169465574999</v>
      </c>
      <c r="O2801">
        <v>304.81974002437801</v>
      </c>
      <c r="P2801">
        <v>315.36800165240498</v>
      </c>
      <c r="Q2801">
        <v>90.019510601519499</v>
      </c>
      <c r="R2801">
        <v>60.099533894467399</v>
      </c>
      <c r="S2801">
        <v>7.9791349466152504</v>
      </c>
      <c r="T2801">
        <v>73.290360620652194</v>
      </c>
    </row>
    <row r="2802" spans="1:20" x14ac:dyDescent="0.35">
      <c r="A2802" s="24">
        <v>44974</v>
      </c>
      <c r="B2802">
        <v>116.514576504847</v>
      </c>
      <c r="C2802">
        <v>137.34666733644701</v>
      </c>
      <c r="D2802">
        <v>130.455668694118</v>
      </c>
      <c r="E2802">
        <v>111.490564977169</v>
      </c>
      <c r="F2802">
        <v>148.550417073988</v>
      </c>
      <c r="G2802">
        <v>42.8247023692741</v>
      </c>
      <c r="H2802">
        <v>19.187722686247302</v>
      </c>
      <c r="I2802">
        <v>142.09006001228099</v>
      </c>
      <c r="J2802">
        <v>135.057407107318</v>
      </c>
      <c r="K2802">
        <v>47.763306057415697</v>
      </c>
      <c r="L2802">
        <v>393.12259271268698</v>
      </c>
      <c r="M2802">
        <v>423.61046875342299</v>
      </c>
      <c r="N2802">
        <v>394.82218299367099</v>
      </c>
      <c r="O2802">
        <v>305.99467648424599</v>
      </c>
      <c r="P2802">
        <v>316.52334251231201</v>
      </c>
      <c r="Q2802">
        <v>89.345204062960704</v>
      </c>
      <c r="R2802">
        <v>59.426227540215699</v>
      </c>
      <c r="S2802">
        <v>7.4961364765476901</v>
      </c>
      <c r="T2802">
        <v>70.133227872004596</v>
      </c>
    </row>
    <row r="2803" spans="1:20" x14ac:dyDescent="0.35">
      <c r="A2803" s="24">
        <v>44978</v>
      </c>
      <c r="B2803">
        <v>115.420788594223</v>
      </c>
      <c r="C2803">
        <v>135.93071433413101</v>
      </c>
      <c r="D2803">
        <v>129.64311049582901</v>
      </c>
      <c r="E2803">
        <v>111.135818876</v>
      </c>
      <c r="F2803">
        <v>146.209504680777</v>
      </c>
      <c r="G2803">
        <v>44.513131324649599</v>
      </c>
      <c r="H2803">
        <v>20.3225229182768</v>
      </c>
      <c r="I2803">
        <v>139.379387506776</v>
      </c>
      <c r="J2803">
        <v>133.139545584584</v>
      </c>
      <c r="K2803">
        <v>45.1065061812889</v>
      </c>
      <c r="L2803">
        <v>385.23618919778397</v>
      </c>
      <c r="M2803">
        <v>415.73377059635402</v>
      </c>
      <c r="N2803">
        <v>386.90589797456198</v>
      </c>
      <c r="O2803">
        <v>298.14076644929798</v>
      </c>
      <c r="P2803">
        <v>300.92605148648801</v>
      </c>
      <c r="Q2803">
        <v>89.457588486053794</v>
      </c>
      <c r="R2803">
        <v>59.660419355389699</v>
      </c>
      <c r="S2803">
        <v>6.9648379752240803</v>
      </c>
      <c r="T2803">
        <v>69.086222720280702</v>
      </c>
    </row>
    <row r="2804" spans="1:20" x14ac:dyDescent="0.35">
      <c r="A2804" s="24">
        <v>44979</v>
      </c>
      <c r="B2804">
        <v>115.729880024802</v>
      </c>
      <c r="C2804">
        <v>136.08802094860201</v>
      </c>
      <c r="D2804">
        <v>129.64311049582901</v>
      </c>
      <c r="E2804">
        <v>111.165401249753</v>
      </c>
      <c r="F2804">
        <v>147.28242780321901</v>
      </c>
      <c r="G2804">
        <v>43.661938135469597</v>
      </c>
      <c r="H2804">
        <v>19.761323609150299</v>
      </c>
      <c r="I2804">
        <v>139.98377169326301</v>
      </c>
      <c r="J2804">
        <v>133.51806838437801</v>
      </c>
      <c r="K2804">
        <v>46.287309689318199</v>
      </c>
      <c r="L2804">
        <v>384.70526919338499</v>
      </c>
      <c r="M2804">
        <v>415.41866372291003</v>
      </c>
      <c r="N2804">
        <v>386.328685501162</v>
      </c>
      <c r="O2804">
        <v>297.21312987655301</v>
      </c>
      <c r="P2804">
        <v>303.19234073101597</v>
      </c>
      <c r="Q2804">
        <v>88.296285279521996</v>
      </c>
      <c r="R2804">
        <v>58.548009629207002</v>
      </c>
      <c r="S2804">
        <v>7.3222567325245</v>
      </c>
      <c r="T2804">
        <v>69.011054998116805</v>
      </c>
    </row>
    <row r="2805" spans="1:20" x14ac:dyDescent="0.35">
      <c r="A2805" s="24">
        <v>44980</v>
      </c>
      <c r="B2805">
        <v>116.14600991869101</v>
      </c>
      <c r="C2805">
        <v>136.78727047734199</v>
      </c>
      <c r="D2805">
        <v>130.049385577142</v>
      </c>
      <c r="E2805">
        <v>111.26885299222199</v>
      </c>
      <c r="F2805">
        <v>148.76177278108301</v>
      </c>
      <c r="G2805">
        <v>42.8944727151667</v>
      </c>
      <c r="H2805">
        <v>19.2218297527068</v>
      </c>
      <c r="I2805">
        <v>141.595535951123</v>
      </c>
      <c r="J2805">
        <v>134.565330468479</v>
      </c>
      <c r="K2805">
        <v>47.586182095380302</v>
      </c>
      <c r="L2805">
        <v>386.75167228362398</v>
      </c>
      <c r="M2805">
        <v>418.569367327713</v>
      </c>
      <c r="N2805">
        <v>388.47268601753399</v>
      </c>
      <c r="O2805">
        <v>298.82100564802403</v>
      </c>
      <c r="P2805">
        <v>301.01490531599802</v>
      </c>
      <c r="Q2805">
        <v>88.970591818080806</v>
      </c>
      <c r="R2805">
        <v>59.045667934398097</v>
      </c>
      <c r="S2805">
        <v>7.7955950120915496</v>
      </c>
      <c r="T2805">
        <v>71.083588208035707</v>
      </c>
    </row>
    <row r="2806" spans="1:20" x14ac:dyDescent="0.35">
      <c r="A2806" s="24">
        <v>44981</v>
      </c>
      <c r="B2806">
        <v>115.480207694044</v>
      </c>
      <c r="C2806">
        <v>136.08802094860201</v>
      </c>
      <c r="D2806">
        <v>129.561853872434</v>
      </c>
      <c r="E2806">
        <v>110.95842851228301</v>
      </c>
      <c r="F2806">
        <v>147.900179007226</v>
      </c>
      <c r="G2806">
        <v>44.038693531547999</v>
      </c>
      <c r="H2806">
        <v>19.9799132234007</v>
      </c>
      <c r="I2806">
        <v>140.24019969837099</v>
      </c>
      <c r="J2806">
        <v>133.55592966704</v>
      </c>
      <c r="K2806">
        <v>45.755942384320001</v>
      </c>
      <c r="L2806">
        <v>382.62025754539798</v>
      </c>
      <c r="M2806">
        <v>413.21318945603002</v>
      </c>
      <c r="N2806">
        <v>384.43207088874499</v>
      </c>
      <c r="O2806">
        <v>298.69734351860097</v>
      </c>
      <c r="P2806">
        <v>295.28255905228002</v>
      </c>
      <c r="Q2806">
        <v>88.670905020694605</v>
      </c>
      <c r="R2806">
        <v>59.192035725041897</v>
      </c>
      <c r="S2806">
        <v>8.2013138006480197</v>
      </c>
      <c r="T2806">
        <v>72.055417216856597</v>
      </c>
    </row>
    <row r="2807" spans="1:20" x14ac:dyDescent="0.35">
      <c r="A2807" s="24">
        <v>44984</v>
      </c>
      <c r="B2807">
        <v>115.706112384874</v>
      </c>
      <c r="C2807">
        <v>136.29781377248801</v>
      </c>
      <c r="D2807">
        <v>129.80563177828299</v>
      </c>
      <c r="E2807">
        <v>111.07670029685001</v>
      </c>
      <c r="F2807">
        <v>148.84303606536</v>
      </c>
      <c r="G2807">
        <v>43.7875186094317</v>
      </c>
      <c r="H2807">
        <v>19.8543409696221</v>
      </c>
      <c r="I2807">
        <v>139.98377169326301</v>
      </c>
      <c r="J2807">
        <v>133.593790949702</v>
      </c>
      <c r="K2807">
        <v>46.110185727282797</v>
      </c>
      <c r="L2807">
        <v>383.92340851659702</v>
      </c>
      <c r="M2807">
        <v>415.33991743201898</v>
      </c>
      <c r="N2807">
        <v>385.66900040852698</v>
      </c>
      <c r="O2807">
        <v>298.94471652089601</v>
      </c>
      <c r="P2807">
        <v>295.54915498027799</v>
      </c>
      <c r="Q2807">
        <v>88.745822971894697</v>
      </c>
      <c r="R2807">
        <v>59.074942609241702</v>
      </c>
      <c r="S2807">
        <v>8.6553326204605394</v>
      </c>
      <c r="T2807">
        <v>72.468858635421199</v>
      </c>
    </row>
    <row r="2808" spans="1:20" x14ac:dyDescent="0.35">
      <c r="A2808" s="24">
        <v>44985</v>
      </c>
      <c r="B2808">
        <v>115.694237907535</v>
      </c>
      <c r="C2808">
        <v>136.280332188784</v>
      </c>
      <c r="D2808">
        <v>129.765011502248</v>
      </c>
      <c r="E2808">
        <v>111.106259586425</v>
      </c>
      <c r="F2808">
        <v>148.566667094992</v>
      </c>
      <c r="G2808">
        <v>43.424723431176297</v>
      </c>
      <c r="H2808">
        <v>19.5535886926722</v>
      </c>
      <c r="I2808">
        <v>140.11199300520599</v>
      </c>
      <c r="J2808">
        <v>133.644245985303</v>
      </c>
      <c r="K2808">
        <v>46.641543870064901</v>
      </c>
      <c r="L2808">
        <v>382.50443187215802</v>
      </c>
      <c r="M2808">
        <v>413.29199660185998</v>
      </c>
      <c r="N2808">
        <v>384.267157604023</v>
      </c>
      <c r="O2808">
        <v>298.449970516306</v>
      </c>
      <c r="P2808">
        <v>295.28255905228002</v>
      </c>
      <c r="Q2808">
        <v>89.008050793681093</v>
      </c>
      <c r="R2808">
        <v>59.455502215059298</v>
      </c>
      <c r="S2808">
        <v>8.8098919834827196</v>
      </c>
      <c r="T2808">
        <v>71.395012379749005</v>
      </c>
    </row>
    <row r="2809" spans="1:20" x14ac:dyDescent="0.35">
      <c r="A2809" s="24">
        <v>44986</v>
      </c>
      <c r="B2809">
        <v>115.031584147768</v>
      </c>
      <c r="C2809">
        <v>135.44421498810101</v>
      </c>
      <c r="D2809">
        <v>129.218948028868</v>
      </c>
      <c r="E2809">
        <v>110.792418648183</v>
      </c>
      <c r="F2809">
        <v>148.141649311235</v>
      </c>
      <c r="G2809">
        <v>44.373587838025998</v>
      </c>
      <c r="H2809">
        <v>20.172144808371101</v>
      </c>
      <c r="I2809">
        <v>139.067832085486</v>
      </c>
      <c r="J2809">
        <v>132.81109770711601</v>
      </c>
      <c r="K2809">
        <v>45.283630143324402</v>
      </c>
      <c r="L2809">
        <v>381.03718705405203</v>
      </c>
      <c r="M2809">
        <v>411.87416780871098</v>
      </c>
      <c r="N2809">
        <v>382.78290608777797</v>
      </c>
      <c r="O2809">
        <v>296.96575687425701</v>
      </c>
      <c r="P2809">
        <v>290.26121562198301</v>
      </c>
      <c r="Q2809">
        <v>90.543966245092705</v>
      </c>
      <c r="R2809">
        <v>60.333725709641399</v>
      </c>
      <c r="S2809">
        <v>8.9837717275059106</v>
      </c>
      <c r="T2809">
        <v>73.016526625575395</v>
      </c>
    </row>
    <row r="2810" spans="1:20" x14ac:dyDescent="0.35">
      <c r="A2810" s="24">
        <v>44987</v>
      </c>
      <c r="B2810">
        <v>114.793225736803</v>
      </c>
      <c r="C2810">
        <v>135.374095181211</v>
      </c>
      <c r="D2810">
        <v>129.17819918222699</v>
      </c>
      <c r="E2810">
        <v>110.792418648183</v>
      </c>
      <c r="F2810">
        <v>148.22338704868</v>
      </c>
      <c r="G2810">
        <v>45.196874565752204</v>
      </c>
      <c r="H2810">
        <v>20.7441961866956</v>
      </c>
      <c r="I2810">
        <v>138.90236212426299</v>
      </c>
      <c r="J2810">
        <v>132.92505166539601</v>
      </c>
      <c r="K2810">
        <v>44.043789895724601</v>
      </c>
      <c r="L2810">
        <v>384.00062563209002</v>
      </c>
      <c r="M2810">
        <v>414.78857168590099</v>
      </c>
      <c r="N2810">
        <v>385.66900040852698</v>
      </c>
      <c r="O2810">
        <v>291.956538878809</v>
      </c>
      <c r="P2810">
        <v>293.416215358952</v>
      </c>
      <c r="Q2810">
        <v>90.206812975812994</v>
      </c>
      <c r="R2810">
        <v>60.158077660580801</v>
      </c>
      <c r="S2810">
        <v>8.8581920147387798</v>
      </c>
      <c r="T2810">
        <v>74.015209369452606</v>
      </c>
    </row>
    <row r="2811" spans="1:20" x14ac:dyDescent="0.35">
      <c r="A2811" s="24">
        <v>44988</v>
      </c>
      <c r="B2811">
        <v>115.698993304046</v>
      </c>
      <c r="C2811">
        <v>136.44331859053</v>
      </c>
      <c r="D2811">
        <v>129.83018876414999</v>
      </c>
      <c r="E2811">
        <v>110.92567206409301</v>
      </c>
      <c r="F2811">
        <v>149.74369315004901</v>
      </c>
      <c r="G2811">
        <v>43.020058778805598</v>
      </c>
      <c r="H2811">
        <v>19.277639643274998</v>
      </c>
      <c r="I2811">
        <v>141.65982934183401</v>
      </c>
      <c r="J2811">
        <v>134.43182068256201</v>
      </c>
      <c r="K2811">
        <v>47.054823952598198</v>
      </c>
      <c r="L2811">
        <v>390.15918404058101</v>
      </c>
      <c r="M2811">
        <v>421.56254792326399</v>
      </c>
      <c r="N2811">
        <v>391.93602476542901</v>
      </c>
      <c r="O2811">
        <v>296.28549330380599</v>
      </c>
      <c r="P2811">
        <v>297.726590395296</v>
      </c>
      <c r="Q2811">
        <v>91.630344004131103</v>
      </c>
      <c r="R2811">
        <v>61.094850504849802</v>
      </c>
      <c r="S2811">
        <v>9.5440498790845698</v>
      </c>
      <c r="T2811">
        <v>75.781686628448298</v>
      </c>
    </row>
    <row r="2812" spans="1:20" x14ac:dyDescent="0.35">
      <c r="A2812" s="24">
        <v>44991</v>
      </c>
      <c r="B2812">
        <v>115.412959473838</v>
      </c>
      <c r="C2812">
        <v>136.197926905282</v>
      </c>
      <c r="D2812">
        <v>129.66719337758499</v>
      </c>
      <c r="E2812">
        <v>110.88124656406301</v>
      </c>
      <c r="F2812">
        <v>149.85812861832301</v>
      </c>
      <c r="G2812">
        <v>43.717751058377601</v>
      </c>
      <c r="H2812">
        <v>19.705513718582001</v>
      </c>
      <c r="I2812">
        <v>140.81423529933701</v>
      </c>
      <c r="J2812">
        <v>134.06462125713401</v>
      </c>
      <c r="K2812">
        <v>46.110185727282797</v>
      </c>
      <c r="L2812">
        <v>390.42947385074001</v>
      </c>
      <c r="M2812">
        <v>423.21667644402697</v>
      </c>
      <c r="N2812">
        <v>392.01849738466399</v>
      </c>
      <c r="O2812">
        <v>294.36838909360301</v>
      </c>
      <c r="P2812">
        <v>291.28324129815701</v>
      </c>
      <c r="Q2812">
        <v>91.180806311758502</v>
      </c>
      <c r="R2812">
        <v>61.036301155162903</v>
      </c>
      <c r="S2812">
        <v>8.3558731636701999</v>
      </c>
      <c r="T2812">
        <v>74.305152237268203</v>
      </c>
    </row>
    <row r="2813" spans="1:20" x14ac:dyDescent="0.35">
      <c r="A2813" s="24">
        <v>44992</v>
      </c>
      <c r="B2813">
        <v>115.258040053518</v>
      </c>
      <c r="C2813">
        <v>135.82983246769399</v>
      </c>
      <c r="D2813">
        <v>129.25969687550901</v>
      </c>
      <c r="E2813">
        <v>110.62958285852</v>
      </c>
      <c r="F2813">
        <v>148.893644403281</v>
      </c>
      <c r="G2813">
        <v>43.159596675752297</v>
      </c>
      <c r="H2813">
        <v>19.367553971728501</v>
      </c>
      <c r="I2813">
        <v>140.648765338114</v>
      </c>
      <c r="J2813">
        <v>133.68476806088199</v>
      </c>
      <c r="K2813">
        <v>46.877704571670797</v>
      </c>
      <c r="L2813">
        <v>384.44466890507601</v>
      </c>
      <c r="M2813">
        <v>417.230376107864</v>
      </c>
      <c r="N2813">
        <v>386.16380417018502</v>
      </c>
      <c r="O2813">
        <v>285.64864917889702</v>
      </c>
      <c r="P2813">
        <v>291.72761376411199</v>
      </c>
      <c r="Q2813">
        <v>89.307745087360402</v>
      </c>
      <c r="R2813">
        <v>59.455502215059198</v>
      </c>
      <c r="S2813">
        <v>8.4717936071833098</v>
      </c>
      <c r="T2813">
        <v>73.064853243790495</v>
      </c>
    </row>
    <row r="2814" spans="1:20" x14ac:dyDescent="0.35">
      <c r="A2814" s="24">
        <v>44993</v>
      </c>
      <c r="B2814">
        <v>115.138846834096</v>
      </c>
      <c r="C2814">
        <v>135.60196382445301</v>
      </c>
      <c r="D2814">
        <v>129.055960677966</v>
      </c>
      <c r="E2814">
        <v>110.54074340055</v>
      </c>
      <c r="F2814">
        <v>148.141649311235</v>
      </c>
      <c r="G2814">
        <v>43.117732791313699</v>
      </c>
      <c r="H2814">
        <v>19.322596150358098</v>
      </c>
      <c r="I2814">
        <v>140.428167960709</v>
      </c>
      <c r="J2814">
        <v>133.469513915146</v>
      </c>
      <c r="K2814">
        <v>47.054823952598198</v>
      </c>
      <c r="L2814">
        <v>385.07212525680802</v>
      </c>
      <c r="M2814">
        <v>417.93924486323499</v>
      </c>
      <c r="N2814">
        <v>386.823457309074</v>
      </c>
      <c r="O2814">
        <v>284.53549504029201</v>
      </c>
      <c r="P2814">
        <v>291.5054103114</v>
      </c>
      <c r="Q2814">
        <v>88.820740923094803</v>
      </c>
      <c r="R2814">
        <v>59.133491958928502</v>
      </c>
      <c r="S2814">
        <v>8.2882536726596197</v>
      </c>
      <c r="T2814">
        <v>71.937291097267305</v>
      </c>
    </row>
    <row r="2815" spans="1:20" x14ac:dyDescent="0.35">
      <c r="A2815" s="24">
        <v>44994</v>
      </c>
      <c r="B2815">
        <v>115.555976388942</v>
      </c>
      <c r="C2815">
        <v>135.77724952224401</v>
      </c>
      <c r="D2815">
        <v>129.34119456879199</v>
      </c>
      <c r="E2815">
        <v>110.910852021994</v>
      </c>
      <c r="F2815">
        <v>147.22616556504599</v>
      </c>
      <c r="G2815">
        <v>42.866560664035902</v>
      </c>
      <c r="H2815">
        <v>19.192373948557002</v>
      </c>
      <c r="I2815">
        <v>139.82151786345401</v>
      </c>
      <c r="J2815">
        <v>133.34289618306099</v>
      </c>
      <c r="K2815">
        <v>47.350025974882499</v>
      </c>
      <c r="L2815">
        <v>377.96755251276102</v>
      </c>
      <c r="M2815">
        <v>411.24401491676201</v>
      </c>
      <c r="N2815">
        <v>379.56692129009298</v>
      </c>
      <c r="O2815">
        <v>263.81840823149997</v>
      </c>
      <c r="P2815">
        <v>286.173009598882</v>
      </c>
      <c r="Q2815">
        <v>87.734370660349001</v>
      </c>
      <c r="R2815">
        <v>58.313817814033001</v>
      </c>
      <c r="S2815">
        <v>7.9598145656142396</v>
      </c>
      <c r="T2815">
        <v>70.170809627902102</v>
      </c>
    </row>
    <row r="2816" spans="1:20" x14ac:dyDescent="0.35">
      <c r="A2816" s="24">
        <v>44995</v>
      </c>
      <c r="B2816">
        <v>116.902687864087</v>
      </c>
      <c r="C2816">
        <v>137.17956274344101</v>
      </c>
      <c r="D2816">
        <v>130.27847429118199</v>
      </c>
      <c r="E2816">
        <v>111.621440722774</v>
      </c>
      <c r="F2816">
        <v>147.177138737684</v>
      </c>
      <c r="G2816">
        <v>40.006001635986799</v>
      </c>
      <c r="H2816">
        <v>17.243681669552601</v>
      </c>
      <c r="I2816">
        <v>143.03855564123</v>
      </c>
      <c r="J2816">
        <v>135.254855947072</v>
      </c>
      <c r="K2816">
        <v>52.191299742816398</v>
      </c>
      <c r="L2816">
        <v>372.51372738335903</v>
      </c>
      <c r="M2816">
        <v>405.49401430821302</v>
      </c>
      <c r="N2816">
        <v>374.28944054901501</v>
      </c>
      <c r="O2816">
        <v>252.810528974872</v>
      </c>
      <c r="P2816">
        <v>279.64082389196699</v>
      </c>
      <c r="Q2816">
        <v>88.670905020694605</v>
      </c>
      <c r="R2816">
        <v>58.928569235024597</v>
      </c>
      <c r="S2816">
        <v>7.7666153618365099</v>
      </c>
      <c r="T2816">
        <v>68.747957444619104</v>
      </c>
    </row>
    <row r="2817" spans="1:20" x14ac:dyDescent="0.35">
      <c r="A2817" s="24">
        <v>44998</v>
      </c>
      <c r="B2817">
        <v>117.832297812265</v>
      </c>
      <c r="C2817">
        <v>137.89821475717801</v>
      </c>
      <c r="D2817">
        <v>130.56370014634501</v>
      </c>
      <c r="E2817">
        <v>112.480068255296</v>
      </c>
      <c r="F2817">
        <v>146.425143645639</v>
      </c>
      <c r="G2817">
        <v>39.726920252416498</v>
      </c>
      <c r="H2817">
        <v>17.034393265634499</v>
      </c>
      <c r="I2817">
        <v>143.001774792883</v>
      </c>
      <c r="J2817">
        <v>135.36878989938899</v>
      </c>
      <c r="K2817">
        <v>52.486501765100797</v>
      </c>
      <c r="L2817">
        <v>371.98277747302899</v>
      </c>
      <c r="M2817">
        <v>406.83309681047098</v>
      </c>
      <c r="N2817">
        <v>373.54728283714599</v>
      </c>
      <c r="O2817">
        <v>227.64077686821099</v>
      </c>
      <c r="P2817">
        <v>273.15303066033903</v>
      </c>
      <c r="Q2817">
        <v>88.108982905228501</v>
      </c>
      <c r="R2817">
        <v>58.284543139189701</v>
      </c>
      <c r="S2817">
        <v>8.3558731636701999</v>
      </c>
      <c r="T2817">
        <v>66.653955561910394</v>
      </c>
    </row>
    <row r="2818" spans="1:20" x14ac:dyDescent="0.35">
      <c r="A2818" s="24">
        <v>44999</v>
      </c>
      <c r="B2818">
        <v>117.14105561767801</v>
      </c>
      <c r="C2818">
        <v>137.24969636976499</v>
      </c>
      <c r="D2818">
        <v>130.359939841813</v>
      </c>
      <c r="E2818">
        <v>112.139565091782</v>
      </c>
      <c r="F2818">
        <v>147.56948514912099</v>
      </c>
      <c r="G2818">
        <v>41.122313196075602</v>
      </c>
      <c r="H2818">
        <v>18.009515491713199</v>
      </c>
      <c r="I2818">
        <v>142.10102409664501</v>
      </c>
      <c r="J2818">
        <v>134.96360915552799</v>
      </c>
      <c r="K2818">
        <v>49.947779949222799</v>
      </c>
      <c r="L2818">
        <v>378.13170617153099</v>
      </c>
      <c r="M2818">
        <v>413.84334234797802</v>
      </c>
      <c r="N2818">
        <v>379.81430719404898</v>
      </c>
      <c r="O2818">
        <v>232.03153798619499</v>
      </c>
      <c r="P2818">
        <v>273.55295899180402</v>
      </c>
      <c r="Q2818">
        <v>86.985138674297005</v>
      </c>
      <c r="R2818">
        <v>57.259951853963997</v>
      </c>
      <c r="S2818">
        <v>8.2785934821591098</v>
      </c>
      <c r="T2818">
        <v>67.083493222105702</v>
      </c>
    </row>
    <row r="2819" spans="1:20" x14ac:dyDescent="0.35">
      <c r="A2819" s="24">
        <v>45000</v>
      </c>
      <c r="B2819">
        <v>118.30900529156899</v>
      </c>
      <c r="C2819">
        <v>138.63443127122201</v>
      </c>
      <c r="D2819">
        <v>131.05269434170401</v>
      </c>
      <c r="E2819">
        <v>112.83536837673</v>
      </c>
      <c r="F2819">
        <v>146.89922779452101</v>
      </c>
      <c r="G2819">
        <v>39.503657381430997</v>
      </c>
      <c r="H2819">
        <v>16.936728585714501</v>
      </c>
      <c r="I2819">
        <v>143.737128621793</v>
      </c>
      <c r="J2819">
        <v>136.25514403292101</v>
      </c>
      <c r="K2819">
        <v>52.840735945847499</v>
      </c>
      <c r="L2819">
        <v>375.76674509746499</v>
      </c>
      <c r="M2819">
        <v>412.18927468215497</v>
      </c>
      <c r="N2819">
        <v>377.50542534670001</v>
      </c>
      <c r="O2819">
        <v>227.331548429479</v>
      </c>
      <c r="P2819">
        <v>272.48647196140701</v>
      </c>
      <c r="Q2819">
        <v>84.962234051205598</v>
      </c>
      <c r="R2819">
        <v>55.649883822589899</v>
      </c>
      <c r="S2819">
        <v>7.8245755835930701</v>
      </c>
      <c r="T2819">
        <v>62.836405345047098</v>
      </c>
    </row>
    <row r="2820" spans="1:20" x14ac:dyDescent="0.35">
      <c r="A2820" s="24">
        <v>45001</v>
      </c>
      <c r="B2820">
        <v>117.844209660106</v>
      </c>
      <c r="C2820">
        <v>138.24879997219401</v>
      </c>
      <c r="D2820">
        <v>130.522951299704</v>
      </c>
      <c r="E2820">
        <v>112.376443381494</v>
      </c>
      <c r="F2820">
        <v>147.863725188817</v>
      </c>
      <c r="G2820">
        <v>40.145539532933498</v>
      </c>
      <c r="H2820">
        <v>17.308792770453099</v>
      </c>
      <c r="I2820">
        <v>143.84742731049599</v>
      </c>
      <c r="J2820">
        <v>136.05254365800999</v>
      </c>
      <c r="K2820">
        <v>51.600904860463899</v>
      </c>
      <c r="L2820">
        <v>382.359627351158</v>
      </c>
      <c r="M2820">
        <v>419.82967311161002</v>
      </c>
      <c r="N2820">
        <v>384.01980365381303</v>
      </c>
      <c r="O2820">
        <v>234.31972607156601</v>
      </c>
      <c r="P2820">
        <v>275.419319904867</v>
      </c>
      <c r="Q2820">
        <v>85.224461872991995</v>
      </c>
      <c r="R2820">
        <v>55.7962516132338</v>
      </c>
      <c r="S2820">
        <v>8.0564146281263405</v>
      </c>
      <c r="T2820">
        <v>64.565313479253305</v>
      </c>
    </row>
    <row r="2821" spans="1:20" x14ac:dyDescent="0.35">
      <c r="A2821" s="24">
        <v>45002</v>
      </c>
      <c r="B2821">
        <v>118.583127273936</v>
      </c>
      <c r="C2821">
        <v>139.05512247369401</v>
      </c>
      <c r="D2821">
        <v>131.25645464623599</v>
      </c>
      <c r="E2821">
        <v>113.116637540204</v>
      </c>
      <c r="F2821">
        <v>146.98097871121999</v>
      </c>
      <c r="G2821">
        <v>39.015267755021704</v>
      </c>
      <c r="H2821">
        <v>16.491799005746898</v>
      </c>
      <c r="I2821">
        <v>144.417281940625</v>
      </c>
      <c r="J2821">
        <v>136.73628741364899</v>
      </c>
      <c r="K2821">
        <v>53.785378752270901</v>
      </c>
      <c r="L2821">
        <v>377.88881019475298</v>
      </c>
      <c r="M2821">
        <v>416.60022321591498</v>
      </c>
      <c r="N2821">
        <v>379.64939390932699</v>
      </c>
      <c r="O2821">
        <v>221.271031731862</v>
      </c>
      <c r="P2821">
        <v>269.28702808994899</v>
      </c>
      <c r="Q2821">
        <v>84.962234051205598</v>
      </c>
      <c r="R2821">
        <v>55.298593308042399</v>
      </c>
      <c r="S2821">
        <v>7.5347763173032298</v>
      </c>
      <c r="T2821">
        <v>63.174679041447199</v>
      </c>
    </row>
    <row r="2822" spans="1:20" x14ac:dyDescent="0.35">
      <c r="A2822" s="24">
        <v>45005</v>
      </c>
      <c r="B2822">
        <v>118.106419794632</v>
      </c>
      <c r="C2822">
        <v>138.59935754834299</v>
      </c>
      <c r="D2822">
        <v>131.05269434170401</v>
      </c>
      <c r="E2822">
        <v>112.850165334651</v>
      </c>
      <c r="F2822">
        <v>146.58861912052799</v>
      </c>
      <c r="G2822">
        <v>39.740877675401101</v>
      </c>
      <c r="H2822">
        <v>17.0328437210561</v>
      </c>
      <c r="I2822">
        <v>143.590034465965</v>
      </c>
      <c r="J2822">
        <v>136.33109666680599</v>
      </c>
      <c r="K2822">
        <v>52.486501765100797</v>
      </c>
      <c r="L2822">
        <v>381.52244070083702</v>
      </c>
      <c r="M2822">
        <v>420.54401881147902</v>
      </c>
      <c r="N2822">
        <v>383.23418884695798</v>
      </c>
      <c r="O2822">
        <v>224.797498388723</v>
      </c>
      <c r="P2822">
        <v>270.245685143527</v>
      </c>
      <c r="Q2822">
        <v>85.299387320485195</v>
      </c>
      <c r="R2822">
        <v>55.679158497433498</v>
      </c>
      <c r="S2822">
        <v>7.2063372102578596</v>
      </c>
      <c r="T2822">
        <v>64.643803182752904</v>
      </c>
    </row>
    <row r="2823" spans="1:20" x14ac:dyDescent="0.35">
      <c r="A2823" s="24">
        <v>45006</v>
      </c>
      <c r="B2823">
        <v>117.748868164245</v>
      </c>
      <c r="C2823">
        <v>138.827226191585</v>
      </c>
      <c r="D2823">
        <v>131.21570579959501</v>
      </c>
      <c r="E2823">
        <v>112.53927917115701</v>
      </c>
      <c r="F2823">
        <v>148.256084779509</v>
      </c>
      <c r="G2823">
        <v>40.452527377957701</v>
      </c>
      <c r="H2823">
        <v>18.0930804988276</v>
      </c>
      <c r="I2823">
        <v>144.417281940625</v>
      </c>
      <c r="J2823">
        <v>136.989542883779</v>
      </c>
      <c r="K2823">
        <v>50.794341232079702</v>
      </c>
      <c r="L2823">
        <v>386.53204312166201</v>
      </c>
      <c r="M2823">
        <v>426.62972569027801</v>
      </c>
      <c r="N2823">
        <v>388.11883023086301</v>
      </c>
      <c r="O2823">
        <v>236.63550294891701</v>
      </c>
      <c r="P2823">
        <v>275.28407611088102</v>
      </c>
      <c r="Q2823">
        <v>85.599074117871893</v>
      </c>
      <c r="R2823">
        <v>56.235360568738201</v>
      </c>
      <c r="S2823">
        <v>7.4671563656694104</v>
      </c>
      <c r="T2823">
        <v>66.895668650003401</v>
      </c>
    </row>
    <row r="2824" spans="1:20" x14ac:dyDescent="0.35">
      <c r="A2824" s="24">
        <v>45007</v>
      </c>
      <c r="B2824">
        <v>118.881072951986</v>
      </c>
      <c r="C2824">
        <v>139.80887584917701</v>
      </c>
      <c r="D2824">
        <v>132.03071487507299</v>
      </c>
      <c r="E2824">
        <v>113.17587154024299</v>
      </c>
      <c r="F2824">
        <v>148.41956025439899</v>
      </c>
      <c r="G2824">
        <v>39.347467837279297</v>
      </c>
      <c r="H2824">
        <v>17.3735069566271</v>
      </c>
      <c r="I2824">
        <v>145.20777780449799</v>
      </c>
      <c r="J2824">
        <v>137.78723059471599</v>
      </c>
      <c r="K2824">
        <v>52.802488274653797</v>
      </c>
      <c r="L2824">
        <v>379.94301873315101</v>
      </c>
      <c r="M2824">
        <v>420.70211994264997</v>
      </c>
      <c r="N2824">
        <v>381.82675413685001</v>
      </c>
      <c r="O2824">
        <v>224.423684880427</v>
      </c>
      <c r="P2824">
        <v>270.468611825084</v>
      </c>
      <c r="Q2824">
        <v>85.823842964058002</v>
      </c>
      <c r="R2824">
        <v>56.323184593268401</v>
      </c>
      <c r="S2824">
        <v>7.1290575287467703</v>
      </c>
      <c r="T2824">
        <v>65.098506219936496</v>
      </c>
    </row>
    <row r="2825" spans="1:20" x14ac:dyDescent="0.35">
      <c r="A2825" s="24">
        <v>45008</v>
      </c>
      <c r="B2825">
        <v>119.16709743956901</v>
      </c>
      <c r="C2825">
        <v>140.510018640342</v>
      </c>
      <c r="D2825">
        <v>132.397462530507</v>
      </c>
      <c r="E2825">
        <v>113.47192611955001</v>
      </c>
      <c r="F2825">
        <v>147.92913382973001</v>
      </c>
      <c r="G2825">
        <v>39.389806844246401</v>
      </c>
      <c r="H2825">
        <v>17.414023801635501</v>
      </c>
      <c r="I2825">
        <v>145.29968606902699</v>
      </c>
      <c r="J2825">
        <v>138.179767570736</v>
      </c>
      <c r="K2825">
        <v>52.684359822216102</v>
      </c>
      <c r="L2825">
        <v>380.97013795531598</v>
      </c>
      <c r="M2825">
        <v>422.99416036006602</v>
      </c>
      <c r="N2825">
        <v>382.82022806347197</v>
      </c>
      <c r="O2825">
        <v>218.81618979529</v>
      </c>
      <c r="P2825">
        <v>267.25830230121898</v>
      </c>
      <c r="Q2825">
        <v>85.599074117871794</v>
      </c>
      <c r="R2825">
        <v>56.0597181032511</v>
      </c>
      <c r="S2825">
        <v>6.9358578643457998</v>
      </c>
      <c r="T2825">
        <v>64.1349632177931</v>
      </c>
    </row>
    <row r="2826" spans="1:20" x14ac:dyDescent="0.35">
      <c r="A2826" s="24">
        <v>45009</v>
      </c>
      <c r="B2826">
        <v>119.369720307009</v>
      </c>
      <c r="C2826">
        <v>140.94821906538601</v>
      </c>
      <c r="D2826">
        <v>132.64197971734399</v>
      </c>
      <c r="E2826">
        <v>113.634773451302</v>
      </c>
      <c r="F2826">
        <v>147.520445142505</v>
      </c>
      <c r="G2826">
        <v>39.149881146702299</v>
      </c>
      <c r="H2826">
        <v>17.187130521018101</v>
      </c>
      <c r="I2826">
        <v>146.12690430612901</v>
      </c>
      <c r="J2826">
        <v>138.610275862207</v>
      </c>
      <c r="K2826">
        <v>53.274988341079798</v>
      </c>
      <c r="L2826">
        <v>383.47006449887101</v>
      </c>
      <c r="M2826">
        <v>424.89094794955298</v>
      </c>
      <c r="N2826">
        <v>385.13834454350501</v>
      </c>
      <c r="O2826">
        <v>223.73832761958499</v>
      </c>
      <c r="P2826">
        <v>268.46215115293398</v>
      </c>
      <c r="Q2826">
        <v>86.011145338351497</v>
      </c>
      <c r="R2826">
        <v>56.323184593268401</v>
      </c>
      <c r="S2826">
        <v>7.0807574974907199</v>
      </c>
      <c r="T2826">
        <v>64.806197124603997</v>
      </c>
    </row>
    <row r="2827" spans="1:20" x14ac:dyDescent="0.35">
      <c r="A2827" s="24">
        <v>45012</v>
      </c>
      <c r="B2827">
        <v>118.082586756323</v>
      </c>
      <c r="C2827">
        <v>139.54593348305701</v>
      </c>
      <c r="D2827">
        <v>131.66396721963801</v>
      </c>
      <c r="E2827">
        <v>112.983395666383</v>
      </c>
      <c r="F2827">
        <v>147.291574205958</v>
      </c>
      <c r="G2827">
        <v>40.871688857124802</v>
      </c>
      <c r="H2827">
        <v>18.345904665393402</v>
      </c>
      <c r="I2827">
        <v>143.68197196805201</v>
      </c>
      <c r="J2827">
        <v>136.95155156236501</v>
      </c>
      <c r="K2827">
        <v>49.731198903465803</v>
      </c>
      <c r="L2827">
        <v>384.18711902179598</v>
      </c>
      <c r="M2827">
        <v>424.258665134745</v>
      </c>
      <c r="N2827">
        <v>385.96623415673201</v>
      </c>
      <c r="O2827">
        <v>228.66044107215501</v>
      </c>
      <c r="P2827">
        <v>269.35390953836298</v>
      </c>
      <c r="Q2827">
        <v>87.621986237255896</v>
      </c>
      <c r="R2827">
        <v>57.786884833998599</v>
      </c>
      <c r="S2827">
        <v>6.82959853257967</v>
      </c>
      <c r="T2827">
        <v>66.625013483707406</v>
      </c>
    </row>
    <row r="2828" spans="1:20" x14ac:dyDescent="0.35">
      <c r="A2828" s="24">
        <v>45013</v>
      </c>
      <c r="B2828">
        <v>117.903815612442</v>
      </c>
      <c r="C2828">
        <v>139.195375906908</v>
      </c>
      <c r="D2828">
        <v>131.419458068464</v>
      </c>
      <c r="E2828">
        <v>112.86493920839401</v>
      </c>
      <c r="F2828">
        <v>147.25886329587399</v>
      </c>
      <c r="G2828">
        <v>40.815235916222498</v>
      </c>
      <c r="H2828">
        <v>18.274596700466201</v>
      </c>
      <c r="I2828">
        <v>143.42462297985799</v>
      </c>
      <c r="J2828">
        <v>136.72363364282501</v>
      </c>
      <c r="K2828">
        <v>49.9083915821221</v>
      </c>
      <c r="L2828">
        <v>383.324751577033</v>
      </c>
      <c r="M2828">
        <v>422.99416036006602</v>
      </c>
      <c r="N2828">
        <v>385.22113670020201</v>
      </c>
      <c r="O2828">
        <v>228.53580407375699</v>
      </c>
      <c r="P2828">
        <v>271.71705978889702</v>
      </c>
      <c r="Q2828">
        <v>88.034057457735599</v>
      </c>
      <c r="R2828">
        <v>58.050351324015899</v>
      </c>
      <c r="S2828">
        <v>6.5977590274231597</v>
      </c>
      <c r="T2828">
        <v>67.496530445222504</v>
      </c>
    </row>
    <row r="2829" spans="1:20" x14ac:dyDescent="0.35">
      <c r="A2829" s="24">
        <v>45014</v>
      </c>
      <c r="B2829">
        <v>118.04681384229499</v>
      </c>
      <c r="C2829">
        <v>139.45829063416099</v>
      </c>
      <c r="D2829">
        <v>131.623202301671</v>
      </c>
      <c r="E2829">
        <v>112.83536837673</v>
      </c>
      <c r="F2829">
        <v>148.99171123725799</v>
      </c>
      <c r="G2829">
        <v>41.026933745896301</v>
      </c>
      <c r="H2829">
        <v>18.410731880264301</v>
      </c>
      <c r="I2829">
        <v>144.417281940625</v>
      </c>
      <c r="J2829">
        <v>137.356732306227</v>
      </c>
      <c r="K2829">
        <v>49.613079613244302</v>
      </c>
      <c r="L2829">
        <v>388.89631635929999</v>
      </c>
      <c r="M2829">
        <v>428.52657413470303</v>
      </c>
      <c r="N2829">
        <v>390.68525927349498</v>
      </c>
      <c r="O2829">
        <v>231.900320622219</v>
      </c>
      <c r="P2829">
        <v>272.92090864061203</v>
      </c>
      <c r="Q2829">
        <v>87.472142838562604</v>
      </c>
      <c r="R2829">
        <v>57.699060809468399</v>
      </c>
      <c r="S2829">
        <v>6.66537897905698</v>
      </c>
      <c r="T2829">
        <v>68.2651965067746</v>
      </c>
    </row>
    <row r="2830" spans="1:20" x14ac:dyDescent="0.35">
      <c r="A2830" s="24">
        <v>45015</v>
      </c>
      <c r="B2830">
        <v>118.177918909558</v>
      </c>
      <c r="C2830">
        <v>139.65111319339101</v>
      </c>
      <c r="D2830">
        <v>131.74546491292099</v>
      </c>
      <c r="E2830">
        <v>112.909376250512</v>
      </c>
      <c r="F2830">
        <v>149.972550907342</v>
      </c>
      <c r="G2830">
        <v>40.631765954419002</v>
      </c>
      <c r="H2830">
        <v>18.188701462191698</v>
      </c>
      <c r="I2830">
        <v>144.674660166378</v>
      </c>
      <c r="J2830">
        <v>137.54667891031499</v>
      </c>
      <c r="K2830">
        <v>50.3218320034375</v>
      </c>
      <c r="L2830">
        <v>391.17341380620798</v>
      </c>
      <c r="M2830">
        <v>431.13472553205497</v>
      </c>
      <c r="N2830">
        <v>393.003375753527</v>
      </c>
      <c r="O2830">
        <v>228.41121581880799</v>
      </c>
      <c r="P2830">
        <v>275.50700279243802</v>
      </c>
      <c r="Q2830">
        <v>88.108982905228402</v>
      </c>
      <c r="R2830">
        <v>58.167450023389399</v>
      </c>
      <c r="S2830">
        <v>6.4528593942782404</v>
      </c>
      <c r="T2830">
        <v>68.205649254516501</v>
      </c>
    </row>
    <row r="2831" spans="1:20" x14ac:dyDescent="0.35">
      <c r="A2831" s="24">
        <v>45016</v>
      </c>
      <c r="B2831">
        <v>118.74997722734901</v>
      </c>
      <c r="C2831">
        <v>140.61517071181001</v>
      </c>
      <c r="D2831">
        <v>132.397462530507</v>
      </c>
      <c r="E2831">
        <v>113.235047829838</v>
      </c>
      <c r="F2831">
        <v>151.738109758809</v>
      </c>
      <c r="G2831">
        <v>39.460370924245403</v>
      </c>
      <c r="H2831">
        <v>17.3751261584258</v>
      </c>
      <c r="I2831">
        <v>146.54973787432601</v>
      </c>
      <c r="J2831">
        <v>138.78752868354701</v>
      </c>
      <c r="K2831">
        <v>52.448112079557198</v>
      </c>
      <c r="L2831">
        <v>396.68687136329902</v>
      </c>
      <c r="M2831">
        <v>437.53654339078798</v>
      </c>
      <c r="N2831">
        <v>398.63311459396101</v>
      </c>
      <c r="O2831">
        <v>230.965738108029</v>
      </c>
      <c r="P2831">
        <v>282.77478111349802</v>
      </c>
      <c r="Q2831">
        <v>88.933132842480902</v>
      </c>
      <c r="R2831">
        <v>58.899300143754502</v>
      </c>
      <c r="S2831">
        <v>6.7040188198125303</v>
      </c>
      <c r="T2831">
        <v>69.066337146327896</v>
      </c>
    </row>
    <row r="2832" spans="1:20" x14ac:dyDescent="0.35">
      <c r="A2832" s="24">
        <v>45019</v>
      </c>
      <c r="B2832">
        <v>119.266129272604</v>
      </c>
      <c r="C2832">
        <v>141.494363087517</v>
      </c>
      <c r="D2832">
        <v>133.0677252099</v>
      </c>
      <c r="E2832">
        <v>113.454566817901</v>
      </c>
      <c r="F2832">
        <v>151.61326267934899</v>
      </c>
      <c r="G2832">
        <v>39.079317066703197</v>
      </c>
      <c r="H2832">
        <v>17.1449944742109</v>
      </c>
      <c r="I2832">
        <v>147.63670257940299</v>
      </c>
      <c r="J2832">
        <v>139.62580849093001</v>
      </c>
      <c r="K2832">
        <v>53.097804824639603</v>
      </c>
      <c r="L2832">
        <v>398.19846667802602</v>
      </c>
      <c r="M2832">
        <v>440.46080576807401</v>
      </c>
      <c r="N2832">
        <v>400.12330950702102</v>
      </c>
      <c r="O2832">
        <v>229.034230208727</v>
      </c>
      <c r="P2832">
        <v>284.46909966015897</v>
      </c>
      <c r="Q2832">
        <v>90.394115350106105</v>
      </c>
      <c r="R2832">
        <v>60.480093500284902</v>
      </c>
      <c r="S2832">
        <v>6.4818395051565201</v>
      </c>
      <c r="T2832">
        <v>72.471208021460697</v>
      </c>
    </row>
    <row r="2833" spans="1:20" x14ac:dyDescent="0.35">
      <c r="A2833" s="24">
        <v>45020</v>
      </c>
      <c r="B2833">
        <v>119.708222323475</v>
      </c>
      <c r="C2833">
        <v>141.75810698079599</v>
      </c>
      <c r="D2833">
        <v>133.27204801083599</v>
      </c>
      <c r="E2833">
        <v>113.751163875385</v>
      </c>
      <c r="F2833">
        <v>151.08756856919101</v>
      </c>
      <c r="G2833">
        <v>38.6418074734204</v>
      </c>
      <c r="H2833">
        <v>16.872722800327399</v>
      </c>
      <c r="I2833">
        <v>147.74745445025999</v>
      </c>
      <c r="J2833">
        <v>139.80364148516199</v>
      </c>
      <c r="K2833">
        <v>54.042814119707799</v>
      </c>
      <c r="L2833">
        <v>395.98919588407699</v>
      </c>
      <c r="M2833">
        <v>438.16882620559699</v>
      </c>
      <c r="N2833">
        <v>397.88798518368498</v>
      </c>
      <c r="O2833">
        <v>224.48597900790199</v>
      </c>
      <c r="P2833">
        <v>280.72377298845203</v>
      </c>
      <c r="Q2833">
        <v>90.281738423305796</v>
      </c>
      <c r="R2833">
        <v>60.392269475754802</v>
      </c>
      <c r="S2833">
        <v>6.3852399032676503</v>
      </c>
      <c r="T2833">
        <v>70.803960744875198</v>
      </c>
    </row>
    <row r="2834" spans="1:20" x14ac:dyDescent="0.35">
      <c r="A2834" s="24">
        <v>45021</v>
      </c>
      <c r="B2834">
        <v>120.11444903406</v>
      </c>
      <c r="C2834">
        <v>142.03944301324901</v>
      </c>
      <c r="D2834">
        <v>133.43552553717601</v>
      </c>
      <c r="E2834">
        <v>113.88464813307201</v>
      </c>
      <c r="F2834">
        <v>150.23332881943799</v>
      </c>
      <c r="G2834">
        <v>37.893813692271301</v>
      </c>
      <c r="H2834">
        <v>16.3865232888006</v>
      </c>
      <c r="I2834">
        <v>148.522542120905</v>
      </c>
      <c r="J2834">
        <v>140.26087774156699</v>
      </c>
      <c r="K2834">
        <v>55.519392288528998</v>
      </c>
      <c r="L2834">
        <v>394.95238714006098</v>
      </c>
      <c r="M2834">
        <v>436.90426057597898</v>
      </c>
      <c r="N2834">
        <v>396.64610283322497</v>
      </c>
      <c r="O2834">
        <v>223.05297035874199</v>
      </c>
      <c r="P2834">
        <v>274.74902452356997</v>
      </c>
      <c r="Q2834">
        <v>90.618891692585393</v>
      </c>
      <c r="R2834">
        <v>60.480093500284902</v>
      </c>
      <c r="S2834">
        <v>6.5591191866676102</v>
      </c>
      <c r="T2834">
        <v>71.486015300650394</v>
      </c>
    </row>
    <row r="2835" spans="1:20" x14ac:dyDescent="0.35">
      <c r="A2835" s="24">
        <v>45022</v>
      </c>
      <c r="B2835">
        <v>120.006915411585</v>
      </c>
      <c r="C2835">
        <v>141.98668041516001</v>
      </c>
      <c r="D2835">
        <v>133.31292542808399</v>
      </c>
      <c r="E2835">
        <v>113.825310254233</v>
      </c>
      <c r="F2835">
        <v>150.95614504165101</v>
      </c>
      <c r="G2835">
        <v>37.752682737434803</v>
      </c>
      <c r="H2835">
        <v>16.274698478865002</v>
      </c>
      <c r="I2835">
        <v>148.72553848821201</v>
      </c>
      <c r="J2835">
        <v>140.133869893227</v>
      </c>
      <c r="K2835">
        <v>56.050965743390002</v>
      </c>
      <c r="L2835">
        <v>396.49305102034202</v>
      </c>
      <c r="M2835">
        <v>438.959179724107</v>
      </c>
      <c r="N2835">
        <v>398.384738123869</v>
      </c>
      <c r="O2835">
        <v>225.60746827624001</v>
      </c>
      <c r="P2835">
        <v>274.25853760888901</v>
      </c>
      <c r="Q2835">
        <v>90.356663870799096</v>
      </c>
      <c r="R2835">
        <v>60.3630003844847</v>
      </c>
      <c r="S2835">
        <v>6.1920402388666904</v>
      </c>
      <c r="T2835">
        <v>70.479168650803501</v>
      </c>
    </row>
    <row r="2836" spans="1:20" x14ac:dyDescent="0.35">
      <c r="A2836" s="24">
        <v>45026</v>
      </c>
      <c r="B2836">
        <v>119.182494086818</v>
      </c>
      <c r="C2836">
        <v>141.213013235631</v>
      </c>
      <c r="D2836">
        <v>132.86336223064899</v>
      </c>
      <c r="E2836">
        <v>113.43972369162501</v>
      </c>
      <c r="F2836">
        <v>150.66044210468701</v>
      </c>
      <c r="G2836">
        <v>38.909961038834801</v>
      </c>
      <c r="H2836">
        <v>17.044511962589201</v>
      </c>
      <c r="I2836">
        <v>147.89508950091701</v>
      </c>
      <c r="J2836">
        <v>139.48610685984301</v>
      </c>
      <c r="K2836">
        <v>53.452181019736102</v>
      </c>
      <c r="L2836">
        <v>396.89998103216402</v>
      </c>
      <c r="M2836">
        <v>438.64303831670298</v>
      </c>
      <c r="N2836">
        <v>398.798634999863</v>
      </c>
      <c r="O2836">
        <v>227.16511392379701</v>
      </c>
      <c r="P2836">
        <v>279.20778201124898</v>
      </c>
      <c r="Q2836">
        <v>90.356663870799096</v>
      </c>
      <c r="R2836">
        <v>60.3044510347978</v>
      </c>
      <c r="S2836">
        <v>6.6170789478009304</v>
      </c>
      <c r="T2836">
        <v>71.994855265610198</v>
      </c>
    </row>
    <row r="2837" spans="1:20" x14ac:dyDescent="0.35">
      <c r="A2837" s="24">
        <v>45027</v>
      </c>
      <c r="B2837">
        <v>119.254170711634</v>
      </c>
      <c r="C2837">
        <v>141.12508017862601</v>
      </c>
      <c r="D2837">
        <v>132.781631503141</v>
      </c>
      <c r="E2837">
        <v>113.335902602313</v>
      </c>
      <c r="F2837">
        <v>151.08756856919101</v>
      </c>
      <c r="G2837">
        <v>38.782944017933602</v>
      </c>
      <c r="H2837">
        <v>16.976445029833702</v>
      </c>
      <c r="I2837">
        <v>147.87661136406899</v>
      </c>
      <c r="J2837">
        <v>139.44799550265901</v>
      </c>
      <c r="K2837">
        <v>53.6884379246113</v>
      </c>
      <c r="L2837">
        <v>397.00662558439001</v>
      </c>
      <c r="M2837">
        <v>438.089775640011</v>
      </c>
      <c r="N2837">
        <v>398.715874796913</v>
      </c>
      <c r="O2837">
        <v>228.78505369882799</v>
      </c>
      <c r="P2837">
        <v>283.84490150785399</v>
      </c>
      <c r="Q2837">
        <v>90.843660538771999</v>
      </c>
      <c r="R2837">
        <v>60.919202455789403</v>
      </c>
      <c r="S2837">
        <v>6.8199383420791602</v>
      </c>
      <c r="T2837">
        <v>72.990860214646304</v>
      </c>
    </row>
    <row r="2838" spans="1:20" x14ac:dyDescent="0.35">
      <c r="A2838" s="24">
        <v>45028</v>
      </c>
      <c r="B2838">
        <v>119.397561331768</v>
      </c>
      <c r="C2838">
        <v>141.23060537480501</v>
      </c>
      <c r="D2838">
        <v>132.90423161223401</v>
      </c>
      <c r="E2838">
        <v>113.588027991411</v>
      </c>
      <c r="F2838">
        <v>150.989014102791</v>
      </c>
      <c r="G2838">
        <v>38.909961038834801</v>
      </c>
      <c r="H2838">
        <v>17.021823423099701</v>
      </c>
      <c r="I2838">
        <v>147.00926457819401</v>
      </c>
      <c r="J2838">
        <v>139.15587845177799</v>
      </c>
      <c r="K2838">
        <v>53.452181019736102</v>
      </c>
      <c r="L2838">
        <v>395.38841562336802</v>
      </c>
      <c r="M2838">
        <v>436.35099789928699</v>
      </c>
      <c r="N2838">
        <v>397.30847204054999</v>
      </c>
      <c r="O2838">
        <v>226.72895754457701</v>
      </c>
      <c r="P2838">
        <v>276.48792496259603</v>
      </c>
      <c r="Q2838">
        <v>91.555426052930997</v>
      </c>
      <c r="R2838">
        <v>61.504684785510698</v>
      </c>
      <c r="S2838">
        <v>6.4238797440231998</v>
      </c>
      <c r="T2838">
        <v>72.395429795756002</v>
      </c>
    </row>
    <row r="2839" spans="1:20" x14ac:dyDescent="0.35">
      <c r="A2839" s="24">
        <v>45029</v>
      </c>
      <c r="B2839">
        <v>119.349773801016</v>
      </c>
      <c r="C2839">
        <v>141.45919262860201</v>
      </c>
      <c r="D2839">
        <v>133.108570484496</v>
      </c>
      <c r="E2839">
        <v>113.602859575599</v>
      </c>
      <c r="F2839">
        <v>152.138943610252</v>
      </c>
      <c r="G2839">
        <v>39.488595997277301</v>
      </c>
      <c r="H2839">
        <v>17.451299614472099</v>
      </c>
      <c r="I2839">
        <v>147.26763688092799</v>
      </c>
      <c r="J2839">
        <v>139.397190362728</v>
      </c>
      <c r="K2839">
        <v>52.1527955295713</v>
      </c>
      <c r="L2839">
        <v>400.640226184543</v>
      </c>
      <c r="M2839">
        <v>443.22705829659702</v>
      </c>
      <c r="N2839">
        <v>402.35860187661001</v>
      </c>
      <c r="O2839">
        <v>229.90656733889099</v>
      </c>
      <c r="P2839">
        <v>277.29048512382798</v>
      </c>
      <c r="Q2839">
        <v>91.555426052930997</v>
      </c>
      <c r="R2839">
        <v>61.270492970336903</v>
      </c>
      <c r="S2839">
        <v>6.1920402388666904</v>
      </c>
      <c r="T2839">
        <v>72.828483114272103</v>
      </c>
    </row>
    <row r="2840" spans="1:20" x14ac:dyDescent="0.35">
      <c r="A2840" s="24">
        <v>45030</v>
      </c>
      <c r="B2840">
        <v>118.764308815262</v>
      </c>
      <c r="C2840">
        <v>141.08993735857899</v>
      </c>
      <c r="D2840">
        <v>132.822500884726</v>
      </c>
      <c r="E2840">
        <v>113.350745728589</v>
      </c>
      <c r="F2840">
        <v>151.761107558204</v>
      </c>
      <c r="G2840">
        <v>40.321273382037504</v>
      </c>
      <c r="H2840">
        <v>17.978014656720202</v>
      </c>
      <c r="I2840">
        <v>146.54789590815199</v>
      </c>
      <c r="J2840">
        <v>138.93994410334199</v>
      </c>
      <c r="K2840">
        <v>50.676217360750201</v>
      </c>
      <c r="L2840">
        <v>399.66158447756601</v>
      </c>
      <c r="M2840">
        <v>442.04151280509598</v>
      </c>
      <c r="N2840">
        <v>401.61350442008001</v>
      </c>
      <c r="O2840">
        <v>227.35204504966899</v>
      </c>
      <c r="P2840">
        <v>277.46888157222298</v>
      </c>
      <c r="Q2840">
        <v>91.667802979731306</v>
      </c>
      <c r="R2840">
        <v>61.416860760980498</v>
      </c>
      <c r="S2840">
        <v>6.4625195847787502</v>
      </c>
      <c r="T2840">
        <v>72.763517116793196</v>
      </c>
    </row>
    <row r="2841" spans="1:20" x14ac:dyDescent="0.35">
      <c r="A2841" s="24">
        <v>45033</v>
      </c>
      <c r="B2841">
        <v>118.166903953789</v>
      </c>
      <c r="C2841">
        <v>140.33383467935701</v>
      </c>
      <c r="D2841">
        <v>132.372937687291</v>
      </c>
      <c r="E2841">
        <v>113.054125586928</v>
      </c>
      <c r="F2841">
        <v>151.35040244501499</v>
      </c>
      <c r="G2841">
        <v>41.266853853763699</v>
      </c>
      <c r="H2841">
        <v>18.6003493480451</v>
      </c>
      <c r="I2841">
        <v>145.10841396260099</v>
      </c>
      <c r="J2841">
        <v>138.063542935794</v>
      </c>
      <c r="K2841">
        <v>48.963382287053903</v>
      </c>
      <c r="L2841">
        <v>401.09566361748398</v>
      </c>
      <c r="M2841">
        <v>441.883442101394</v>
      </c>
      <c r="N2841">
        <v>402.93814697349097</v>
      </c>
      <c r="O2841">
        <v>232.52335938386199</v>
      </c>
      <c r="P2841">
        <v>278.67271320420298</v>
      </c>
      <c r="Q2841">
        <v>91.293198231144601</v>
      </c>
      <c r="R2841">
        <v>61.007026480319603</v>
      </c>
      <c r="S2841">
        <v>6.8875582937129902</v>
      </c>
      <c r="T2841">
        <v>71.458951047131507</v>
      </c>
    </row>
    <row r="2842" spans="1:20" x14ac:dyDescent="0.35">
      <c r="A2842" s="24">
        <v>45034</v>
      </c>
      <c r="B2842">
        <v>118.33418366798701</v>
      </c>
      <c r="C2842">
        <v>140.580000252894</v>
      </c>
      <c r="D2842">
        <v>132.49552976071999</v>
      </c>
      <c r="E2842">
        <v>113.068945629027</v>
      </c>
      <c r="F2842">
        <v>151.51470821294899</v>
      </c>
      <c r="G2842">
        <v>40.942255731962199</v>
      </c>
      <c r="H2842">
        <v>18.396145921204301</v>
      </c>
      <c r="I2842">
        <v>146.06806372004201</v>
      </c>
      <c r="J2842">
        <v>138.52078919517999</v>
      </c>
      <c r="K2842">
        <v>49.435882353479997</v>
      </c>
      <c r="L2842">
        <v>401.357280707467</v>
      </c>
      <c r="M2842">
        <v>442.27860364691497</v>
      </c>
      <c r="N2842">
        <v>403.18652344358298</v>
      </c>
      <c r="O2842">
        <v>229.40809246047201</v>
      </c>
      <c r="P2842">
        <v>278.761894208667</v>
      </c>
      <c r="Q2842">
        <v>91.480500605437797</v>
      </c>
      <c r="R2842">
        <v>61.124119596119897</v>
      </c>
      <c r="S2842">
        <v>7.1000774178684898</v>
      </c>
      <c r="T2842">
        <v>71.215364344723795</v>
      </c>
    </row>
    <row r="2843" spans="1:20" x14ac:dyDescent="0.35">
      <c r="A2843" s="24">
        <v>45035</v>
      </c>
      <c r="B2843">
        <v>118.154954735445</v>
      </c>
      <c r="C2843">
        <v>139.98215772907301</v>
      </c>
      <c r="D2843">
        <v>132.12773746910699</v>
      </c>
      <c r="E2843">
        <v>112.950339123883</v>
      </c>
      <c r="F2843">
        <v>150.95614504165101</v>
      </c>
      <c r="G2843">
        <v>41.0551616137666</v>
      </c>
      <c r="H2843">
        <v>18.4609731360753</v>
      </c>
      <c r="I2843">
        <v>145.12687748067</v>
      </c>
      <c r="J2843">
        <v>137.834914804611</v>
      </c>
      <c r="K2843">
        <v>49.258698837039702</v>
      </c>
      <c r="L2843">
        <v>401.28948396044001</v>
      </c>
      <c r="M2843">
        <v>442.19958350879801</v>
      </c>
      <c r="N2843">
        <v>403.269315600281</v>
      </c>
      <c r="O2843">
        <v>236.44859619476799</v>
      </c>
      <c r="P2843">
        <v>278.40518741054802</v>
      </c>
      <c r="Q2843">
        <v>90.206812975812994</v>
      </c>
      <c r="R2843">
        <v>60.187352335424301</v>
      </c>
      <c r="S2843">
        <v>6.7523183904453399</v>
      </c>
      <c r="T2843">
        <v>70.414215284432004</v>
      </c>
    </row>
    <row r="2844" spans="1:20" x14ac:dyDescent="0.35">
      <c r="A2844" s="24">
        <v>45036</v>
      </c>
      <c r="B2844">
        <v>118.69262284782</v>
      </c>
      <c r="C2844">
        <v>140.43934605610201</v>
      </c>
      <c r="D2844">
        <v>132.49552976071999</v>
      </c>
      <c r="E2844">
        <v>113.261756223464</v>
      </c>
      <c r="F2844">
        <v>150.85759057525101</v>
      </c>
      <c r="G2844">
        <v>40.420065329906699</v>
      </c>
      <c r="H2844">
        <v>18.008807090926201</v>
      </c>
      <c r="I2844">
        <v>145.79125713679599</v>
      </c>
      <c r="J2844">
        <v>138.355669989657</v>
      </c>
      <c r="K2844">
        <v>50.439960455875102</v>
      </c>
      <c r="L2844">
        <v>399.09959221019398</v>
      </c>
      <c r="M2844">
        <v>439.907573518851</v>
      </c>
      <c r="N2844">
        <v>400.951199120247</v>
      </c>
      <c r="O2844">
        <v>232.52335938386199</v>
      </c>
      <c r="P2844">
        <v>277.29048512382798</v>
      </c>
      <c r="Q2844">
        <v>89.420129510453506</v>
      </c>
      <c r="R2844">
        <v>59.162761050198597</v>
      </c>
      <c r="S2844">
        <v>6.7812985013236098</v>
      </c>
      <c r="T2844">
        <v>69.299107410140806</v>
      </c>
    </row>
    <row r="2845" spans="1:20" x14ac:dyDescent="0.35">
      <c r="A2845" s="24">
        <v>45037</v>
      </c>
      <c r="B2845">
        <v>118.48950482121499</v>
      </c>
      <c r="C2845">
        <v>140.43934605610201</v>
      </c>
      <c r="D2845">
        <v>132.49552976071999</v>
      </c>
      <c r="E2845">
        <v>113.17276671834</v>
      </c>
      <c r="F2845">
        <v>151.26828250918501</v>
      </c>
      <c r="G2845">
        <v>40.8857999962215</v>
      </c>
      <c r="H2845">
        <v>18.331320020620499</v>
      </c>
      <c r="I2845">
        <v>145.938877568675</v>
      </c>
      <c r="J2845">
        <v>138.44460649273401</v>
      </c>
      <c r="K2845">
        <v>49.613079613244402</v>
      </c>
      <c r="L2845">
        <v>399.40965690943398</v>
      </c>
      <c r="M2845">
        <v>440.06561379508503</v>
      </c>
      <c r="N2845">
        <v>401.28239970078403</v>
      </c>
      <c r="O2845">
        <v>229.71961184129401</v>
      </c>
      <c r="P2845">
        <v>277.55804535695199</v>
      </c>
      <c r="Q2845">
        <v>89.232819639867202</v>
      </c>
      <c r="R2845">
        <v>59.162761050198597</v>
      </c>
      <c r="S2845">
        <v>6.7619785809458399</v>
      </c>
      <c r="T2845">
        <v>68.698245614921703</v>
      </c>
    </row>
    <row r="2846" spans="1:20" x14ac:dyDescent="0.35">
      <c r="A2846" s="24">
        <v>45040</v>
      </c>
      <c r="B2846">
        <v>118.955477623523</v>
      </c>
      <c r="C2846">
        <v>141.00201812100801</v>
      </c>
      <c r="D2846">
        <v>132.86336223064899</v>
      </c>
      <c r="E2846">
        <v>113.395228939063</v>
      </c>
      <c r="F2846">
        <v>151.71183032500301</v>
      </c>
      <c r="G2846">
        <v>40.123692281137203</v>
      </c>
      <c r="H2846">
        <v>17.804604978372598</v>
      </c>
      <c r="I2846">
        <v>146.80625359210799</v>
      </c>
      <c r="J2846">
        <v>139.054248165953</v>
      </c>
      <c r="K2846">
        <v>50.971533910735999</v>
      </c>
      <c r="L2846">
        <v>399.826306349037</v>
      </c>
      <c r="M2846">
        <v>440.61887647177599</v>
      </c>
      <c r="N2846">
        <v>401.696296576777</v>
      </c>
      <c r="O2846">
        <v>228.66044107215501</v>
      </c>
      <c r="P2846">
        <v>279.20778201124898</v>
      </c>
      <c r="Q2846">
        <v>89.944585154026598</v>
      </c>
      <c r="R2846">
        <v>59.660419355389699</v>
      </c>
      <c r="S2846">
        <v>6.9455180548463096</v>
      </c>
      <c r="T2846">
        <v>69.959512247248398</v>
      </c>
    </row>
    <row r="2847" spans="1:20" x14ac:dyDescent="0.35">
      <c r="A2847" s="24">
        <v>45041</v>
      </c>
      <c r="B2847">
        <v>119.69627310513</v>
      </c>
      <c r="C2847">
        <v>141.722950341315</v>
      </c>
      <c r="D2847">
        <v>133.476402954424</v>
      </c>
      <c r="E2847">
        <v>113.92914288563399</v>
      </c>
      <c r="F2847">
        <v>151.43258827711901</v>
      </c>
      <c r="G2847">
        <v>38.966413979737098</v>
      </c>
      <c r="H2847">
        <v>17.049374825133999</v>
      </c>
      <c r="I2847">
        <v>147.821264666199</v>
      </c>
      <c r="J2847">
        <v>139.66390984513299</v>
      </c>
      <c r="K2847">
        <v>53.156864469750303</v>
      </c>
      <c r="L2847">
        <v>393.479549912739</v>
      </c>
      <c r="M2847">
        <v>434.13800804745699</v>
      </c>
      <c r="N2847">
        <v>395.32149223355998</v>
      </c>
      <c r="O2847">
        <v>220.24922281617401</v>
      </c>
      <c r="P2847">
        <v>270.06730591486598</v>
      </c>
      <c r="Q2847">
        <v>88.670905020694605</v>
      </c>
      <c r="R2847">
        <v>58.577284304050302</v>
      </c>
      <c r="S2847">
        <v>6.7619785809458399</v>
      </c>
      <c r="T2847">
        <v>67.675155360520293</v>
      </c>
    </row>
    <row r="2848" spans="1:20" x14ac:dyDescent="0.35">
      <c r="A2848" s="24">
        <v>45042</v>
      </c>
      <c r="B2848">
        <v>119.254170711634</v>
      </c>
      <c r="C2848">
        <v>141.213013235631</v>
      </c>
      <c r="D2848">
        <v>133.149455937407</v>
      </c>
      <c r="E2848">
        <v>113.780838585848</v>
      </c>
      <c r="F2848">
        <v>150.84115604468099</v>
      </c>
      <c r="G2848">
        <v>39.728521694821403</v>
      </c>
      <c r="H2848">
        <v>17.592297656815099</v>
      </c>
      <c r="I2848">
        <v>146.67708205951999</v>
      </c>
      <c r="J2848">
        <v>139.054248165953</v>
      </c>
      <c r="K2848">
        <v>51.325910105832598</v>
      </c>
      <c r="L2848">
        <v>391.81289234245997</v>
      </c>
      <c r="M2848">
        <v>432.79442227972299</v>
      </c>
      <c r="N2848">
        <v>393.74847321005802</v>
      </c>
      <c r="O2848">
        <v>221.18380533036299</v>
      </c>
      <c r="P2848">
        <v>270.64695661427601</v>
      </c>
      <c r="Q2848">
        <v>87.322291943576502</v>
      </c>
      <c r="R2848">
        <v>57.377050553337398</v>
      </c>
      <c r="S2848">
        <v>6.5301395364125696</v>
      </c>
      <c r="T2848">
        <v>66.495094119857498</v>
      </c>
    </row>
    <row r="2849" spans="1:20" x14ac:dyDescent="0.35">
      <c r="A2849" s="24">
        <v>45043</v>
      </c>
      <c r="B2849">
        <v>118.824054906985</v>
      </c>
      <c r="C2849">
        <v>140.61517071181001</v>
      </c>
      <c r="D2849">
        <v>132.65902335838601</v>
      </c>
      <c r="E2849">
        <v>113.43972369162501</v>
      </c>
      <c r="F2849">
        <v>151.35040244501499</v>
      </c>
      <c r="G2849">
        <v>40.56120187442</v>
      </c>
      <c r="H2849">
        <v>18.101185707831402</v>
      </c>
      <c r="I2849">
        <v>145.97580460481299</v>
      </c>
      <c r="J2849">
        <v>138.54620676961699</v>
      </c>
      <c r="K2849">
        <v>49.9674512272329</v>
      </c>
      <c r="L2849">
        <v>399.61313686830999</v>
      </c>
      <c r="M2849">
        <v>440.22371492625501</v>
      </c>
      <c r="N2849">
        <v>401.28239970078403</v>
      </c>
      <c r="O2849">
        <v>225.171336268744</v>
      </c>
      <c r="P2849">
        <v>273.67892134894799</v>
      </c>
      <c r="Q2849">
        <v>87.434676366669606</v>
      </c>
      <c r="R2849">
        <v>57.464868994294399</v>
      </c>
      <c r="S2849">
        <v>6.6460590586792101</v>
      </c>
      <c r="T2849">
        <v>67.009344409299203</v>
      </c>
    </row>
    <row r="2850" spans="1:20" x14ac:dyDescent="0.35">
      <c r="A2850" s="24">
        <v>45044</v>
      </c>
      <c r="B2850">
        <v>119.43341832942799</v>
      </c>
      <c r="C2850">
        <v>141.63504492317799</v>
      </c>
      <c r="D2850">
        <v>133.27204801083599</v>
      </c>
      <c r="E2850">
        <v>113.66219745443701</v>
      </c>
      <c r="F2850">
        <v>151.941808318943</v>
      </c>
      <c r="G2850">
        <v>39.305126035473798</v>
      </c>
      <c r="H2850">
        <v>17.253578251974801</v>
      </c>
      <c r="I2850">
        <v>147.58134126275399</v>
      </c>
      <c r="J2850">
        <v>139.62580849093001</v>
      </c>
      <c r="K2850">
        <v>52.2709148197928</v>
      </c>
      <c r="L2850">
        <v>403.023908371814</v>
      </c>
      <c r="M2850">
        <v>443.78029054581998</v>
      </c>
      <c r="N2850">
        <v>404.84236657753002</v>
      </c>
      <c r="O2850">
        <v>228.22428469293499</v>
      </c>
      <c r="P2850">
        <v>273.90184803050499</v>
      </c>
      <c r="Q2850">
        <v>88.258826303921694</v>
      </c>
      <c r="R2850">
        <v>58.284543139189701</v>
      </c>
      <c r="S2850">
        <v>6.7716387714463497</v>
      </c>
      <c r="T2850">
        <v>68.806511049735093</v>
      </c>
    </row>
    <row r="2851" spans="1:20" x14ac:dyDescent="0.35">
      <c r="A2851" s="24">
        <v>45047</v>
      </c>
      <c r="B2851">
        <v>118.210449932448</v>
      </c>
      <c r="C2851">
        <v>139.982669048123</v>
      </c>
      <c r="D2851">
        <v>132.37018145491101</v>
      </c>
      <c r="E2851">
        <v>113.332359181032</v>
      </c>
      <c r="F2851">
        <v>151.281132282485</v>
      </c>
      <c r="G2851">
        <v>41.591457565242003</v>
      </c>
      <c r="H2851">
        <v>18.739725560015099</v>
      </c>
      <c r="I2851">
        <v>143.98586714906699</v>
      </c>
      <c r="J2851">
        <v>137.37258703093499</v>
      </c>
      <c r="K2851">
        <v>47.841180313329303</v>
      </c>
      <c r="L2851">
        <v>402.61694845406203</v>
      </c>
      <c r="M2851">
        <v>444.01738138763801</v>
      </c>
      <c r="N2851">
        <v>404.59392619994497</v>
      </c>
      <c r="O2851">
        <v>223.17755861369099</v>
      </c>
      <c r="P2851">
        <v>272.34129238067101</v>
      </c>
      <c r="Q2851">
        <v>87.509601814162394</v>
      </c>
      <c r="R2851">
        <v>57.8454341836852</v>
      </c>
      <c r="S2851">
        <v>6.5301395364125696</v>
      </c>
      <c r="T2851">
        <v>68.324739548663601</v>
      </c>
    </row>
    <row r="2852" spans="1:20" x14ac:dyDescent="0.35">
      <c r="A2852" s="24">
        <v>45048</v>
      </c>
      <c r="B2852">
        <v>119.360349653374</v>
      </c>
      <c r="C2852">
        <v>141.26996312214899</v>
      </c>
      <c r="D2852">
        <v>133.19006014211499</v>
      </c>
      <c r="E2852">
        <v>113.792911610798</v>
      </c>
      <c r="F2852">
        <v>151.231578284937</v>
      </c>
      <c r="G2852">
        <v>39.545054527856401</v>
      </c>
      <c r="H2852">
        <v>17.3897147460602</v>
      </c>
      <c r="I2852">
        <v>146.616238700689</v>
      </c>
      <c r="J2852">
        <v>139.029370752483</v>
      </c>
      <c r="K2852">
        <v>51.148717427176301</v>
      </c>
      <c r="L2852">
        <v>398.091852031732</v>
      </c>
      <c r="M2852">
        <v>439.196270565926</v>
      </c>
      <c r="N2852">
        <v>399.95775714737198</v>
      </c>
      <c r="O2852">
        <v>211.58875493512099</v>
      </c>
      <c r="P2852">
        <v>270.95906430029498</v>
      </c>
      <c r="Q2852">
        <v>85.524148670378594</v>
      </c>
      <c r="R2852">
        <v>56.088992778094401</v>
      </c>
      <c r="S2852">
        <v>6.2693199203777796</v>
      </c>
      <c r="T2852">
        <v>65.174292866380199</v>
      </c>
    </row>
    <row r="2853" spans="1:20" x14ac:dyDescent="0.35">
      <c r="A2853" s="24">
        <v>45049</v>
      </c>
      <c r="B2853">
        <v>119.887367172385</v>
      </c>
      <c r="C2853">
        <v>141.67557732239101</v>
      </c>
      <c r="D2853">
        <v>133.47703777179399</v>
      </c>
      <c r="E2853">
        <v>114.164336030372</v>
      </c>
      <c r="F2853">
        <v>151.04988908009801</v>
      </c>
      <c r="G2853">
        <v>39.079317066703197</v>
      </c>
      <c r="H2853">
        <v>17.102857113116599</v>
      </c>
      <c r="I2853">
        <v>146.52362873476</v>
      </c>
      <c r="J2853">
        <v>139.25875911021399</v>
      </c>
      <c r="K2853">
        <v>52.093726722244497</v>
      </c>
      <c r="L2853">
        <v>395.35931715188201</v>
      </c>
      <c r="M2853">
        <v>436.66716973416101</v>
      </c>
      <c r="N2853">
        <v>397.06009557045797</v>
      </c>
      <c r="O2853">
        <v>208.16199300263301</v>
      </c>
      <c r="P2853">
        <v>268.99723717971301</v>
      </c>
      <c r="Q2853">
        <v>84.437778407632905</v>
      </c>
      <c r="R2853">
        <v>54.713116561894402</v>
      </c>
      <c r="S2853">
        <v>6.0954406369778198</v>
      </c>
      <c r="T2853">
        <v>63.902201374719098</v>
      </c>
    </row>
    <row r="2854" spans="1:20" x14ac:dyDescent="0.35">
      <c r="A2854" s="24">
        <v>45050</v>
      </c>
      <c r="B2854">
        <v>119.743649560349</v>
      </c>
      <c r="C2854">
        <v>141.53449472315199</v>
      </c>
      <c r="D2854">
        <v>133.47703777179399</v>
      </c>
      <c r="E2854">
        <v>114.357504429564</v>
      </c>
      <c r="F2854">
        <v>150.603929460675</v>
      </c>
      <c r="G2854">
        <v>39.813199708755597</v>
      </c>
      <c r="H2854">
        <v>17.621469574935301</v>
      </c>
      <c r="I2854">
        <v>145.76415392024799</v>
      </c>
      <c r="J2854">
        <v>138.876455183644</v>
      </c>
      <c r="K2854">
        <v>50.735277005860901</v>
      </c>
      <c r="L2854">
        <v>392.55901543093898</v>
      </c>
      <c r="M2854">
        <v>433.74287692940601</v>
      </c>
      <c r="N2854">
        <v>394.41077850989001</v>
      </c>
      <c r="O2854">
        <v>198.753898104988</v>
      </c>
      <c r="P2854">
        <v>264.93973394304902</v>
      </c>
      <c r="Q2854">
        <v>84.774924180619294</v>
      </c>
      <c r="R2854">
        <v>55.035126818025098</v>
      </c>
      <c r="S2854">
        <v>5.9022414332000901</v>
      </c>
      <c r="T2854">
        <v>62.9440686970581</v>
      </c>
    </row>
    <row r="2855" spans="1:20" x14ac:dyDescent="0.35">
      <c r="A2855" s="24">
        <v>45051</v>
      </c>
      <c r="B2855">
        <v>119.360349653374</v>
      </c>
      <c r="C2855">
        <v>140.91730499206901</v>
      </c>
      <c r="D2855">
        <v>133.026092440338</v>
      </c>
      <c r="E2855">
        <v>113.971213799536</v>
      </c>
      <c r="F2855">
        <v>151.38024027758101</v>
      </c>
      <c r="G2855">
        <v>40.208370295071397</v>
      </c>
      <c r="H2855">
        <v>17.807844696257099</v>
      </c>
      <c r="I2855">
        <v>145.18989903759501</v>
      </c>
      <c r="J2855">
        <v>138.328431872697</v>
      </c>
      <c r="K2855">
        <v>50.144648486997298</v>
      </c>
      <c r="L2855">
        <v>399.826306349037</v>
      </c>
      <c r="M2855">
        <v>442.83183589613799</v>
      </c>
      <c r="N2855">
        <v>401.61350442008097</v>
      </c>
      <c r="O2855">
        <v>209.65732015099201</v>
      </c>
      <c r="P2855">
        <v>272.74256385142002</v>
      </c>
      <c r="Q2855">
        <v>86.685451876910307</v>
      </c>
      <c r="R2855">
        <v>56.381733942955002</v>
      </c>
      <c r="S2855">
        <v>5.9602011943334201</v>
      </c>
      <c r="T2855">
        <v>65.136399543158007</v>
      </c>
    </row>
    <row r="2856" spans="1:20" x14ac:dyDescent="0.35">
      <c r="A2856" s="24">
        <v>45054</v>
      </c>
      <c r="B2856">
        <v>118.701554398045</v>
      </c>
      <c r="C2856">
        <v>140.19428603726499</v>
      </c>
      <c r="D2856">
        <v>132.493167275823</v>
      </c>
      <c r="E2856">
        <v>113.74835914779101</v>
      </c>
      <c r="F2856">
        <v>151.08291629229299</v>
      </c>
      <c r="G2856">
        <v>41.196292568603099</v>
      </c>
      <c r="H2856">
        <v>18.5144541097707</v>
      </c>
      <c r="I2856">
        <v>143.37456828004099</v>
      </c>
      <c r="J2856">
        <v>137.33436564095999</v>
      </c>
      <c r="K2856">
        <v>48.0774326370964</v>
      </c>
      <c r="L2856">
        <v>399.93289108940201</v>
      </c>
      <c r="M2856">
        <v>443.30607843471302</v>
      </c>
      <c r="N2856">
        <v>401.86191284391799</v>
      </c>
      <c r="O2856">
        <v>207.289704615918</v>
      </c>
      <c r="P2856">
        <v>274.34771861335201</v>
      </c>
      <c r="Q2856">
        <v>87.097523097389995</v>
      </c>
      <c r="R2856">
        <v>57.142858738163703</v>
      </c>
      <c r="S2856">
        <v>6.3079602217565602</v>
      </c>
      <c r="T2856">
        <v>65.315032879194803</v>
      </c>
    </row>
    <row r="2857" spans="1:20" x14ac:dyDescent="0.35">
      <c r="A2857" s="24">
        <v>45055</v>
      </c>
      <c r="B2857">
        <v>118.593759182049</v>
      </c>
      <c r="C2857">
        <v>140.12373782792801</v>
      </c>
      <c r="D2857">
        <v>132.45217735929501</v>
      </c>
      <c r="E2857">
        <v>113.718649811061</v>
      </c>
      <c r="F2857">
        <v>150.71953788261399</v>
      </c>
      <c r="G2857">
        <v>41.591457565241903</v>
      </c>
      <c r="H2857">
        <v>18.765657760250601</v>
      </c>
      <c r="I2857">
        <v>143.596846817049</v>
      </c>
      <c r="J2857">
        <v>137.28339045035401</v>
      </c>
      <c r="K2857">
        <v>47.545863763343398</v>
      </c>
      <c r="L2857">
        <v>398.17905772839202</v>
      </c>
      <c r="M2857">
        <v>441.25118971405499</v>
      </c>
      <c r="N2857">
        <v>400.12330950702102</v>
      </c>
      <c r="O2857">
        <v>206.168215347581</v>
      </c>
      <c r="P2857">
        <v>273.58974034448499</v>
      </c>
      <c r="Q2857">
        <v>87.359750919176406</v>
      </c>
      <c r="R2857">
        <v>57.318501203650797</v>
      </c>
      <c r="S2857">
        <v>6.40455982364543</v>
      </c>
      <c r="T2857">
        <v>64.957761996752396</v>
      </c>
    </row>
    <row r="2858" spans="1:20" x14ac:dyDescent="0.35">
      <c r="A2858" s="24">
        <v>45056</v>
      </c>
      <c r="B2858">
        <v>119.360349653374</v>
      </c>
      <c r="C2858">
        <v>141.07600736935001</v>
      </c>
      <c r="D2858">
        <v>133.14905415426099</v>
      </c>
      <c r="E2858">
        <v>114.030655557174</v>
      </c>
      <c r="F2858">
        <v>151.61145712145901</v>
      </c>
      <c r="G2858">
        <v>40.829347055319303</v>
      </c>
      <c r="H2858">
        <v>18.230838823286</v>
      </c>
      <c r="I2858">
        <v>144.856473922693</v>
      </c>
      <c r="J2858">
        <v>138.36666326565199</v>
      </c>
      <c r="K2858">
        <v>48.727129963286799</v>
      </c>
      <c r="L2858">
        <v>400.03947582976502</v>
      </c>
      <c r="M2858">
        <v>444.17545209133999</v>
      </c>
      <c r="N2858">
        <v>401.86191284391799</v>
      </c>
      <c r="O2858">
        <v>204.672888199223</v>
      </c>
      <c r="P2858">
        <v>273.50057655975598</v>
      </c>
      <c r="Q2858">
        <v>87.097523097389995</v>
      </c>
      <c r="R2858">
        <v>56.996485363946597</v>
      </c>
      <c r="S2858">
        <v>6.1823805089894197</v>
      </c>
      <c r="T2858">
        <v>64.584251720125295</v>
      </c>
    </row>
    <row r="2859" spans="1:20" x14ac:dyDescent="0.35">
      <c r="A2859" s="24">
        <v>45057</v>
      </c>
      <c r="B2859">
        <v>119.719667040028</v>
      </c>
      <c r="C2859">
        <v>141.428693138298</v>
      </c>
      <c r="D2859">
        <v>133.31305399869001</v>
      </c>
      <c r="E2859">
        <v>114.223789330099</v>
      </c>
      <c r="F2859">
        <v>151.396753883679</v>
      </c>
      <c r="G2859">
        <v>40.010786399332602</v>
      </c>
      <c r="H2859">
        <v>17.699260918493199</v>
      </c>
      <c r="I2859">
        <v>145.91234448451399</v>
      </c>
      <c r="J2859">
        <v>138.90194277894801</v>
      </c>
      <c r="K2859">
        <v>50.144648486997298</v>
      </c>
      <c r="L2859">
        <v>399.34183025647502</v>
      </c>
      <c r="M2859">
        <v>444.41254293315899</v>
      </c>
      <c r="N2859">
        <v>401.19957559033998</v>
      </c>
      <c r="O2859">
        <v>201.49533933422001</v>
      </c>
      <c r="P2859">
        <v>272.65340006669101</v>
      </c>
      <c r="Q2859">
        <v>85.599074117871794</v>
      </c>
      <c r="R2859">
        <v>56.0597181032511</v>
      </c>
      <c r="S2859">
        <v>6.1727203184889197</v>
      </c>
      <c r="T2859">
        <v>63.831829263127403</v>
      </c>
    </row>
    <row r="2860" spans="1:20" x14ac:dyDescent="0.35">
      <c r="A2860" s="24">
        <v>45058</v>
      </c>
      <c r="B2860">
        <v>119.048922566355</v>
      </c>
      <c r="C2860">
        <v>140.758561156486</v>
      </c>
      <c r="D2860">
        <v>132.862100631571</v>
      </c>
      <c r="E2860">
        <v>113.95635913117</v>
      </c>
      <c r="F2860">
        <v>150.83515948380801</v>
      </c>
      <c r="G2860">
        <v>40.617654815322197</v>
      </c>
      <c r="H2860">
        <v>18.1449422707243</v>
      </c>
      <c r="I2860">
        <v>144.59715139931299</v>
      </c>
      <c r="J2860">
        <v>138.04805832138001</v>
      </c>
      <c r="K2860">
        <v>49.022441932164597</v>
      </c>
      <c r="L2860">
        <v>398.81856617057502</v>
      </c>
      <c r="M2860">
        <v>444.01738138763801</v>
      </c>
      <c r="N2860">
        <v>400.53727029050702</v>
      </c>
      <c r="O2860">
        <v>201.49533933422001</v>
      </c>
      <c r="P2860">
        <v>270.86990051556597</v>
      </c>
      <c r="Q2860">
        <v>84.924775075605396</v>
      </c>
      <c r="R2860">
        <v>55.708433172276798</v>
      </c>
      <c r="S2860">
        <v>6.4142195535226998</v>
      </c>
      <c r="T2860">
        <v>64.427272313125599</v>
      </c>
    </row>
    <row r="2861" spans="1:20" x14ac:dyDescent="0.35">
      <c r="A2861" s="24">
        <v>45061</v>
      </c>
      <c r="B2861">
        <v>118.74947272555799</v>
      </c>
      <c r="C2861">
        <v>140.31772121959401</v>
      </c>
      <c r="D2861">
        <v>132.739122846322</v>
      </c>
      <c r="E2861">
        <v>113.89694045771</v>
      </c>
      <c r="F2861">
        <v>150.86821305451301</v>
      </c>
      <c r="G2861">
        <v>41.5350074191782</v>
      </c>
      <c r="H2861">
        <v>18.694348481036201</v>
      </c>
      <c r="I2861">
        <v>143.09672376347601</v>
      </c>
      <c r="J2861">
        <v>137.30888804863801</v>
      </c>
      <c r="K2861">
        <v>47.545863763343398</v>
      </c>
      <c r="L2861">
        <v>400.19453808531603</v>
      </c>
      <c r="M2861">
        <v>444.64963377497702</v>
      </c>
      <c r="N2861">
        <v>402.11025736026397</v>
      </c>
      <c r="O2861">
        <v>207.22741048844301</v>
      </c>
      <c r="P2861">
        <v>273.27764987819899</v>
      </c>
      <c r="Q2861">
        <v>85.898768411551202</v>
      </c>
      <c r="R2861">
        <v>56.557376408442202</v>
      </c>
      <c r="S2861">
        <v>6.7040188198125303</v>
      </c>
      <c r="T2861">
        <v>65.6452310873794</v>
      </c>
    </row>
    <row r="2862" spans="1:20" x14ac:dyDescent="0.35">
      <c r="A2862" s="24">
        <v>45062</v>
      </c>
      <c r="B2862">
        <v>118.473977377205</v>
      </c>
      <c r="C2862">
        <v>139.71816508598701</v>
      </c>
      <c r="D2862">
        <v>132.32918350271899</v>
      </c>
      <c r="E2862">
        <v>113.763213816156</v>
      </c>
      <c r="F2862">
        <v>149.79457825231799</v>
      </c>
      <c r="G2862">
        <v>41.859608335818002</v>
      </c>
      <c r="H2862">
        <v>18.892068529246298</v>
      </c>
      <c r="I2862">
        <v>142.09643379999099</v>
      </c>
      <c r="J2862">
        <v>136.62067296054099</v>
      </c>
      <c r="K2862">
        <v>47.014290308482501</v>
      </c>
      <c r="L2862">
        <v>397.52014033657599</v>
      </c>
      <c r="M2862">
        <v>443.22705829659702</v>
      </c>
      <c r="N2862">
        <v>399.37821205049102</v>
      </c>
      <c r="O2862">
        <v>204.04983725171701</v>
      </c>
      <c r="P2862">
        <v>266.85699639100102</v>
      </c>
      <c r="Q2862">
        <v>84.962234051205598</v>
      </c>
      <c r="R2862">
        <v>55.971899662294099</v>
      </c>
      <c r="S2862">
        <v>6.6267391383014296</v>
      </c>
      <c r="T2862">
        <v>63.772282010869297</v>
      </c>
    </row>
    <row r="2863" spans="1:20" x14ac:dyDescent="0.35">
      <c r="A2863" s="24">
        <v>45063</v>
      </c>
      <c r="B2863">
        <v>118.294299998626</v>
      </c>
      <c r="C2863">
        <v>139.594729903657</v>
      </c>
      <c r="D2863">
        <v>132.20618964614499</v>
      </c>
      <c r="E2863">
        <v>113.525516038135</v>
      </c>
      <c r="F2863">
        <v>150.1414430559</v>
      </c>
      <c r="G2863">
        <v>42.04308109246</v>
      </c>
      <c r="H2863">
        <v>19.013619064271602</v>
      </c>
      <c r="I2863">
        <v>142.30017572503499</v>
      </c>
      <c r="J2863">
        <v>136.60793916587099</v>
      </c>
      <c r="K2863">
        <v>46.659914113385902</v>
      </c>
      <c r="L2863">
        <v>402.345641842227</v>
      </c>
      <c r="M2863">
        <v>447.81104784902101</v>
      </c>
      <c r="N2863">
        <v>404.262789526902</v>
      </c>
      <c r="O2863">
        <v>216.69782388528799</v>
      </c>
      <c r="P2863">
        <v>274.34771861335201</v>
      </c>
      <c r="Q2863">
        <v>85.973693859044005</v>
      </c>
      <c r="R2863">
        <v>56.879392248146402</v>
      </c>
      <c r="S2863">
        <v>6.66537897905698</v>
      </c>
      <c r="T2863">
        <v>65.168874121159305</v>
      </c>
    </row>
    <row r="2864" spans="1:20" x14ac:dyDescent="0.35">
      <c r="A2864" s="24">
        <v>45064</v>
      </c>
      <c r="B2864">
        <v>117.743318644545</v>
      </c>
      <c r="C2864">
        <v>139.10093389660301</v>
      </c>
      <c r="D2864">
        <v>131.79626637386801</v>
      </c>
      <c r="E2864">
        <v>113.25807429711701</v>
      </c>
      <c r="F2864">
        <v>150.20751065954599</v>
      </c>
      <c r="G2864">
        <v>42.762847005738799</v>
      </c>
      <c r="H2864">
        <v>19.473886375562799</v>
      </c>
      <c r="I2864">
        <v>141.651862107196</v>
      </c>
      <c r="J2864">
        <v>136.03443826260201</v>
      </c>
      <c r="K2864">
        <v>45.655840592098897</v>
      </c>
      <c r="L2864">
        <v>406.221510394593</v>
      </c>
      <c r="M2864">
        <v>452.47411839450001</v>
      </c>
      <c r="N2864">
        <v>407.98834071704403</v>
      </c>
      <c r="O2864">
        <v>218.13083253444799</v>
      </c>
      <c r="P2864">
        <v>275.06113220959003</v>
      </c>
      <c r="Q2864">
        <v>85.187002897391693</v>
      </c>
      <c r="R2864">
        <v>56.469557967485201</v>
      </c>
      <c r="S2864">
        <v>7.2256571306356401</v>
      </c>
      <c r="T2864">
        <v>66.478854725672406</v>
      </c>
    </row>
    <row r="2865" spans="1:20" x14ac:dyDescent="0.35">
      <c r="A2865" s="24">
        <v>45065</v>
      </c>
      <c r="B2865">
        <v>117.479809885039</v>
      </c>
      <c r="C2865">
        <v>138.854035893076</v>
      </c>
      <c r="D2865">
        <v>131.67325644596701</v>
      </c>
      <c r="E2865">
        <v>113.124336113475</v>
      </c>
      <c r="F2865">
        <v>150.290091869289</v>
      </c>
      <c r="G2865">
        <v>43.327376414761297</v>
      </c>
      <c r="H2865">
        <v>19.908224115192802</v>
      </c>
      <c r="I2865">
        <v>141.262856393958</v>
      </c>
      <c r="J2865">
        <v>135.868758890149</v>
      </c>
      <c r="K2865">
        <v>44.6517670708119</v>
      </c>
      <c r="L2865">
        <v>405.63044956166601</v>
      </c>
      <c r="M2865">
        <v>452.55310810514698</v>
      </c>
      <c r="N2865">
        <v>407.65720404400003</v>
      </c>
      <c r="O2865">
        <v>214.57943360356199</v>
      </c>
      <c r="P2865">
        <v>265.20725973670397</v>
      </c>
      <c r="Q2865">
        <v>85.074610978005893</v>
      </c>
      <c r="R2865">
        <v>56.352459268111701</v>
      </c>
      <c r="S2865">
        <v>7.2063372102578596</v>
      </c>
      <c r="T2865">
        <v>66.603355344301903</v>
      </c>
    </row>
    <row r="2866" spans="1:20" x14ac:dyDescent="0.35">
      <c r="A2866" s="24">
        <v>45068</v>
      </c>
      <c r="B2866">
        <v>117.371995983791</v>
      </c>
      <c r="C2866">
        <v>138.90695050493699</v>
      </c>
      <c r="D2866">
        <v>131.714278505148</v>
      </c>
      <c r="E2866">
        <v>113.124336113475</v>
      </c>
      <c r="F2866">
        <v>150.950767905747</v>
      </c>
      <c r="G2866">
        <v>43.6519801262397</v>
      </c>
      <c r="H2866">
        <v>20.1497033548704</v>
      </c>
      <c r="I2866">
        <v>141.059099850135</v>
      </c>
      <c r="J2866">
        <v>135.81776369358101</v>
      </c>
      <c r="K2866">
        <v>44.120198197058997</v>
      </c>
      <c r="L2866">
        <v>405.795171433137</v>
      </c>
      <c r="M2866">
        <v>452.47411839450001</v>
      </c>
      <c r="N2866">
        <v>407.73999620069702</v>
      </c>
      <c r="O2866">
        <v>219.62618405453</v>
      </c>
      <c r="P2866">
        <v>265.96527244504</v>
      </c>
      <c r="Q2866">
        <v>85.149536425498695</v>
      </c>
      <c r="R2866">
        <v>56.323184593268401</v>
      </c>
      <c r="S2866">
        <v>6.7619785809458497</v>
      </c>
      <c r="T2866">
        <v>67.761771076666705</v>
      </c>
    </row>
    <row r="2867" spans="1:20" x14ac:dyDescent="0.35">
      <c r="A2867" s="24">
        <v>45069</v>
      </c>
      <c r="B2867">
        <v>117.50375503485699</v>
      </c>
      <c r="C2867">
        <v>139.10093389660301</v>
      </c>
      <c r="D2867">
        <v>131.83724021907099</v>
      </c>
      <c r="E2867">
        <v>113.139225408107</v>
      </c>
      <c r="F2867">
        <v>150.20751065954599</v>
      </c>
      <c r="G2867">
        <v>43.454396230500997</v>
      </c>
      <c r="H2867">
        <v>20.028154134132301</v>
      </c>
      <c r="I2867">
        <v>141.48512031218701</v>
      </c>
      <c r="J2867">
        <v>136.09816725384201</v>
      </c>
      <c r="K2867">
        <v>44.356450520826002</v>
      </c>
      <c r="L2867">
        <v>401.24097653932103</v>
      </c>
      <c r="M2867">
        <v>447.494876014147</v>
      </c>
      <c r="N2867">
        <v>403.18652344358401</v>
      </c>
      <c r="O2867">
        <v>221.05919270369</v>
      </c>
      <c r="P2867">
        <v>264.761406373591</v>
      </c>
      <c r="Q2867">
        <v>85.486689694778306</v>
      </c>
      <c r="R2867">
        <v>56.557376408442202</v>
      </c>
      <c r="S2867">
        <v>6.6460590586792101</v>
      </c>
      <c r="T2867">
        <v>67.934994088220506</v>
      </c>
    </row>
    <row r="2868" spans="1:20" x14ac:dyDescent="0.35">
      <c r="A2868" s="24">
        <v>45070</v>
      </c>
      <c r="B2868">
        <v>117.20430519406</v>
      </c>
      <c r="C2868">
        <v>138.64244654280199</v>
      </c>
      <c r="D2868">
        <v>131.509304815516</v>
      </c>
      <c r="E2868">
        <v>112.990644098188</v>
      </c>
      <c r="F2868">
        <v>149.15042900121301</v>
      </c>
      <c r="G2868">
        <v>43.849564021978303</v>
      </c>
      <c r="H2868">
        <v>20.280975672123699</v>
      </c>
      <c r="I2868">
        <v>140.83679207556901</v>
      </c>
      <c r="J2868">
        <v>135.562897743527</v>
      </c>
      <c r="K2868">
        <v>43.943014680618703</v>
      </c>
      <c r="L2868">
        <v>398.33409007801299</v>
      </c>
      <c r="M2868">
        <v>444.728714768033</v>
      </c>
      <c r="N2868">
        <v>400.28886186666898</v>
      </c>
      <c r="O2868">
        <v>217.19625002025799</v>
      </c>
      <c r="P2868">
        <v>264.18173845444699</v>
      </c>
      <c r="Q2868">
        <v>85.524148670378594</v>
      </c>
      <c r="R2868">
        <v>56.967210689103297</v>
      </c>
      <c r="S2868">
        <v>6.8199383420791699</v>
      </c>
      <c r="T2868">
        <v>68.292264970662899</v>
      </c>
    </row>
    <row r="2869" spans="1:20" x14ac:dyDescent="0.35">
      <c r="A2869" s="24">
        <v>45071</v>
      </c>
      <c r="B2869">
        <v>116.773086959571</v>
      </c>
      <c r="C2869">
        <v>138.13103075770499</v>
      </c>
      <c r="D2869">
        <v>131.058375555385</v>
      </c>
      <c r="E2869">
        <v>112.604330383982</v>
      </c>
      <c r="F2869">
        <v>149.001753829314</v>
      </c>
      <c r="G2869">
        <v>44.1177119977161</v>
      </c>
      <c r="H2869">
        <v>20.4835612114531</v>
      </c>
      <c r="I2869">
        <v>140.42926436914499</v>
      </c>
      <c r="J2869">
        <v>135.116834816775</v>
      </c>
      <c r="K2869">
        <v>43.411441225757798</v>
      </c>
      <c r="L2869">
        <v>401.78361966892197</v>
      </c>
      <c r="M2869">
        <v>451.68376487598903</v>
      </c>
      <c r="N2869">
        <v>403.68324443002098</v>
      </c>
      <c r="O2869">
        <v>215.76324137109799</v>
      </c>
      <c r="P2869">
        <v>258.92042080553603</v>
      </c>
      <c r="Q2869">
        <v>84.175543089553301</v>
      </c>
      <c r="R2869">
        <v>56.0597181032511</v>
      </c>
      <c r="S2869">
        <v>6.5301395364125803</v>
      </c>
      <c r="T2869">
        <v>66.451790472153604</v>
      </c>
    </row>
    <row r="2870" spans="1:20" x14ac:dyDescent="0.35">
      <c r="A2870" s="24">
        <v>45072</v>
      </c>
      <c r="B2870">
        <v>116.868914271972</v>
      </c>
      <c r="C2870">
        <v>138.448476970569</v>
      </c>
      <c r="D2870">
        <v>131.222343257163</v>
      </c>
      <c r="E2870">
        <v>112.55976637888701</v>
      </c>
      <c r="F2870">
        <v>149.943240244962</v>
      </c>
      <c r="G2870">
        <v>43.553188178370299</v>
      </c>
      <c r="H2870">
        <v>20.0070847964415</v>
      </c>
      <c r="I2870">
        <v>141.52219353611699</v>
      </c>
      <c r="J2870">
        <v>135.690335720044</v>
      </c>
      <c r="K2870">
        <v>44.297390875715301</v>
      </c>
      <c r="L2870">
        <v>406.98701252677301</v>
      </c>
      <c r="M2870">
        <v>457.37424935432898</v>
      </c>
      <c r="N2870">
        <v>409.06460680036298</v>
      </c>
      <c r="O2870">
        <v>218.13083253444799</v>
      </c>
      <c r="P2870">
        <v>261.06060993504599</v>
      </c>
      <c r="Q2870">
        <v>85.524148670378594</v>
      </c>
      <c r="R2870">
        <v>56.703749782659202</v>
      </c>
      <c r="S2870">
        <v>6.4142195535226998</v>
      </c>
      <c r="T2870">
        <v>66.224434743192504</v>
      </c>
    </row>
    <row r="2871" spans="1:20" x14ac:dyDescent="0.35">
      <c r="A2871" s="24">
        <v>45076</v>
      </c>
      <c r="B2871">
        <v>117.64749133214499</v>
      </c>
      <c r="C2871">
        <v>139.41835247059899</v>
      </c>
      <c r="D2871">
        <v>132.001232027838</v>
      </c>
      <c r="E2871">
        <v>112.96092321936899</v>
      </c>
      <c r="F2871">
        <v>150.57088906922499</v>
      </c>
      <c r="G2871">
        <v>42.649946713611101</v>
      </c>
      <c r="H2871">
        <v>19.456059384330999</v>
      </c>
      <c r="I2871">
        <v>142.52248349960101</v>
      </c>
      <c r="J2871">
        <v>136.70987954410299</v>
      </c>
      <c r="K2871">
        <v>45.655840592098897</v>
      </c>
      <c r="L2871">
        <v>407.14201497046099</v>
      </c>
      <c r="M2871">
        <v>457.76941089984899</v>
      </c>
      <c r="N2871">
        <v>408.89902248696802</v>
      </c>
      <c r="O2871">
        <v>218.38005778779399</v>
      </c>
      <c r="P2871">
        <v>261.14977371977398</v>
      </c>
      <c r="Q2871">
        <v>83.538703022887503</v>
      </c>
      <c r="R2871">
        <v>55.210774867085703</v>
      </c>
      <c r="S2871">
        <v>6.1147605573556003</v>
      </c>
      <c r="T2871">
        <v>64.914454138679403</v>
      </c>
    </row>
    <row r="2872" spans="1:20" x14ac:dyDescent="0.35">
      <c r="A2872" s="24">
        <v>45077</v>
      </c>
      <c r="B2872">
        <v>118.066722977786</v>
      </c>
      <c r="C2872">
        <v>139.78867183702201</v>
      </c>
      <c r="D2872">
        <v>132.12421784874999</v>
      </c>
      <c r="E2872">
        <v>113.124336113475</v>
      </c>
      <c r="F2872">
        <v>150.042348240058</v>
      </c>
      <c r="G2872">
        <v>41.873722269753202</v>
      </c>
      <c r="H2872">
        <v>18.921240447366401</v>
      </c>
      <c r="I2872">
        <v>143.35604628685601</v>
      </c>
      <c r="J2872">
        <v>137.155962476817</v>
      </c>
      <c r="K2872">
        <v>46.778042565823498</v>
      </c>
      <c r="L2872">
        <v>404.88435637911903</v>
      </c>
      <c r="M2872">
        <v>455.16125950249898</v>
      </c>
      <c r="N2872">
        <v>406.82925052328102</v>
      </c>
      <c r="O2872">
        <v>212.274136567688</v>
      </c>
      <c r="P2872">
        <v>253.43612481586601</v>
      </c>
      <c r="Q2872">
        <v>82.602168662541899</v>
      </c>
      <c r="R2872">
        <v>54.654567212207503</v>
      </c>
      <c r="S2872">
        <v>5.9891808445884598</v>
      </c>
      <c r="T2872">
        <v>63.923851093386702</v>
      </c>
    </row>
    <row r="2873" spans="1:20" x14ac:dyDescent="0.35">
      <c r="A2873" s="24">
        <v>45078</v>
      </c>
      <c r="B2873">
        <v>118.424601600073</v>
      </c>
      <c r="C2873">
        <v>140.19734013212499</v>
      </c>
      <c r="D2873">
        <v>132.53131256768</v>
      </c>
      <c r="E2873">
        <v>113.326795894201</v>
      </c>
      <c r="F2873">
        <v>151.04577715264199</v>
      </c>
      <c r="G2873">
        <v>41.605571499177103</v>
      </c>
      <c r="H2873">
        <v>18.770517994220999</v>
      </c>
      <c r="I2873">
        <v>144.01634730359899</v>
      </c>
      <c r="J2873">
        <v>137.57659782615201</v>
      </c>
      <c r="K2873">
        <v>47.2505517944657</v>
      </c>
      <c r="L2873">
        <v>408.73115636593002</v>
      </c>
      <c r="M2873">
        <v>459.98240075167899</v>
      </c>
      <c r="N2873">
        <v>410.472041510471</v>
      </c>
      <c r="O2873">
        <v>216.69782388528799</v>
      </c>
      <c r="P2873">
        <v>254.10495651973901</v>
      </c>
      <c r="Q2873">
        <v>83.950774243367107</v>
      </c>
      <c r="R2873">
        <v>55.620609147746599</v>
      </c>
      <c r="S2873">
        <v>5.7380218796774098</v>
      </c>
      <c r="T2873">
        <v>64.400212269976194</v>
      </c>
    </row>
    <row r="2874" spans="1:20" x14ac:dyDescent="0.35">
      <c r="A2874" s="24">
        <v>45079</v>
      </c>
      <c r="B2874">
        <v>117.80011246652801</v>
      </c>
      <c r="C2874">
        <v>139.737374098911</v>
      </c>
      <c r="D2874">
        <v>132.078960995214</v>
      </c>
      <c r="E2874">
        <v>112.92487727585301</v>
      </c>
      <c r="F2874">
        <v>151.809949875999</v>
      </c>
      <c r="G2874">
        <v>42.480587890904403</v>
      </c>
      <c r="H2874">
        <v>19.344233260108101</v>
      </c>
      <c r="I2874">
        <v>143.55135317632801</v>
      </c>
      <c r="J2874">
        <v>137.20581733356499</v>
      </c>
      <c r="K2874">
        <v>45.7739690445365</v>
      </c>
      <c r="L2874">
        <v>414.64188431892302</v>
      </c>
      <c r="M2874">
        <v>465.59389551937198</v>
      </c>
      <c r="N2874">
        <v>416.68129349403898</v>
      </c>
      <c r="O2874">
        <v>227.85047118463899</v>
      </c>
      <c r="P2874">
        <v>265.20725973670397</v>
      </c>
      <c r="Q2874">
        <v>85.037159498698799</v>
      </c>
      <c r="R2874">
        <v>56.674475107815901</v>
      </c>
      <c r="S2874">
        <v>5.7766617204329602</v>
      </c>
      <c r="T2874">
        <v>67.047237732520699</v>
      </c>
    </row>
    <row r="2875" spans="1:20" x14ac:dyDescent="0.35">
      <c r="A2875" s="24">
        <v>45082</v>
      </c>
      <c r="B2875">
        <v>117.788107192429</v>
      </c>
      <c r="C2875">
        <v>139.56047152737</v>
      </c>
      <c r="D2875">
        <v>132.037858579404</v>
      </c>
      <c r="E2875">
        <v>113.01418995946599</v>
      </c>
      <c r="F2875">
        <v>151.62721951004099</v>
      </c>
      <c r="G2875">
        <v>42.649946713611101</v>
      </c>
      <c r="H2875">
        <v>19.470644029103902</v>
      </c>
      <c r="I2875">
        <v>143.067749343196</v>
      </c>
      <c r="J2875">
        <v>136.911729695448</v>
      </c>
      <c r="K2875">
        <v>45.537712139661302</v>
      </c>
      <c r="L2875">
        <v>413.84734352712002</v>
      </c>
      <c r="M2875">
        <v>465.11965298079599</v>
      </c>
      <c r="N2875">
        <v>415.85337192706601</v>
      </c>
      <c r="O2875">
        <v>222.86606360459399</v>
      </c>
      <c r="P2875">
        <v>261.28353661660202</v>
      </c>
      <c r="Q2875">
        <v>84.812383156219497</v>
      </c>
      <c r="R2875">
        <v>56.586651083285702</v>
      </c>
      <c r="S2875">
        <v>5.9698609242106802</v>
      </c>
      <c r="T2875">
        <v>66.110758983896801</v>
      </c>
    </row>
    <row r="2876" spans="1:20" x14ac:dyDescent="0.35">
      <c r="A2876" s="24">
        <v>45083</v>
      </c>
      <c r="B2876">
        <v>117.932217194747</v>
      </c>
      <c r="C2876">
        <v>139.64892972285801</v>
      </c>
      <c r="D2876">
        <v>132.037858579404</v>
      </c>
      <c r="E2876">
        <v>112.909987981222</v>
      </c>
      <c r="F2876">
        <v>151.95946852019699</v>
      </c>
      <c r="G2876">
        <v>42.212439915166698</v>
      </c>
      <c r="H2876">
        <v>19.141651663640399</v>
      </c>
      <c r="I2876">
        <v>143.58854335049099</v>
      </c>
      <c r="J2876">
        <v>137.180229708453</v>
      </c>
      <c r="K2876">
        <v>46.246473692070602</v>
      </c>
      <c r="L2876">
        <v>414.74846905928598</v>
      </c>
      <c r="M2876">
        <v>464.88253171150802</v>
      </c>
      <c r="N2876">
        <v>416.59846938359601</v>
      </c>
      <c r="O2876">
        <v>232.58570225478499</v>
      </c>
      <c r="P2876">
        <v>269.44309054282598</v>
      </c>
      <c r="Q2876">
        <v>84.924775075605396</v>
      </c>
      <c r="R2876">
        <v>56.703749782659202</v>
      </c>
      <c r="S2876">
        <v>5.9988410350889598</v>
      </c>
      <c r="T2876">
        <v>67.3936795452599</v>
      </c>
    </row>
    <row r="2877" spans="1:20" x14ac:dyDescent="0.35">
      <c r="A2877" s="24">
        <v>45084</v>
      </c>
      <c r="B2877">
        <v>117.307728061202</v>
      </c>
      <c r="C2877">
        <v>138.56979777953401</v>
      </c>
      <c r="D2877">
        <v>131.379938678249</v>
      </c>
      <c r="E2877">
        <v>112.716473319364</v>
      </c>
      <c r="F2877">
        <v>151.17866357744899</v>
      </c>
      <c r="G2877">
        <v>43.440282296565897</v>
      </c>
      <c r="H2877">
        <v>20.003843764269799</v>
      </c>
      <c r="I2877">
        <v>141.747176547268</v>
      </c>
      <c r="J2877">
        <v>135.95278392961001</v>
      </c>
      <c r="K2877">
        <v>44.415514747044803</v>
      </c>
      <c r="L2877">
        <v>413.31436001343701</v>
      </c>
      <c r="M2877">
        <v>461.08889567759502</v>
      </c>
      <c r="N2877">
        <v>415.35661898688198</v>
      </c>
      <c r="O2877">
        <v>238.193148596474</v>
      </c>
      <c r="P2877">
        <v>274.88280464013201</v>
      </c>
      <c r="Q2877">
        <v>85.261920848592197</v>
      </c>
      <c r="R2877">
        <v>57.113584063320097</v>
      </c>
      <c r="S2877">
        <v>6.1727203184889197</v>
      </c>
      <c r="T2877">
        <v>69.872900741471497</v>
      </c>
    </row>
    <row r="2878" spans="1:20" x14ac:dyDescent="0.35">
      <c r="A2878" s="24">
        <v>45085</v>
      </c>
      <c r="B2878">
        <v>117.932217194747</v>
      </c>
      <c r="C2878">
        <v>139.436663220329</v>
      </c>
      <c r="D2878">
        <v>131.95561356946999</v>
      </c>
      <c r="E2878">
        <v>112.93976657048501</v>
      </c>
      <c r="F2878">
        <v>152.158831105545</v>
      </c>
      <c r="G2878">
        <v>42.5088129639364</v>
      </c>
      <c r="H2878">
        <v>19.326406268876401</v>
      </c>
      <c r="I2878">
        <v>143.04916887489401</v>
      </c>
      <c r="J2878">
        <v>136.860584454167</v>
      </c>
      <c r="K2878">
        <v>45.714904818317599</v>
      </c>
      <c r="L2878">
        <v>415.814346368857</v>
      </c>
      <c r="M2878">
        <v>465.11965298079599</v>
      </c>
      <c r="N2878">
        <v>417.59194331021803</v>
      </c>
      <c r="O2878">
        <v>236.323983568095</v>
      </c>
      <c r="P2878">
        <v>278.360605518184</v>
      </c>
      <c r="Q2878">
        <v>85.411764247285504</v>
      </c>
      <c r="R2878">
        <v>56.879392248146303</v>
      </c>
      <c r="S2878">
        <v>6.2017004293672002</v>
      </c>
      <c r="T2878">
        <v>69.510219534547204</v>
      </c>
    </row>
    <row r="2879" spans="1:20" x14ac:dyDescent="0.35">
      <c r="A2879" s="24">
        <v>45086</v>
      </c>
      <c r="B2879">
        <v>117.65601180683601</v>
      </c>
      <c r="C2879">
        <v>138.976669548248</v>
      </c>
      <c r="D2879">
        <v>131.62665763672399</v>
      </c>
      <c r="E2879">
        <v>112.701584024732</v>
      </c>
      <c r="F2879">
        <v>152.17545014568</v>
      </c>
      <c r="G2879">
        <v>42.579379838773697</v>
      </c>
      <c r="H2879">
        <v>19.399334749889501</v>
      </c>
      <c r="I2879">
        <v>143.03057378781199</v>
      </c>
      <c r="J2879">
        <v>136.50258777115499</v>
      </c>
      <c r="K2879">
        <v>45.537712139661302</v>
      </c>
      <c r="L2879">
        <v>416.56043955140302</v>
      </c>
      <c r="M2879">
        <v>466.22617833418002</v>
      </c>
      <c r="N2879">
        <v>418.41983292344503</v>
      </c>
      <c r="O2879">
        <v>233.956392404746</v>
      </c>
      <c r="P2879">
        <v>273.58974034448499</v>
      </c>
      <c r="Q2879">
        <v>84.887308603712398</v>
      </c>
      <c r="R2879">
        <v>56.557376408442103</v>
      </c>
      <c r="S2879">
        <v>6.0085007649662296</v>
      </c>
      <c r="T2879">
        <v>68.903943204476803</v>
      </c>
    </row>
    <row r="2880" spans="1:20" x14ac:dyDescent="0.35">
      <c r="A2880" s="24">
        <v>45089</v>
      </c>
      <c r="B2880">
        <v>117.860148179649</v>
      </c>
      <c r="C2880">
        <v>139.188963689644</v>
      </c>
      <c r="D2880">
        <v>131.79113158526599</v>
      </c>
      <c r="E2880">
        <v>112.835576134329</v>
      </c>
      <c r="F2880">
        <v>152.07577544263299</v>
      </c>
      <c r="G2880">
        <v>42.438246089099003</v>
      </c>
      <c r="H2880">
        <v>19.248613611031299</v>
      </c>
      <c r="I2880">
        <v>143.495567915083</v>
      </c>
      <c r="J2880">
        <v>136.937307317581</v>
      </c>
      <c r="K2880">
        <v>45.951161723192797</v>
      </c>
      <c r="L2880">
        <v>420.339412885255</v>
      </c>
      <c r="M2880">
        <v>471.20532943212601</v>
      </c>
      <c r="N2880">
        <v>422.228208224029</v>
      </c>
      <c r="O2880">
        <v>232.14952150384201</v>
      </c>
      <c r="P2880">
        <v>277.69180825377902</v>
      </c>
      <c r="Q2880">
        <v>83.726012893473793</v>
      </c>
      <c r="R2880">
        <v>55.386417332572599</v>
      </c>
      <c r="S2880">
        <v>6.0278206853440004</v>
      </c>
      <c r="T2880">
        <v>67.750946217332896</v>
      </c>
    </row>
    <row r="2881" spans="1:20" x14ac:dyDescent="0.35">
      <c r="A2881" s="24">
        <v>45090</v>
      </c>
      <c r="B2881">
        <v>117.307728061202</v>
      </c>
      <c r="C2881">
        <v>138.60518934938901</v>
      </c>
      <c r="D2881">
        <v>131.379938678249</v>
      </c>
      <c r="E2881">
        <v>112.58249275185599</v>
      </c>
      <c r="F2881">
        <v>152.291717530352</v>
      </c>
      <c r="G2881">
        <v>43.270923473859</v>
      </c>
      <c r="H2881">
        <v>19.820709675119701</v>
      </c>
      <c r="I2881">
        <v>142.918930171428</v>
      </c>
      <c r="J2881">
        <v>136.32359443114001</v>
      </c>
      <c r="K2881">
        <v>44.592707425701199</v>
      </c>
      <c r="L2881">
        <v>423.11067594657698</v>
      </c>
      <c r="M2881">
        <v>474.20867280246699</v>
      </c>
      <c r="N2881">
        <v>425.04307764424601</v>
      </c>
      <c r="O2881">
        <v>237.00936520066199</v>
      </c>
      <c r="P2881">
        <v>283.35444903264198</v>
      </c>
      <c r="Q2881">
        <v>84.849849628112494</v>
      </c>
      <c r="R2881">
        <v>56.440283292641901</v>
      </c>
      <c r="S2881">
        <v>6.2017004293672002</v>
      </c>
      <c r="T2881">
        <v>68.454654702144495</v>
      </c>
    </row>
    <row r="2882" spans="1:20" x14ac:dyDescent="0.35">
      <c r="A2882" s="24">
        <v>45091</v>
      </c>
      <c r="B2882">
        <v>117.415812898597</v>
      </c>
      <c r="C2882">
        <v>138.78210574036399</v>
      </c>
      <c r="D2882">
        <v>131.503286103992</v>
      </c>
      <c r="E2882">
        <v>112.49316852615399</v>
      </c>
      <c r="F2882">
        <v>152.40801127353399</v>
      </c>
      <c r="G2882">
        <v>42.565265904838498</v>
      </c>
      <c r="H2882">
        <v>19.328028099249401</v>
      </c>
      <c r="I2882">
        <v>143.36535844917501</v>
      </c>
      <c r="J2882">
        <v>136.745520165009</v>
      </c>
      <c r="K2882">
        <v>45.655840592098897</v>
      </c>
      <c r="L2882">
        <v>423.61453108284297</v>
      </c>
      <c r="M2882">
        <v>474.84095561727497</v>
      </c>
      <c r="N2882">
        <v>425.539798630684</v>
      </c>
      <c r="O2882">
        <v>231.40187011552501</v>
      </c>
      <c r="P2882">
        <v>279.34156212781102</v>
      </c>
      <c r="Q2882">
        <v>85.037159498698799</v>
      </c>
      <c r="R2882">
        <v>56.293909918424802</v>
      </c>
      <c r="S2882">
        <v>6.2306800796222399</v>
      </c>
      <c r="T2882">
        <v>67.501936559335405</v>
      </c>
    </row>
    <row r="2883" spans="1:20" x14ac:dyDescent="0.35">
      <c r="A2883" s="24">
        <v>45092</v>
      </c>
      <c r="B2883">
        <v>118.232451816108</v>
      </c>
      <c r="C2883">
        <v>139.89660161467501</v>
      </c>
      <c r="D2883">
        <v>132.16120600514699</v>
      </c>
      <c r="E2883">
        <v>112.850442344783</v>
      </c>
      <c r="F2883">
        <v>153.10578691187999</v>
      </c>
      <c r="G2883">
        <v>41.873722269753202</v>
      </c>
      <c r="H2883">
        <v>18.885585150615601</v>
      </c>
      <c r="I2883">
        <v>145.22530572070099</v>
      </c>
      <c r="J2883">
        <v>137.93461451512499</v>
      </c>
      <c r="K2883">
        <v>46.837106792042299</v>
      </c>
      <c r="L2883">
        <v>428.86637154994997</v>
      </c>
      <c r="M2883">
        <v>480.136278550094</v>
      </c>
      <c r="N2883">
        <v>430.75554473388502</v>
      </c>
      <c r="O2883">
        <v>235.389401053906</v>
      </c>
      <c r="P2883">
        <v>284.06782818941002</v>
      </c>
      <c r="Q2883">
        <v>86.835295275603599</v>
      </c>
      <c r="R2883">
        <v>57.816159508841899</v>
      </c>
      <c r="S2883">
        <v>6.7812985013236204</v>
      </c>
      <c r="T2883">
        <v>68.849814697439001</v>
      </c>
    </row>
    <row r="2884" spans="1:20" x14ac:dyDescent="0.35">
      <c r="A2884" s="24">
        <v>45093</v>
      </c>
      <c r="B2884">
        <v>117.860148179649</v>
      </c>
      <c r="C2884">
        <v>139.507391082304</v>
      </c>
      <c r="D2884">
        <v>131.91450311799801</v>
      </c>
      <c r="E2884">
        <v>112.642049930383</v>
      </c>
      <c r="F2884">
        <v>152.69046905955801</v>
      </c>
      <c r="G2884">
        <v>42.170095318522897</v>
      </c>
      <c r="H2884">
        <v>19.047652530649401</v>
      </c>
      <c r="I2884">
        <v>145.02071590646699</v>
      </c>
      <c r="J2884">
        <v>137.69167211829</v>
      </c>
      <c r="K2884">
        <v>46.364602144508197</v>
      </c>
      <c r="L2884">
        <v>427.405526601215</v>
      </c>
      <c r="M2884">
        <v>478.16037954008198</v>
      </c>
      <c r="N2884">
        <v>429.51372629091702</v>
      </c>
      <c r="O2884">
        <v>232.77258463721</v>
      </c>
      <c r="P2884">
        <v>279.38614402017498</v>
      </c>
      <c r="Q2884">
        <v>87.921673034642097</v>
      </c>
      <c r="R2884">
        <v>58.635833653737201</v>
      </c>
      <c r="S2884">
        <v>6.9455180548463096</v>
      </c>
      <c r="T2884">
        <v>69.147538327622897</v>
      </c>
    </row>
    <row r="2885" spans="1:20" x14ac:dyDescent="0.35">
      <c r="A2885" s="24">
        <v>45097</v>
      </c>
      <c r="B2885">
        <v>118.076327197065</v>
      </c>
      <c r="C2885">
        <v>139.89660161467501</v>
      </c>
      <c r="D2885">
        <v>132.16120600514699</v>
      </c>
      <c r="E2885">
        <v>112.746251908627</v>
      </c>
      <c r="F2885">
        <v>152.291717530352</v>
      </c>
      <c r="G2885">
        <v>41.605571499177103</v>
      </c>
      <c r="H2885">
        <v>18.6700367968865</v>
      </c>
      <c r="I2885">
        <v>145.764680196298</v>
      </c>
      <c r="J2885">
        <v>138.19032071557299</v>
      </c>
      <c r="K2885">
        <v>47.191482987138798</v>
      </c>
      <c r="L2885">
        <v>425.18809148792798</v>
      </c>
      <c r="M2885">
        <v>477.098065299783</v>
      </c>
      <c r="N2885">
        <v>427.29453860947001</v>
      </c>
      <c r="O2885">
        <v>230.32922178281299</v>
      </c>
      <c r="P2885">
        <v>278.13147973224198</v>
      </c>
      <c r="Q2885">
        <v>87.134989569282993</v>
      </c>
      <c r="R2885">
        <v>58.0796259988592</v>
      </c>
      <c r="S2885">
        <v>6.6170789478009402</v>
      </c>
      <c r="T2885">
        <v>67.470451418107203</v>
      </c>
    </row>
    <row r="2886" spans="1:20" x14ac:dyDescent="0.35">
      <c r="A2886" s="24">
        <v>45098</v>
      </c>
      <c r="B2886">
        <v>118.268476981031</v>
      </c>
      <c r="C2886">
        <v>139.77276566876699</v>
      </c>
      <c r="D2886">
        <v>132.12010358933799</v>
      </c>
      <c r="E2886">
        <v>112.776007413713</v>
      </c>
      <c r="F2886">
        <v>151.92626997769099</v>
      </c>
      <c r="G2886">
        <v>41.424225614560001</v>
      </c>
      <c r="H2886">
        <v>19.2043011046636</v>
      </c>
      <c r="I2886">
        <v>145.63448534916901</v>
      </c>
      <c r="J2886">
        <v>138.03689499470801</v>
      </c>
      <c r="K2886">
        <v>47.397147252388699</v>
      </c>
      <c r="L2886">
        <v>423.00953408577197</v>
      </c>
      <c r="M2886">
        <v>474.24402952194799</v>
      </c>
      <c r="N2886">
        <v>425.05042700589797</v>
      </c>
      <c r="O2886">
        <v>227.62834728878499</v>
      </c>
      <c r="P2886">
        <v>278.848423374032</v>
      </c>
      <c r="Q2886">
        <v>88.408677198907796</v>
      </c>
      <c r="R2886">
        <v>59.045667934398097</v>
      </c>
      <c r="S2886">
        <v>6.8972180235902698</v>
      </c>
      <c r="T2886">
        <v>68.156973175653505</v>
      </c>
    </row>
    <row r="2887" spans="1:20" x14ac:dyDescent="0.35">
      <c r="A2887" s="24">
        <v>45099</v>
      </c>
      <c r="B2887">
        <v>117.65601180683601</v>
      </c>
      <c r="C2887">
        <v>139.31282727441999</v>
      </c>
      <c r="D2887">
        <v>131.79113158526599</v>
      </c>
      <c r="E2887">
        <v>112.56761499931299</v>
      </c>
      <c r="F2887">
        <v>151.47770086584401</v>
      </c>
      <c r="G2887">
        <v>42.438053245249101</v>
      </c>
      <c r="H2887">
        <v>19.845009530684798</v>
      </c>
      <c r="I2887">
        <v>144.49992189917199</v>
      </c>
      <c r="J2887">
        <v>137.32089162570301</v>
      </c>
      <c r="K2887">
        <v>45.6241851354037</v>
      </c>
      <c r="L2887">
        <v>424.53650104936202</v>
      </c>
      <c r="M2887">
        <v>477.89085301584799</v>
      </c>
      <c r="N2887">
        <v>426.62961310243998</v>
      </c>
      <c r="O2887">
        <v>221.53563554328301</v>
      </c>
      <c r="P2887">
        <v>279.16209805588301</v>
      </c>
      <c r="Q2887">
        <v>86.760377324403507</v>
      </c>
      <c r="R2887">
        <v>57.669791718198397</v>
      </c>
      <c r="S2887">
        <v>6.9261981344685397</v>
      </c>
      <c r="T2887">
        <v>66.865648717273203</v>
      </c>
    </row>
    <row r="2888" spans="1:20" x14ac:dyDescent="0.35">
      <c r="A2888" s="24">
        <v>45100</v>
      </c>
      <c r="B2888">
        <v>118.004276867219</v>
      </c>
      <c r="C2888">
        <v>139.54276883272601</v>
      </c>
      <c r="D2888">
        <v>131.91450311799801</v>
      </c>
      <c r="E2888">
        <v>112.642049930383</v>
      </c>
      <c r="F2888">
        <v>151.012539072371</v>
      </c>
      <c r="G2888">
        <v>41.666974098891103</v>
      </c>
      <c r="H2888">
        <v>19.3432909162042</v>
      </c>
      <c r="I2888">
        <v>145.03931099354801</v>
      </c>
      <c r="J2888">
        <v>137.70446593084699</v>
      </c>
      <c r="K2888">
        <v>46.747060532013101</v>
      </c>
      <c r="L2888">
        <v>421.32696655986098</v>
      </c>
      <c r="M2888">
        <v>474.00620842086198</v>
      </c>
      <c r="N2888">
        <v>423.47124090935699</v>
      </c>
      <c r="O2888">
        <v>218.64631887647201</v>
      </c>
      <c r="P2888">
        <v>277.05605565969103</v>
      </c>
      <c r="Q2888">
        <v>85.823842964057903</v>
      </c>
      <c r="R2888">
        <v>57.172133413007003</v>
      </c>
      <c r="S2888">
        <v>7.2932770822694604</v>
      </c>
      <c r="T2888">
        <v>66.298991961815702</v>
      </c>
    </row>
    <row r="2889" spans="1:20" x14ac:dyDescent="0.35">
      <c r="A2889" s="24">
        <v>45103</v>
      </c>
      <c r="B2889">
        <v>118.14838686953701</v>
      </c>
      <c r="C2889">
        <v>139.84353498904301</v>
      </c>
      <c r="D2889">
        <v>132.16120600514699</v>
      </c>
      <c r="E2889">
        <v>112.790896708345</v>
      </c>
      <c r="F2889">
        <v>151.294957320631</v>
      </c>
      <c r="G2889">
        <v>41.6384136452508</v>
      </c>
      <c r="H2889">
        <v>19.3043052157538</v>
      </c>
      <c r="I2889">
        <v>145.11369134187399</v>
      </c>
      <c r="J2889">
        <v>137.85788164873</v>
      </c>
      <c r="K2889">
        <v>47.042555745213299</v>
      </c>
      <c r="L2889">
        <v>419.60555122874899</v>
      </c>
      <c r="M2889">
        <v>469.963006282663</v>
      </c>
      <c r="N2889">
        <v>421.72583142449503</v>
      </c>
      <c r="O2889">
        <v>220.84472152928601</v>
      </c>
      <c r="P2889">
        <v>277.638582054746</v>
      </c>
      <c r="Q2889">
        <v>85.936227387151007</v>
      </c>
      <c r="R2889">
        <v>57.377050553337398</v>
      </c>
      <c r="S2889">
        <v>7.4381762547911396</v>
      </c>
      <c r="T2889">
        <v>67.323336906253004</v>
      </c>
    </row>
    <row r="2890" spans="1:20" x14ac:dyDescent="0.35">
      <c r="A2890" s="24">
        <v>45104</v>
      </c>
      <c r="B2890">
        <v>117.920211920648</v>
      </c>
      <c r="C2890">
        <v>139.48971602652799</v>
      </c>
      <c r="D2890">
        <v>131.91450311799801</v>
      </c>
      <c r="E2890">
        <v>112.597382046487</v>
      </c>
      <c r="F2890">
        <v>151.743513253223</v>
      </c>
      <c r="G2890">
        <v>41.809765187739004</v>
      </c>
      <c r="H2890">
        <v>19.461939505148699</v>
      </c>
      <c r="I2890">
        <v>144.92771123350099</v>
      </c>
      <c r="J2890">
        <v>137.70446593084699</v>
      </c>
      <c r="K2890">
        <v>46.5106661938961</v>
      </c>
      <c r="L2890">
        <v>424.205831163222</v>
      </c>
      <c r="M2890">
        <v>475.11611122335398</v>
      </c>
      <c r="N2890">
        <v>426.13091098373098</v>
      </c>
      <c r="O2890">
        <v>224.23653440903499</v>
      </c>
      <c r="P2890">
        <v>282.38837027353702</v>
      </c>
      <c r="Q2890">
        <v>84.5501553344331</v>
      </c>
      <c r="R2890">
        <v>56.293909918424802</v>
      </c>
      <c r="S2890">
        <v>7.2159969401351303</v>
      </c>
      <c r="T2890">
        <v>67.688396971801794</v>
      </c>
    </row>
    <row r="2891" spans="1:20" x14ac:dyDescent="0.35">
      <c r="A2891" s="24">
        <v>45105</v>
      </c>
      <c r="B2891">
        <v>118.268476981031</v>
      </c>
      <c r="C2891">
        <v>140.108868117204</v>
      </c>
      <c r="D2891">
        <v>132.28457753787899</v>
      </c>
      <c r="E2891">
        <v>112.776007413713</v>
      </c>
      <c r="F2891">
        <v>152.62401925752701</v>
      </c>
      <c r="G2891">
        <v>41.495619761564697</v>
      </c>
      <c r="H2891">
        <v>19.214471058818098</v>
      </c>
      <c r="I2891">
        <v>145.82049469510099</v>
      </c>
      <c r="J2891">
        <v>138.30539500771201</v>
      </c>
      <c r="K2891">
        <v>47.160757495379798</v>
      </c>
      <c r="L2891">
        <v>424.41980810410399</v>
      </c>
      <c r="M2891">
        <v>475.67107783833501</v>
      </c>
      <c r="N2891">
        <v>426.46338971411899</v>
      </c>
      <c r="O2891">
        <v>223.41995978421599</v>
      </c>
      <c r="P2891">
        <v>282.65723920647599</v>
      </c>
      <c r="Q2891">
        <v>84.287927512646405</v>
      </c>
      <c r="R2891">
        <v>56.381733942955002</v>
      </c>
      <c r="S2891">
        <v>6.8489184529574398</v>
      </c>
      <c r="T2891">
        <v>68.456650417167594</v>
      </c>
    </row>
    <row r="2892" spans="1:20" x14ac:dyDescent="0.35">
      <c r="A2892" s="24">
        <v>45106</v>
      </c>
      <c r="B2892">
        <v>117.355758500224</v>
      </c>
      <c r="C2892">
        <v>139.22435525949899</v>
      </c>
      <c r="D2892">
        <v>131.708886575332</v>
      </c>
      <c r="E2892">
        <v>112.41875667926099</v>
      </c>
      <c r="F2892">
        <v>152.22529408683101</v>
      </c>
      <c r="G2892">
        <v>42.966389496952701</v>
      </c>
      <c r="H2892">
        <v>20.277232582251401</v>
      </c>
      <c r="I2892">
        <v>144.14654215072801</v>
      </c>
      <c r="J2892">
        <v>137.25694256888499</v>
      </c>
      <c r="K2892">
        <v>44.796809533102497</v>
      </c>
      <c r="L2892">
        <v>426.09256648443801</v>
      </c>
      <c r="M2892">
        <v>477.33591682833799</v>
      </c>
      <c r="N2892">
        <v>428.04254385691399</v>
      </c>
      <c r="O2892">
        <v>227.37709918231499</v>
      </c>
      <c r="P2892">
        <v>284.27034948570201</v>
      </c>
      <c r="Q2892">
        <v>84.325393984539403</v>
      </c>
      <c r="R2892">
        <v>56.557376408442202</v>
      </c>
      <c r="S2892">
        <v>6.9358578643457998</v>
      </c>
      <c r="T2892">
        <v>69.7806726031192</v>
      </c>
    </row>
    <row r="2893" spans="1:20" x14ac:dyDescent="0.35">
      <c r="A2893" s="24">
        <v>45107</v>
      </c>
      <c r="B2893">
        <v>117.63197323076101</v>
      </c>
      <c r="C2893">
        <v>139.80815723862199</v>
      </c>
      <c r="D2893">
        <v>132.037858579404</v>
      </c>
      <c r="E2893">
        <v>112.49316852615399</v>
      </c>
      <c r="F2893">
        <v>152.88980528639701</v>
      </c>
      <c r="G2893">
        <v>41.981116730227001</v>
      </c>
      <c r="H2893">
        <v>19.617878364088799</v>
      </c>
      <c r="I2893">
        <v>145.987865097613</v>
      </c>
      <c r="J2893">
        <v>138.26703357600499</v>
      </c>
      <c r="K2893">
        <v>46.096973811637497</v>
      </c>
      <c r="L2893">
        <v>431.12077039474298</v>
      </c>
      <c r="M2893">
        <v>483.67818812939203</v>
      </c>
      <c r="N2893">
        <v>433.11258087692698</v>
      </c>
      <c r="O2893">
        <v>226.12085864996899</v>
      </c>
      <c r="P2893">
        <v>285.65944824010302</v>
      </c>
      <c r="Q2893">
        <v>85.037159498698799</v>
      </c>
      <c r="R2893">
        <v>57.055034713633503</v>
      </c>
      <c r="S2893">
        <v>7.1676973695023198</v>
      </c>
      <c r="T2893">
        <v>70.194766628916796</v>
      </c>
    </row>
    <row r="2894" spans="1:20" x14ac:dyDescent="0.35">
      <c r="A2894" s="24">
        <v>45110</v>
      </c>
      <c r="B2894">
        <v>117.49350617440101</v>
      </c>
      <c r="C2894">
        <v>139.55614604460399</v>
      </c>
      <c r="D2894">
        <v>131.83572951444299</v>
      </c>
      <c r="E2894">
        <v>112.33956640757999</v>
      </c>
      <c r="F2894">
        <v>152.79627211602499</v>
      </c>
      <c r="G2894">
        <v>42.509450187092199</v>
      </c>
      <c r="H2894">
        <v>19.939928664697799</v>
      </c>
      <c r="I2894">
        <v>145.55839460368199</v>
      </c>
      <c r="J2894">
        <v>137.87964813514401</v>
      </c>
      <c r="K2894">
        <v>45.328689922203502</v>
      </c>
      <c r="L2894">
        <v>431.61679017691898</v>
      </c>
      <c r="M2894">
        <v>483.99530321581801</v>
      </c>
      <c r="N2894">
        <v>433.943729772278</v>
      </c>
      <c r="O2894">
        <v>230.45483365018501</v>
      </c>
      <c r="P2894">
        <v>288.21358256488003</v>
      </c>
      <c r="Q2894">
        <v>85.037159498698799</v>
      </c>
      <c r="R2894">
        <v>56.967210689103297</v>
      </c>
      <c r="S2894">
        <v>6.99381762547912</v>
      </c>
      <c r="T2894">
        <v>70.292834549414593</v>
      </c>
    </row>
    <row r="2895" spans="1:20" x14ac:dyDescent="0.35">
      <c r="A2895" s="24">
        <v>45112</v>
      </c>
      <c r="B2895">
        <v>116.96373258078999</v>
      </c>
      <c r="C2895">
        <v>138.757576245443</v>
      </c>
      <c r="D2895">
        <v>131.464489923439</v>
      </c>
      <c r="E2895">
        <v>112.17548407232</v>
      </c>
      <c r="F2895">
        <v>152.278485558667</v>
      </c>
      <c r="G2895">
        <v>43.351929070131703</v>
      </c>
      <c r="H2895">
        <v>20.526396459036899</v>
      </c>
      <c r="I2895">
        <v>143.97117527601901</v>
      </c>
      <c r="J2895">
        <v>136.891973808194</v>
      </c>
      <c r="K2895">
        <v>44.087621937643597</v>
      </c>
      <c r="L2895">
        <v>430.97488926020498</v>
      </c>
      <c r="M2895">
        <v>483.12325194188099</v>
      </c>
      <c r="N2895">
        <v>433.19569257108799</v>
      </c>
      <c r="O2895">
        <v>227.62834728878499</v>
      </c>
      <c r="P2895">
        <v>287.09335274341697</v>
      </c>
      <c r="Q2895">
        <v>85.561615142271506</v>
      </c>
      <c r="R2895">
        <v>57.699060809468399</v>
      </c>
      <c r="S2895">
        <v>6.8682383733352097</v>
      </c>
      <c r="T2895">
        <v>69.960472211436596</v>
      </c>
    </row>
    <row r="2896" spans="1:20" x14ac:dyDescent="0.35">
      <c r="A2896" s="24">
        <v>45113</v>
      </c>
      <c r="B2896">
        <v>116.205158082366</v>
      </c>
      <c r="C2896">
        <v>137.639556415523</v>
      </c>
      <c r="D2896">
        <v>130.845727807668</v>
      </c>
      <c r="E2896">
        <v>111.907038169571</v>
      </c>
      <c r="F2896">
        <v>151.19281809696199</v>
      </c>
      <c r="G2896">
        <v>44.565668696949203</v>
      </c>
      <c r="H2896">
        <v>21.397625598276601</v>
      </c>
      <c r="I2896">
        <v>141.97312439784301</v>
      </c>
      <c r="J2896">
        <v>135.506620973049</v>
      </c>
      <c r="K2896">
        <v>42.314659820658598</v>
      </c>
      <c r="L2896">
        <v>427.60006468653103</v>
      </c>
      <c r="M2896">
        <v>479.397164890108</v>
      </c>
      <c r="N2896">
        <v>429.70487360136201</v>
      </c>
      <c r="O2896">
        <v>223.98528630256601</v>
      </c>
      <c r="P2896">
        <v>283.46377712635399</v>
      </c>
      <c r="Q2896">
        <v>85.374312767977997</v>
      </c>
      <c r="R2896">
        <v>57.640517043354699</v>
      </c>
      <c r="S2896">
        <v>6.8006184217013903</v>
      </c>
      <c r="T2896">
        <v>68.2005631284662</v>
      </c>
    </row>
    <row r="2897" spans="1:20" x14ac:dyDescent="0.35">
      <c r="A2897" s="24">
        <v>45114</v>
      </c>
      <c r="B2897">
        <v>116.22924337157001</v>
      </c>
      <c r="C2897">
        <v>137.550835650794</v>
      </c>
      <c r="D2897">
        <v>130.845727807668</v>
      </c>
      <c r="E2897">
        <v>112.026337200047</v>
      </c>
      <c r="F2897">
        <v>151.30971808585801</v>
      </c>
      <c r="G2897">
        <v>45.179677925058499</v>
      </c>
      <c r="H2897">
        <v>21.833238196465601</v>
      </c>
      <c r="I2897">
        <v>141.73036495124299</v>
      </c>
      <c r="J2897">
        <v>135.37835274911899</v>
      </c>
      <c r="K2897">
        <v>41.428178762166198</v>
      </c>
      <c r="L2897">
        <v>426.52052036620199</v>
      </c>
      <c r="M2897">
        <v>477.57376835689098</v>
      </c>
      <c r="N2897">
        <v>428.54127792936998</v>
      </c>
      <c r="O2897">
        <v>228.319261302782</v>
      </c>
      <c r="P2897">
        <v>286.19716888624703</v>
      </c>
      <c r="Q2897">
        <v>86.086070785844299</v>
      </c>
      <c r="R2897">
        <v>58.255268464346301</v>
      </c>
      <c r="S2897">
        <v>6.6267391383014296</v>
      </c>
      <c r="T2897">
        <v>70.134832022687405</v>
      </c>
    </row>
    <row r="2898" spans="1:20" x14ac:dyDescent="0.35">
      <c r="A2898" s="24">
        <v>45117</v>
      </c>
      <c r="B2898">
        <v>116.554329377447</v>
      </c>
      <c r="C2898">
        <v>138.296172991118</v>
      </c>
      <c r="D2898">
        <v>131.34074071455001</v>
      </c>
      <c r="E2898">
        <v>112.294817729063</v>
      </c>
      <c r="F2898">
        <v>152.01124981178401</v>
      </c>
      <c r="G2898">
        <v>45.108283778053803</v>
      </c>
      <c r="H2898">
        <v>21.7603544012164</v>
      </c>
      <c r="I2898">
        <v>142.477311472021</v>
      </c>
      <c r="J2898">
        <v>136.08385298818899</v>
      </c>
      <c r="K2898">
        <v>41.605476806307898</v>
      </c>
      <c r="L2898">
        <v>427.60006468653103</v>
      </c>
      <c r="M2898">
        <v>477.33591682833799</v>
      </c>
      <c r="N2898">
        <v>429.70487360136298</v>
      </c>
      <c r="O2898">
        <v>230.07797367634399</v>
      </c>
      <c r="P2898">
        <v>291.48467775118098</v>
      </c>
      <c r="Q2898">
        <v>86.273380656430604</v>
      </c>
      <c r="R2898">
        <v>58.255268464346301</v>
      </c>
      <c r="S2898">
        <v>6.8682383733352097</v>
      </c>
      <c r="T2898">
        <v>70.728729867172007</v>
      </c>
    </row>
    <row r="2899" spans="1:20" x14ac:dyDescent="0.35">
      <c r="A2899" s="24">
        <v>45118</v>
      </c>
      <c r="B2899">
        <v>116.807187543588</v>
      </c>
      <c r="C2899">
        <v>138.73981827306301</v>
      </c>
      <c r="D2899">
        <v>131.62948619007</v>
      </c>
      <c r="E2899">
        <v>112.33956640757999</v>
      </c>
      <c r="F2899">
        <v>152.79627211602499</v>
      </c>
      <c r="G2899">
        <v>44.694183751234597</v>
      </c>
      <c r="H2899">
        <v>21.492546046576798</v>
      </c>
      <c r="I2899">
        <v>143.39230085915301</v>
      </c>
      <c r="J2899">
        <v>136.725204110824</v>
      </c>
      <c r="K2899">
        <v>42.019169188566501</v>
      </c>
      <c r="L2899">
        <v>430.32323900977599</v>
      </c>
      <c r="M2899">
        <v>479.00075581834</v>
      </c>
      <c r="N2899">
        <v>432.53079901780302</v>
      </c>
      <c r="O2899">
        <v>233.28136875503401</v>
      </c>
      <c r="P2899">
        <v>297.489095818436</v>
      </c>
      <c r="Q2899">
        <v>87.2848329679763</v>
      </c>
      <c r="R2899">
        <v>59.016393259554697</v>
      </c>
      <c r="S2899">
        <v>7.0517778472356696</v>
      </c>
      <c r="T2899">
        <v>72.483199153075702</v>
      </c>
    </row>
    <row r="2900" spans="1:20" x14ac:dyDescent="0.35">
      <c r="A2900" s="24">
        <v>45119</v>
      </c>
      <c r="B2900">
        <v>117.75840698514401</v>
      </c>
      <c r="C2900">
        <v>139.89329877000699</v>
      </c>
      <c r="D2900">
        <v>132.371989479067</v>
      </c>
      <c r="E2900">
        <v>112.787018566488</v>
      </c>
      <c r="F2900">
        <v>154.048986630634</v>
      </c>
      <c r="G2900">
        <v>43.680353325706903</v>
      </c>
      <c r="H2900">
        <v>20.697592877783102</v>
      </c>
      <c r="I2900">
        <v>145.054222148284</v>
      </c>
      <c r="J2900">
        <v>137.93096342710101</v>
      </c>
      <c r="K2900">
        <v>43.496636092351302</v>
      </c>
      <c r="L2900">
        <v>433.78559824536001</v>
      </c>
      <c r="M2900">
        <v>482.80613685545501</v>
      </c>
      <c r="N2900">
        <v>435.85536264546198</v>
      </c>
      <c r="O2900">
        <v>237.426901582467</v>
      </c>
      <c r="P2900">
        <v>297.13061538767403</v>
      </c>
      <c r="Q2900">
        <v>87.921673034642097</v>
      </c>
      <c r="R2900">
        <v>59.338409099258897</v>
      </c>
      <c r="S2900">
        <v>6.8392582624569398</v>
      </c>
      <c r="T2900">
        <v>72.744722028474996</v>
      </c>
    </row>
    <row r="2901" spans="1:20" x14ac:dyDescent="0.35">
      <c r="A2901" s="24">
        <v>45120</v>
      </c>
      <c r="B2901">
        <v>118.492886851739</v>
      </c>
      <c r="C2901">
        <v>140.86937919579501</v>
      </c>
      <c r="D2901">
        <v>133.031974545591</v>
      </c>
      <c r="E2901">
        <v>113.249371562116</v>
      </c>
      <c r="F2901">
        <v>154.98434469286201</v>
      </c>
      <c r="G2901">
        <v>42.837874442667498</v>
      </c>
      <c r="H2901">
        <v>20.133157793633501</v>
      </c>
      <c r="I2901">
        <v>146.13726902054799</v>
      </c>
      <c r="J2901">
        <v>138.905823935532</v>
      </c>
      <c r="K2901">
        <v>44.7377040769112</v>
      </c>
      <c r="L2901">
        <v>437.228518625378</v>
      </c>
      <c r="M2901">
        <v>487.72142069505998</v>
      </c>
      <c r="N2901">
        <v>439.42932526309301</v>
      </c>
      <c r="O2901">
        <v>241.50967721966299</v>
      </c>
      <c r="P2901">
        <v>294.93496149365899</v>
      </c>
      <c r="Q2901">
        <v>89.1578941923743</v>
      </c>
      <c r="R2901">
        <v>60.099533894467299</v>
      </c>
      <c r="S2901">
        <v>6.5880992975458899</v>
      </c>
      <c r="T2901">
        <v>72.935426493142401</v>
      </c>
    </row>
    <row r="2902" spans="1:20" x14ac:dyDescent="0.35">
      <c r="A2902" s="24">
        <v>45121</v>
      </c>
      <c r="B2902">
        <v>117.926985324322</v>
      </c>
      <c r="C2902">
        <v>139.999805145983</v>
      </c>
      <c r="D2902">
        <v>132.45449163021399</v>
      </c>
      <c r="E2902">
        <v>112.86159200262399</v>
      </c>
      <c r="F2902">
        <v>153.89866405190199</v>
      </c>
      <c r="G2902">
        <v>43.280532128288499</v>
      </c>
      <c r="H2902">
        <v>20.439951848723499</v>
      </c>
      <c r="I2902">
        <v>144.81146270168301</v>
      </c>
      <c r="J2902">
        <v>137.82835284914799</v>
      </c>
      <c r="K2902">
        <v>44.146718231618898</v>
      </c>
      <c r="L2902">
        <v>436.956195211867</v>
      </c>
      <c r="M2902">
        <v>488.83132349755198</v>
      </c>
      <c r="N2902">
        <v>438.93062314438401</v>
      </c>
      <c r="O2902">
        <v>236.86162380756701</v>
      </c>
      <c r="P2902">
        <v>292.20160417323598</v>
      </c>
      <c r="Q2902">
        <v>88.558513101308293</v>
      </c>
      <c r="R2902">
        <v>59.6604193553896</v>
      </c>
      <c r="S2902">
        <v>6.5591191866676199</v>
      </c>
      <c r="T2902">
        <v>70.325540697723795</v>
      </c>
    </row>
    <row r="2903" spans="1:20" x14ac:dyDescent="0.35">
      <c r="A2903" s="24">
        <v>45124</v>
      </c>
      <c r="B2903">
        <v>118.059435729694</v>
      </c>
      <c r="C2903">
        <v>140.159530161362</v>
      </c>
      <c r="D2903">
        <v>132.53699378136099</v>
      </c>
      <c r="E2903">
        <v>112.965990196379</v>
      </c>
      <c r="F2903">
        <v>154.19929603011201</v>
      </c>
      <c r="G2903">
        <v>43.251977264325099</v>
      </c>
      <c r="H2903">
        <v>20.450121802878002</v>
      </c>
      <c r="I2903">
        <v>145.035524729748</v>
      </c>
      <c r="J2903">
        <v>138.05923165103101</v>
      </c>
      <c r="K2903">
        <v>44.146718231618898</v>
      </c>
      <c r="L2903">
        <v>438.473412841742</v>
      </c>
      <c r="M2903">
        <v>491.84388639113098</v>
      </c>
      <c r="N2903">
        <v>440.67606458299298</v>
      </c>
      <c r="O2903">
        <v>240.94435070131399</v>
      </c>
      <c r="P2903">
        <v>293.85955464084202</v>
      </c>
      <c r="Q2903">
        <v>87.846755083442005</v>
      </c>
      <c r="R2903">
        <v>58.957843909867798</v>
      </c>
      <c r="S2903">
        <v>6.5397992662898403</v>
      </c>
      <c r="T2903">
        <v>70.625201097761007</v>
      </c>
    </row>
    <row r="2904" spans="1:20" x14ac:dyDescent="0.35">
      <c r="A2904" s="24">
        <v>45125</v>
      </c>
      <c r="B2904">
        <v>118.155748858634</v>
      </c>
      <c r="C2904">
        <v>140.390204149657</v>
      </c>
      <c r="D2904">
        <v>132.66073495458701</v>
      </c>
      <c r="E2904">
        <v>112.99581495399801</v>
      </c>
      <c r="F2904">
        <v>154.58347130365499</v>
      </c>
      <c r="G2904">
        <v>42.894995349947997</v>
      </c>
      <c r="H2904">
        <v>20.180618017783601</v>
      </c>
      <c r="I2904">
        <v>145.91317775492499</v>
      </c>
      <c r="J2904">
        <v>138.405574861308</v>
      </c>
      <c r="K2904">
        <v>44.619511488960804</v>
      </c>
      <c r="L2904">
        <v>441.73151456422698</v>
      </c>
      <c r="M2904">
        <v>495.015037255393</v>
      </c>
      <c r="N2904">
        <v>443.75132508191501</v>
      </c>
      <c r="O2904">
        <v>249.423882900687</v>
      </c>
      <c r="P2904">
        <v>296.99619814093899</v>
      </c>
      <c r="Q2904">
        <v>89.008050793680994</v>
      </c>
      <c r="R2904">
        <v>59.894611170563699</v>
      </c>
      <c r="S2904">
        <v>6.7619785809458497</v>
      </c>
      <c r="T2904">
        <v>72.6085081626007</v>
      </c>
    </row>
    <row r="2905" spans="1:20" x14ac:dyDescent="0.35">
      <c r="A2905" s="24">
        <v>45126</v>
      </c>
      <c r="B2905">
        <v>118.516972140943</v>
      </c>
      <c r="C2905">
        <v>140.90486750168699</v>
      </c>
      <c r="D2905">
        <v>132.949496501433</v>
      </c>
      <c r="E2905">
        <v>113.08530076894399</v>
      </c>
      <c r="F2905">
        <v>154.71708258747</v>
      </c>
      <c r="G2905">
        <v>41.938280242024199</v>
      </c>
      <c r="H2905">
        <v>19.4958389142347</v>
      </c>
      <c r="I2905">
        <v>147.12694575036801</v>
      </c>
      <c r="J2905">
        <v>139.188048038315</v>
      </c>
      <c r="K2905">
        <v>46.1560746867208</v>
      </c>
      <c r="L2905">
        <v>442.71383470079502</v>
      </c>
      <c r="M2905">
        <v>495.09430081326502</v>
      </c>
      <c r="N2905">
        <v>444.74869736558799</v>
      </c>
      <c r="O2905">
        <v>256.27031459387302</v>
      </c>
      <c r="P2905">
        <v>303.00065064766301</v>
      </c>
      <c r="Q2905">
        <v>89.495047461653897</v>
      </c>
      <c r="R2905">
        <v>60.216627010267601</v>
      </c>
      <c r="S2905">
        <v>6.7619785809458497</v>
      </c>
      <c r="T2905">
        <v>72.979020656324096</v>
      </c>
    </row>
    <row r="2906" spans="1:20" x14ac:dyDescent="0.35">
      <c r="A2906" s="24">
        <v>45127</v>
      </c>
      <c r="B2906">
        <v>117.90289069249199</v>
      </c>
      <c r="C2906">
        <v>140.19501846725399</v>
      </c>
      <c r="D2906">
        <v>132.53699378136099</v>
      </c>
      <c r="E2906">
        <v>112.831744160827</v>
      </c>
      <c r="F2906">
        <v>154.09909415687801</v>
      </c>
      <c r="G2906">
        <v>42.994949950593004</v>
      </c>
      <c r="H2906">
        <v>20.219603718234001</v>
      </c>
      <c r="I2906">
        <v>145.78247125052599</v>
      </c>
      <c r="J2906">
        <v>138.25164899139901</v>
      </c>
      <c r="K2906">
        <v>44.501314319902299</v>
      </c>
      <c r="L2906">
        <v>439.77662362480402</v>
      </c>
      <c r="M2906">
        <v>490.49613206008502</v>
      </c>
      <c r="N2906">
        <v>442.00588364330702</v>
      </c>
      <c r="O2906">
        <v>255.95626055371699</v>
      </c>
      <c r="P2906">
        <v>298.833406043661</v>
      </c>
      <c r="Q2906">
        <v>89.757275283440293</v>
      </c>
      <c r="R2906">
        <v>60.538642849971801</v>
      </c>
      <c r="S2906">
        <v>7.0324579268578997</v>
      </c>
      <c r="T2906">
        <v>73.7527265298652</v>
      </c>
    </row>
    <row r="2907" spans="1:20" x14ac:dyDescent="0.35">
      <c r="A2907" s="24">
        <v>45128</v>
      </c>
      <c r="B2907">
        <v>117.987170519456</v>
      </c>
      <c r="C2907">
        <v>140.42572009441599</v>
      </c>
      <c r="D2907">
        <v>132.61949593250799</v>
      </c>
      <c r="E2907">
        <v>112.846679623814</v>
      </c>
      <c r="F2907">
        <v>154.43313554566899</v>
      </c>
      <c r="G2907">
        <v>42.966389496952701</v>
      </c>
      <c r="H2907">
        <v>20.194177518560501</v>
      </c>
      <c r="I2907">
        <v>146.025216078347</v>
      </c>
      <c r="J2907">
        <v>138.495361617762</v>
      </c>
      <c r="K2907">
        <v>44.501314319902299</v>
      </c>
      <c r="L2907">
        <v>439.77662362480402</v>
      </c>
      <c r="M2907">
        <v>490.89254113185302</v>
      </c>
      <c r="N2907">
        <v>442.00588364330702</v>
      </c>
      <c r="O2907">
        <v>252.87850171412299</v>
      </c>
      <c r="P2907">
        <v>295.92079128812202</v>
      </c>
      <c r="Q2907">
        <v>90.244279447705907</v>
      </c>
      <c r="R2907">
        <v>61.065575830006402</v>
      </c>
      <c r="S2907">
        <v>7.0227977363573997</v>
      </c>
      <c r="T2907">
        <v>74.145031894810401</v>
      </c>
    </row>
    <row r="2908" spans="1:20" x14ac:dyDescent="0.35">
      <c r="A2908" s="24">
        <v>45131</v>
      </c>
      <c r="B2908">
        <v>117.770449629746</v>
      </c>
      <c r="C2908">
        <v>140.21276262020001</v>
      </c>
      <c r="D2908">
        <v>132.49572261662999</v>
      </c>
      <c r="E2908">
        <v>112.727357509161</v>
      </c>
      <c r="F2908">
        <v>154.149188503868</v>
      </c>
      <c r="G2908">
        <v>43.351929070131703</v>
      </c>
      <c r="H2908">
        <v>20.455206779955301</v>
      </c>
      <c r="I2908">
        <v>145.83849041223701</v>
      </c>
      <c r="J2908">
        <v>138.328611926354</v>
      </c>
      <c r="K2908">
        <v>44.028525643668402</v>
      </c>
      <c r="L2908">
        <v>441.741263897941</v>
      </c>
      <c r="M2908">
        <v>493.112346736836</v>
      </c>
      <c r="N2908">
        <v>443.917548470236</v>
      </c>
      <c r="O2908">
        <v>257.96622103374801</v>
      </c>
      <c r="P2908">
        <v>297.75796475137503</v>
      </c>
      <c r="Q2908">
        <v>91.855112850317596</v>
      </c>
      <c r="R2908">
        <v>62.3536280216763</v>
      </c>
      <c r="S2908">
        <v>6.99381762547912</v>
      </c>
      <c r="T2908">
        <v>75.349172237195802</v>
      </c>
    </row>
    <row r="2909" spans="1:20" x14ac:dyDescent="0.35">
      <c r="A2909" s="24">
        <v>45132</v>
      </c>
      <c r="B2909">
        <v>117.63799922437499</v>
      </c>
      <c r="C2909">
        <v>140.05303760481999</v>
      </c>
      <c r="D2909">
        <v>132.45449163021399</v>
      </c>
      <c r="E2909">
        <v>112.66768490974501</v>
      </c>
      <c r="F2909">
        <v>154.048986630634</v>
      </c>
      <c r="G2909">
        <v>43.523277817781398</v>
      </c>
      <c r="H2909">
        <v>20.575552113641798</v>
      </c>
      <c r="I2909">
        <v>145.52104362294901</v>
      </c>
      <c r="J2909">
        <v>138.11054694298801</v>
      </c>
      <c r="K2909">
        <v>43.733030430468297</v>
      </c>
      <c r="L2909">
        <v>442.94722059131198</v>
      </c>
      <c r="M2909">
        <v>495.569943015435</v>
      </c>
      <c r="N2909">
        <v>445.16428779013597</v>
      </c>
      <c r="O2909">
        <v>254.76285032678101</v>
      </c>
      <c r="P2909">
        <v>296.45849471452999</v>
      </c>
      <c r="Q2909">
        <v>92.192266119596795</v>
      </c>
      <c r="R2909">
        <v>62.5585507455799</v>
      </c>
      <c r="S2909">
        <v>7.09041768799122</v>
      </c>
      <c r="T2909">
        <v>75.599807097722504</v>
      </c>
    </row>
    <row r="2910" spans="1:20" x14ac:dyDescent="0.35">
      <c r="A2910" s="24">
        <v>45133</v>
      </c>
      <c r="B2910">
        <v>118.023289110636</v>
      </c>
      <c r="C2910">
        <v>140.70966799984899</v>
      </c>
      <c r="D2910">
        <v>132.86699435028601</v>
      </c>
      <c r="E2910">
        <v>112.87650438143299</v>
      </c>
      <c r="F2910">
        <v>154.75049199805099</v>
      </c>
      <c r="G2910">
        <v>43.437604841375702</v>
      </c>
      <c r="H2910">
        <v>20.543346820723499</v>
      </c>
      <c r="I2910">
        <v>146.26797552494699</v>
      </c>
      <c r="J2910">
        <v>138.75189806562301</v>
      </c>
      <c r="K2910">
        <v>43.792131305551599</v>
      </c>
      <c r="L2910">
        <v>443.015316397655</v>
      </c>
      <c r="M2910">
        <v>495.17359479860602</v>
      </c>
      <c r="N2910">
        <v>445.08114414222899</v>
      </c>
      <c r="O2910">
        <v>264.24737495203198</v>
      </c>
      <c r="P2910">
        <v>300.93944843985201</v>
      </c>
      <c r="Q2910">
        <v>91.742728427224094</v>
      </c>
      <c r="R2910">
        <v>62.2072602310324</v>
      </c>
      <c r="S2910">
        <v>6.9744977051013501</v>
      </c>
      <c r="T2910">
        <v>75.817761072155506</v>
      </c>
    </row>
    <row r="2911" spans="1:20" x14ac:dyDescent="0.35">
      <c r="A2911" s="24">
        <v>45134</v>
      </c>
      <c r="B2911">
        <v>117.01188447394701</v>
      </c>
      <c r="C2911">
        <v>139.34317475095401</v>
      </c>
      <c r="D2911">
        <v>132.08325203921001</v>
      </c>
      <c r="E2911">
        <v>112.56328671598899</v>
      </c>
      <c r="F2911">
        <v>153.54788500968499</v>
      </c>
      <c r="G2911">
        <v>45.136844231694099</v>
      </c>
      <c r="H2911">
        <v>21.750185761349101</v>
      </c>
      <c r="I2911">
        <v>143.579026525263</v>
      </c>
      <c r="J2911">
        <v>137.05871349662101</v>
      </c>
      <c r="K2911">
        <v>41.250889880240599</v>
      </c>
      <c r="L2911">
        <v>440.07813522759602</v>
      </c>
      <c r="M2911">
        <v>492.08170749221603</v>
      </c>
      <c r="N2911">
        <v>442.33833041994899</v>
      </c>
      <c r="O2911">
        <v>260.29023555393297</v>
      </c>
      <c r="P2911">
        <v>297.62351306517098</v>
      </c>
      <c r="Q2911">
        <v>91.5179595810379</v>
      </c>
      <c r="R2911">
        <v>62.500001395893001</v>
      </c>
      <c r="S2911">
        <v>6.7619785809458497</v>
      </c>
      <c r="T2911">
        <v>75.267440549375607</v>
      </c>
    </row>
    <row r="2912" spans="1:20" x14ac:dyDescent="0.35">
      <c r="A2912" s="24">
        <v>45135</v>
      </c>
      <c r="B2912">
        <v>117.469430227822</v>
      </c>
      <c r="C2912">
        <v>140.017563118363</v>
      </c>
      <c r="D2912">
        <v>132.57822476777699</v>
      </c>
      <c r="E2912">
        <v>112.727357509161</v>
      </c>
      <c r="F2912">
        <v>154.43313554566899</v>
      </c>
      <c r="G2912">
        <v>44.708462580635398</v>
      </c>
      <c r="H2912">
        <v>21.456949892748799</v>
      </c>
      <c r="I2912">
        <v>145.035524729748</v>
      </c>
      <c r="J2912">
        <v>137.95663107606001</v>
      </c>
      <c r="K2912">
        <v>41.900972019508004</v>
      </c>
      <c r="L2912">
        <v>444.38662298705998</v>
      </c>
      <c r="M2912">
        <v>497.55192751933299</v>
      </c>
      <c r="N2912">
        <v>446.57721854460999</v>
      </c>
      <c r="O2912">
        <v>263.430800327214</v>
      </c>
      <c r="P2912">
        <v>301.11863699602998</v>
      </c>
      <c r="Q2912">
        <v>92.079881696503705</v>
      </c>
      <c r="R2912">
        <v>62.792742560753901</v>
      </c>
      <c r="S2912">
        <v>6.8489184529574398</v>
      </c>
      <c r="T2912">
        <v>76.782162989624993</v>
      </c>
    </row>
    <row r="2913" spans="1:20" x14ac:dyDescent="0.35">
      <c r="A2913" s="24">
        <v>45138</v>
      </c>
      <c r="B2913">
        <v>117.61391393517</v>
      </c>
      <c r="C2913">
        <v>140.372473816145</v>
      </c>
      <c r="D2913">
        <v>132.78449219913901</v>
      </c>
      <c r="E2913">
        <v>112.87650438143299</v>
      </c>
      <c r="F2913">
        <v>154.917512692446</v>
      </c>
      <c r="G2913">
        <v>44.479992925705197</v>
      </c>
      <c r="H2913">
        <v>21.2857547882898</v>
      </c>
      <c r="I2913">
        <v>145.55839460368199</v>
      </c>
      <c r="J2913">
        <v>138.34143574785301</v>
      </c>
      <c r="K2913">
        <v>42.078265482541703</v>
      </c>
      <c r="L2913">
        <v>445.23278141687399</v>
      </c>
      <c r="M2913">
        <v>498.58256676395303</v>
      </c>
      <c r="N2913">
        <v>447.24214405164099</v>
      </c>
      <c r="O2913">
        <v>263.55643656631003</v>
      </c>
      <c r="P2913">
        <v>303.71761150918701</v>
      </c>
      <c r="Q2913">
        <v>92.454493941383106</v>
      </c>
      <c r="R2913">
        <v>63.231851516258097</v>
      </c>
      <c r="S2913">
        <v>6.8682383733352097</v>
      </c>
      <c r="T2913">
        <v>77.931821153956307</v>
      </c>
    </row>
    <row r="2914" spans="1:20" x14ac:dyDescent="0.35">
      <c r="A2914" s="24">
        <v>45139</v>
      </c>
      <c r="B2914">
        <v>116.83517805036</v>
      </c>
      <c r="C2914">
        <v>139.444871963982</v>
      </c>
      <c r="D2914">
        <v>132.22578862799401</v>
      </c>
      <c r="E2914">
        <v>112.647797890636</v>
      </c>
      <c r="F2914">
        <v>154.044083947898</v>
      </c>
      <c r="G2914">
        <v>46.022156808098003</v>
      </c>
      <c r="H2914">
        <v>22.356989521135699</v>
      </c>
      <c r="I2914">
        <v>143.212753013606</v>
      </c>
      <c r="J2914">
        <v>136.962934954616</v>
      </c>
      <c r="K2914">
        <v>40.187106196498299</v>
      </c>
      <c r="L2914">
        <v>443.95869901122899</v>
      </c>
      <c r="M2914">
        <v>496.91769734648102</v>
      </c>
      <c r="N2914">
        <v>446.24473981422301</v>
      </c>
      <c r="O2914">
        <v>260.918368005969</v>
      </c>
      <c r="P2914">
        <v>302.19411272778501</v>
      </c>
      <c r="Q2914">
        <v>91.967489777117393</v>
      </c>
      <c r="R2914">
        <v>63.085478142041097</v>
      </c>
      <c r="S2914">
        <v>6.6846988994347596</v>
      </c>
      <c r="T2914">
        <v>77.675738075623798</v>
      </c>
    </row>
    <row r="2915" spans="1:20" x14ac:dyDescent="0.35">
      <c r="A2915" s="24">
        <v>45140</v>
      </c>
      <c r="B2915">
        <v>116.557496527579</v>
      </c>
      <c r="C2915">
        <v>138.96413532182899</v>
      </c>
      <c r="D2915">
        <v>132.06024593628501</v>
      </c>
      <c r="E2915">
        <v>112.692627363775</v>
      </c>
      <c r="F2915">
        <v>153.43939338526599</v>
      </c>
      <c r="G2915">
        <v>46.978869121183401</v>
      </c>
      <c r="H2915">
        <v>23.0553307540359</v>
      </c>
      <c r="I2915">
        <v>141.806499553067</v>
      </c>
      <c r="J2915">
        <v>136.12631564206001</v>
      </c>
      <c r="K2915">
        <v>38.827836461771902</v>
      </c>
      <c r="L2915">
        <v>437.782884880182</v>
      </c>
      <c r="M2915">
        <v>489.38622925759398</v>
      </c>
      <c r="N2915">
        <v>440.09425077012298</v>
      </c>
      <c r="O2915">
        <v>259.53651560625002</v>
      </c>
      <c r="P2915">
        <v>299.37110947006897</v>
      </c>
      <c r="Q2915">
        <v>90.581425220692296</v>
      </c>
      <c r="R2915">
        <v>61.943793741015099</v>
      </c>
      <c r="S2915">
        <v>6.4431996644009804</v>
      </c>
      <c r="T2915">
        <v>76.411658916640107</v>
      </c>
    </row>
    <row r="2916" spans="1:20" x14ac:dyDescent="0.35">
      <c r="A2916" s="24">
        <v>45141</v>
      </c>
      <c r="B2916">
        <v>115.772715963903</v>
      </c>
      <c r="C2916">
        <v>138.18073926093399</v>
      </c>
      <c r="D2916">
        <v>131.68777688885501</v>
      </c>
      <c r="E2916">
        <v>112.602945333319</v>
      </c>
      <c r="F2916">
        <v>152.918681033372</v>
      </c>
      <c r="G2916">
        <v>49.192163138965903</v>
      </c>
      <c r="H2916">
        <v>24.704561386095499</v>
      </c>
      <c r="I2916">
        <v>139.63150297203401</v>
      </c>
      <c r="J2916">
        <v>134.90353125231201</v>
      </c>
      <c r="K2916">
        <v>36.109296992319202</v>
      </c>
      <c r="L2916">
        <v>436.52824133010301</v>
      </c>
      <c r="M2916">
        <v>488.83132349755198</v>
      </c>
      <c r="N2916">
        <v>438.51503271983597</v>
      </c>
      <c r="O2916">
        <v>262.36302633937402</v>
      </c>
      <c r="P2916">
        <v>299.99838995483202</v>
      </c>
      <c r="Q2916">
        <v>91.4430341335447</v>
      </c>
      <c r="R2916">
        <v>62.646369186536901</v>
      </c>
      <c r="S2916">
        <v>6.6460590586792101</v>
      </c>
      <c r="T2916">
        <v>78.002664826903995</v>
      </c>
    </row>
    <row r="2917" spans="1:20" x14ac:dyDescent="0.35">
      <c r="A2917" s="24">
        <v>45142</v>
      </c>
      <c r="B2917">
        <v>116.726523312794</v>
      </c>
      <c r="C2917">
        <v>139.373632782957</v>
      </c>
      <c r="D2917">
        <v>132.43271498371499</v>
      </c>
      <c r="E2917">
        <v>112.991602091564</v>
      </c>
      <c r="F2917">
        <v>153.80891332761999</v>
      </c>
      <c r="G2917">
        <v>47.507199783210197</v>
      </c>
      <c r="H2917">
        <v>23.4333171167819</v>
      </c>
      <c r="I2917">
        <v>141.60024319800999</v>
      </c>
      <c r="J2917">
        <v>136.30649933680201</v>
      </c>
      <c r="K2917">
        <v>37.941355403279402</v>
      </c>
      <c r="L2917">
        <v>434.55394144104702</v>
      </c>
      <c r="M2917">
        <v>484.55023940332899</v>
      </c>
      <c r="N2917">
        <v>436.76962323497298</v>
      </c>
      <c r="O2917">
        <v>263.11674628705799</v>
      </c>
      <c r="P2917">
        <v>299.01266347877601</v>
      </c>
      <c r="Q2917">
        <v>91.592885028530702</v>
      </c>
      <c r="R2917">
        <v>62.822011652024003</v>
      </c>
      <c r="S2917">
        <v>6.7136785496898002</v>
      </c>
      <c r="T2917">
        <v>78.591114453582904</v>
      </c>
    </row>
    <row r="2918" spans="1:20" x14ac:dyDescent="0.35">
      <c r="A2918" s="24">
        <v>45145</v>
      </c>
      <c r="B2918">
        <v>116.750664657752</v>
      </c>
      <c r="C2918">
        <v>139.28463562955301</v>
      </c>
      <c r="D2918">
        <v>132.391339355366</v>
      </c>
      <c r="E2918">
        <v>113.036454648881</v>
      </c>
      <c r="F2918">
        <v>154.128075337891</v>
      </c>
      <c r="G2918">
        <v>48.421078402931201</v>
      </c>
      <c r="H2918">
        <v>24.151993000842399</v>
      </c>
      <c r="I2918">
        <v>140.94399158309199</v>
      </c>
      <c r="J2918">
        <v>135.971839608202</v>
      </c>
      <c r="K2918">
        <v>36.877583172307297</v>
      </c>
      <c r="L2918">
        <v>438.34697056277003</v>
      </c>
      <c r="M2918">
        <v>487.95924179614502</v>
      </c>
      <c r="N2918">
        <v>440.592920935086</v>
      </c>
      <c r="O2918">
        <v>265.88047545822099</v>
      </c>
      <c r="P2918">
        <v>299.23669222333399</v>
      </c>
      <c r="Q2918">
        <v>91.630344004131004</v>
      </c>
      <c r="R2918">
        <v>62.939110351397503</v>
      </c>
      <c r="S2918">
        <v>7.1483774491245402</v>
      </c>
      <c r="T2918">
        <v>79.026997140232893</v>
      </c>
    </row>
    <row r="2919" spans="1:20" x14ac:dyDescent="0.35">
      <c r="A2919" s="24">
        <v>45146</v>
      </c>
      <c r="B2919">
        <v>117.02835552315899</v>
      </c>
      <c r="C2919">
        <v>139.60510829840999</v>
      </c>
      <c r="D2919">
        <v>132.639633303773</v>
      </c>
      <c r="E2919">
        <v>113.141083684414</v>
      </c>
      <c r="F2919">
        <v>154.39680034055201</v>
      </c>
      <c r="G2919">
        <v>47.364405899523902</v>
      </c>
      <c r="H2919">
        <v>23.3078841774438</v>
      </c>
      <c r="I2919">
        <v>141.73150521601701</v>
      </c>
      <c r="J2919">
        <v>136.51244070733</v>
      </c>
      <c r="K2919">
        <v>38.118653447421202</v>
      </c>
      <c r="L2919">
        <v>436.44073657412503</v>
      </c>
      <c r="M2919">
        <v>486.532223907228</v>
      </c>
      <c r="N2919">
        <v>438.68128806190299</v>
      </c>
      <c r="O2919">
        <v>262.36302633937402</v>
      </c>
      <c r="P2919">
        <v>296.81694070582398</v>
      </c>
      <c r="Q2919">
        <v>91.5179595810379</v>
      </c>
      <c r="R2919">
        <v>62.939110351397503</v>
      </c>
      <c r="S2919">
        <v>7.2642969713911798</v>
      </c>
      <c r="T2919">
        <v>79.762565489135994</v>
      </c>
    </row>
    <row r="2920" spans="1:20" x14ac:dyDescent="0.35">
      <c r="A2920" s="24">
        <v>45147</v>
      </c>
      <c r="B2920">
        <v>117.112887601018</v>
      </c>
      <c r="C2920">
        <v>139.69410545181401</v>
      </c>
      <c r="D2920">
        <v>132.55685794008701</v>
      </c>
      <c r="E2920">
        <v>113.066337116944</v>
      </c>
      <c r="F2920">
        <v>154.41361706950701</v>
      </c>
      <c r="G2920">
        <v>46.893190555101</v>
      </c>
      <c r="H2920">
        <v>22.950240351581201</v>
      </c>
      <c r="I2920">
        <v>142.23776815683399</v>
      </c>
      <c r="J2920">
        <v>136.64114906242</v>
      </c>
      <c r="K2920">
        <v>38.709639292713497</v>
      </c>
      <c r="L2920">
        <v>433.52302416556398</v>
      </c>
      <c r="M2920">
        <v>483.12325194188099</v>
      </c>
      <c r="N2920">
        <v>435.689107303394</v>
      </c>
      <c r="O2920">
        <v>258.719965353156</v>
      </c>
      <c r="P2920">
        <v>295.69672810409497</v>
      </c>
      <c r="Q2920">
        <v>92.154807143996905</v>
      </c>
      <c r="R2920">
        <v>63.8173282624061</v>
      </c>
      <c r="S2920">
        <v>7.6989954102026896</v>
      </c>
      <c r="T2920">
        <v>80.825052168580399</v>
      </c>
    </row>
    <row r="2921" spans="1:20" x14ac:dyDescent="0.35">
      <c r="A2921" s="24">
        <v>45148</v>
      </c>
      <c r="B2921">
        <v>116.352239039675</v>
      </c>
      <c r="C2921">
        <v>138.89293759910601</v>
      </c>
      <c r="D2921">
        <v>132.10162960029601</v>
      </c>
      <c r="E2921">
        <v>112.90189697693</v>
      </c>
      <c r="F2921">
        <v>154.329612500259</v>
      </c>
      <c r="G2921">
        <v>48.349681461087997</v>
      </c>
      <c r="H2921">
        <v>24.068940565725899</v>
      </c>
      <c r="I2921">
        <v>140.68151140341499</v>
      </c>
      <c r="J2921">
        <v>135.67581139179501</v>
      </c>
      <c r="K2921">
        <v>36.877583172307297</v>
      </c>
      <c r="L2921">
        <v>433.67862472788499</v>
      </c>
      <c r="M2921">
        <v>483.44036702830698</v>
      </c>
      <c r="N2921">
        <v>435.689107303394</v>
      </c>
      <c r="O2921">
        <v>258.59432911405901</v>
      </c>
      <c r="P2921">
        <v>295.42789361062501</v>
      </c>
      <c r="Q2921">
        <v>91.667802979731206</v>
      </c>
      <c r="R2921">
        <v>63.202576841414803</v>
      </c>
      <c r="S2921">
        <v>7.2256571306356401</v>
      </c>
      <c r="T2921">
        <v>80.1330864035979</v>
      </c>
    </row>
    <row r="2922" spans="1:20" x14ac:dyDescent="0.35">
      <c r="A2922" s="24">
        <v>45149</v>
      </c>
      <c r="B2922">
        <v>115.990034781661</v>
      </c>
      <c r="C2922">
        <v>138.41218713751999</v>
      </c>
      <c r="D2922">
        <v>131.72916858852901</v>
      </c>
      <c r="E2922">
        <v>112.707597453029</v>
      </c>
      <c r="F2922">
        <v>154.111271788191</v>
      </c>
      <c r="G2922">
        <v>48.749505453344703</v>
      </c>
      <c r="H2922">
        <v>24.275727881151301</v>
      </c>
      <c r="I2922">
        <v>140.344022267909</v>
      </c>
      <c r="J2922">
        <v>135.21244330810501</v>
      </c>
      <c r="K2922">
        <v>36.522989374577897</v>
      </c>
      <c r="L2922">
        <v>433.42574016994001</v>
      </c>
      <c r="M2922">
        <v>482.96469439866701</v>
      </c>
      <c r="N2922">
        <v>435.356692480498</v>
      </c>
      <c r="O2922">
        <v>259.59934591166098</v>
      </c>
      <c r="P2922">
        <v>295.56231085735999</v>
      </c>
      <c r="Q2922">
        <v>91.5179595810379</v>
      </c>
      <c r="R2922">
        <v>63.114752816884597</v>
      </c>
      <c r="S2922">
        <v>7.2353168605129001</v>
      </c>
      <c r="T2922">
        <v>81.081135246912794</v>
      </c>
    </row>
    <row r="2923" spans="1:20" x14ac:dyDescent="0.35">
      <c r="A2923" s="24">
        <v>45152</v>
      </c>
      <c r="B2923">
        <v>115.90552138905301</v>
      </c>
      <c r="C2923">
        <v>138.287549664453</v>
      </c>
      <c r="D2923">
        <v>131.646401260506</v>
      </c>
      <c r="E2923">
        <v>112.558115860179</v>
      </c>
      <c r="F2923">
        <v>154.128075337891</v>
      </c>
      <c r="G2923">
        <v>48.920851406155997</v>
      </c>
      <c r="H2923">
        <v>24.452007962687599</v>
      </c>
      <c r="I2923">
        <v>140.212760249902</v>
      </c>
      <c r="J2923">
        <v>135.16095796547299</v>
      </c>
      <c r="K2923">
        <v>36.168397867402497</v>
      </c>
      <c r="L2923">
        <v>435.81827451297698</v>
      </c>
      <c r="M2923">
        <v>487.08716009473801</v>
      </c>
      <c r="N2923">
        <v>438.09947424903299</v>
      </c>
      <c r="O2923">
        <v>255.579400579875</v>
      </c>
      <c r="P2923">
        <v>296.27927171888399</v>
      </c>
      <c r="Q2923">
        <v>91.068421888665199</v>
      </c>
      <c r="R2923">
        <v>62.763467885910302</v>
      </c>
      <c r="S2923">
        <v>7.2642969713911798</v>
      </c>
      <c r="T2923">
        <v>80.514486912193703</v>
      </c>
    </row>
    <row r="2924" spans="1:20" x14ac:dyDescent="0.35">
      <c r="A2924" s="24">
        <v>45153</v>
      </c>
      <c r="B2924">
        <v>115.591609163583</v>
      </c>
      <c r="C2924">
        <v>137.806854480602</v>
      </c>
      <c r="D2924">
        <v>131.43946686912199</v>
      </c>
      <c r="E2924">
        <v>112.558115860179</v>
      </c>
      <c r="F2924">
        <v>153.640956906143</v>
      </c>
      <c r="G2924">
        <v>49.5777055069833</v>
      </c>
      <c r="H2924">
        <v>24.928303006069001</v>
      </c>
      <c r="I2924">
        <v>139.14401054364799</v>
      </c>
      <c r="J2924">
        <v>134.453037005027</v>
      </c>
      <c r="K2924">
        <v>35.577412022110202</v>
      </c>
      <c r="L2924">
        <v>430.74150336968899</v>
      </c>
      <c r="M2924">
        <v>482.409758211157</v>
      </c>
      <c r="N2924">
        <v>433.02943722902</v>
      </c>
      <c r="O2924">
        <v>247.665146155402</v>
      </c>
      <c r="P2924">
        <v>293.14262821878702</v>
      </c>
      <c r="Q2924">
        <v>89.982051625919496</v>
      </c>
      <c r="R2924">
        <v>61.738876600684598</v>
      </c>
      <c r="S2924">
        <v>6.9261981344685397</v>
      </c>
      <c r="T2924">
        <v>79.005212689749996</v>
      </c>
    </row>
    <row r="2925" spans="1:20" x14ac:dyDescent="0.35">
      <c r="A2925" s="24">
        <v>45154</v>
      </c>
      <c r="B2925">
        <v>115.31392764080201</v>
      </c>
      <c r="C2925">
        <v>137.379529949925</v>
      </c>
      <c r="D2925">
        <v>131.108389521367</v>
      </c>
      <c r="E2925">
        <v>112.423569730317</v>
      </c>
      <c r="F2925">
        <v>153.23784304364301</v>
      </c>
      <c r="G2925">
        <v>50.3202214048627</v>
      </c>
      <c r="H2925">
        <v>25.492731518782801</v>
      </c>
      <c r="I2925">
        <v>138.300273086104</v>
      </c>
      <c r="J2925">
        <v>133.84807672686401</v>
      </c>
      <c r="K2925">
        <v>34.809128132676101</v>
      </c>
      <c r="L2925">
        <v>427.58065573689697</v>
      </c>
      <c r="M2925">
        <v>478.76293471725501</v>
      </c>
      <c r="N2925">
        <v>429.53865021304102</v>
      </c>
      <c r="O2925">
        <v>244.71302355490499</v>
      </c>
      <c r="P2925">
        <v>290.49884795671801</v>
      </c>
      <c r="Q2925">
        <v>89.607431884746902</v>
      </c>
      <c r="R2925">
        <v>61.241218295493297</v>
      </c>
      <c r="S2925">
        <v>6.7619785809458497</v>
      </c>
      <c r="T2925">
        <v>78.651053270181194</v>
      </c>
    </row>
    <row r="2926" spans="1:20" x14ac:dyDescent="0.35">
      <c r="A2926" s="24">
        <v>45155</v>
      </c>
      <c r="B2926">
        <v>115.19318354550499</v>
      </c>
      <c r="C2926">
        <v>137.05904346163501</v>
      </c>
      <c r="D2926">
        <v>131.02562219334399</v>
      </c>
      <c r="E2926">
        <v>112.513263302862</v>
      </c>
      <c r="F2926">
        <v>152.515567170872</v>
      </c>
      <c r="G2926">
        <v>50.791436749285602</v>
      </c>
      <c r="H2926">
        <v>25.877496974773699</v>
      </c>
      <c r="I2926">
        <v>137.456506391001</v>
      </c>
      <c r="J2926">
        <v>133.48768933142</v>
      </c>
      <c r="K2926">
        <v>34.277238581359001</v>
      </c>
      <c r="L2926">
        <v>424.32252410848099</v>
      </c>
      <c r="M2926">
        <v>475.75034139620601</v>
      </c>
      <c r="N2926">
        <v>426.46338971411899</v>
      </c>
      <c r="O2926">
        <v>244.46177544843599</v>
      </c>
      <c r="P2926">
        <v>286.77967806156698</v>
      </c>
      <c r="Q2926">
        <v>89.832200730932996</v>
      </c>
      <c r="R2926">
        <v>61.621777901310899</v>
      </c>
      <c r="S2926">
        <v>6.8295985325796797</v>
      </c>
      <c r="T2926">
        <v>79.746220835719896</v>
      </c>
    </row>
    <row r="2927" spans="1:20" x14ac:dyDescent="0.35">
      <c r="A2927" s="24">
        <v>45156</v>
      </c>
      <c r="B2927">
        <v>115.446723723327</v>
      </c>
      <c r="C2927">
        <v>137.52196685367301</v>
      </c>
      <c r="D2927">
        <v>131.31530784142501</v>
      </c>
      <c r="E2927">
        <v>112.57306286525601</v>
      </c>
      <c r="F2927">
        <v>152.58274183191</v>
      </c>
      <c r="G2927">
        <v>50.520136195829302</v>
      </c>
      <c r="H2927">
        <v>25.6554560424036</v>
      </c>
      <c r="I2927">
        <v>138.37526742315401</v>
      </c>
      <c r="J2927">
        <v>133.98966892133799</v>
      </c>
      <c r="K2927">
        <v>34.513635210029904</v>
      </c>
      <c r="L2927">
        <v>424.52675171564698</v>
      </c>
      <c r="M2927">
        <v>475.51252029512199</v>
      </c>
      <c r="N2927">
        <v>426.71272479660098</v>
      </c>
      <c r="O2927">
        <v>244.65024199294299</v>
      </c>
      <c r="P2927">
        <v>290.49884795671801</v>
      </c>
      <c r="Q2927">
        <v>90.469040797599206</v>
      </c>
      <c r="R2927">
        <v>62.2950842555626</v>
      </c>
      <c r="S2927">
        <v>6.7040188198125303</v>
      </c>
      <c r="T2927">
        <v>80.579857105120297</v>
      </c>
    </row>
    <row r="2928" spans="1:20" x14ac:dyDescent="0.35">
      <c r="A2928" s="24">
        <v>45159</v>
      </c>
      <c r="B2928">
        <v>114.867209990181</v>
      </c>
      <c r="C2928">
        <v>136.898807127206</v>
      </c>
      <c r="D2928">
        <v>130.90146316564599</v>
      </c>
      <c r="E2928">
        <v>112.423569730317</v>
      </c>
      <c r="F2928">
        <v>152.633165660266</v>
      </c>
      <c r="G2928">
        <v>51.8481092526929</v>
      </c>
      <c r="H2928">
        <v>26.6894031338283</v>
      </c>
      <c r="I2928">
        <v>137.10024674306399</v>
      </c>
      <c r="J2928">
        <v>133.191651112031</v>
      </c>
      <c r="K2928">
        <v>33.213464059832802</v>
      </c>
      <c r="L2928">
        <v>427.28883365595698</v>
      </c>
      <c r="M2928">
        <v>480.98270989476902</v>
      </c>
      <c r="N2928">
        <v>429.53865021304102</v>
      </c>
      <c r="O2928">
        <v>242.954311181344</v>
      </c>
      <c r="P2928">
        <v>288.34799981161501</v>
      </c>
      <c r="Q2928">
        <v>90.244279447705907</v>
      </c>
      <c r="R2928">
        <v>62.0901615316589</v>
      </c>
      <c r="S2928">
        <v>6.7329984700675798</v>
      </c>
      <c r="T2928">
        <v>80.667045431484198</v>
      </c>
    </row>
    <row r="2929" spans="1:20" x14ac:dyDescent="0.35">
      <c r="A2929" s="24">
        <v>45160</v>
      </c>
      <c r="B2929">
        <v>114.987935400227</v>
      </c>
      <c r="C2929">
        <v>136.97003248879699</v>
      </c>
      <c r="D2929">
        <v>130.90146316564599</v>
      </c>
      <c r="E2929">
        <v>112.348834704936</v>
      </c>
      <c r="F2929">
        <v>152.71711751249401</v>
      </c>
      <c r="G2929">
        <v>51.134145423938499</v>
      </c>
      <c r="H2929">
        <v>26.070726103709401</v>
      </c>
      <c r="I2929">
        <v>138.000281119123</v>
      </c>
      <c r="J2929">
        <v>133.60353385308801</v>
      </c>
      <c r="K2929">
        <v>33.863548489654399</v>
      </c>
      <c r="L2929">
        <v>426.13150400743302</v>
      </c>
      <c r="M2929">
        <v>480.11068904830103</v>
      </c>
      <c r="N2929">
        <v>428.29191089314202</v>
      </c>
      <c r="O2929">
        <v>236.92442974125299</v>
      </c>
      <c r="P2929">
        <v>280.32713362625702</v>
      </c>
      <c r="Q2929">
        <v>90.281738423305697</v>
      </c>
      <c r="R2929">
        <v>61.914519066171799</v>
      </c>
      <c r="S2929">
        <v>6.5494594567903501</v>
      </c>
      <c r="T2929">
        <v>79.844297176956204</v>
      </c>
    </row>
    <row r="2930" spans="1:20" x14ac:dyDescent="0.35">
      <c r="A2930" s="24">
        <v>45161</v>
      </c>
      <c r="B2930">
        <v>116.086618846747</v>
      </c>
      <c r="C2930">
        <v>138.39440152627299</v>
      </c>
      <c r="D2930">
        <v>131.81194395221601</v>
      </c>
      <c r="E2930">
        <v>112.67768035869901</v>
      </c>
      <c r="F2930">
        <v>153.976896107606</v>
      </c>
      <c r="G2930">
        <v>48.606705979981697</v>
      </c>
      <c r="H2930">
        <v>24.182502863305899</v>
      </c>
      <c r="I2930">
        <v>140.906523652125</v>
      </c>
      <c r="J2930">
        <v>135.48274385766899</v>
      </c>
      <c r="K2930">
        <v>36.345693620990197</v>
      </c>
      <c r="L2930">
        <v>430.87763517051297</v>
      </c>
      <c r="M2930">
        <v>485.89799373437501</v>
      </c>
      <c r="N2930">
        <v>433.11258087692698</v>
      </c>
      <c r="O2930">
        <v>240.12780044821901</v>
      </c>
      <c r="P2930">
        <v>282.61241623783002</v>
      </c>
      <c r="Q2930">
        <v>90.469040797599305</v>
      </c>
      <c r="R2930">
        <v>61.826700625214798</v>
      </c>
      <c r="S2930">
        <v>6.3852399032676601</v>
      </c>
      <c r="T2930">
        <v>79.032453778777096</v>
      </c>
    </row>
    <row r="2931" spans="1:20" x14ac:dyDescent="0.35">
      <c r="A2931" s="24">
        <v>45162</v>
      </c>
      <c r="B2931">
        <v>115.821017339072</v>
      </c>
      <c r="C2931">
        <v>137.931478134234</v>
      </c>
      <c r="D2931">
        <v>131.522250268471</v>
      </c>
      <c r="E2931">
        <v>112.617892338395</v>
      </c>
      <c r="F2931">
        <v>153.06986026365701</v>
      </c>
      <c r="G2931">
        <v>49.249278456569698</v>
      </c>
      <c r="H2931">
        <v>24.6554070457778</v>
      </c>
      <c r="I2931">
        <v>140.26901331208001</v>
      </c>
      <c r="J2931">
        <v>135.01937577397999</v>
      </c>
      <c r="K2931">
        <v>35.754707775697902</v>
      </c>
      <c r="L2931">
        <v>424.90604864663402</v>
      </c>
      <c r="M2931">
        <v>478.60434674657301</v>
      </c>
      <c r="N2931">
        <v>427.12831522114902</v>
      </c>
      <c r="O2931">
        <v>240.81873883394101</v>
      </c>
      <c r="P2931">
        <v>276.69759244866299</v>
      </c>
      <c r="Q2931">
        <v>90.543966245092506</v>
      </c>
      <c r="R2931">
        <v>61.914519066171799</v>
      </c>
      <c r="S2931">
        <v>6.5108191554115598</v>
      </c>
      <c r="T2931">
        <v>78.514839404306898</v>
      </c>
    </row>
    <row r="2932" spans="1:20" x14ac:dyDescent="0.35">
      <c r="A2932" s="24">
        <v>45163</v>
      </c>
      <c r="B2932">
        <v>115.748565276318</v>
      </c>
      <c r="C2932">
        <v>137.91366488412001</v>
      </c>
      <c r="D2932">
        <v>131.43946686912199</v>
      </c>
      <c r="E2932">
        <v>112.498327839875</v>
      </c>
      <c r="F2932">
        <v>153.70815792568999</v>
      </c>
      <c r="G2932">
        <v>48.992253937675898</v>
      </c>
      <c r="H2932">
        <v>24.467261579632201</v>
      </c>
      <c r="I2932">
        <v>140.47525504835801</v>
      </c>
      <c r="J2932">
        <v>135.09659878643799</v>
      </c>
      <c r="K2932">
        <v>35.991102113814698</v>
      </c>
      <c r="L2932">
        <v>427.90157628932201</v>
      </c>
      <c r="M2932">
        <v>482.25120066794398</v>
      </c>
      <c r="N2932">
        <v>430.12043207216499</v>
      </c>
      <c r="O2932">
        <v>239.81374640806399</v>
      </c>
      <c r="P2932">
        <v>277.81782227012701</v>
      </c>
      <c r="Q2932">
        <v>91.4430341335447</v>
      </c>
      <c r="R2932">
        <v>62.939110351397503</v>
      </c>
      <c r="S2932">
        <v>6.6267391383014402</v>
      </c>
      <c r="T2932">
        <v>79.5282837027639</v>
      </c>
    </row>
    <row r="2933" spans="1:20" x14ac:dyDescent="0.35">
      <c r="A2933" s="24">
        <v>45166</v>
      </c>
      <c r="B2933">
        <v>116.002124139392</v>
      </c>
      <c r="C2933">
        <v>138.41218713751999</v>
      </c>
      <c r="D2933">
        <v>131.81194395221601</v>
      </c>
      <c r="E2933">
        <v>112.602945333319</v>
      </c>
      <c r="F2933">
        <v>154.36321959966</v>
      </c>
      <c r="G2933">
        <v>48.949409064957898</v>
      </c>
      <c r="H2933">
        <v>24.367257468541901</v>
      </c>
      <c r="I2933">
        <v>140.94399158309199</v>
      </c>
      <c r="J2933">
        <v>135.52135536389801</v>
      </c>
      <c r="K2933">
        <v>36.109296992319202</v>
      </c>
      <c r="L2933">
        <v>430.61506109071598</v>
      </c>
      <c r="M2933">
        <v>485.02591203296799</v>
      </c>
      <c r="N2933">
        <v>432.86324579444602</v>
      </c>
      <c r="O2933">
        <v>242.82869931397099</v>
      </c>
      <c r="P2933">
        <v>281.26814045207402</v>
      </c>
      <c r="Q2933">
        <v>91.293198231144501</v>
      </c>
      <c r="R2933">
        <v>62.763467885910302</v>
      </c>
      <c r="S2933">
        <v>6.6170789478009402</v>
      </c>
      <c r="T2933">
        <v>79.991415899179401</v>
      </c>
    </row>
    <row r="2934" spans="1:20" x14ac:dyDescent="0.35">
      <c r="A2934" s="24">
        <v>45167</v>
      </c>
      <c r="B2934">
        <v>116.750664657752</v>
      </c>
      <c r="C2934">
        <v>139.28463562955301</v>
      </c>
      <c r="D2934">
        <v>132.34993962002901</v>
      </c>
      <c r="E2934">
        <v>112.961708081412</v>
      </c>
      <c r="F2934">
        <v>155.32065291345501</v>
      </c>
      <c r="G2934">
        <v>47.892747740904397</v>
      </c>
      <c r="H2934">
        <v>23.6282364190237</v>
      </c>
      <c r="I2934">
        <v>142.444024511892</v>
      </c>
      <c r="J2934">
        <v>136.60252755321099</v>
      </c>
      <c r="K2934">
        <v>37.232172388928603</v>
      </c>
      <c r="L2934">
        <v>436.83950226660897</v>
      </c>
      <c r="M2934">
        <v>493.35016783792099</v>
      </c>
      <c r="N2934">
        <v>439.17999018061198</v>
      </c>
      <c r="O2934">
        <v>245.78082191446799</v>
      </c>
      <c r="P2934">
        <v>285.704253989015</v>
      </c>
      <c r="Q2934">
        <v>91.630344004131004</v>
      </c>
      <c r="R2934">
        <v>62.997659701084402</v>
      </c>
      <c r="S2934">
        <v>6.6267391383014402</v>
      </c>
      <c r="T2934">
        <v>80.394609278997095</v>
      </c>
    </row>
    <row r="2935" spans="1:20" x14ac:dyDescent="0.35">
      <c r="A2935" s="24">
        <v>45168</v>
      </c>
      <c r="B2935">
        <v>116.70237262520899</v>
      </c>
      <c r="C2935">
        <v>139.195583198414</v>
      </c>
      <c r="D2935">
        <v>132.34993962002901</v>
      </c>
      <c r="E2935">
        <v>112.946749534247</v>
      </c>
      <c r="F2935">
        <v>155.28704581405401</v>
      </c>
      <c r="G2935">
        <v>47.992702341549297</v>
      </c>
      <c r="H2935">
        <v>23.709598680834102</v>
      </c>
      <c r="I2935">
        <v>142.200270988309</v>
      </c>
      <c r="J2935">
        <v>136.409480025047</v>
      </c>
      <c r="K2935">
        <v>37.054878925894897</v>
      </c>
      <c r="L2935">
        <v>438.63873283184603</v>
      </c>
      <c r="M2935">
        <v>496.28349760109802</v>
      </c>
      <c r="N2935">
        <v>441.00851135963399</v>
      </c>
      <c r="O2935">
        <v>244.587387315808</v>
      </c>
      <c r="P2935">
        <v>287.58625042091398</v>
      </c>
      <c r="Q2935">
        <v>91.742728427224094</v>
      </c>
      <c r="R2935">
        <v>62.997659701084402</v>
      </c>
      <c r="S2935">
        <v>6.9551777847235901</v>
      </c>
      <c r="T2935">
        <v>80.939481583971201</v>
      </c>
    </row>
    <row r="2936" spans="1:20" x14ac:dyDescent="0.35">
      <c r="A2936" s="24">
        <v>45169</v>
      </c>
      <c r="B2936">
        <v>116.871399410424</v>
      </c>
      <c r="C2936">
        <v>139.39145985250599</v>
      </c>
      <c r="D2936">
        <v>132.515498383064</v>
      </c>
      <c r="E2936">
        <v>113.111189674261</v>
      </c>
      <c r="F2936">
        <v>155.30384936375501</v>
      </c>
      <c r="G2936">
        <v>47.621436008094499</v>
      </c>
      <c r="H2936">
        <v>23.445179872816901</v>
      </c>
      <c r="I2936">
        <v>142.57527191112001</v>
      </c>
      <c r="J2936">
        <v>136.64114906242</v>
      </c>
      <c r="K2936">
        <v>37.468571308153599</v>
      </c>
      <c r="L2936">
        <v>437.99683191513202</v>
      </c>
      <c r="M2936">
        <v>495.490709885032</v>
      </c>
      <c r="N2936">
        <v>440.26050611219</v>
      </c>
      <c r="O2936">
        <v>245.34113163521599</v>
      </c>
      <c r="P2936">
        <v>287.98951938085298</v>
      </c>
      <c r="Q2936">
        <v>92.117340672103893</v>
      </c>
      <c r="R2936">
        <v>63.524592681119003</v>
      </c>
      <c r="S2936">
        <v>6.8682383733352204</v>
      </c>
      <c r="T2936">
        <v>81.010299994703601</v>
      </c>
    </row>
    <row r="2937" spans="1:20" x14ac:dyDescent="0.35">
      <c r="A2937" s="24">
        <v>45170</v>
      </c>
      <c r="B2937">
        <v>116.266100030185</v>
      </c>
      <c r="C2937">
        <v>138.79837121389701</v>
      </c>
      <c r="D2937">
        <v>132.17084076498199</v>
      </c>
      <c r="E2937">
        <v>112.99282555298301</v>
      </c>
      <c r="F2937">
        <v>155.374780112373</v>
      </c>
      <c r="G2937">
        <v>49.149318266247903</v>
      </c>
      <c r="H2937">
        <v>24.536755828259</v>
      </c>
      <c r="I2937">
        <v>140.92244350262101</v>
      </c>
      <c r="J2937">
        <v>135.66848920978401</v>
      </c>
      <c r="K2937">
        <v>35.813804069672997</v>
      </c>
      <c r="L2937">
        <v>438.81380215566497</v>
      </c>
      <c r="M2937">
        <v>496.045646072544</v>
      </c>
      <c r="N2937">
        <v>441.17473474795497</v>
      </c>
      <c r="O2937">
        <v>250.24043315378199</v>
      </c>
      <c r="P2937">
        <v>289.51305260172398</v>
      </c>
      <c r="Q2937">
        <v>93.203718431142406</v>
      </c>
      <c r="R2937">
        <v>64.432085266971001</v>
      </c>
      <c r="S2937">
        <v>6.8102786122019001</v>
      </c>
      <c r="T2937">
        <v>83.009955923328903</v>
      </c>
    </row>
    <row r="2938" spans="1:20" x14ac:dyDescent="0.35">
      <c r="A2938" s="24">
        <v>45174</v>
      </c>
      <c r="B2938">
        <v>115.636593906608</v>
      </c>
      <c r="C2938">
        <v>138.04811415515499</v>
      </c>
      <c r="D2938">
        <v>131.75559788385601</v>
      </c>
      <c r="E2938">
        <v>112.78308271418599</v>
      </c>
      <c r="F2938">
        <v>154.462696613887</v>
      </c>
      <c r="G2938">
        <v>50.548693854631203</v>
      </c>
      <c r="H2938">
        <v>25.574096409167598</v>
      </c>
      <c r="I2938">
        <v>139.30351604297701</v>
      </c>
      <c r="J2938">
        <v>134.69971051373301</v>
      </c>
      <c r="K2938">
        <v>34.336337165888203</v>
      </c>
      <c r="L2938">
        <v>436.91725768887198</v>
      </c>
      <c r="M2938">
        <v>495.490709885032</v>
      </c>
      <c r="N2938">
        <v>439.26310187477202</v>
      </c>
      <c r="O2938">
        <v>245.65521004709601</v>
      </c>
      <c r="P2938">
        <v>283.19492541314997</v>
      </c>
      <c r="Q2938">
        <v>93.653256123515106</v>
      </c>
      <c r="R2938">
        <v>64.812644872788496</v>
      </c>
      <c r="S2938">
        <v>6.4238797440232096</v>
      </c>
      <c r="T2938">
        <v>82.546815306174395</v>
      </c>
    </row>
    <row r="2939" spans="1:20" x14ac:dyDescent="0.35">
      <c r="A2939" s="24">
        <v>45175</v>
      </c>
      <c r="B2939">
        <v>115.527630862392</v>
      </c>
      <c r="C2939">
        <v>137.70872268148301</v>
      </c>
      <c r="D2939">
        <v>131.506460190843</v>
      </c>
      <c r="E2939">
        <v>112.58832150673101</v>
      </c>
      <c r="F2939">
        <v>154.24311705188001</v>
      </c>
      <c r="G2939">
        <v>50.291669335737403</v>
      </c>
      <c r="H2939">
        <v>25.391034605812099</v>
      </c>
      <c r="I2939">
        <v>139.58589238107999</v>
      </c>
      <c r="J2939">
        <v>134.57054202152199</v>
      </c>
      <c r="K2939">
        <v>34.513635210029904</v>
      </c>
      <c r="L2939">
        <v>433.98013633067598</v>
      </c>
      <c r="M2939">
        <v>490.49613206008502</v>
      </c>
      <c r="N2939">
        <v>436.27095307001002</v>
      </c>
      <c r="O2939">
        <v>240.504684793785</v>
      </c>
      <c r="P2939">
        <v>280.99927151913499</v>
      </c>
      <c r="Q2939">
        <v>93.878017473408505</v>
      </c>
      <c r="R2939">
        <v>65.017562013119303</v>
      </c>
      <c r="S2939">
        <v>6.2596601905005196</v>
      </c>
      <c r="T2939">
        <v>82.525030855691</v>
      </c>
    </row>
    <row r="2940" spans="1:20" x14ac:dyDescent="0.35">
      <c r="A2940" s="24">
        <v>45176</v>
      </c>
      <c r="B2940">
        <v>115.89081609611</v>
      </c>
      <c r="C2940">
        <v>138.22674415591601</v>
      </c>
      <c r="D2940">
        <v>131.83864646008101</v>
      </c>
      <c r="E2940">
        <v>112.828027608214</v>
      </c>
      <c r="F2940">
        <v>154.699158801122</v>
      </c>
      <c r="G2940">
        <v>50.106036169009997</v>
      </c>
      <c r="H2940">
        <v>25.268995155957999</v>
      </c>
      <c r="I2940">
        <v>140.30123310133101</v>
      </c>
      <c r="J2940">
        <v>135.16471908628699</v>
      </c>
      <c r="K2940">
        <v>34.690930963617703</v>
      </c>
      <c r="L2940">
        <v>432.64770745240202</v>
      </c>
      <c r="M2940">
        <v>488.27635688257197</v>
      </c>
      <c r="N2940">
        <v>434.85799036178901</v>
      </c>
      <c r="O2940">
        <v>237.55251344984001</v>
      </c>
      <c r="P2940">
        <v>279.20690380479402</v>
      </c>
      <c r="Q2940">
        <v>93.690715099115295</v>
      </c>
      <c r="R2940">
        <v>64.900468897318703</v>
      </c>
      <c r="S2940">
        <v>6.4238797440232096</v>
      </c>
      <c r="T2940">
        <v>82.519574217147294</v>
      </c>
    </row>
    <row r="2941" spans="1:20" x14ac:dyDescent="0.35">
      <c r="A2941" s="24">
        <v>45177</v>
      </c>
      <c r="B2941">
        <v>115.951346968397</v>
      </c>
      <c r="C2941">
        <v>138.24461268376601</v>
      </c>
      <c r="D2941">
        <v>131.797118154137</v>
      </c>
      <c r="E2941">
        <v>112.813045976871</v>
      </c>
      <c r="F2941">
        <v>154.56405826153099</v>
      </c>
      <c r="G2941">
        <v>49.720493800992699</v>
      </c>
      <c r="H2941">
        <v>24.977454717812499</v>
      </c>
      <c r="I2941">
        <v>140.58360943943299</v>
      </c>
      <c r="J2941">
        <v>135.26805988184401</v>
      </c>
      <c r="K2941">
        <v>35.104621055322298</v>
      </c>
      <c r="L2941">
        <v>433.29932779689898</v>
      </c>
      <c r="M2941">
        <v>488.98985061329603</v>
      </c>
      <c r="N2941">
        <v>435.52291586881898</v>
      </c>
      <c r="O2941">
        <v>239.75091610265301</v>
      </c>
      <c r="P2941">
        <v>277.728193552569</v>
      </c>
      <c r="Q2941">
        <v>93.878017473408406</v>
      </c>
      <c r="R2941">
        <v>65.134660712492803</v>
      </c>
      <c r="S2941">
        <v>6.4818395051565201</v>
      </c>
      <c r="T2941">
        <v>83.467639901939194</v>
      </c>
    </row>
    <row r="2942" spans="1:20" x14ac:dyDescent="0.35">
      <c r="A2942" s="24">
        <v>45180</v>
      </c>
      <c r="B2942">
        <v>115.81818652346701</v>
      </c>
      <c r="C2942">
        <v>138.10169209983599</v>
      </c>
      <c r="D2942">
        <v>131.75559788385601</v>
      </c>
      <c r="E2942">
        <v>112.798064345528</v>
      </c>
      <c r="F2942">
        <v>154.74983303531701</v>
      </c>
      <c r="G2942">
        <v>50.50585457159</v>
      </c>
      <c r="H2942">
        <v>25.506292333846901</v>
      </c>
      <c r="I2942">
        <v>139.96238441936401</v>
      </c>
      <c r="J2942">
        <v>135.009712894442</v>
      </c>
      <c r="K2942">
        <v>34.336337165888203</v>
      </c>
      <c r="L2942">
        <v>436.14897430504902</v>
      </c>
      <c r="M2942">
        <v>492.31955902077101</v>
      </c>
      <c r="N2942">
        <v>438.51503271983597</v>
      </c>
      <c r="O2942">
        <v>239.43686206249799</v>
      </c>
      <c r="P2942">
        <v>277.81782227012701</v>
      </c>
      <c r="Q2942">
        <v>94.439939588874594</v>
      </c>
      <c r="R2942">
        <v>65.573769667997198</v>
      </c>
      <c r="S2942">
        <v>6.4818395051565201</v>
      </c>
      <c r="T2942">
        <v>81.8276000314264</v>
      </c>
    </row>
    <row r="2943" spans="1:20" x14ac:dyDescent="0.35">
      <c r="A2943" s="24">
        <v>45181</v>
      </c>
      <c r="B2943">
        <v>115.854491967163</v>
      </c>
      <c r="C2943">
        <v>138.03024562730599</v>
      </c>
      <c r="D2943">
        <v>131.67254930763099</v>
      </c>
      <c r="E2943">
        <v>112.738137820158</v>
      </c>
      <c r="F2943">
        <v>154.580927707505</v>
      </c>
      <c r="G2943">
        <v>49.934684626521999</v>
      </c>
      <c r="H2943">
        <v>25.065596072867798</v>
      </c>
      <c r="I2943">
        <v>140.11298708218899</v>
      </c>
      <c r="J2943">
        <v>134.970971349461</v>
      </c>
      <c r="K2943">
        <v>34.927325301734498</v>
      </c>
      <c r="L2943">
        <v>433.75641005607901</v>
      </c>
      <c r="M2943">
        <v>488.67273552686999</v>
      </c>
      <c r="N2943">
        <v>435.85536264546198</v>
      </c>
      <c r="O2943">
        <v>241.886512821781</v>
      </c>
      <c r="P2943">
        <v>277.414536090453</v>
      </c>
      <c r="Q2943">
        <v>94.777092858153793</v>
      </c>
      <c r="R2943">
        <v>65.925060182544698</v>
      </c>
      <c r="S2943">
        <v>6.8102786122019001</v>
      </c>
      <c r="T2943">
        <v>83.805454668091301</v>
      </c>
    </row>
    <row r="2944" spans="1:20" x14ac:dyDescent="0.35">
      <c r="A2944" s="24">
        <v>45182</v>
      </c>
      <c r="B2944">
        <v>116.02397654104</v>
      </c>
      <c r="C2944">
        <v>138.29820444788101</v>
      </c>
      <c r="D2944">
        <v>131.83864646008101</v>
      </c>
      <c r="E2944">
        <v>112.85797932881</v>
      </c>
      <c r="F2944">
        <v>154.96941259732401</v>
      </c>
      <c r="G2944">
        <v>49.948966250761401</v>
      </c>
      <c r="H2944">
        <v>25.153734799348701</v>
      </c>
      <c r="I2944">
        <v>140.45183576415599</v>
      </c>
      <c r="J2944">
        <v>135.26805988184401</v>
      </c>
      <c r="K2944">
        <v>34.927325301734498</v>
      </c>
      <c r="L2944">
        <v>434.26220907790099</v>
      </c>
      <c r="M2944">
        <v>489.86193231470298</v>
      </c>
      <c r="N2944">
        <v>436.52028815249201</v>
      </c>
      <c r="O2944">
        <v>239.18566269947701</v>
      </c>
      <c r="P2944">
        <v>276.02543733605103</v>
      </c>
      <c r="Q2944">
        <v>95.076779655540406</v>
      </c>
      <c r="R2944">
        <v>66.159251997718499</v>
      </c>
      <c r="S2944">
        <v>6.7136785496898099</v>
      </c>
      <c r="T2944">
        <v>82.835596112077596</v>
      </c>
    </row>
    <row r="2945" spans="1:20" x14ac:dyDescent="0.35">
      <c r="A2945" s="24">
        <v>45183</v>
      </c>
      <c r="B2945">
        <v>115.86660001014501</v>
      </c>
      <c r="C2945">
        <v>138.11958826655399</v>
      </c>
      <c r="D2945">
        <v>131.75559788385601</v>
      </c>
      <c r="E2945">
        <v>112.813045976871</v>
      </c>
      <c r="F2945">
        <v>155.18896580082199</v>
      </c>
      <c r="G2945">
        <v>50.748603055921102</v>
      </c>
      <c r="H2945">
        <v>25.736815675639701</v>
      </c>
      <c r="I2945">
        <v>140.05651473832401</v>
      </c>
      <c r="J2945">
        <v>135.02262674276801</v>
      </c>
      <c r="K2945">
        <v>34.218142287383799</v>
      </c>
      <c r="L2945">
        <v>438.006551342916</v>
      </c>
      <c r="M2945">
        <v>493.27090428004902</v>
      </c>
      <c r="N2945">
        <v>440.34358585260497</v>
      </c>
      <c r="O2945">
        <v>243.01709274330599</v>
      </c>
      <c r="P2945">
        <v>282.47799899109498</v>
      </c>
      <c r="Q2945">
        <v>95.863470617192704</v>
      </c>
      <c r="R2945">
        <v>67.008195233883797</v>
      </c>
      <c r="S2945">
        <v>6.6943586293120303</v>
      </c>
      <c r="T2945">
        <v>83.244254551178003</v>
      </c>
    </row>
    <row r="2946" spans="1:20" x14ac:dyDescent="0.35">
      <c r="A2946" s="24">
        <v>45184</v>
      </c>
      <c r="B2946">
        <v>115.600279120286</v>
      </c>
      <c r="C2946">
        <v>137.887352682244</v>
      </c>
      <c r="D2946">
        <v>131.63102903735</v>
      </c>
      <c r="E2946">
        <v>112.7531194515</v>
      </c>
      <c r="F2946">
        <v>154.682276175894</v>
      </c>
      <c r="G2946">
        <v>51.276933717947898</v>
      </c>
      <c r="H2946">
        <v>26.1368321200008</v>
      </c>
      <c r="I2946">
        <v>139.623535737396</v>
      </c>
      <c r="J2946">
        <v>134.81595515463499</v>
      </c>
      <c r="K2946">
        <v>33.568055567008201</v>
      </c>
      <c r="L2946">
        <v>432.729320739846</v>
      </c>
      <c r="M2946">
        <v>486.92860255152601</v>
      </c>
      <c r="N2946">
        <v>434.69176697346802</v>
      </c>
      <c r="O2946">
        <v>242.13776092825</v>
      </c>
      <c r="P2946">
        <v>278.848423374032</v>
      </c>
      <c r="Q2946">
        <v>95.638709267299305</v>
      </c>
      <c r="R2946">
        <v>66.774003418710095</v>
      </c>
      <c r="S2946">
        <v>6.5784391070453898</v>
      </c>
      <c r="T2946">
        <v>81.8276000314263</v>
      </c>
    </row>
    <row r="2947" spans="1:20" x14ac:dyDescent="0.35">
      <c r="A2947" s="24">
        <v>45187</v>
      </c>
      <c r="B2947">
        <v>115.769763694163</v>
      </c>
      <c r="C2947">
        <v>138.03024562730599</v>
      </c>
      <c r="D2947">
        <v>131.75559788385601</v>
      </c>
      <c r="E2947">
        <v>112.7531194515</v>
      </c>
      <c r="F2947">
        <v>154.71605460560599</v>
      </c>
      <c r="G2947">
        <v>50.848557656566101</v>
      </c>
      <c r="H2947">
        <v>25.777495492257799</v>
      </c>
      <c r="I2947">
        <v>140.244760757466</v>
      </c>
      <c r="J2947">
        <v>135.07430214203799</v>
      </c>
      <c r="K2947">
        <v>34.040844243242098</v>
      </c>
      <c r="L2947">
        <v>432.98310247574102</v>
      </c>
      <c r="M2947">
        <v>487.87480556846998</v>
      </c>
      <c r="N2947">
        <v>435.17567450763499</v>
      </c>
      <c r="O2947">
        <v>239.39815976420701</v>
      </c>
      <c r="P2947">
        <v>274.40457817634501</v>
      </c>
      <c r="Q2947">
        <v>95.601242795406307</v>
      </c>
      <c r="R2947">
        <v>66.744728743866801</v>
      </c>
      <c r="S2947">
        <v>6.7136785496898099</v>
      </c>
      <c r="T2947">
        <v>81.850605488991306</v>
      </c>
    </row>
    <row r="2948" spans="1:20" x14ac:dyDescent="0.35">
      <c r="A2948" s="24">
        <v>45188</v>
      </c>
      <c r="B2948">
        <v>115.43079454641</v>
      </c>
      <c r="C2948">
        <v>137.60152533382001</v>
      </c>
      <c r="D2948">
        <v>131.423411614618</v>
      </c>
      <c r="E2948">
        <v>112.603303138073</v>
      </c>
      <c r="F2948">
        <v>154.327596074295</v>
      </c>
      <c r="G2948">
        <v>51.5482398610811</v>
      </c>
      <c r="H2948">
        <v>26.337978514874301</v>
      </c>
      <c r="I2948">
        <v>139.69883706880901</v>
      </c>
      <c r="J2948">
        <v>134.622197414829</v>
      </c>
      <c r="K2948">
        <v>33.064871238795597</v>
      </c>
      <c r="L2948">
        <v>432.085146972328</v>
      </c>
      <c r="M2948">
        <v>486.84115400437702</v>
      </c>
      <c r="N2948">
        <v>434.34136219139901</v>
      </c>
      <c r="O2948">
        <v>238.446906990553</v>
      </c>
      <c r="P2948">
        <v>273.685654265099</v>
      </c>
      <c r="Q2948">
        <v>95.676168242899195</v>
      </c>
      <c r="R2948">
        <v>66.861827443240301</v>
      </c>
      <c r="S2948">
        <v>6.7909586918241303</v>
      </c>
      <c r="T2948">
        <v>80.946933937538006</v>
      </c>
    </row>
    <row r="2949" spans="1:20" x14ac:dyDescent="0.35">
      <c r="A2949" s="24">
        <v>45189</v>
      </c>
      <c r="B2949">
        <v>115.370263674123</v>
      </c>
      <c r="C2949">
        <v>137.51222415287299</v>
      </c>
      <c r="D2949">
        <v>131.38187527301099</v>
      </c>
      <c r="E2949">
        <v>112.49843171867499</v>
      </c>
      <c r="F2949">
        <v>154.14178176274501</v>
      </c>
      <c r="G2949">
        <v>51.333629809791297</v>
      </c>
      <c r="H2949">
        <v>26.133170515933301</v>
      </c>
      <c r="I2949">
        <v>139.96238441936401</v>
      </c>
      <c r="J2949">
        <v>134.673872814097</v>
      </c>
      <c r="K2949">
        <v>33.301469436221197</v>
      </c>
      <c r="L2949">
        <v>428.11286169635702</v>
      </c>
      <c r="M2949">
        <v>481.59348048868901</v>
      </c>
      <c r="N2949">
        <v>430.33669502721199</v>
      </c>
      <c r="O2949">
        <v>236.417570989653</v>
      </c>
      <c r="P2949">
        <v>272.3826025235</v>
      </c>
      <c r="Q2949">
        <v>94.889477281247295</v>
      </c>
      <c r="R2949">
        <v>66.100702648031898</v>
      </c>
      <c r="S2949">
        <v>6.5591191866676199</v>
      </c>
      <c r="T2949">
        <v>79.7037045270649</v>
      </c>
    </row>
    <row r="2950" spans="1:20" x14ac:dyDescent="0.35">
      <c r="A2950" s="24">
        <v>45190</v>
      </c>
      <c r="B2950">
        <v>114.58337167702599</v>
      </c>
      <c r="C2950">
        <v>136.636915038051</v>
      </c>
      <c r="D2950">
        <v>130.925128192931</v>
      </c>
      <c r="E2950">
        <v>112.423500477784</v>
      </c>
      <c r="F2950">
        <v>153.06080611570101</v>
      </c>
      <c r="G2950">
        <v>53.969453087016603</v>
      </c>
      <c r="H2950">
        <v>28.167571404433499</v>
      </c>
      <c r="I2950">
        <v>137.59044364559301</v>
      </c>
      <c r="J2950">
        <v>133.31756863545201</v>
      </c>
      <c r="K2950">
        <v>30.758017626271201</v>
      </c>
      <c r="L2950">
        <v>421.03684911702402</v>
      </c>
      <c r="M2950">
        <v>473.56297147363898</v>
      </c>
      <c r="N2950">
        <v>423.32847157083</v>
      </c>
      <c r="O2950">
        <v>232.993075627531</v>
      </c>
      <c r="P2950">
        <v>269.01264884200202</v>
      </c>
      <c r="Q2950">
        <v>94.589790483860696</v>
      </c>
      <c r="R2950">
        <v>65.954334857388005</v>
      </c>
      <c r="S2950">
        <v>6.3948996331449299</v>
      </c>
      <c r="T2950">
        <v>78.778122214051294</v>
      </c>
    </row>
    <row r="2951" spans="1:20" x14ac:dyDescent="0.35">
      <c r="A2951" s="24">
        <v>45191</v>
      </c>
      <c r="B2951">
        <v>115.06761865531701</v>
      </c>
      <c r="C2951">
        <v>137.244265332298</v>
      </c>
      <c r="D2951">
        <v>131.34035500273001</v>
      </c>
      <c r="E2951">
        <v>112.633266400759</v>
      </c>
      <c r="F2951">
        <v>153.29725512368199</v>
      </c>
      <c r="G2951">
        <v>53.090845327941501</v>
      </c>
      <c r="H2951">
        <v>27.512194219260198</v>
      </c>
      <c r="I2951">
        <v>138.75759235432</v>
      </c>
      <c r="J2951">
        <v>134.13134113965901</v>
      </c>
      <c r="K2951">
        <v>31.467819090210099</v>
      </c>
      <c r="L2951">
        <v>420.09014694503799</v>
      </c>
      <c r="M2951">
        <v>473.165406158032</v>
      </c>
      <c r="N2951">
        <v>422.16043432809897</v>
      </c>
      <c r="O2951">
        <v>231.78813757497099</v>
      </c>
      <c r="P2951">
        <v>267.75452338745498</v>
      </c>
      <c r="Q2951">
        <v>94.664708435060703</v>
      </c>
      <c r="R2951">
        <v>66.100702648031898</v>
      </c>
      <c r="S2951">
        <v>6.4721793146560298</v>
      </c>
      <c r="T2951">
        <v>78.548101321357095</v>
      </c>
    </row>
    <row r="2952" spans="1:20" x14ac:dyDescent="0.35">
      <c r="A2952" s="24">
        <v>45194</v>
      </c>
      <c r="B2952">
        <v>114.15966491364701</v>
      </c>
      <c r="C2952">
        <v>136.44041650944101</v>
      </c>
      <c r="D2952">
        <v>130.925128192931</v>
      </c>
      <c r="E2952">
        <v>112.543376612703</v>
      </c>
      <c r="F2952">
        <v>153.07768874092901</v>
      </c>
      <c r="G2952">
        <v>55.755466620071303</v>
      </c>
      <c r="H2952">
        <v>29.594382589416899</v>
      </c>
      <c r="I2952">
        <v>136.55509784970201</v>
      </c>
      <c r="J2952">
        <v>132.826722363264</v>
      </c>
      <c r="K2952">
        <v>29.1609677682398</v>
      </c>
      <c r="L2952">
        <v>421.856690326994</v>
      </c>
      <c r="M2952">
        <v>475.47119979163199</v>
      </c>
      <c r="N2952">
        <v>423.995921423818</v>
      </c>
      <c r="O2952">
        <v>234.578505040864</v>
      </c>
      <c r="P2952">
        <v>269.057592348789</v>
      </c>
      <c r="Q2952">
        <v>94.215170742688102</v>
      </c>
      <c r="R2952">
        <v>65.866510832857799</v>
      </c>
      <c r="S2952">
        <v>6.5108191554115598</v>
      </c>
      <c r="T2952">
        <v>79.993967382942998</v>
      </c>
    </row>
    <row r="2953" spans="1:20" x14ac:dyDescent="0.35">
      <c r="A2953" s="24">
        <v>45195</v>
      </c>
      <c r="B2953">
        <v>114.014387083109</v>
      </c>
      <c r="C2953">
        <v>136.101011216335</v>
      </c>
      <c r="D2953">
        <v>130.75902300481701</v>
      </c>
      <c r="E2953">
        <v>112.49843171867499</v>
      </c>
      <c r="F2953">
        <v>152.35139319548401</v>
      </c>
      <c r="G2953">
        <v>56.201975593011802</v>
      </c>
      <c r="H2953">
        <v>29.874283700347</v>
      </c>
      <c r="I2953">
        <v>135.877400485767</v>
      </c>
      <c r="J2953">
        <v>132.45213073495901</v>
      </c>
      <c r="K2953">
        <v>28.806067036270399</v>
      </c>
      <c r="L2953">
        <v>415.65907477178399</v>
      </c>
      <c r="M2953">
        <v>468.87184680134197</v>
      </c>
      <c r="N2953">
        <v>417.90547346904202</v>
      </c>
      <c r="O2953">
        <v>230.64663912092999</v>
      </c>
      <c r="P2953">
        <v>265.05856733015099</v>
      </c>
      <c r="Q2953">
        <v>94.102793815887793</v>
      </c>
      <c r="R2953">
        <v>65.954334857388005</v>
      </c>
      <c r="S2953">
        <v>6.3852399032676601</v>
      </c>
      <c r="T2953">
        <v>79.648927623163004</v>
      </c>
    </row>
    <row r="2954" spans="1:20" x14ac:dyDescent="0.35">
      <c r="A2954" s="24">
        <v>45196</v>
      </c>
      <c r="B2954">
        <v>113.61488706306901</v>
      </c>
      <c r="C2954">
        <v>135.457937685823</v>
      </c>
      <c r="D2954">
        <v>130.38530039397199</v>
      </c>
      <c r="E2954">
        <v>112.318652142563</v>
      </c>
      <c r="F2954">
        <v>152.13182681273199</v>
      </c>
      <c r="G2954">
        <v>56.706091775114999</v>
      </c>
      <c r="H2954">
        <v>30.358990181643801</v>
      </c>
      <c r="I2954">
        <v>135.18088875306401</v>
      </c>
      <c r="J2954">
        <v>131.832105967578</v>
      </c>
      <c r="K2954">
        <v>28.392017327583002</v>
      </c>
      <c r="L2954">
        <v>415.82499288052003</v>
      </c>
      <c r="M2954">
        <v>469.66694700508498</v>
      </c>
      <c r="N2954">
        <v>417.98887274691998</v>
      </c>
      <c r="O2954">
        <v>229.69541071899999</v>
      </c>
      <c r="P2954">
        <v>266.63121123353397</v>
      </c>
      <c r="Q2954">
        <v>94.627249459460899</v>
      </c>
      <c r="R2954">
        <v>66.832552768396994</v>
      </c>
      <c r="S2954">
        <v>6.4914992350337997</v>
      </c>
      <c r="T2954">
        <v>82.003947136961798</v>
      </c>
    </row>
    <row r="2955" spans="1:20" x14ac:dyDescent="0.35">
      <c r="A2955" s="24">
        <v>45197</v>
      </c>
      <c r="B2955">
        <v>113.95385621082301</v>
      </c>
      <c r="C2955">
        <v>135.79734297892901</v>
      </c>
      <c r="D2955">
        <v>130.59292585236699</v>
      </c>
      <c r="E2955">
        <v>112.52839498135999</v>
      </c>
      <c r="F2955">
        <v>152.790552319499</v>
      </c>
      <c r="G2955">
        <v>56.504444184338404</v>
      </c>
      <c r="H2955">
        <v>30.161011218860398</v>
      </c>
      <c r="I2955">
        <v>135.23734647814999</v>
      </c>
      <c r="J2955">
        <v>132.06461525534601</v>
      </c>
      <c r="K2955">
        <v>28.510317571572799</v>
      </c>
      <c r="L2955">
        <v>418.23571002999398</v>
      </c>
      <c r="M2955">
        <v>472.52931990954397</v>
      </c>
      <c r="N2955">
        <v>420.49184164937299</v>
      </c>
      <c r="O2955">
        <v>232.16865330746799</v>
      </c>
      <c r="P2955">
        <v>271.57380881841402</v>
      </c>
      <c r="Q2955">
        <v>94.514865036367496</v>
      </c>
      <c r="R2955">
        <v>66.569086278379601</v>
      </c>
      <c r="S2955">
        <v>6.6074192179236704</v>
      </c>
      <c r="T2955">
        <v>82.447568482287195</v>
      </c>
    </row>
    <row r="2956" spans="1:20" x14ac:dyDescent="0.35">
      <c r="A2956" s="24">
        <v>45198</v>
      </c>
      <c r="B2956">
        <v>113.844902509232</v>
      </c>
      <c r="C2956">
        <v>135.72588268696401</v>
      </c>
      <c r="D2956">
        <v>130.59292585236699</v>
      </c>
      <c r="E2956">
        <v>112.61827322732699</v>
      </c>
      <c r="F2956">
        <v>152.68920385110999</v>
      </c>
      <c r="G2956">
        <v>56.490045176885999</v>
      </c>
      <c r="H2956">
        <v>30.1337029599534</v>
      </c>
      <c r="I2956">
        <v>134.82322570232799</v>
      </c>
      <c r="J2956">
        <v>131.78043056830899</v>
      </c>
      <c r="K2956">
        <v>28.510317571572799</v>
      </c>
      <c r="L2956">
        <v>417.220702710144</v>
      </c>
      <c r="M2956">
        <v>471.33665439019597</v>
      </c>
      <c r="N2956">
        <v>419.323772452897</v>
      </c>
      <c r="O2956">
        <v>233.69064312227999</v>
      </c>
      <c r="P2956">
        <v>273.46098839036802</v>
      </c>
      <c r="Q2956">
        <v>93.503405228529004</v>
      </c>
      <c r="R2956">
        <v>65.895785507701106</v>
      </c>
      <c r="S2956">
        <v>6.5977590274231703</v>
      </c>
      <c r="T2956">
        <v>81.007175900722501</v>
      </c>
    </row>
    <row r="2957" spans="1:20" x14ac:dyDescent="0.35">
      <c r="A2957" s="24">
        <v>45201</v>
      </c>
      <c r="B2957">
        <v>113.052208741539</v>
      </c>
      <c r="C2957">
        <v>134.71128749929201</v>
      </c>
      <c r="D2957">
        <v>130.00540639400899</v>
      </c>
      <c r="E2957">
        <v>112.381025590772</v>
      </c>
      <c r="F2957">
        <v>151.75663979087099</v>
      </c>
      <c r="G2957">
        <v>58.376879710490698</v>
      </c>
      <c r="H2957">
        <v>31.6629181444073</v>
      </c>
      <c r="I2957">
        <v>133.019122167164</v>
      </c>
      <c r="J2957">
        <v>130.57314079595699</v>
      </c>
      <c r="K2957">
        <v>27.209017178238899</v>
      </c>
      <c r="L2957">
        <v>417.05475469547503</v>
      </c>
      <c r="M2957">
        <v>473.56297147363802</v>
      </c>
      <c r="N2957">
        <v>419.15694194339602</v>
      </c>
      <c r="O2957">
        <v>228.61730312003101</v>
      </c>
      <c r="P2957">
        <v>271.16942057573903</v>
      </c>
      <c r="Q2957">
        <v>92.791647210662703</v>
      </c>
      <c r="R2957">
        <v>65.134660712492803</v>
      </c>
      <c r="S2957">
        <v>6.4045598236454397</v>
      </c>
      <c r="T2957">
        <v>78.307116627143799</v>
      </c>
    </row>
    <row r="2958" spans="1:20" x14ac:dyDescent="0.35">
      <c r="A2958" s="24">
        <v>45202</v>
      </c>
      <c r="B2958">
        <v>112.166051345762</v>
      </c>
      <c r="C2958">
        <v>133.59988717814201</v>
      </c>
      <c r="D2958">
        <v>129.33871154895101</v>
      </c>
      <c r="E2958">
        <v>112.140777011113</v>
      </c>
      <c r="F2958">
        <v>150.21088454874001</v>
      </c>
      <c r="G2958">
        <v>60.969494786005598</v>
      </c>
      <c r="H2958">
        <v>33.697319032907401</v>
      </c>
      <c r="I2958">
        <v>130.57962801493099</v>
      </c>
      <c r="J2958">
        <v>129.06886252103101</v>
      </c>
      <c r="K2958">
        <v>25.434515808945701</v>
      </c>
      <c r="L2958">
        <v>411.47203500070799</v>
      </c>
      <c r="M2958">
        <v>467.36115337148499</v>
      </c>
      <c r="N2958">
        <v>413.56704942461499</v>
      </c>
      <c r="O2958">
        <v>223.98789407707301</v>
      </c>
      <c r="P2958">
        <v>266.09202690996699</v>
      </c>
      <c r="Q2958">
        <v>92.379568493890304</v>
      </c>
      <c r="R2958">
        <v>65.076111362805904</v>
      </c>
      <c r="S2958">
        <v>6.6267391383014402</v>
      </c>
      <c r="T2958">
        <v>78.011371870506096</v>
      </c>
    </row>
    <row r="2959" spans="1:20" x14ac:dyDescent="0.35">
      <c r="A2959" s="24">
        <v>45203</v>
      </c>
      <c r="B2959">
        <v>112.95510148941</v>
      </c>
      <c r="C2959">
        <v>134.406555165486</v>
      </c>
      <c r="D2959">
        <v>129.83873067382899</v>
      </c>
      <c r="E2959">
        <v>112.42608590568901</v>
      </c>
      <c r="F2959">
        <v>150.77145096674701</v>
      </c>
      <c r="G2959">
        <v>59.241088462113503</v>
      </c>
      <c r="H2959">
        <v>32.338774552330001</v>
      </c>
      <c r="I2959">
        <v>132.37614440371601</v>
      </c>
      <c r="J2959">
        <v>130.19706872648001</v>
      </c>
      <c r="K2959">
        <v>26.3809154703102</v>
      </c>
      <c r="L2959">
        <v>414.46837010355</v>
      </c>
      <c r="M2959">
        <v>471.25714741257002</v>
      </c>
      <c r="N2959">
        <v>416.73743622631099</v>
      </c>
      <c r="O2959">
        <v>225.89039962438201</v>
      </c>
      <c r="P2959">
        <v>266.99065596942302</v>
      </c>
      <c r="Q2959">
        <v>89.794734259039998</v>
      </c>
      <c r="R2959">
        <v>62.909835676554202</v>
      </c>
      <c r="S2959">
        <v>6.7426586605680798</v>
      </c>
      <c r="T2959">
        <v>74.911512774723704</v>
      </c>
    </row>
    <row r="2960" spans="1:20" x14ac:dyDescent="0.35">
      <c r="A2960" s="24">
        <v>45204</v>
      </c>
      <c r="B2960">
        <v>113.02793659981999</v>
      </c>
      <c r="C2960">
        <v>134.46032658223999</v>
      </c>
      <c r="D2960">
        <v>129.96374148179501</v>
      </c>
      <c r="E2960">
        <v>112.606257912822</v>
      </c>
      <c r="F2960">
        <v>150.97528131942801</v>
      </c>
      <c r="G2960">
        <v>59.946852234993301</v>
      </c>
      <c r="H2960">
        <v>32.8644421077001</v>
      </c>
      <c r="I2960">
        <v>131.92230440493799</v>
      </c>
      <c r="J2960">
        <v>130.04145235280001</v>
      </c>
      <c r="K2960">
        <v>26.026017028894799</v>
      </c>
      <c r="L2960">
        <v>414.31220132852701</v>
      </c>
      <c r="M2960">
        <v>471.49566834545101</v>
      </c>
      <c r="N2960">
        <v>416.48711057769401</v>
      </c>
      <c r="O2960">
        <v>229.44172544009501</v>
      </c>
      <c r="P2960">
        <v>262.85685208962701</v>
      </c>
      <c r="Q2960">
        <v>89.270278615467305</v>
      </c>
      <c r="R2960">
        <v>62.148710881345501</v>
      </c>
      <c r="S2960">
        <v>7.1580371790018198</v>
      </c>
      <c r="T2960">
        <v>75.004612459510199</v>
      </c>
    </row>
    <row r="2961" spans="1:20" x14ac:dyDescent="0.35">
      <c r="A2961" s="24">
        <v>45205</v>
      </c>
      <c r="B2961">
        <v>112.590916594736</v>
      </c>
      <c r="C2961">
        <v>133.97632855372001</v>
      </c>
      <c r="D2961">
        <v>129.713719865862</v>
      </c>
      <c r="E2961">
        <v>112.45610687881801</v>
      </c>
      <c r="F2961">
        <v>151.247063909171</v>
      </c>
      <c r="G2961">
        <v>61.401593572140101</v>
      </c>
      <c r="H2961">
        <v>34.100103366057603</v>
      </c>
      <c r="I2961">
        <v>131.31714542315601</v>
      </c>
      <c r="J2961">
        <v>129.652416420093</v>
      </c>
      <c r="K2961">
        <v>25.0796150769762</v>
      </c>
      <c r="L2961">
        <v>419.231248588347</v>
      </c>
      <c r="M2961">
        <v>477.22044458184098</v>
      </c>
      <c r="N2961">
        <v>421.242722733986</v>
      </c>
      <c r="O2961">
        <v>230.26614776015799</v>
      </c>
      <c r="P2961">
        <v>264.29469991211801</v>
      </c>
      <c r="Q2961">
        <v>89.607431884746902</v>
      </c>
      <c r="R2961">
        <v>62.470726721049701</v>
      </c>
      <c r="S2961">
        <v>7.47681609554669</v>
      </c>
      <c r="T2961">
        <v>76.373816117849302</v>
      </c>
    </row>
    <row r="2962" spans="1:20" x14ac:dyDescent="0.35">
      <c r="A2962" s="24">
        <v>45208</v>
      </c>
      <c r="B2962">
        <v>113.756287703917</v>
      </c>
      <c r="C2962">
        <v>135.58963688954</v>
      </c>
      <c r="D2962">
        <v>130.755431063494</v>
      </c>
      <c r="E2962">
        <v>112.936615580226</v>
      </c>
      <c r="F2962">
        <v>152.36815720742101</v>
      </c>
      <c r="G2962">
        <v>58.664949294364902</v>
      </c>
      <c r="H2962">
        <v>31.724361069804399</v>
      </c>
      <c r="I2962">
        <v>133.567531048277</v>
      </c>
      <c r="J2962">
        <v>131.26043560981199</v>
      </c>
      <c r="K2962">
        <v>26.7358162022797</v>
      </c>
      <c r="L2962">
        <v>421.91524614114502</v>
      </c>
      <c r="M2962">
        <v>480.55985935206502</v>
      </c>
      <c r="N2962">
        <v>423.995921423818</v>
      </c>
      <c r="O2962">
        <v>230.51980866733999</v>
      </c>
      <c r="P2962">
        <v>265.95721360934101</v>
      </c>
      <c r="Q2962">
        <v>91.480500605437697</v>
      </c>
      <c r="R2962">
        <v>63.992976311466798</v>
      </c>
      <c r="S2962">
        <v>7.6120559988143404</v>
      </c>
      <c r="T2962">
        <v>79.544880978334803</v>
      </c>
    </row>
    <row r="2963" spans="1:20" x14ac:dyDescent="0.35">
      <c r="A2963" s="24">
        <v>45209</v>
      </c>
      <c r="B2963">
        <v>113.647035038303</v>
      </c>
      <c r="C2963">
        <v>135.48209405603299</v>
      </c>
      <c r="D2963">
        <v>130.67210123906699</v>
      </c>
      <c r="E2963">
        <v>112.876550549789</v>
      </c>
      <c r="F2963">
        <v>152.40214650520701</v>
      </c>
      <c r="G2963">
        <v>58.693758488623097</v>
      </c>
      <c r="H2963">
        <v>31.8540706996076</v>
      </c>
      <c r="I2963">
        <v>133.66208531183301</v>
      </c>
      <c r="J2963">
        <v>131.31230106571701</v>
      </c>
      <c r="K2963">
        <v>26.6766649350077</v>
      </c>
      <c r="L2963">
        <v>424.11123870144701</v>
      </c>
      <c r="M2963">
        <v>482.22959716464601</v>
      </c>
      <c r="N2963">
        <v>426.33196395553301</v>
      </c>
      <c r="O2963">
        <v>233.7540827208</v>
      </c>
      <c r="P2963">
        <v>270.76501511332998</v>
      </c>
      <c r="Q2963">
        <v>91.255731759251603</v>
      </c>
      <c r="R2963">
        <v>63.758784496292797</v>
      </c>
      <c r="S2963">
        <v>7.6313759191921102</v>
      </c>
      <c r="T2963">
        <v>79.785848831071206</v>
      </c>
    </row>
    <row r="2964" spans="1:20" x14ac:dyDescent="0.35">
      <c r="A2964" s="24">
        <v>45210</v>
      </c>
      <c r="B2964">
        <v>114.169016882031</v>
      </c>
      <c r="C2964">
        <v>135.930230653949</v>
      </c>
      <c r="D2964">
        <v>130.88044187146099</v>
      </c>
      <c r="E2964">
        <v>112.861545834268</v>
      </c>
      <c r="F2964">
        <v>152.47009874227001</v>
      </c>
      <c r="G2964">
        <v>56.331605787819903</v>
      </c>
      <c r="H2964">
        <v>29.881112736504502</v>
      </c>
      <c r="I2964">
        <v>135.118232665618</v>
      </c>
      <c r="J2964">
        <v>132.11630065759499</v>
      </c>
      <c r="K2964">
        <v>28.332868350865098</v>
      </c>
      <c r="L2964">
        <v>425.84853408225899</v>
      </c>
      <c r="M2964">
        <v>484.53536037077703</v>
      </c>
      <c r="N2964">
        <v>428.00058858800497</v>
      </c>
      <c r="O2964">
        <v>234.515065442344</v>
      </c>
      <c r="P2964">
        <v>269.64170295940897</v>
      </c>
      <c r="Q2964">
        <v>90.731268619385702</v>
      </c>
      <c r="R2964">
        <v>63.173302166571503</v>
      </c>
      <c r="S2964">
        <v>7.6313759191921102</v>
      </c>
      <c r="T2964">
        <v>79.654409523922595</v>
      </c>
    </row>
    <row r="2965" spans="1:20" x14ac:dyDescent="0.35">
      <c r="A2965" s="24">
        <v>45211</v>
      </c>
      <c r="B2965">
        <v>113.185752234125</v>
      </c>
      <c r="C2965">
        <v>135.016019833098</v>
      </c>
      <c r="D2965">
        <v>130.297084886493</v>
      </c>
      <c r="E2965">
        <v>112.651318227739</v>
      </c>
      <c r="F2965">
        <v>151.60377361598799</v>
      </c>
      <c r="G2965">
        <v>59.4283258660843</v>
      </c>
      <c r="H2965">
        <v>32.284163291664697</v>
      </c>
      <c r="I2965">
        <v>132.67873851338501</v>
      </c>
      <c r="J2965">
        <v>130.74172103286699</v>
      </c>
      <c r="K2965">
        <v>26.026017028894799</v>
      </c>
      <c r="L2965">
        <v>423.25237025068702</v>
      </c>
      <c r="M2965">
        <v>482.94519039076198</v>
      </c>
      <c r="N2965">
        <v>425.58108287092102</v>
      </c>
      <c r="O2965">
        <v>231.407670585923</v>
      </c>
      <c r="P2965">
        <v>264.92375402952501</v>
      </c>
      <c r="Q2965">
        <v>90.6938096437854</v>
      </c>
      <c r="R2965">
        <v>63.290400865945003</v>
      </c>
      <c r="S2965">
        <v>7.5347763173032396</v>
      </c>
      <c r="T2965">
        <v>79.681802186242507</v>
      </c>
    </row>
    <row r="2966" spans="1:20" x14ac:dyDescent="0.35">
      <c r="A2966" s="24">
        <v>45212</v>
      </c>
      <c r="B2966">
        <v>113.671307180022</v>
      </c>
      <c r="C2966">
        <v>135.53586547278601</v>
      </c>
      <c r="D2966">
        <v>130.58876337897701</v>
      </c>
      <c r="E2966">
        <v>112.741415773394</v>
      </c>
      <c r="F2966">
        <v>151.467882321117</v>
      </c>
      <c r="G2966">
        <v>57.339843741703</v>
      </c>
      <c r="H2966">
        <v>30.625238477407699</v>
      </c>
      <c r="I2966">
        <v>134.11595454816899</v>
      </c>
      <c r="J2966">
        <v>131.46791743939701</v>
      </c>
      <c r="K2966">
        <v>27.386466398946599</v>
      </c>
      <c r="L2966">
        <v>421.14421141161102</v>
      </c>
      <c r="M2966">
        <v>480.55985935206502</v>
      </c>
      <c r="N2966">
        <v>423.24504033920601</v>
      </c>
      <c r="O2966">
        <v>228.17339653246299</v>
      </c>
      <c r="P2966">
        <v>263.44097991998098</v>
      </c>
      <c r="Q2966">
        <v>93.091334008049401</v>
      </c>
      <c r="R2966">
        <v>65.163935387336096</v>
      </c>
      <c r="S2966">
        <v>7.2449770510134197</v>
      </c>
      <c r="T2966">
        <v>81.363171041282598</v>
      </c>
    </row>
    <row r="2967" spans="1:20" x14ac:dyDescent="0.35">
      <c r="A2967" s="24">
        <v>45215</v>
      </c>
      <c r="B2967">
        <v>113.040082013305</v>
      </c>
      <c r="C2967">
        <v>134.89055319400501</v>
      </c>
      <c r="D2967">
        <v>130.17206604286301</v>
      </c>
      <c r="E2967">
        <v>112.59126473939099</v>
      </c>
      <c r="F2967">
        <v>151.41691814331901</v>
      </c>
      <c r="G2967">
        <v>59.125857274757699</v>
      </c>
      <c r="H2967">
        <v>32.106663551630703</v>
      </c>
      <c r="I2967">
        <v>132.603086331273</v>
      </c>
      <c r="J2967">
        <v>130.56015692676399</v>
      </c>
      <c r="K2967">
        <v>26.085166005612599</v>
      </c>
      <c r="L2967">
        <v>425.57525367893601</v>
      </c>
      <c r="M2967">
        <v>485.25095359689197</v>
      </c>
      <c r="N2967">
        <v>427.66686366150998</v>
      </c>
      <c r="O2967">
        <v>233.437006586823</v>
      </c>
      <c r="P2967">
        <v>270.58529274538603</v>
      </c>
      <c r="Q2967">
        <v>92.791647210662802</v>
      </c>
      <c r="R2967">
        <v>64.754101106675193</v>
      </c>
      <c r="S2967">
        <v>7.0324579268579104</v>
      </c>
      <c r="T2967">
        <v>82.1846898679905</v>
      </c>
    </row>
    <row r="2968" spans="1:20" x14ac:dyDescent="0.35">
      <c r="A2968" s="24">
        <v>45216</v>
      </c>
      <c r="B2968">
        <v>112.226750385313</v>
      </c>
      <c r="C2968">
        <v>133.72536763666801</v>
      </c>
      <c r="D2968">
        <v>129.463714321255</v>
      </c>
      <c r="E2968">
        <v>112.230863014679</v>
      </c>
      <c r="F2968">
        <v>150.70349872968399</v>
      </c>
      <c r="G2968">
        <v>60.508581215935997</v>
      </c>
      <c r="H2968">
        <v>33.185306921277999</v>
      </c>
      <c r="I2968">
        <v>131.39278298648901</v>
      </c>
      <c r="J2968">
        <v>129.52272777287601</v>
      </c>
      <c r="K2968">
        <v>25.1979153209661</v>
      </c>
      <c r="L2968">
        <v>425.55572510557499</v>
      </c>
      <c r="M2968">
        <v>484.21733246026702</v>
      </c>
      <c r="N2968">
        <v>427.83372612475802</v>
      </c>
      <c r="O2968">
        <v>238.002976031261</v>
      </c>
      <c r="P2968">
        <v>275.25829816848301</v>
      </c>
      <c r="Q2968">
        <v>93.053875032449099</v>
      </c>
      <c r="R2968">
        <v>64.812644872788596</v>
      </c>
      <c r="S2968">
        <v>6.9358578643458104</v>
      </c>
      <c r="T2968">
        <v>83.154076862648395</v>
      </c>
    </row>
    <row r="2969" spans="1:20" x14ac:dyDescent="0.35">
      <c r="A2969" s="24">
        <v>45217</v>
      </c>
      <c r="B2969">
        <v>111.704759198959</v>
      </c>
      <c r="C2969">
        <v>132.88285203815499</v>
      </c>
      <c r="D2969">
        <v>129.047025020804</v>
      </c>
      <c r="E2969">
        <v>112.08071198067501</v>
      </c>
      <c r="F2969">
        <v>149.92212707898599</v>
      </c>
      <c r="G2969">
        <v>61.704062163466602</v>
      </c>
      <c r="H2969">
        <v>34.120582588806997</v>
      </c>
      <c r="I2969">
        <v>129.74754172437099</v>
      </c>
      <c r="J2969">
        <v>128.48530862196901</v>
      </c>
      <c r="K2969">
        <v>24.547265124299098</v>
      </c>
      <c r="L2969">
        <v>419.88514178365</v>
      </c>
      <c r="M2969">
        <v>478.17455874083799</v>
      </c>
      <c r="N2969">
        <v>421.99360381859901</v>
      </c>
      <c r="O2969">
        <v>231.978407627081</v>
      </c>
      <c r="P2969">
        <v>272.02314056787702</v>
      </c>
      <c r="Q2969">
        <v>93.878017473408505</v>
      </c>
      <c r="R2969">
        <v>65.368852527666803</v>
      </c>
      <c r="S2969">
        <v>6.9358578643458104</v>
      </c>
      <c r="T2969">
        <v>83.778432518264793</v>
      </c>
    </row>
    <row r="2970" spans="1:20" x14ac:dyDescent="0.35">
      <c r="A2970" s="24">
        <v>45218</v>
      </c>
      <c r="B2970">
        <v>111.279893949986</v>
      </c>
      <c r="C2970">
        <v>132.309248801146</v>
      </c>
      <c r="D2970">
        <v>128.79701947619699</v>
      </c>
      <c r="E2970">
        <v>112.18582578394</v>
      </c>
      <c r="F2970">
        <v>149.412538018031</v>
      </c>
      <c r="G2970">
        <v>64.167041454496697</v>
      </c>
      <c r="H2970">
        <v>36.195944551380499</v>
      </c>
      <c r="I2970">
        <v>127.951025335587</v>
      </c>
      <c r="J2970">
        <v>127.447879468081</v>
      </c>
      <c r="K2970">
        <v>23.009364242985502</v>
      </c>
      <c r="L2970">
        <v>416.19585633878398</v>
      </c>
      <c r="M2970">
        <v>473.48343406854099</v>
      </c>
      <c r="N2970">
        <v>418.489492090407</v>
      </c>
      <c r="O2970">
        <v>229.18806453291299</v>
      </c>
      <c r="P2970">
        <v>267.57480101951103</v>
      </c>
      <c r="Q2970">
        <v>94.852018305647107</v>
      </c>
      <c r="R2970">
        <v>66.188526672562105</v>
      </c>
      <c r="S2970">
        <v>6.6750387089342604</v>
      </c>
      <c r="T2970">
        <v>83.619600548796299</v>
      </c>
    </row>
    <row r="2971" spans="1:20" x14ac:dyDescent="0.35">
      <c r="A2971" s="24">
        <v>45219</v>
      </c>
      <c r="B2971">
        <v>111.680477714614</v>
      </c>
      <c r="C2971">
        <v>132.91872728819101</v>
      </c>
      <c r="D2971">
        <v>129.17203582877099</v>
      </c>
      <c r="E2971">
        <v>112.45610687881801</v>
      </c>
      <c r="F2971">
        <v>149.650344489242</v>
      </c>
      <c r="G2971">
        <v>63.547694085037698</v>
      </c>
      <c r="H2971">
        <v>35.683932439751104</v>
      </c>
      <c r="I2971">
        <v>128.48051751647699</v>
      </c>
      <c r="J2971">
        <v>127.953620178813</v>
      </c>
      <c r="K2971">
        <v>23.305115998237099</v>
      </c>
      <c r="L2971">
        <v>411.08164296908302</v>
      </c>
      <c r="M2971">
        <v>467.12263243860298</v>
      </c>
      <c r="N2971">
        <v>413.31675572974399</v>
      </c>
      <c r="O2971">
        <v>221.134135756109</v>
      </c>
      <c r="P2971">
        <v>266.18189670380701</v>
      </c>
      <c r="Q2971">
        <v>94.1402452951952</v>
      </c>
      <c r="R2971">
        <v>65.603044342840505</v>
      </c>
      <c r="S2971">
        <v>6.5494594567903501</v>
      </c>
      <c r="T2971">
        <v>82.212074109572498</v>
      </c>
    </row>
    <row r="2972" spans="1:20" x14ac:dyDescent="0.35">
      <c r="A2972" s="24">
        <v>45222</v>
      </c>
      <c r="B2972">
        <v>112.11749771969799</v>
      </c>
      <c r="C2972">
        <v>133.67159621991399</v>
      </c>
      <c r="D2972">
        <v>129.672054953648</v>
      </c>
      <c r="E2972">
        <v>112.606257912822</v>
      </c>
      <c r="F2972">
        <v>150.26184872653801</v>
      </c>
      <c r="G2972">
        <v>61.920114351372398</v>
      </c>
      <c r="H2972">
        <v>34.3595252542382</v>
      </c>
      <c r="I2972">
        <v>129.936635632704</v>
      </c>
      <c r="J2972">
        <v>128.95215774300701</v>
      </c>
      <c r="K2972">
        <v>24.310664636319501</v>
      </c>
      <c r="L2972">
        <v>410.36913414776802</v>
      </c>
      <c r="M2972">
        <v>466.96358805587897</v>
      </c>
      <c r="N2972">
        <v>412.64930587675502</v>
      </c>
      <c r="O2972">
        <v>220.37312866284</v>
      </c>
      <c r="P2972">
        <v>262.76698229578801</v>
      </c>
      <c r="Q2972">
        <v>93.540871700422002</v>
      </c>
      <c r="R2972">
        <v>64.754101106675193</v>
      </c>
      <c r="S2972">
        <v>6.5784391070453898</v>
      </c>
      <c r="T2972">
        <v>81.012657801481595</v>
      </c>
    </row>
    <row r="2973" spans="1:20" x14ac:dyDescent="0.35">
      <c r="A2973" s="24">
        <v>45223</v>
      </c>
      <c r="B2973">
        <v>112.518100169577</v>
      </c>
      <c r="C2973">
        <v>134.01217616488901</v>
      </c>
      <c r="D2973">
        <v>129.79705772595199</v>
      </c>
      <c r="E2973">
        <v>112.57624848178099</v>
      </c>
      <c r="F2973">
        <v>151.02624549722501</v>
      </c>
      <c r="G2973">
        <v>60.378951021127897</v>
      </c>
      <c r="H2973">
        <v>33.082902921807502</v>
      </c>
      <c r="I2973">
        <v>131.203674459377</v>
      </c>
      <c r="J2973">
        <v>129.67835414953601</v>
      </c>
      <c r="K2973">
        <v>25.1387663442482</v>
      </c>
      <c r="L2973">
        <v>413.463082211482</v>
      </c>
      <c r="M2973">
        <v>470.064481893221</v>
      </c>
      <c r="N2973">
        <v>415.73626144682902</v>
      </c>
      <c r="O2973">
        <v>219.865806848478</v>
      </c>
      <c r="P2973">
        <v>263.081517964358</v>
      </c>
      <c r="Q2973">
        <v>92.529419388876406</v>
      </c>
      <c r="R2973">
        <v>63.758784496292797</v>
      </c>
      <c r="S2973">
        <v>6.72333874019031</v>
      </c>
      <c r="T2973">
        <v>80.371873285063899</v>
      </c>
    </row>
    <row r="2974" spans="1:20" x14ac:dyDescent="0.35">
      <c r="A2974" s="24">
        <v>45224</v>
      </c>
      <c r="B2974">
        <v>111.680477714614</v>
      </c>
      <c r="C2974">
        <v>133.11591678849001</v>
      </c>
      <c r="D2974">
        <v>129.38037646116501</v>
      </c>
      <c r="E2974">
        <v>112.381025590772</v>
      </c>
      <c r="F2974">
        <v>150.29582484506901</v>
      </c>
      <c r="G2974">
        <v>63.202017292000697</v>
      </c>
      <c r="H2974">
        <v>35.274319070443497</v>
      </c>
      <c r="I2974">
        <v>129.33150588848099</v>
      </c>
      <c r="J2974">
        <v>128.4982724852</v>
      </c>
      <c r="K2974">
        <v>23.482565218944799</v>
      </c>
      <c r="L2974">
        <v>407.52896781994798</v>
      </c>
      <c r="M2974">
        <v>462.19298683342498</v>
      </c>
      <c r="N2974">
        <v>409.64578153830502</v>
      </c>
      <c r="O2974">
        <v>218.787723621232</v>
      </c>
      <c r="P2974">
        <v>262.36259405311199</v>
      </c>
      <c r="Q2974">
        <v>93.203718431142406</v>
      </c>
      <c r="R2974">
        <v>64.344261242440794</v>
      </c>
      <c r="S2974">
        <v>6.8295985325796797</v>
      </c>
      <c r="T2974">
        <v>80.245907457936397</v>
      </c>
    </row>
    <row r="2975" spans="1:20" x14ac:dyDescent="0.35">
      <c r="A2975" s="24">
        <v>45225</v>
      </c>
      <c r="B2975">
        <v>112.433110303056</v>
      </c>
      <c r="C2975">
        <v>133.94049476198501</v>
      </c>
      <c r="D2975">
        <v>129.83873067382899</v>
      </c>
      <c r="E2975">
        <v>112.711383258176</v>
      </c>
      <c r="F2975">
        <v>150.77145096674701</v>
      </c>
      <c r="G2975">
        <v>61.315171579042499</v>
      </c>
      <c r="H2975">
        <v>33.717798255656902</v>
      </c>
      <c r="I2975">
        <v>130.71200106015399</v>
      </c>
      <c r="J2975">
        <v>129.43196072429501</v>
      </c>
      <c r="K2975">
        <v>24.547265124299098</v>
      </c>
      <c r="L2975">
        <v>402.64897770684797</v>
      </c>
      <c r="M2975">
        <v>454.95757802211699</v>
      </c>
      <c r="N2975">
        <v>404.72337082625899</v>
      </c>
      <c r="O2975">
        <v>224.55865548995601</v>
      </c>
      <c r="P2975">
        <v>263.306166619355</v>
      </c>
      <c r="Q2975">
        <v>92.417034965783301</v>
      </c>
      <c r="R2975">
        <v>63.8173282624061</v>
      </c>
      <c r="S2975">
        <v>7.0614375771129598</v>
      </c>
      <c r="T2975">
        <v>79.873483456575102</v>
      </c>
    </row>
    <row r="2976" spans="1:20" x14ac:dyDescent="0.35">
      <c r="A2976" s="24">
        <v>45226</v>
      </c>
      <c r="B2976">
        <v>112.39669274785101</v>
      </c>
      <c r="C2976">
        <v>133.832951928477</v>
      </c>
      <c r="D2976">
        <v>129.83873067382899</v>
      </c>
      <c r="E2976">
        <v>112.816497061441</v>
      </c>
      <c r="F2976">
        <v>150.51665643627001</v>
      </c>
      <c r="G2976">
        <v>61.833692358274703</v>
      </c>
      <c r="H2976">
        <v>34.202504736953699</v>
      </c>
      <c r="I2976">
        <v>130.06902329670501</v>
      </c>
      <c r="J2976">
        <v>129.17260343582299</v>
      </c>
      <c r="K2976">
        <v>24.133215415611701</v>
      </c>
      <c r="L2976">
        <v>400.82384860481102</v>
      </c>
      <c r="M2976">
        <v>453.36734718716201</v>
      </c>
      <c r="N2976">
        <v>402.88791568428701</v>
      </c>
      <c r="O2976">
        <v>219.865806848478</v>
      </c>
      <c r="P2976">
        <v>260.20582231937499</v>
      </c>
      <c r="Q2976">
        <v>93.653256123515106</v>
      </c>
      <c r="R2976">
        <v>64.7248264318319</v>
      </c>
      <c r="S2976">
        <v>6.9551777847235901</v>
      </c>
      <c r="T2976">
        <v>78.810979935653805</v>
      </c>
    </row>
    <row r="2977" spans="1:20" x14ac:dyDescent="0.35">
      <c r="A2977" s="24">
        <v>45229</v>
      </c>
      <c r="B2977">
        <v>112.129643133183</v>
      </c>
      <c r="C2977">
        <v>133.49234434463401</v>
      </c>
      <c r="D2977">
        <v>129.63039004143499</v>
      </c>
      <c r="E2977">
        <v>112.681339200868</v>
      </c>
      <c r="F2977">
        <v>150.550619375547</v>
      </c>
      <c r="G2977">
        <v>62.323409532925602</v>
      </c>
      <c r="H2977">
        <v>34.571154403613697</v>
      </c>
      <c r="I2977">
        <v>129.52061441559201</v>
      </c>
      <c r="J2977">
        <v>128.78357750609601</v>
      </c>
      <c r="K2977">
        <v>23.8966149276322</v>
      </c>
      <c r="L2977">
        <v>405.61603490261598</v>
      </c>
      <c r="M2977">
        <v>457.97893445436199</v>
      </c>
      <c r="N2977">
        <v>407.64346393308603</v>
      </c>
      <c r="O2977">
        <v>222.719540797717</v>
      </c>
      <c r="P2977">
        <v>261.73353993570601</v>
      </c>
      <c r="Q2977">
        <v>92.154807143996905</v>
      </c>
      <c r="R2977">
        <v>63.583136447232398</v>
      </c>
      <c r="S2977">
        <v>6.7136785496898099</v>
      </c>
      <c r="T2977">
        <v>78.537145940577005</v>
      </c>
    </row>
    <row r="2978" spans="1:20" x14ac:dyDescent="0.35">
      <c r="A2978" s="24">
        <v>45230</v>
      </c>
      <c r="B2978">
        <v>112.05678933752201</v>
      </c>
      <c r="C2978">
        <v>133.456496733465</v>
      </c>
      <c r="D2978">
        <v>129.63039004143499</v>
      </c>
      <c r="E2978">
        <v>112.651318227739</v>
      </c>
      <c r="F2978">
        <v>151.043220377236</v>
      </c>
      <c r="G2978">
        <v>62.7843175133183</v>
      </c>
      <c r="H2978">
        <v>35.117301181733303</v>
      </c>
      <c r="I2978">
        <v>129.25585370636799</v>
      </c>
      <c r="J2978">
        <v>128.602023402973</v>
      </c>
      <c r="K2978">
        <v>23.541714195662699</v>
      </c>
      <c r="L2978">
        <v>408.16339225375202</v>
      </c>
      <c r="M2978">
        <v>459.88719319982499</v>
      </c>
      <c r="N2978">
        <v>410.39666262291797</v>
      </c>
      <c r="O2978">
        <v>223.98789407707301</v>
      </c>
      <c r="P2978">
        <v>263.71057208176501</v>
      </c>
      <c r="Q2978">
        <v>91.817653874717294</v>
      </c>
      <c r="R2978">
        <v>63.319669957215098</v>
      </c>
      <c r="S2978">
        <v>7.2449770510134197</v>
      </c>
      <c r="T2978">
        <v>79.533925597554699</v>
      </c>
    </row>
    <row r="2979" spans="1:20" x14ac:dyDescent="0.35">
      <c r="A2979" s="24">
        <v>45231</v>
      </c>
      <c r="B2979">
        <v>113.29507029812</v>
      </c>
      <c r="C2979">
        <v>134.99482082171201</v>
      </c>
      <c r="D2979">
        <v>130.52537003424101</v>
      </c>
      <c r="E2979">
        <v>113.12700233600199</v>
      </c>
      <c r="F2979">
        <v>152.445717121136</v>
      </c>
      <c r="G2979">
        <v>60.292534617706998</v>
      </c>
      <c r="H2979">
        <v>32.919058625514197</v>
      </c>
      <c r="I2979">
        <v>131.81770704010401</v>
      </c>
      <c r="J2979">
        <v>130.442431844689</v>
      </c>
      <c r="K2979">
        <v>24.9613148329864</v>
      </c>
      <c r="L2979">
        <v>412.51635013356503</v>
      </c>
      <c r="M2979">
        <v>465.53240160364902</v>
      </c>
      <c r="N2979">
        <v>414.81851789896899</v>
      </c>
      <c r="O2979">
        <v>225.06597730431801</v>
      </c>
      <c r="P2979">
        <v>262.991648170519</v>
      </c>
      <c r="Q2979">
        <v>91.967489777117507</v>
      </c>
      <c r="R2979">
        <v>63.202576841414803</v>
      </c>
      <c r="S2979">
        <v>7.0227977363574103</v>
      </c>
      <c r="T2979">
        <v>79.386049008866394</v>
      </c>
    </row>
    <row r="2980" spans="1:20" x14ac:dyDescent="0.35">
      <c r="A2980" s="24">
        <v>45232</v>
      </c>
      <c r="B2980">
        <v>113.976913811194</v>
      </c>
      <c r="C2980">
        <v>136.00236809816801</v>
      </c>
      <c r="D2980">
        <v>131.06905495139901</v>
      </c>
      <c r="E2980">
        <v>113.187228955683</v>
      </c>
      <c r="F2980">
        <v>154.119825124469</v>
      </c>
      <c r="G2980">
        <v>57.699925131869001</v>
      </c>
      <c r="H2980">
        <v>30.7344688844613</v>
      </c>
      <c r="I2980">
        <v>134.421384700994</v>
      </c>
      <c r="J2980">
        <v>131.99129340543399</v>
      </c>
      <c r="K2980">
        <v>26.6766649350077</v>
      </c>
      <c r="L2980">
        <v>420.42198316251302</v>
      </c>
      <c r="M2980">
        <v>474.35807167738</v>
      </c>
      <c r="N2980">
        <v>422.66102171784098</v>
      </c>
      <c r="O2980">
        <v>236.227325309267</v>
      </c>
      <c r="P2980">
        <v>271.07956800163498</v>
      </c>
      <c r="Q2980">
        <v>92.941490609356094</v>
      </c>
      <c r="R2980">
        <v>64.022250986310098</v>
      </c>
      <c r="S2980">
        <v>7.04211765673519</v>
      </c>
      <c r="T2980">
        <v>81.4453237660274</v>
      </c>
    </row>
    <row r="2981" spans="1:20" x14ac:dyDescent="0.35">
      <c r="A2981" s="24">
        <v>45233</v>
      </c>
      <c r="B2981">
        <v>114.67093076563</v>
      </c>
      <c r="C2981">
        <v>136.83002780539101</v>
      </c>
      <c r="D2981">
        <v>131.69638308383699</v>
      </c>
      <c r="E2981">
        <v>113.59366053077601</v>
      </c>
      <c r="F2981">
        <v>155.862254383996</v>
      </c>
      <c r="G2981">
        <v>56.878935761310103</v>
      </c>
      <c r="H2981">
        <v>30.085915478296901</v>
      </c>
      <c r="I2981">
        <v>135.04853032662101</v>
      </c>
      <c r="J2981">
        <v>132.64206733606599</v>
      </c>
      <c r="K2981">
        <v>27.268166154956798</v>
      </c>
      <c r="L2981">
        <v>424.25765814275502</v>
      </c>
      <c r="M2981">
        <v>477.617979469977</v>
      </c>
      <c r="N2981">
        <v>426.49882641878003</v>
      </c>
      <c r="O2981">
        <v>243.83734749850299</v>
      </c>
      <c r="P2981">
        <v>278.94280473828502</v>
      </c>
      <c r="Q2981">
        <v>92.454493941383106</v>
      </c>
      <c r="R2981">
        <v>63.436768656588498</v>
      </c>
      <c r="S2981">
        <v>7.0131380064801503</v>
      </c>
      <c r="T2981">
        <v>80.848352351992503</v>
      </c>
    </row>
    <row r="2982" spans="1:20" x14ac:dyDescent="0.35">
      <c r="A2982" s="24">
        <v>45236</v>
      </c>
      <c r="B2982">
        <v>114.09866691007301</v>
      </c>
      <c r="C2982">
        <v>136.20027620902101</v>
      </c>
      <c r="D2982">
        <v>131.19452379215099</v>
      </c>
      <c r="E2982">
        <v>113.35281176249499</v>
      </c>
      <c r="F2982">
        <v>155.315605258918</v>
      </c>
      <c r="G2982">
        <v>58.117619320874603</v>
      </c>
      <c r="H2982">
        <v>30.911963367346601</v>
      </c>
      <c r="I2982">
        <v>134.04128182426001</v>
      </c>
      <c r="J2982">
        <v>131.939227889911</v>
      </c>
      <c r="K2982">
        <v>26.4992157143</v>
      </c>
      <c r="L2982">
        <v>425.233638221815</v>
      </c>
      <c r="M2982">
        <v>479.84426612595001</v>
      </c>
      <c r="N2982">
        <v>427.24970750339298</v>
      </c>
      <c r="O2982">
        <v>240.41282776465701</v>
      </c>
      <c r="P2982">
        <v>276.56134991008201</v>
      </c>
      <c r="Q2982">
        <v>92.829106186263004</v>
      </c>
      <c r="R2982">
        <v>63.407493981745297</v>
      </c>
      <c r="S2982">
        <v>6.5880992975458996</v>
      </c>
      <c r="T2982">
        <v>78.695977910045499</v>
      </c>
    </row>
    <row r="2983" spans="1:20" x14ac:dyDescent="0.35">
      <c r="A2983" s="24">
        <v>45237</v>
      </c>
      <c r="B2983">
        <v>114.70745108971801</v>
      </c>
      <c r="C2983">
        <v>136.91997849972401</v>
      </c>
      <c r="D2983">
        <v>131.65455745836499</v>
      </c>
      <c r="E2983">
        <v>113.488281259467</v>
      </c>
      <c r="F2983">
        <v>155.11061513182699</v>
      </c>
      <c r="G2983">
        <v>56.317201190690803</v>
      </c>
      <c r="H2983">
        <v>29.642170071073402</v>
      </c>
      <c r="I2983">
        <v>135.713714015601</v>
      </c>
      <c r="J2983">
        <v>132.993492060634</v>
      </c>
      <c r="K2983">
        <v>27.504766642936399</v>
      </c>
      <c r="L2983">
        <v>426.44387146341001</v>
      </c>
      <c r="M2983">
        <v>482.070552781922</v>
      </c>
      <c r="N2983">
        <v>428.50120793149301</v>
      </c>
      <c r="O2983">
        <v>238.383491763758</v>
      </c>
      <c r="P2983">
        <v>276.42655382919003</v>
      </c>
      <c r="Q2983">
        <v>90.8436605387719</v>
      </c>
      <c r="R2983">
        <v>61.621777901310899</v>
      </c>
      <c r="S2983">
        <v>6.3852399032676601</v>
      </c>
      <c r="T2983">
        <v>76.466915802635796</v>
      </c>
    </row>
    <row r="2984" spans="1:20" x14ac:dyDescent="0.35">
      <c r="A2984" s="24">
        <v>45238</v>
      </c>
      <c r="B2984">
        <v>115.097075954332</v>
      </c>
      <c r="C2984">
        <v>137.27982273535801</v>
      </c>
      <c r="D2984">
        <v>131.821851924589</v>
      </c>
      <c r="E2984">
        <v>113.518406111396</v>
      </c>
      <c r="F2984">
        <v>155.19602988132399</v>
      </c>
      <c r="G2984">
        <v>54.329534477182598</v>
      </c>
      <c r="H2984">
        <v>28.119783922777</v>
      </c>
      <c r="I2984">
        <v>136.98703891731</v>
      </c>
      <c r="J2984">
        <v>133.67030375051701</v>
      </c>
      <c r="K2984">
        <v>28.9243695708142</v>
      </c>
      <c r="L2984">
        <v>426.756209013454</v>
      </c>
      <c r="M2984">
        <v>483.18371132364302</v>
      </c>
      <c r="N2984">
        <v>429.00176336748802</v>
      </c>
      <c r="O2984">
        <v>235.973640030361</v>
      </c>
      <c r="P2984">
        <v>271.439012737523</v>
      </c>
      <c r="Q2984">
        <v>89.832200730933096</v>
      </c>
      <c r="R2984">
        <v>60.802109339989101</v>
      </c>
      <c r="S2984">
        <v>6.3176199516338398</v>
      </c>
      <c r="T2984">
        <v>74.823878149219297</v>
      </c>
    </row>
    <row r="2985" spans="1:20" x14ac:dyDescent="0.35">
      <c r="A2985" s="24">
        <v>45239</v>
      </c>
      <c r="B2985">
        <v>114.13518723416099</v>
      </c>
      <c r="C2985">
        <v>136.326240347729</v>
      </c>
      <c r="D2985">
        <v>131.19452379215099</v>
      </c>
      <c r="E2985">
        <v>113.217319181346</v>
      </c>
      <c r="F2985">
        <v>154.17107924586901</v>
      </c>
      <c r="G2985">
        <v>57.066173165281</v>
      </c>
      <c r="H2985">
        <v>30.099570922037501</v>
      </c>
      <c r="I2985">
        <v>134.93451846801301</v>
      </c>
      <c r="J2985">
        <v>132.31668037074999</v>
      </c>
      <c r="K2985">
        <v>26.972416690259301</v>
      </c>
      <c r="L2985">
        <v>423.42803769313798</v>
      </c>
      <c r="M2985">
        <v>478.96965894457998</v>
      </c>
      <c r="N2985">
        <v>425.66454605629099</v>
      </c>
      <c r="O2985">
        <v>232.48572944144399</v>
      </c>
      <c r="P2985">
        <v>266.676137520586</v>
      </c>
      <c r="Q2985">
        <v>89.607431884746902</v>
      </c>
      <c r="R2985">
        <v>60.509368175128202</v>
      </c>
      <c r="S2985">
        <v>6.1244207478561101</v>
      </c>
      <c r="T2985">
        <v>74.298112499887495</v>
      </c>
    </row>
    <row r="2986" spans="1:20" x14ac:dyDescent="0.35">
      <c r="A2986" s="24">
        <v>45240</v>
      </c>
      <c r="B2986">
        <v>114.403058999896</v>
      </c>
      <c r="C2986">
        <v>136.794014361016</v>
      </c>
      <c r="D2986">
        <v>131.48727906346599</v>
      </c>
      <c r="E2986">
        <v>113.217319181346</v>
      </c>
      <c r="F2986">
        <v>154.95687912613599</v>
      </c>
      <c r="G2986">
        <v>56.360414982077899</v>
      </c>
      <c r="H2986">
        <v>29.5465951077604</v>
      </c>
      <c r="I2986">
        <v>136.01778462196501</v>
      </c>
      <c r="J2986">
        <v>132.980468179517</v>
      </c>
      <c r="K2986">
        <v>27.327317422228699</v>
      </c>
      <c r="L2986">
        <v>430.03554394740303</v>
      </c>
      <c r="M2986">
        <v>487.15921234235498</v>
      </c>
      <c r="N2986">
        <v>432.42244386405599</v>
      </c>
      <c r="O2986">
        <v>234.451650215548</v>
      </c>
      <c r="P2986">
        <v>268.877852761111</v>
      </c>
      <c r="Q2986">
        <v>90.056969577119602</v>
      </c>
      <c r="R2986">
        <v>61.094850504849703</v>
      </c>
      <c r="S2986">
        <v>6.1147605573556101</v>
      </c>
      <c r="T2986">
        <v>75.125104806616605</v>
      </c>
    </row>
    <row r="2987" spans="1:20" x14ac:dyDescent="0.35">
      <c r="A2987" s="24">
        <v>45243</v>
      </c>
      <c r="B2987">
        <v>114.390876215907</v>
      </c>
      <c r="C2987">
        <v>136.83002780539101</v>
      </c>
      <c r="D2987">
        <v>131.57091424308399</v>
      </c>
      <c r="E2987">
        <v>113.292596684903</v>
      </c>
      <c r="F2987">
        <v>154.683554563596</v>
      </c>
      <c r="G2987">
        <v>56.6628835734045</v>
      </c>
      <c r="H2987">
        <v>29.819669811107399</v>
      </c>
      <c r="I2987">
        <v>135.80872146131099</v>
      </c>
      <c r="J2987">
        <v>132.993492060634</v>
      </c>
      <c r="K2987">
        <v>27.149868201520999</v>
      </c>
      <c r="L2987">
        <v>429.62565324834998</v>
      </c>
      <c r="M2987">
        <v>487.23871931998201</v>
      </c>
      <c r="N2987">
        <v>431.92185647431398</v>
      </c>
      <c r="O2987">
        <v>234.515065442344</v>
      </c>
      <c r="P2987">
        <v>266.99065596942302</v>
      </c>
      <c r="Q2987">
        <v>91.368116182344707</v>
      </c>
      <c r="R2987">
        <v>62.119436206502201</v>
      </c>
      <c r="S2987">
        <v>6.4914992350337997</v>
      </c>
      <c r="T2987">
        <v>75.722076220651502</v>
      </c>
    </row>
    <row r="2988" spans="1:20" x14ac:dyDescent="0.35">
      <c r="A2988" s="24">
        <v>45244</v>
      </c>
      <c r="B2988">
        <v>115.827613232857</v>
      </c>
      <c r="C2988">
        <v>138.719185858462</v>
      </c>
      <c r="D2988">
        <v>132.74191925701601</v>
      </c>
      <c r="E2988">
        <v>113.95493945424001</v>
      </c>
      <c r="F2988">
        <v>156.272247817433</v>
      </c>
      <c r="G2988">
        <v>54.113482289276803</v>
      </c>
      <c r="H2988">
        <v>27.792095330190399</v>
      </c>
      <c r="I2988">
        <v>138.58343883828101</v>
      </c>
      <c r="J2988">
        <v>135.075982642827</v>
      </c>
      <c r="K2988">
        <v>29.04266752425</v>
      </c>
      <c r="L2988">
        <v>437.96070554971197</v>
      </c>
      <c r="M2988">
        <v>494.87172387436499</v>
      </c>
      <c r="N2988">
        <v>440.34837891455197</v>
      </c>
      <c r="O2988">
        <v>249.16434840793499</v>
      </c>
      <c r="P2988">
        <v>280.20091297309699</v>
      </c>
      <c r="Q2988">
        <v>91.218272783651301</v>
      </c>
      <c r="R2988">
        <v>62.002343090701999</v>
      </c>
      <c r="S2988">
        <v>6.2403402701227497</v>
      </c>
      <c r="T2988">
        <v>76.976261011905393</v>
      </c>
    </row>
    <row r="2989" spans="1:20" x14ac:dyDescent="0.35">
      <c r="A2989" s="24">
        <v>45245</v>
      </c>
      <c r="B2989">
        <v>115.109249395695</v>
      </c>
      <c r="C2989">
        <v>138.21539840080001</v>
      </c>
      <c r="D2989">
        <v>132.407346395893</v>
      </c>
      <c r="E2989">
        <v>113.699028259995</v>
      </c>
      <c r="F2989">
        <v>155.79391994854799</v>
      </c>
      <c r="G2989">
        <v>55.669050216650398</v>
      </c>
      <c r="H2989">
        <v>28.9458344404011</v>
      </c>
      <c r="I2989">
        <v>137.51917709722599</v>
      </c>
      <c r="J2989">
        <v>134.373143196672</v>
      </c>
      <c r="K2989">
        <v>27.8596650843518</v>
      </c>
      <c r="L2989">
        <v>438.88787914833699</v>
      </c>
      <c r="M2989">
        <v>495.03070740215099</v>
      </c>
      <c r="N2989">
        <v>441.26612246241098</v>
      </c>
      <c r="O2989">
        <v>252.52542854326001</v>
      </c>
      <c r="P2989">
        <v>286.311783438421</v>
      </c>
      <c r="Q2989">
        <v>90.618891692585393</v>
      </c>
      <c r="R2989">
        <v>61.563234135197497</v>
      </c>
      <c r="S2989">
        <v>6.3369398720116097</v>
      </c>
      <c r="T2989">
        <v>77.063895637409203</v>
      </c>
    </row>
    <row r="2990" spans="1:20" x14ac:dyDescent="0.35">
      <c r="A2990" s="24">
        <v>45246</v>
      </c>
      <c r="B2990">
        <v>115.74238045806599</v>
      </c>
      <c r="C2990">
        <v>139.13299498292301</v>
      </c>
      <c r="D2990">
        <v>132.99284890285901</v>
      </c>
      <c r="E2990">
        <v>113.970001880205</v>
      </c>
      <c r="F2990">
        <v>156.01600356894201</v>
      </c>
      <c r="G2990">
        <v>54.372742678892898</v>
      </c>
      <c r="H2990">
        <v>27.9354577751599</v>
      </c>
      <c r="I2990">
        <v>139.058563779504</v>
      </c>
      <c r="J2990">
        <v>135.47946287993801</v>
      </c>
      <c r="K2990">
        <v>28.806067036270399</v>
      </c>
      <c r="L2990">
        <v>439.42469062126901</v>
      </c>
      <c r="M2990">
        <v>496.06435896624498</v>
      </c>
      <c r="N2990">
        <v>441.85014108377601</v>
      </c>
      <c r="O2990">
        <v>249.671670222297</v>
      </c>
      <c r="P2990">
        <v>276.51642362302999</v>
      </c>
      <c r="Q2990">
        <v>88.446136174507998</v>
      </c>
      <c r="R2990">
        <v>59.7775180547631</v>
      </c>
      <c r="S2990">
        <v>6.1534003981111498</v>
      </c>
      <c r="T2990">
        <v>74.840307010020595</v>
      </c>
    </row>
    <row r="2991" spans="1:20" x14ac:dyDescent="0.35">
      <c r="A2991" s="24">
        <v>45247</v>
      </c>
      <c r="B2991">
        <v>115.973731899713</v>
      </c>
      <c r="C2991">
        <v>139.366902718717</v>
      </c>
      <c r="D2991">
        <v>133.07649211814001</v>
      </c>
      <c r="E2991">
        <v>113.939900112453</v>
      </c>
      <c r="F2991">
        <v>156.35763620841999</v>
      </c>
      <c r="G2991">
        <v>53.868626496789702</v>
      </c>
      <c r="H2991">
        <v>27.600945403564399</v>
      </c>
      <c r="I2991">
        <v>139.85676373998899</v>
      </c>
      <c r="J2991">
        <v>135.86992923891199</v>
      </c>
      <c r="K2991">
        <v>29.220119035511701</v>
      </c>
      <c r="L2991">
        <v>439.971251427916</v>
      </c>
      <c r="M2991">
        <v>496.06435896624498</v>
      </c>
      <c r="N2991">
        <v>442.267265288148</v>
      </c>
      <c r="O2991">
        <v>253.286411264805</v>
      </c>
      <c r="P2991">
        <v>284.19993799173602</v>
      </c>
      <c r="Q2991">
        <v>89.719823804132801</v>
      </c>
      <c r="R2991">
        <v>60.889927780945797</v>
      </c>
      <c r="S2991">
        <v>5.9505410038329201</v>
      </c>
      <c r="T2991">
        <v>76.4888265641967</v>
      </c>
    </row>
    <row r="2992" spans="1:20" x14ac:dyDescent="0.35">
      <c r="A2992" s="24">
        <v>45250</v>
      </c>
      <c r="B2992">
        <v>116.156361548031</v>
      </c>
      <c r="C2992">
        <v>139.69076114884399</v>
      </c>
      <c r="D2992">
        <v>133.20196095889199</v>
      </c>
      <c r="E2992">
        <v>113.970001880205</v>
      </c>
      <c r="F2992">
        <v>156.477224765269</v>
      </c>
      <c r="G2992">
        <v>53.292492918718096</v>
      </c>
      <c r="H2992">
        <v>27.095757070943801</v>
      </c>
      <c r="I2992">
        <v>140.75000038374299</v>
      </c>
      <c r="J2992">
        <v>136.416592144459</v>
      </c>
      <c r="K2992">
        <v>29.693317720917001</v>
      </c>
      <c r="L2992">
        <v>443.35797856238298</v>
      </c>
      <c r="M2992">
        <v>500.35791832293501</v>
      </c>
      <c r="N2992">
        <v>445.60451455309197</v>
      </c>
      <c r="O2992">
        <v>253.03277472934801</v>
      </c>
      <c r="P2992">
        <v>285.95230426306301</v>
      </c>
      <c r="Q2992">
        <v>90.8436605387719</v>
      </c>
      <c r="R2992">
        <v>61.709601925841298</v>
      </c>
      <c r="S2992">
        <v>5.7863214503102203</v>
      </c>
      <c r="T2992">
        <v>76.609318911303006</v>
      </c>
    </row>
    <row r="2993" spans="1:20" x14ac:dyDescent="0.35">
      <c r="A2993" s="24">
        <v>45251</v>
      </c>
      <c r="B2993">
        <v>116.278123989536</v>
      </c>
      <c r="C2993">
        <v>139.816697648684</v>
      </c>
      <c r="D2993">
        <v>133.45289060473499</v>
      </c>
      <c r="E2993">
        <v>114.075369609425</v>
      </c>
      <c r="F2993">
        <v>156.68222807161399</v>
      </c>
      <c r="G2993">
        <v>53.364504725009702</v>
      </c>
      <c r="H2993">
        <v>27.164026403924101</v>
      </c>
      <c r="I2993">
        <v>140.69298714505001</v>
      </c>
      <c r="J2993">
        <v>136.45563377886501</v>
      </c>
      <c r="K2993">
        <v>29.693317720917001</v>
      </c>
      <c r="L2993">
        <v>442.39171791110499</v>
      </c>
      <c r="M2993">
        <v>499.96035300732899</v>
      </c>
      <c r="N2993">
        <v>444.85363346847998</v>
      </c>
      <c r="O2993">
        <v>248.65700222184699</v>
      </c>
      <c r="P2993">
        <v>285.143510557978</v>
      </c>
      <c r="Q2993">
        <v>91.368116182344707</v>
      </c>
      <c r="R2993">
        <v>62.002343090701899</v>
      </c>
      <c r="S2993">
        <v>5.6897218484213701</v>
      </c>
      <c r="T2993">
        <v>75.924721292502696</v>
      </c>
    </row>
    <row r="2994" spans="1:20" x14ac:dyDescent="0.35">
      <c r="A2994" s="24">
        <v>45252</v>
      </c>
      <c r="B2994">
        <v>116.38769430442601</v>
      </c>
      <c r="C2994">
        <v>140.12256317605801</v>
      </c>
      <c r="D2994">
        <v>133.57835140982499</v>
      </c>
      <c r="E2994">
        <v>114.075369609425</v>
      </c>
      <c r="F2994">
        <v>157.07512801174701</v>
      </c>
      <c r="G2994">
        <v>53.0620361336832</v>
      </c>
      <c r="H2994">
        <v>26.890951700577101</v>
      </c>
      <c r="I2994">
        <v>141.510191518433</v>
      </c>
      <c r="J2994">
        <v>137.00229668441099</v>
      </c>
      <c r="K2994">
        <v>29.989069476168499</v>
      </c>
      <c r="L2994">
        <v>444.09973538484098</v>
      </c>
      <c r="M2994">
        <v>501.31203248193202</v>
      </c>
      <c r="N2994">
        <v>446.43882686932801</v>
      </c>
      <c r="O2994">
        <v>249.861940274407</v>
      </c>
      <c r="P2994">
        <v>285.00873169682097</v>
      </c>
      <c r="Q2994">
        <v>90.581425220692395</v>
      </c>
      <c r="R2994">
        <v>61.387586086137098</v>
      </c>
      <c r="S2994">
        <v>5.7766617204329602</v>
      </c>
      <c r="T2994">
        <v>75.963052494125805</v>
      </c>
    </row>
    <row r="2995" spans="1:20" x14ac:dyDescent="0.35">
      <c r="A2995" s="24">
        <v>45254</v>
      </c>
      <c r="B2995">
        <v>115.851969458208</v>
      </c>
      <c r="C2995">
        <v>139.636782440584</v>
      </c>
      <c r="D2995">
        <v>133.32742176398199</v>
      </c>
      <c r="E2995">
        <v>113.970001880205</v>
      </c>
      <c r="F2995">
        <v>156.93847232010501</v>
      </c>
      <c r="G2995">
        <v>54.228713476632599</v>
      </c>
      <c r="H2995">
        <v>27.874020106911399</v>
      </c>
      <c r="I2995">
        <v>140.407906332804</v>
      </c>
      <c r="J2995">
        <v>136.299457238256</v>
      </c>
      <c r="K2995">
        <v>28.9243695708142</v>
      </c>
      <c r="L2995">
        <v>444.37298588223302</v>
      </c>
      <c r="M2995">
        <v>500.67594623344399</v>
      </c>
      <c r="N2995">
        <v>446.522258100952</v>
      </c>
      <c r="O2995">
        <v>250.496092542361</v>
      </c>
      <c r="P2995">
        <v>287.07563363671898</v>
      </c>
      <c r="Q2995">
        <v>89.982051625919595</v>
      </c>
      <c r="R2995">
        <v>60.772834665145503</v>
      </c>
      <c r="S2995">
        <v>5.7090417687991399</v>
      </c>
      <c r="T2995">
        <v>76.308092253905798</v>
      </c>
    </row>
    <row r="2996" spans="1:20" x14ac:dyDescent="0.35">
      <c r="A2996" s="24">
        <v>45257</v>
      </c>
      <c r="B2996">
        <v>116.509456745931</v>
      </c>
      <c r="C2996">
        <v>140.46441450894</v>
      </c>
      <c r="D2996">
        <v>133.82928105566799</v>
      </c>
      <c r="E2996">
        <v>114.19579976460901</v>
      </c>
      <c r="F2996">
        <v>157.17762307529301</v>
      </c>
      <c r="G2996">
        <v>52.572324548709098</v>
      </c>
      <c r="H2996">
        <v>26.481340959843799</v>
      </c>
      <c r="I2996">
        <v>142.11834734994</v>
      </c>
      <c r="J2996">
        <v>137.40578692450299</v>
      </c>
      <c r="K2996">
        <v>30.284818940866099</v>
      </c>
      <c r="L2996">
        <v>443.572703151555</v>
      </c>
      <c r="M2996">
        <v>500.03985998495602</v>
      </c>
      <c r="N2996">
        <v>446.02167071120999</v>
      </c>
      <c r="O2996">
        <v>249.671670222297</v>
      </c>
      <c r="P2996">
        <v>285.36817643270899</v>
      </c>
      <c r="Q2996">
        <v>89.382670534853602</v>
      </c>
      <c r="R2996">
        <v>60.158077660580702</v>
      </c>
      <c r="S2996">
        <v>5.6027824370330004</v>
      </c>
      <c r="T2996">
        <v>75.650878876686903</v>
      </c>
    </row>
    <row r="2997" spans="1:20" x14ac:dyDescent="0.35">
      <c r="A2997" s="24">
        <v>45258</v>
      </c>
      <c r="B2997">
        <v>117.020844052049</v>
      </c>
      <c r="C2997">
        <v>141.04015975818101</v>
      </c>
      <c r="D2997">
        <v>134.331140347353</v>
      </c>
      <c r="E2997">
        <v>114.52697692032299</v>
      </c>
      <c r="F2997">
        <v>157.75841964921401</v>
      </c>
      <c r="G2997">
        <v>52.284254964834901</v>
      </c>
      <c r="H2997">
        <v>26.358457737623802</v>
      </c>
      <c r="I2997">
        <v>142.70748414977101</v>
      </c>
      <c r="J2997">
        <v>137.95242982408701</v>
      </c>
      <c r="K2997">
        <v>30.4031191848558</v>
      </c>
      <c r="L2997">
        <v>444.01187175768399</v>
      </c>
      <c r="M2997">
        <v>500.198873940211</v>
      </c>
      <c r="N2997">
        <v>446.35539563770402</v>
      </c>
      <c r="O2997">
        <v>249.73508544909299</v>
      </c>
      <c r="P2997">
        <v>288.06414970974799</v>
      </c>
      <c r="Q2997">
        <v>90.469040797599305</v>
      </c>
      <c r="R2997">
        <v>61.065575830006402</v>
      </c>
      <c r="S2997">
        <v>5.3323030911209397</v>
      </c>
      <c r="T2997">
        <v>75.442760324815097</v>
      </c>
    </row>
    <row r="2998" spans="1:20" x14ac:dyDescent="0.35">
      <c r="A2998" s="24">
        <v>45259</v>
      </c>
      <c r="B2998">
        <v>117.59309856498101</v>
      </c>
      <c r="C2998">
        <v>141.81382693770999</v>
      </c>
      <c r="D2998">
        <v>134.79118204922901</v>
      </c>
      <c r="E2998">
        <v>114.782888114567</v>
      </c>
      <c r="F2998">
        <v>158.578406516087</v>
      </c>
      <c r="G2998">
        <v>51.031161218464703</v>
      </c>
      <c r="H2998">
        <v>25.375391959863901</v>
      </c>
      <c r="I2998">
        <v>144.455948611483</v>
      </c>
      <c r="J2998">
        <v>139.07177338846901</v>
      </c>
      <c r="K2998">
        <v>31.645268310917899</v>
      </c>
      <c r="L2998">
        <v>443.699564113571</v>
      </c>
      <c r="M2998">
        <v>499.16525280358701</v>
      </c>
      <c r="N2998">
        <v>446.02167071120999</v>
      </c>
      <c r="O2998">
        <v>254.808425451342</v>
      </c>
      <c r="P2998">
        <v>289.996272788488</v>
      </c>
      <c r="Q2998">
        <v>91.105888360558296</v>
      </c>
      <c r="R2998">
        <v>61.680327250997699</v>
      </c>
      <c r="S2998">
        <v>5.3226433612436796</v>
      </c>
      <c r="T2998">
        <v>75.157962528219201</v>
      </c>
    </row>
    <row r="2999" spans="1:20" x14ac:dyDescent="0.35">
      <c r="A2999" s="24">
        <v>45260</v>
      </c>
      <c r="B2999">
        <v>117.20347370036799</v>
      </c>
      <c r="C2999">
        <v>141.40000399381501</v>
      </c>
      <c r="D2999">
        <v>134.54024436772301</v>
      </c>
      <c r="E2999">
        <v>114.662457959383</v>
      </c>
      <c r="F2999">
        <v>158.32216226759601</v>
      </c>
      <c r="G2999">
        <v>52.140220172897799</v>
      </c>
      <c r="H2999">
        <v>26.262882774310899</v>
      </c>
      <c r="I2999">
        <v>143.77177512838401</v>
      </c>
      <c r="J2999">
        <v>138.342906186043</v>
      </c>
      <c r="K2999">
        <v>30.4622681615737</v>
      </c>
      <c r="L2999">
        <v>445.44660882809802</v>
      </c>
      <c r="M2999">
        <v>500.03985998495602</v>
      </c>
      <c r="N2999">
        <v>447.85715780692999</v>
      </c>
      <c r="O2999">
        <v>255.88650867858701</v>
      </c>
      <c r="P2999">
        <v>290.26586495027198</v>
      </c>
      <c r="Q2999">
        <v>89.569972909146699</v>
      </c>
      <c r="R2999">
        <v>60.538642849971801</v>
      </c>
      <c r="S2999">
        <v>5.3323030911209397</v>
      </c>
      <c r="T2999">
        <v>75.579681532722802</v>
      </c>
    </row>
    <row r="3000" spans="1:20" x14ac:dyDescent="0.35">
      <c r="A3000" s="24">
        <v>45261</v>
      </c>
      <c r="B3000">
        <v>118.234040062487</v>
      </c>
      <c r="C3000">
        <v>142.593243001682</v>
      </c>
      <c r="D3000">
        <v>135.358700742591</v>
      </c>
      <c r="E3000">
        <v>115.09252773246401</v>
      </c>
      <c r="F3000">
        <v>159.653464677785</v>
      </c>
      <c r="G3000">
        <v>50.426218446134797</v>
      </c>
      <c r="H3000">
        <v>24.897514514724602</v>
      </c>
      <c r="I3000">
        <v>145.82885663677601</v>
      </c>
      <c r="J3000">
        <v>140.00858255760099</v>
      </c>
      <c r="K3000">
        <v>32.118469286877101</v>
      </c>
      <c r="L3000">
        <v>448.081829806391</v>
      </c>
      <c r="M3000">
        <v>501.868581325322</v>
      </c>
      <c r="N3000">
        <v>450.44352598726101</v>
      </c>
      <c r="O3000">
        <v>266.603950095968</v>
      </c>
      <c r="P3000">
        <v>301.27440671342299</v>
      </c>
      <c r="Q3000">
        <v>89.1578941923743</v>
      </c>
      <c r="R3000">
        <v>59.9824351950938</v>
      </c>
      <c r="S3000">
        <v>5.2646831394871203</v>
      </c>
      <c r="T3000">
        <v>76.182134847516707</v>
      </c>
    </row>
    <row r="3001" spans="1:20" x14ac:dyDescent="0.35">
      <c r="A3001" s="24">
        <v>45264</v>
      </c>
      <c r="B3001">
        <v>117.782249366079</v>
      </c>
      <c r="C3001">
        <v>142.10584539245801</v>
      </c>
      <c r="D3001">
        <v>135.064900835098</v>
      </c>
      <c r="E3001">
        <v>114.881261337937</v>
      </c>
      <c r="F3001">
        <v>159.25836380212201</v>
      </c>
      <c r="G3001">
        <v>50.800710023106703</v>
      </c>
      <c r="H3001">
        <v>25.136451923007101</v>
      </c>
      <c r="I3001">
        <v>145.218215612812</v>
      </c>
      <c r="J3001">
        <v>139.36844179565401</v>
      </c>
      <c r="K3001">
        <v>31.834548243190699</v>
      </c>
      <c r="L3001">
        <v>445.72966847106699</v>
      </c>
      <c r="M3001">
        <v>498.290615194748</v>
      </c>
      <c r="N3001">
        <v>448.190882733423</v>
      </c>
      <c r="O3001">
        <v>269.9016150045</v>
      </c>
      <c r="P3001">
        <v>304.59943410786798</v>
      </c>
      <c r="Q3001">
        <v>88.558513101308293</v>
      </c>
      <c r="R3001">
        <v>59.514051564746097</v>
      </c>
      <c r="S3001">
        <v>5.1584238077209896</v>
      </c>
      <c r="T3001">
        <v>75.267499494545405</v>
      </c>
    </row>
    <row r="3002" spans="1:20" x14ac:dyDescent="0.35">
      <c r="A3002" s="24">
        <v>45265</v>
      </c>
      <c r="B3002">
        <v>118.563722640237</v>
      </c>
      <c r="C3002">
        <v>142.737669903891</v>
      </c>
      <c r="D3002">
        <v>135.44265734872599</v>
      </c>
      <c r="E3002">
        <v>115.09252773246401</v>
      </c>
      <c r="F3002">
        <v>159.48167309319999</v>
      </c>
      <c r="G3002">
        <v>48.640199323403202</v>
      </c>
      <c r="H3002">
        <v>23.552622849313501</v>
      </c>
      <c r="I3002">
        <v>147.12647794943501</v>
      </c>
      <c r="J3002">
        <v>140.478892710027</v>
      </c>
      <c r="K3002">
        <v>33.810160256322099</v>
      </c>
      <c r="L3002">
        <v>445.64180484390999</v>
      </c>
      <c r="M3002">
        <v>499.96035300732899</v>
      </c>
      <c r="N3002">
        <v>448.024020270177</v>
      </c>
      <c r="O3002">
        <v>266.22343436347199</v>
      </c>
      <c r="P3002">
        <v>296.46658798969997</v>
      </c>
      <c r="Q3002">
        <v>87.771829635949103</v>
      </c>
      <c r="R3002">
        <v>59.074942609241603</v>
      </c>
      <c r="S3002">
        <v>5.1584238077209896</v>
      </c>
      <c r="T3002">
        <v>73.613514881087198</v>
      </c>
    </row>
    <row r="3003" spans="1:20" x14ac:dyDescent="0.35">
      <c r="A3003" s="24">
        <v>45266</v>
      </c>
      <c r="B3003">
        <v>118.868983594255</v>
      </c>
      <c r="C3003">
        <v>143.062606249852</v>
      </c>
      <c r="D3003">
        <v>135.526597883535</v>
      </c>
      <c r="E3003">
        <v>115.09252773246401</v>
      </c>
      <c r="F3003">
        <v>159.41296963862101</v>
      </c>
      <c r="G3003">
        <v>47.243070785095902</v>
      </c>
      <c r="H3003">
        <v>22.6378264045339</v>
      </c>
      <c r="I3003">
        <v>148.17601857988299</v>
      </c>
      <c r="J3003">
        <v>141.001458434612</v>
      </c>
      <c r="K3003">
        <v>35.194271049504302</v>
      </c>
      <c r="L3003">
        <v>443.84598355487799</v>
      </c>
      <c r="M3003">
        <v>497.09798010286801</v>
      </c>
      <c r="N3003">
        <v>446.10513389658001</v>
      </c>
      <c r="O3003">
        <v>266.16001913667702</v>
      </c>
      <c r="P3003">
        <v>298.12908446718802</v>
      </c>
      <c r="Q3003">
        <v>85.636540589764394</v>
      </c>
      <c r="R3003">
        <v>57.435599903024297</v>
      </c>
      <c r="S3003">
        <v>4.8879444618089298</v>
      </c>
      <c r="T3003">
        <v>71.630910947912</v>
      </c>
    </row>
    <row r="3004" spans="1:20" x14ac:dyDescent="0.35">
      <c r="A3004" s="24">
        <v>45267</v>
      </c>
      <c r="B3004">
        <v>118.905616029852</v>
      </c>
      <c r="C3004">
        <v>143.17090915221601</v>
      </c>
      <c r="D3004">
        <v>135.61053841834399</v>
      </c>
      <c r="E3004">
        <v>115.21324643987001</v>
      </c>
      <c r="F3004">
        <v>159.687822994702</v>
      </c>
      <c r="G3004">
        <v>47.848019147102598</v>
      </c>
      <c r="H3004">
        <v>22.958688589537399</v>
      </c>
      <c r="I3004">
        <v>147.947030023244</v>
      </c>
      <c r="J3004">
        <v>141.014522327653</v>
      </c>
      <c r="K3004">
        <v>34.5731964864733</v>
      </c>
      <c r="L3004">
        <v>447.23271068934503</v>
      </c>
      <c r="M3004">
        <v>501.868581325322</v>
      </c>
      <c r="N3004">
        <v>449.52578243940098</v>
      </c>
      <c r="O3004">
        <v>270.72601295283903</v>
      </c>
      <c r="P3004">
        <v>301.364259287528</v>
      </c>
      <c r="Q3004">
        <v>85.786376492164905</v>
      </c>
      <c r="R3004">
        <v>57.699060809468399</v>
      </c>
      <c r="S3004">
        <v>4.8976046523094396</v>
      </c>
      <c r="T3004">
        <v>71.592579746288294</v>
      </c>
    </row>
    <row r="3005" spans="1:20" x14ac:dyDescent="0.35">
      <c r="A3005" s="24">
        <v>45268</v>
      </c>
      <c r="B3005">
        <v>118.307304933681</v>
      </c>
      <c r="C3005">
        <v>142.50300209924001</v>
      </c>
      <c r="D3005">
        <v>135.14884136990699</v>
      </c>
      <c r="E3005">
        <v>114.866175827795</v>
      </c>
      <c r="F3005">
        <v>159.43014220745201</v>
      </c>
      <c r="G3005">
        <v>48.712216719371703</v>
      </c>
      <c r="H3005">
        <v>23.600410330970099</v>
      </c>
      <c r="I3005">
        <v>147.050138684703</v>
      </c>
      <c r="J3005">
        <v>140.256796525364</v>
      </c>
      <c r="K3005">
        <v>33.674115090261402</v>
      </c>
      <c r="L3005">
        <v>449.15542284632397</v>
      </c>
      <c r="M3005">
        <v>503.856347048413</v>
      </c>
      <c r="N3005">
        <v>451.44470076674401</v>
      </c>
      <c r="O3005">
        <v>273.70660172739298</v>
      </c>
      <c r="P3005">
        <v>301.40920279431401</v>
      </c>
      <c r="Q3005">
        <v>86.160996233337499</v>
      </c>
      <c r="R3005">
        <v>58.313817814032902</v>
      </c>
      <c r="S3005">
        <v>4.8493046210533803</v>
      </c>
      <c r="T3005">
        <v>72.479814016201303</v>
      </c>
    </row>
    <row r="3006" spans="1:20" x14ac:dyDescent="0.35">
      <c r="A3006" s="24">
        <v>45271</v>
      </c>
      <c r="B3006">
        <v>118.31951574554699</v>
      </c>
      <c r="C3006">
        <v>142.448843738341</v>
      </c>
      <c r="D3006">
        <v>135.14884136990699</v>
      </c>
      <c r="E3006">
        <v>114.866175827795</v>
      </c>
      <c r="F3006">
        <v>159.30989468787001</v>
      </c>
      <c r="G3006">
        <v>48.971477108987997</v>
      </c>
      <c r="H3006">
        <v>23.7574282196802</v>
      </c>
      <c r="I3006">
        <v>146.840242253637</v>
      </c>
      <c r="J3006">
        <v>140.21760484624301</v>
      </c>
      <c r="K3006">
        <v>33.443431103341503</v>
      </c>
      <c r="L3006">
        <v>450.90243765491903</v>
      </c>
      <c r="M3006">
        <v>504.41292631927399</v>
      </c>
      <c r="N3006">
        <v>453.363619094086</v>
      </c>
      <c r="O3006">
        <v>273.57977127380298</v>
      </c>
      <c r="P3006">
        <v>306.396761105716</v>
      </c>
      <c r="Q3006">
        <v>85.861301939658105</v>
      </c>
      <c r="R3006">
        <v>58.196719114659501</v>
      </c>
      <c r="S3006">
        <v>4.6464452267751497</v>
      </c>
      <c r="T3006">
        <v>72.441482814578194</v>
      </c>
    </row>
    <row r="3007" spans="1:20" x14ac:dyDescent="0.35">
      <c r="A3007" s="24">
        <v>45272</v>
      </c>
      <c r="B3007">
        <v>118.673619947029</v>
      </c>
      <c r="C3007">
        <v>143.00844788895299</v>
      </c>
      <c r="D3007">
        <v>135.48461958046801</v>
      </c>
      <c r="E3007">
        <v>114.97180902505799</v>
      </c>
      <c r="F3007">
        <v>159.73935388045001</v>
      </c>
      <c r="G3007">
        <v>48.669008517661403</v>
      </c>
      <c r="H3007">
        <v>23.573104700637401</v>
      </c>
      <c r="I3007">
        <v>148.06152430156399</v>
      </c>
      <c r="J3007">
        <v>141.014522327653</v>
      </c>
      <c r="K3007">
        <v>33.709607224957097</v>
      </c>
      <c r="L3007">
        <v>452.96181991948998</v>
      </c>
      <c r="M3007">
        <v>507.036778290852</v>
      </c>
      <c r="N3007">
        <v>455.36596865305398</v>
      </c>
      <c r="O3007">
        <v>272.31144236617098</v>
      </c>
      <c r="P3007">
        <v>303.43117844715999</v>
      </c>
      <c r="Q3007">
        <v>84.5501553344331</v>
      </c>
      <c r="R3007">
        <v>56.996485363946597</v>
      </c>
      <c r="S3007">
        <v>4.3663061509858201</v>
      </c>
      <c r="T3007">
        <v>70.891553266686699</v>
      </c>
    </row>
    <row r="3008" spans="1:20" x14ac:dyDescent="0.35">
      <c r="A3008" s="24">
        <v>45273</v>
      </c>
      <c r="B3008">
        <v>120.163301624149</v>
      </c>
      <c r="C3008">
        <v>145.13860304733601</v>
      </c>
      <c r="D3008">
        <v>136.91165688619299</v>
      </c>
      <c r="E3008">
        <v>115.7414008841</v>
      </c>
      <c r="F3008">
        <v>162.10993277591601</v>
      </c>
      <c r="G3008">
        <v>46.335659421439402</v>
      </c>
      <c r="H3008">
        <v>21.907353478797202</v>
      </c>
      <c r="I3008">
        <v>151.362810103594</v>
      </c>
      <c r="J3008">
        <v>143.37913698282</v>
      </c>
      <c r="K3008">
        <v>36.099266656221602</v>
      </c>
      <c r="L3008">
        <v>459.20821204920497</v>
      </c>
      <c r="M3008">
        <v>513.07955201028199</v>
      </c>
      <c r="N3008">
        <v>461.62327907107698</v>
      </c>
      <c r="O3008">
        <v>285.75578727920202</v>
      </c>
      <c r="P3008">
        <v>313.40626063049399</v>
      </c>
      <c r="Q3008">
        <v>85.524148670378494</v>
      </c>
      <c r="R3008">
        <v>57.611242368511398</v>
      </c>
      <c r="S3008">
        <v>4.44358583249692</v>
      </c>
      <c r="T3008">
        <v>72.655074846471095</v>
      </c>
    </row>
    <row r="3009" spans="1:20" x14ac:dyDescent="0.35">
      <c r="A3009" s="24">
        <v>45274</v>
      </c>
      <c r="B3009">
        <v>121.13314091884099</v>
      </c>
      <c r="C3009">
        <v>146.239776987505</v>
      </c>
      <c r="D3009">
        <v>137.58319723598899</v>
      </c>
      <c r="E3009">
        <v>116.04321496574801</v>
      </c>
      <c r="F3009">
        <v>162.90013452724199</v>
      </c>
      <c r="G3009">
        <v>44.059928713733903</v>
      </c>
      <c r="H3009">
        <v>20.2825633310303</v>
      </c>
      <c r="I3009">
        <v>153.958038110134</v>
      </c>
      <c r="J3009">
        <v>144.903951377509</v>
      </c>
      <c r="K3009">
        <v>38.790596634351402</v>
      </c>
      <c r="L3009">
        <v>460.68197636040901</v>
      </c>
      <c r="M3009">
        <v>512.76146324483398</v>
      </c>
      <c r="N3009">
        <v>463.29187174980302</v>
      </c>
      <c r="O3009">
        <v>298.24887941857702</v>
      </c>
      <c r="P3009">
        <v>320.95494447883999</v>
      </c>
      <c r="Q3009">
        <v>86.947679698696604</v>
      </c>
      <c r="R3009">
        <v>58.782201444381002</v>
      </c>
      <c r="S3009">
        <v>4.5981456561423402</v>
      </c>
      <c r="T3009">
        <v>75.196310571319202</v>
      </c>
    </row>
    <row r="3010" spans="1:20" x14ac:dyDescent="0.35">
      <c r="A3010" s="24">
        <v>45275</v>
      </c>
      <c r="B3010">
        <v>120.851498122739</v>
      </c>
      <c r="C3010">
        <v>146.04120554383101</v>
      </c>
      <c r="D3010">
        <v>137.37333786330399</v>
      </c>
      <c r="E3010">
        <v>115.907387664022</v>
      </c>
      <c r="F3010">
        <v>162.57373710615801</v>
      </c>
      <c r="G3010">
        <v>43.901489324667601</v>
      </c>
      <c r="H3010">
        <v>20.166507830680601</v>
      </c>
      <c r="I3010">
        <v>153.729034934716</v>
      </c>
      <c r="J3010">
        <v>144.69417886530201</v>
      </c>
      <c r="K3010">
        <v>38.9917026970815</v>
      </c>
      <c r="L3010">
        <v>459.92347221623203</v>
      </c>
      <c r="M3010">
        <v>512.76146324483398</v>
      </c>
      <c r="N3010">
        <v>462.54099066519001</v>
      </c>
      <c r="O3010">
        <v>294.25364701529702</v>
      </c>
      <c r="P3010">
        <v>318.34884099564101</v>
      </c>
      <c r="Q3010">
        <v>87.097523097389995</v>
      </c>
      <c r="R3010">
        <v>58.987118584711403</v>
      </c>
      <c r="S3010">
        <v>4.6657651471529302</v>
      </c>
      <c r="T3010">
        <v>74.862226192319895</v>
      </c>
    </row>
    <row r="3011" spans="1:20" x14ac:dyDescent="0.35">
      <c r="A3011" s="24">
        <v>45278</v>
      </c>
      <c r="B3011">
        <v>120.606581188492</v>
      </c>
      <c r="C3011">
        <v>145.770413739335</v>
      </c>
      <c r="D3011">
        <v>137.25960109040699</v>
      </c>
      <c r="E3011">
        <v>115.877216643737</v>
      </c>
      <c r="F3011">
        <v>162.706755323512</v>
      </c>
      <c r="G3011">
        <v>44.664868691225301</v>
      </c>
      <c r="H3011">
        <v>20.623906053070399</v>
      </c>
      <c r="I3011">
        <v>152.58409215152099</v>
      </c>
      <c r="J3011">
        <v>144.09106913860299</v>
      </c>
      <c r="K3011">
        <v>38.063047957787703</v>
      </c>
      <c r="L3011">
        <v>462.51057455051699</v>
      </c>
      <c r="M3011">
        <v>517.02885497781199</v>
      </c>
      <c r="N3011">
        <v>465.146083740861</v>
      </c>
      <c r="O3011">
        <v>292.164454059359</v>
      </c>
      <c r="P3011">
        <v>319.41419152356798</v>
      </c>
      <c r="Q3011">
        <v>87.722429065765894</v>
      </c>
      <c r="R3011">
        <v>59.484776889902498</v>
      </c>
      <c r="S3011">
        <v>4.7237249082862398</v>
      </c>
      <c r="T3011">
        <v>75.809214022584598</v>
      </c>
    </row>
    <row r="3012" spans="1:20" x14ac:dyDescent="0.35">
      <c r="A3012" s="24">
        <v>45279</v>
      </c>
      <c r="B3012">
        <v>120.75353134904</v>
      </c>
      <c r="C3012">
        <v>146.02314354390799</v>
      </c>
      <c r="D3012">
        <v>137.38598599673199</v>
      </c>
      <c r="E3012">
        <v>115.907387664022</v>
      </c>
      <c r="F3012">
        <v>163.24225479914301</v>
      </c>
      <c r="G3012">
        <v>44.218365307961697</v>
      </c>
      <c r="H3012">
        <v>20.350831349723499</v>
      </c>
      <c r="I3012">
        <v>152.90848286090699</v>
      </c>
      <c r="J3012">
        <v>144.274623837902</v>
      </c>
      <c r="K3012">
        <v>38.630885464052398</v>
      </c>
      <c r="L3012">
        <v>465.32304798563899</v>
      </c>
      <c r="M3012">
        <v>519.50151285378001</v>
      </c>
      <c r="N3012">
        <v>467.91033842691797</v>
      </c>
      <c r="O3012">
        <v>295.87002851857198</v>
      </c>
      <c r="P3012">
        <v>325.914400183699</v>
      </c>
      <c r="Q3012">
        <v>88.390566155271898</v>
      </c>
      <c r="R3012">
        <v>60.070259219623999</v>
      </c>
      <c r="S3012">
        <v>4.7333850987867399</v>
      </c>
      <c r="T3012">
        <v>76.741861335194201</v>
      </c>
    </row>
    <row r="3013" spans="1:20" x14ac:dyDescent="0.35">
      <c r="A3013" s="24">
        <v>45280</v>
      </c>
      <c r="B3013">
        <v>121.194372488059</v>
      </c>
      <c r="C3013">
        <v>146.456396611667</v>
      </c>
      <c r="D3013">
        <v>137.68089482570801</v>
      </c>
      <c r="E3013">
        <v>116.14883662092301</v>
      </c>
      <c r="F3013">
        <v>163.190433969792</v>
      </c>
      <c r="G3013">
        <v>43.621988715336997</v>
      </c>
      <c r="H3013">
        <v>19.907087256787101</v>
      </c>
      <c r="I3013">
        <v>153.38555209975701</v>
      </c>
      <c r="J3013">
        <v>144.65484714444901</v>
      </c>
      <c r="K3013">
        <v>39.464903673040702</v>
      </c>
      <c r="L3013">
        <v>458.87494034701302</v>
      </c>
      <c r="M3013">
        <v>512.80138408472999</v>
      </c>
      <c r="N3013">
        <v>460.87409153501898</v>
      </c>
      <c r="O3013">
        <v>289.545005496432</v>
      </c>
      <c r="P3013">
        <v>319.77528935395901</v>
      </c>
      <c r="Q3013">
        <v>87.3687089891867</v>
      </c>
      <c r="R3013">
        <v>59.455502215059198</v>
      </c>
      <c r="S3013">
        <v>4.5401854343857799</v>
      </c>
      <c r="T3013">
        <v>75.599512371875406</v>
      </c>
    </row>
    <row r="3014" spans="1:20" x14ac:dyDescent="0.35">
      <c r="A3014" s="24">
        <v>45281</v>
      </c>
      <c r="B3014">
        <v>121.182124305691</v>
      </c>
      <c r="C3014">
        <v>146.58274769452001</v>
      </c>
      <c r="D3014">
        <v>137.80727973203301</v>
      </c>
      <c r="E3014">
        <v>116.224287255813</v>
      </c>
      <c r="F3014">
        <v>163.93322994208</v>
      </c>
      <c r="G3014">
        <v>44.296025482665797</v>
      </c>
      <c r="H3014">
        <v>20.334308131368498</v>
      </c>
      <c r="I3014">
        <v>153.099331022738</v>
      </c>
      <c r="J3014">
        <v>144.60240151565</v>
      </c>
      <c r="K3014">
        <v>38.933499719177902</v>
      </c>
      <c r="L3014">
        <v>463.22595434126902</v>
      </c>
      <c r="M3014">
        <v>518.14554310598703</v>
      </c>
      <c r="N3014">
        <v>465.81621770854099</v>
      </c>
      <c r="O3014">
        <v>292.35611329975802</v>
      </c>
      <c r="P3014">
        <v>326.09496631862902</v>
      </c>
      <c r="Q3014">
        <v>87.525921243796702</v>
      </c>
      <c r="R3014">
        <v>59.748243379919799</v>
      </c>
      <c r="S3014">
        <v>4.8203245101750998</v>
      </c>
      <c r="T3014">
        <v>76.471454580684096</v>
      </c>
    </row>
    <row r="3015" spans="1:20" x14ac:dyDescent="0.35">
      <c r="A3015" s="24">
        <v>45282</v>
      </c>
      <c r="B3015">
        <v>121.022935305399</v>
      </c>
      <c r="C3015">
        <v>146.57369596540801</v>
      </c>
      <c r="D3015">
        <v>137.89154169335799</v>
      </c>
      <c r="E3015">
        <v>116.307494174418</v>
      </c>
      <c r="F3015">
        <v>163.777754274773</v>
      </c>
      <c r="G3015">
        <v>44.5744333101809</v>
      </c>
      <c r="H3015">
        <v>20.616824673775501</v>
      </c>
      <c r="I3015">
        <v>152.75250048735299</v>
      </c>
      <c r="J3015">
        <v>144.353287279608</v>
      </c>
      <c r="K3015">
        <v>38.369075138418097</v>
      </c>
      <c r="L3015">
        <v>464.15689608728002</v>
      </c>
      <c r="M3015">
        <v>518.46460555045701</v>
      </c>
      <c r="N3015">
        <v>466.48631972247301</v>
      </c>
      <c r="O3015">
        <v>293.69780109772501</v>
      </c>
      <c r="P3015">
        <v>325.19217008344901</v>
      </c>
      <c r="Q3015">
        <v>87.3687089891867</v>
      </c>
      <c r="R3015">
        <v>59.514051564746097</v>
      </c>
      <c r="S3015">
        <v>4.86862454143116</v>
      </c>
      <c r="T3015">
        <v>76.648045887635405</v>
      </c>
    </row>
    <row r="3016" spans="1:20" x14ac:dyDescent="0.35">
      <c r="A3016" s="24">
        <v>45286</v>
      </c>
      <c r="B3016">
        <v>121.267842897021</v>
      </c>
      <c r="C3016">
        <v>146.80917911665099</v>
      </c>
      <c r="D3016">
        <v>137.93368070968401</v>
      </c>
      <c r="E3016">
        <v>116.23185886610599</v>
      </c>
      <c r="F3016">
        <v>164.105970433001</v>
      </c>
      <c r="G3016">
        <v>44.398596052056099</v>
      </c>
      <c r="H3016">
        <v>20.472120341601102</v>
      </c>
      <c r="I3016">
        <v>153.13571716404701</v>
      </c>
      <c r="J3016">
        <v>144.65484714444901</v>
      </c>
      <c r="K3016">
        <v>38.663296803577502</v>
      </c>
      <c r="L3016">
        <v>466.11681122321801</v>
      </c>
      <c r="M3016">
        <v>519.98013694795497</v>
      </c>
      <c r="N3016">
        <v>468.49668967176399</v>
      </c>
      <c r="O3016">
        <v>297.59503479733797</v>
      </c>
      <c r="P3016">
        <v>328.216575354719</v>
      </c>
      <c r="Q3016">
        <v>88.233361396955004</v>
      </c>
      <c r="R3016">
        <v>60.3630003844846</v>
      </c>
      <c r="S3016">
        <v>4.7623647490417804</v>
      </c>
      <c r="T3016">
        <v>77.851108375494107</v>
      </c>
    </row>
    <row r="3017" spans="1:20" x14ac:dyDescent="0.35">
      <c r="A3017" s="24">
        <v>45287</v>
      </c>
      <c r="B3017">
        <v>122.03931956161701</v>
      </c>
      <c r="C3017">
        <v>147.87786356805401</v>
      </c>
      <c r="D3017">
        <v>138.56562131263499</v>
      </c>
      <c r="E3017">
        <v>116.534423183531</v>
      </c>
      <c r="F3017">
        <v>164.796945575938</v>
      </c>
      <c r="G3017">
        <v>42.889338597020298</v>
      </c>
      <c r="H3017">
        <v>19.410960934233099</v>
      </c>
      <c r="I3017">
        <v>155.320084382517</v>
      </c>
      <c r="J3017">
        <v>146.00528957629399</v>
      </c>
      <c r="K3017">
        <v>40.698838872350997</v>
      </c>
      <c r="L3017">
        <v>466.95959028275598</v>
      </c>
      <c r="M3017">
        <v>520.85754345651105</v>
      </c>
      <c r="N3017">
        <v>469.501858669537</v>
      </c>
      <c r="O3017">
        <v>297.33947289565498</v>
      </c>
      <c r="P3017">
        <v>330.06735240814902</v>
      </c>
      <c r="Q3017">
        <v>87.8403382567232</v>
      </c>
      <c r="R3017">
        <v>59.953160520250201</v>
      </c>
      <c r="S3017">
        <v>4.7816846694195601</v>
      </c>
      <c r="T3017">
        <v>77.525503680157499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9156-B872-4E7F-98C7-C7016C514AD4}">
  <sheetPr codeName="Sheet10"/>
  <dimension ref="A3:AI10"/>
  <sheetViews>
    <sheetView workbookViewId="0">
      <selection activeCell="C6" sqref="C6"/>
    </sheetView>
  </sheetViews>
  <sheetFormatPr defaultRowHeight="14.5" x14ac:dyDescent="0.35"/>
  <sheetData>
    <row r="3" spans="1:35" x14ac:dyDescent="0.35">
      <c r="A3">
        <v>0</v>
      </c>
      <c r="B3" s="5" t="s">
        <v>169</v>
      </c>
      <c r="C3" s="2">
        <f t="shared" ref="C3:L5" si="0">_xlfn.QUARTILE.INC(C$8:C$73, $A3)</f>
        <v>-0.32743063677070799</v>
      </c>
      <c r="D3" s="2">
        <f t="shared" si="0"/>
        <v>-0.108878930815321</v>
      </c>
      <c r="E3" s="2">
        <f t="shared" si="0"/>
        <v>-0.43080909909828102</v>
      </c>
      <c r="F3" s="2">
        <f t="shared" si="0"/>
        <v>-4.85459484073167E-2</v>
      </c>
      <c r="G3" s="2">
        <f t="shared" si="0"/>
        <v>-0.29144155079402001</v>
      </c>
      <c r="H3" s="2">
        <f t="shared" si="0"/>
        <v>0.13918640018546199</v>
      </c>
      <c r="I3" s="2">
        <f t="shared" si="0"/>
        <v>-0.35995925760413799</v>
      </c>
      <c r="J3" s="2">
        <f t="shared" si="0"/>
        <v>-0.42031205573156699</v>
      </c>
      <c r="K3" s="2">
        <f t="shared" si="0"/>
        <v>2.1376780523778501E-2</v>
      </c>
      <c r="L3" s="2">
        <f t="shared" si="0"/>
        <v>-0.256628286524337</v>
      </c>
      <c r="M3" s="2">
        <f t="shared" ref="M3:V5" si="1">_xlfn.QUARTILE.INC(M$8:M$73, $A3)</f>
        <v>-0.83227818731228898</v>
      </c>
      <c r="N3" s="2">
        <f t="shared" si="1"/>
        <v>0.134814844283971</v>
      </c>
      <c r="O3" s="2">
        <f t="shared" si="1"/>
        <v>-0.48931774937244898</v>
      </c>
      <c r="P3" s="2">
        <f t="shared" si="1"/>
        <v>-0.21055710786460199</v>
      </c>
      <c r="Q3" s="2">
        <f t="shared" si="1"/>
        <v>-0.227646252494449</v>
      </c>
      <c r="R3" s="2">
        <f t="shared" si="1"/>
        <v>-0.16942516259621099</v>
      </c>
      <c r="S3" s="2">
        <f t="shared" si="1"/>
        <v>-0.109960346759559</v>
      </c>
      <c r="T3" s="2">
        <f t="shared" si="1"/>
        <v>-0.34271503116114199</v>
      </c>
      <c r="U3" s="2">
        <f t="shared" si="1"/>
        <v>-0.120899862564048</v>
      </c>
      <c r="V3" s="2">
        <f t="shared" si="1"/>
        <v>5.0225302035650198E-2</v>
      </c>
      <c r="W3" s="2">
        <f t="shared" ref="W3:AI5" si="2">_xlfn.QUARTILE.INC(W$8:W$73, $A3)</f>
        <v>-0.18976353283774999</v>
      </c>
      <c r="X3" s="2">
        <f t="shared" si="2"/>
        <v>-5.4851036695173501E-2</v>
      </c>
      <c r="Y3" s="2">
        <f t="shared" si="2"/>
        <v>-0.30881283445612701</v>
      </c>
      <c r="Z3" s="2">
        <f t="shared" si="2"/>
        <v>4.7391758699463299E-2</v>
      </c>
      <c r="AA3" s="2">
        <f t="shared" si="2"/>
        <v>-0.33130509143942699</v>
      </c>
      <c r="AB3" s="2">
        <f t="shared" si="2"/>
        <v>-0.13819060165042901</v>
      </c>
      <c r="AC3" s="2">
        <f t="shared" si="2"/>
        <v>-0.19718695388808399</v>
      </c>
      <c r="AD3" s="2">
        <f t="shared" si="2"/>
        <v>-2.8886378209563E-2</v>
      </c>
      <c r="AE3" s="2">
        <f t="shared" si="2"/>
        <v>-0.30865560636782802</v>
      </c>
      <c r="AF3" s="2">
        <f t="shared" si="2"/>
        <v>-9.68328322650122E-2</v>
      </c>
      <c r="AG3" s="2">
        <f t="shared" si="2"/>
        <v>-0.38526121802627999</v>
      </c>
      <c r="AH3" s="2">
        <f t="shared" si="2"/>
        <v>-0.229712549220256</v>
      </c>
      <c r="AI3" s="2">
        <f t="shared" si="2"/>
        <v>-9.4171864742387895E-2</v>
      </c>
    </row>
    <row r="4" spans="1:35" x14ac:dyDescent="0.35">
      <c r="A4">
        <v>2</v>
      </c>
      <c r="B4" s="5">
        <v>0.5</v>
      </c>
      <c r="C4" s="2">
        <f t="shared" si="0"/>
        <v>9.3985240101978201E-2</v>
      </c>
      <c r="D4" s="2">
        <f t="shared" si="0"/>
        <v>0.116683201388389</v>
      </c>
      <c r="E4" s="2">
        <f t="shared" si="0"/>
        <v>-8.7363411210469505E-2</v>
      </c>
      <c r="F4" s="2">
        <f t="shared" si="0"/>
        <v>0.191330763443923</v>
      </c>
      <c r="G4" s="2">
        <f t="shared" si="0"/>
        <v>-8.00790496997352E-2</v>
      </c>
      <c r="H4" s="2">
        <f t="shared" si="0"/>
        <v>0.234194671654742</v>
      </c>
      <c r="I4" s="2">
        <f t="shared" si="0"/>
        <v>-0.116040583477744</v>
      </c>
      <c r="J4" s="2">
        <f t="shared" si="0"/>
        <v>-5.2508461700111198E-2</v>
      </c>
      <c r="K4" s="2">
        <f t="shared" si="0"/>
        <v>0.182329800879865</v>
      </c>
      <c r="L4" s="2">
        <f t="shared" si="0"/>
        <v>-4.3541917506345798E-2</v>
      </c>
      <c r="M4" s="2">
        <f t="shared" si="1"/>
        <v>-0.288014205899144</v>
      </c>
      <c r="N4" s="2">
        <f t="shared" si="1"/>
        <v>0.55391162571879704</v>
      </c>
      <c r="O4" s="2">
        <f t="shared" si="1"/>
        <v>-0.26981402637311103</v>
      </c>
      <c r="P4" s="2">
        <f t="shared" si="1"/>
        <v>-0.166400584483169</v>
      </c>
      <c r="Q4" s="2">
        <f t="shared" si="1"/>
        <v>-0.12585689610676701</v>
      </c>
      <c r="R4" s="2">
        <f t="shared" si="1"/>
        <v>0.14186462879240899</v>
      </c>
      <c r="S4" s="2">
        <f t="shared" si="1"/>
        <v>0.22076133336641801</v>
      </c>
      <c r="T4" s="2">
        <f t="shared" si="1"/>
        <v>-0.27637686551625101</v>
      </c>
      <c r="U4" s="2">
        <f t="shared" si="1"/>
        <v>0.154026458646429</v>
      </c>
      <c r="V4" s="2">
        <f t="shared" si="1"/>
        <v>0.182146691476849</v>
      </c>
      <c r="W4" s="2">
        <f t="shared" si="2"/>
        <v>-0.16006559715406399</v>
      </c>
      <c r="X4" s="2">
        <f t="shared" si="2"/>
        <v>0.110856805658565</v>
      </c>
      <c r="Y4" s="2">
        <f t="shared" si="2"/>
        <v>-0.15600884597423001</v>
      </c>
      <c r="Z4" s="2">
        <f t="shared" si="2"/>
        <v>0.25794327758415297</v>
      </c>
      <c r="AA4" s="2">
        <f t="shared" si="2"/>
        <v>-2.36911914099217E-3</v>
      </c>
      <c r="AB4" s="2">
        <f t="shared" si="2"/>
        <v>-4.9538575529793599E-2</v>
      </c>
      <c r="AC4" s="2">
        <f t="shared" si="2"/>
        <v>-6.0146519724647601E-2</v>
      </c>
      <c r="AD4" s="2">
        <f t="shared" si="2"/>
        <v>3.4322551309760599E-2</v>
      </c>
      <c r="AE4" s="2">
        <f t="shared" si="2"/>
        <v>-5.78608819950686E-2</v>
      </c>
      <c r="AF4" s="2">
        <f t="shared" si="2"/>
        <v>0.175336032170405</v>
      </c>
      <c r="AG4" s="2">
        <f t="shared" si="2"/>
        <v>-0.105800394254929</v>
      </c>
      <c r="AH4" s="2">
        <f t="shared" si="2"/>
        <v>-7.5505870874801304E-2</v>
      </c>
      <c r="AI4" s="2">
        <f t="shared" si="2"/>
        <v>5.2201977662712097E-2</v>
      </c>
    </row>
    <row r="5" spans="1:35" x14ac:dyDescent="0.35">
      <c r="A5">
        <v>4</v>
      </c>
      <c r="B5" s="5" t="s">
        <v>170</v>
      </c>
      <c r="C5" s="2">
        <f t="shared" si="0"/>
        <v>0.118861863576556</v>
      </c>
      <c r="D5" s="2">
        <f t="shared" si="0"/>
        <v>0.285782706333157</v>
      </c>
      <c r="E5" s="2">
        <f t="shared" si="0"/>
        <v>-1.33379037176607E-2</v>
      </c>
      <c r="F5" s="2">
        <f t="shared" si="0"/>
        <v>0.194396918067301</v>
      </c>
      <c r="G5" s="2">
        <f t="shared" si="0"/>
        <v>0.51053451183173304</v>
      </c>
      <c r="H5" s="2">
        <f t="shared" si="0"/>
        <v>0.44837936696302799</v>
      </c>
      <c r="I5" s="2">
        <f t="shared" si="0"/>
        <v>0.119901875784167</v>
      </c>
      <c r="J5" s="2">
        <f t="shared" si="0"/>
        <v>0.12283769442086</v>
      </c>
      <c r="K5" s="2">
        <f t="shared" si="0"/>
        <v>0.37643455561095401</v>
      </c>
      <c r="L5" s="2">
        <f t="shared" si="0"/>
        <v>0.22361510842754401</v>
      </c>
      <c r="M5" s="2">
        <f t="shared" si="1"/>
        <v>-0.24076416643343401</v>
      </c>
      <c r="N5" s="2">
        <f t="shared" si="1"/>
        <v>0.92247257850696196</v>
      </c>
      <c r="O5" s="2">
        <f t="shared" si="1"/>
        <v>-0.143623168810397</v>
      </c>
      <c r="P5" s="2">
        <f t="shared" si="1"/>
        <v>-4.8450132919978101E-2</v>
      </c>
      <c r="Q5" s="2">
        <f t="shared" si="1"/>
        <v>0.247386462809317</v>
      </c>
      <c r="R5" s="2">
        <f t="shared" si="1"/>
        <v>0.27370829591434398</v>
      </c>
      <c r="S5" s="2">
        <f t="shared" si="1"/>
        <v>0.32568402079733799</v>
      </c>
      <c r="T5" s="2">
        <f t="shared" si="1"/>
        <v>-8.82547082769779E-2</v>
      </c>
      <c r="U5" s="2">
        <f t="shared" si="1"/>
        <v>0.55955439965734699</v>
      </c>
      <c r="V5" s="2">
        <f t="shared" si="1"/>
        <v>0.45325397733880901</v>
      </c>
      <c r="W5" s="2">
        <f t="shared" si="2"/>
        <v>-0.129171573239964</v>
      </c>
      <c r="X5" s="2">
        <f t="shared" si="2"/>
        <v>0.40151192256023299</v>
      </c>
      <c r="Y5" s="2">
        <f t="shared" si="2"/>
        <v>8.8261792095694902E-2</v>
      </c>
      <c r="Z5" s="2">
        <f t="shared" si="2"/>
        <v>0.34103978350643199</v>
      </c>
      <c r="AA5" s="2">
        <f t="shared" si="2"/>
        <v>0.19298124734786001</v>
      </c>
      <c r="AB5" s="2">
        <f t="shared" si="2"/>
        <v>0.33856357470208598</v>
      </c>
      <c r="AC5" s="2">
        <f t="shared" si="2"/>
        <v>0.119649229562003</v>
      </c>
      <c r="AD5" s="2">
        <f t="shared" si="2"/>
        <v>0.257836220297193</v>
      </c>
      <c r="AE5" s="2">
        <f t="shared" si="2"/>
        <v>-2.08663244883221E-2</v>
      </c>
      <c r="AF5" s="2">
        <f t="shared" si="2"/>
        <v>0.22897154488365701</v>
      </c>
      <c r="AG5" s="2">
        <f t="shared" si="2"/>
        <v>7.7199451078840894E-2</v>
      </c>
      <c r="AH5" s="2">
        <f t="shared" si="2"/>
        <v>3.66285374833306E-2</v>
      </c>
      <c r="AI5" s="2">
        <f t="shared" si="2"/>
        <v>0.224272831281291</v>
      </c>
    </row>
    <row r="7" spans="1:35" x14ac:dyDescent="0.35">
      <c r="B7" s="1" t="s">
        <v>172</v>
      </c>
      <c r="C7" s="1" t="s">
        <v>136</v>
      </c>
      <c r="D7" s="1" t="s">
        <v>137</v>
      </c>
      <c r="E7" s="1" t="s">
        <v>138</v>
      </c>
      <c r="F7" s="1" t="s">
        <v>139</v>
      </c>
      <c r="G7" s="1" t="s">
        <v>140</v>
      </c>
      <c r="H7" s="1" t="s">
        <v>141</v>
      </c>
      <c r="I7" s="1" t="s">
        <v>142</v>
      </c>
      <c r="J7" s="1" t="s">
        <v>143</v>
      </c>
      <c r="K7" s="1" t="s">
        <v>144</v>
      </c>
      <c r="L7" s="1" t="s">
        <v>145</v>
      </c>
      <c r="M7" s="1" t="s">
        <v>146</v>
      </c>
      <c r="N7" t="s">
        <v>147</v>
      </c>
      <c r="O7" t="s">
        <v>148</v>
      </c>
      <c r="P7" t="s">
        <v>149</v>
      </c>
      <c r="Q7" t="s">
        <v>150</v>
      </c>
      <c r="R7" t="s">
        <v>151</v>
      </c>
      <c r="S7" t="s">
        <v>152</v>
      </c>
      <c r="T7" t="s">
        <v>153</v>
      </c>
      <c r="U7" t="s">
        <v>154</v>
      </c>
      <c r="V7" t="s">
        <v>155</v>
      </c>
      <c r="W7" t="s">
        <v>156</v>
      </c>
      <c r="X7" t="s">
        <v>157</v>
      </c>
      <c r="Y7" t="s">
        <v>158</v>
      </c>
      <c r="Z7" t="s">
        <v>159</v>
      </c>
      <c r="AA7" t="s">
        <v>160</v>
      </c>
      <c r="AB7" t="s">
        <v>161</v>
      </c>
      <c r="AC7" t="s">
        <v>162</v>
      </c>
      <c r="AD7" t="s">
        <v>163</v>
      </c>
      <c r="AE7" t="s">
        <v>164</v>
      </c>
      <c r="AF7" t="s">
        <v>165</v>
      </c>
      <c r="AG7" t="s">
        <v>166</v>
      </c>
      <c r="AH7" t="s">
        <v>167</v>
      </c>
      <c r="AI7" t="s">
        <v>168</v>
      </c>
    </row>
    <row r="8" spans="1:35" x14ac:dyDescent="0.35">
      <c r="B8" s="5" t="s">
        <v>205</v>
      </c>
      <c r="C8" s="2">
        <v>0.118861863576556</v>
      </c>
      <c r="D8" s="2">
        <v>0.285782706333157</v>
      </c>
      <c r="E8" s="2">
        <v>-8.7363411210469505E-2</v>
      </c>
      <c r="F8" s="2">
        <v>-4.85459484073167E-2</v>
      </c>
      <c r="G8" s="2">
        <v>0.51053451183173304</v>
      </c>
      <c r="H8" s="2">
        <v>0.234194671654742</v>
      </c>
      <c r="I8" s="2">
        <v>-0.35995925760413799</v>
      </c>
      <c r="J8" s="2">
        <v>-5.2508461700111198E-2</v>
      </c>
      <c r="K8" s="2">
        <v>2.1376780523778501E-2</v>
      </c>
      <c r="L8" s="2">
        <v>-4.3541917506345798E-2</v>
      </c>
      <c r="M8" s="2">
        <v>-0.288014205899144</v>
      </c>
      <c r="N8" s="2">
        <v>0.134814844283971</v>
      </c>
      <c r="O8" s="2">
        <v>-0.48931774937244898</v>
      </c>
      <c r="P8" s="2">
        <v>-4.8450132919978101E-2</v>
      </c>
      <c r="Q8" s="2">
        <v>-0.227646252494449</v>
      </c>
      <c r="R8" s="2">
        <v>0.14186462879240899</v>
      </c>
      <c r="S8" s="2">
        <v>0.32568402079733799</v>
      </c>
      <c r="T8" s="2">
        <v>-0.27637686551625101</v>
      </c>
      <c r="U8" s="2">
        <v>0.55955439965734699</v>
      </c>
      <c r="V8" s="2">
        <v>0.182146691476849</v>
      </c>
      <c r="W8" s="2">
        <v>-0.129171573239964</v>
      </c>
      <c r="X8" s="2">
        <v>0.40151192256023299</v>
      </c>
      <c r="Y8" s="2">
        <v>-0.30881283445612701</v>
      </c>
      <c r="Z8" s="2">
        <v>0.25794327758415297</v>
      </c>
      <c r="AA8" s="2">
        <v>-2.36911914099217E-3</v>
      </c>
      <c r="AB8" s="2">
        <v>-0.13819060165042901</v>
      </c>
      <c r="AC8" s="2">
        <v>0.119649229562003</v>
      </c>
      <c r="AD8" s="2">
        <v>3.4322551309760599E-2</v>
      </c>
      <c r="AE8" s="2">
        <v>-0.30865560636782802</v>
      </c>
      <c r="AF8" s="2">
        <v>0.22897154488365701</v>
      </c>
      <c r="AG8" s="2">
        <v>7.7199451078840894E-2</v>
      </c>
      <c r="AH8" s="2">
        <v>-7.5505870874801304E-2</v>
      </c>
      <c r="AI8" s="2">
        <v>-9.4171864742387895E-2</v>
      </c>
    </row>
    <row r="9" spans="1:35" x14ac:dyDescent="0.35">
      <c r="B9" s="5" t="s">
        <v>180</v>
      </c>
      <c r="C9" s="2">
        <v>-0.32743063677070799</v>
      </c>
      <c r="D9" s="2">
        <v>-0.108878930815321</v>
      </c>
      <c r="E9" s="2">
        <v>-1.33379037176607E-2</v>
      </c>
      <c r="F9" s="2">
        <v>0.191330763443923</v>
      </c>
      <c r="G9" s="2">
        <v>-0.29144155079402001</v>
      </c>
      <c r="H9" s="2">
        <v>0.13918640018546199</v>
      </c>
      <c r="I9" s="2">
        <v>0.119901875784167</v>
      </c>
      <c r="J9" s="2">
        <v>0.12283769442086</v>
      </c>
      <c r="K9" s="2">
        <v>0.37643455561095401</v>
      </c>
      <c r="L9" s="2">
        <v>0.22361510842754401</v>
      </c>
      <c r="M9" s="2">
        <v>-0.83227818731228898</v>
      </c>
      <c r="N9" s="2">
        <v>0.92247257850696196</v>
      </c>
      <c r="O9" s="2">
        <v>-0.143623168810397</v>
      </c>
      <c r="P9" s="2">
        <v>-0.21055710786460199</v>
      </c>
      <c r="Q9" s="2">
        <v>-0.12585689610676701</v>
      </c>
      <c r="R9" s="2">
        <v>-0.16942516259621099</v>
      </c>
      <c r="S9" s="2">
        <v>-0.109960346759559</v>
      </c>
      <c r="T9" s="2">
        <v>-8.82547082769779E-2</v>
      </c>
      <c r="U9" s="2">
        <v>0.154026458646429</v>
      </c>
      <c r="V9" s="2">
        <v>0.45325397733880901</v>
      </c>
      <c r="W9" s="2">
        <v>-0.16006559715406399</v>
      </c>
      <c r="X9" s="2">
        <v>-5.4851036695173501E-2</v>
      </c>
      <c r="Y9" s="2">
        <v>-0.15600884597423001</v>
      </c>
      <c r="Z9" s="2">
        <v>0.34103978350643199</v>
      </c>
      <c r="AA9" s="2">
        <v>-0.33130509143942699</v>
      </c>
      <c r="AB9" s="2">
        <v>0.33856357470208598</v>
      </c>
      <c r="AC9" s="2">
        <v>-6.0146519724647601E-2</v>
      </c>
      <c r="AD9" s="2">
        <v>-2.8886378209563E-2</v>
      </c>
      <c r="AE9" s="2">
        <v>-2.08663244883221E-2</v>
      </c>
      <c r="AF9" s="2">
        <v>0.175336032170405</v>
      </c>
      <c r="AG9" s="2">
        <v>-0.38526121802627999</v>
      </c>
      <c r="AH9" s="2">
        <v>3.66285374833306E-2</v>
      </c>
      <c r="AI9" s="2">
        <v>5.2201977662712097E-2</v>
      </c>
    </row>
    <row r="10" spans="1:35" x14ac:dyDescent="0.35">
      <c r="B10" s="5" t="s">
        <v>192</v>
      </c>
      <c r="C10" s="2">
        <v>9.3985240101978201E-2</v>
      </c>
      <c r="D10" s="2">
        <v>0.116683201388389</v>
      </c>
      <c r="E10" s="2">
        <v>-0.43080909909828102</v>
      </c>
      <c r="F10" s="2">
        <v>0.194396918067301</v>
      </c>
      <c r="G10" s="2">
        <v>-8.00790496997352E-2</v>
      </c>
      <c r="H10" s="2">
        <v>0.44837936696302799</v>
      </c>
      <c r="I10" s="2">
        <v>-0.116040583477744</v>
      </c>
      <c r="J10" s="2">
        <v>-0.42031205573156699</v>
      </c>
      <c r="K10" s="2">
        <v>0.182329800879865</v>
      </c>
      <c r="L10" s="2">
        <v>-0.256628286524337</v>
      </c>
      <c r="M10" s="2">
        <v>-0.24076416643343401</v>
      </c>
      <c r="N10" s="2">
        <v>0.55391162571879704</v>
      </c>
      <c r="O10" s="2">
        <v>-0.26981402637311103</v>
      </c>
      <c r="P10" s="2">
        <v>-0.166400584483169</v>
      </c>
      <c r="Q10" s="2">
        <v>0.247386462809317</v>
      </c>
      <c r="R10" s="2">
        <v>0.27370829591434398</v>
      </c>
      <c r="S10" s="2">
        <v>0.22076133336641801</v>
      </c>
      <c r="T10" s="2">
        <v>-0.34271503116114199</v>
      </c>
      <c r="U10" s="2">
        <v>-0.120899862564048</v>
      </c>
      <c r="V10" s="2">
        <v>5.0225302035650198E-2</v>
      </c>
      <c r="W10" s="2">
        <v>-0.18976353283774999</v>
      </c>
      <c r="X10" s="2">
        <v>0.110856805658565</v>
      </c>
      <c r="Y10" s="2">
        <v>8.8261792095694902E-2</v>
      </c>
      <c r="Z10" s="2">
        <v>4.7391758699463299E-2</v>
      </c>
      <c r="AA10" s="2">
        <v>0.19298124734786001</v>
      </c>
      <c r="AB10" s="2">
        <v>-4.9538575529793599E-2</v>
      </c>
      <c r="AC10" s="2">
        <v>-0.19718695388808399</v>
      </c>
      <c r="AD10" s="2">
        <v>0.257836220297193</v>
      </c>
      <c r="AE10" s="2">
        <v>-5.78608819950686E-2</v>
      </c>
      <c r="AF10" s="2">
        <v>-9.68328322650122E-2</v>
      </c>
      <c r="AG10" s="2">
        <v>-0.105800394254929</v>
      </c>
      <c r="AH10" s="2">
        <v>-0.229712549220256</v>
      </c>
      <c r="AI10" s="2">
        <v>0.224272831281291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CFCB8-319A-44BB-9F19-4F0057D17CA3}">
  <sheetPr codeName="Sheet11"/>
  <dimension ref="A1:E69"/>
  <sheetViews>
    <sheetView workbookViewId="0">
      <selection activeCell="A4" sqref="A4"/>
    </sheetView>
  </sheetViews>
  <sheetFormatPr defaultRowHeight="14.5" x14ac:dyDescent="0.35"/>
  <cols>
    <col min="2" max="2" width="15.7265625" customWidth="1"/>
    <col min="3" max="3" width="10.54296875" customWidth="1"/>
    <col min="4" max="4" width="11.26953125" customWidth="1"/>
    <col min="5" max="5" width="48.36328125" bestFit="1" customWidth="1"/>
  </cols>
  <sheetData>
    <row r="1" spans="1:5" x14ac:dyDescent="0.35">
      <c r="A1" t="s">
        <v>135</v>
      </c>
    </row>
    <row r="3" spans="1:5" x14ac:dyDescent="0.35">
      <c r="A3" t="s">
        <v>0</v>
      </c>
      <c r="B3" t="s">
        <v>2</v>
      </c>
      <c r="C3" t="s">
        <v>3</v>
      </c>
      <c r="D3" t="s">
        <v>4</v>
      </c>
      <c r="E3" t="s">
        <v>1</v>
      </c>
    </row>
    <row r="4" spans="1:5" x14ac:dyDescent="0.35">
      <c r="A4" t="s">
        <v>19</v>
      </c>
      <c r="B4">
        <v>0.89</v>
      </c>
      <c r="C4">
        <v>0.69</v>
      </c>
      <c r="D4">
        <v>0.2</v>
      </c>
      <c r="E4" t="s">
        <v>20</v>
      </c>
    </row>
    <row r="5" spans="1:5" x14ac:dyDescent="0.35">
      <c r="A5" t="s">
        <v>59</v>
      </c>
      <c r="B5">
        <v>0.78</v>
      </c>
      <c r="C5">
        <v>0.59</v>
      </c>
      <c r="D5">
        <v>0.18</v>
      </c>
      <c r="E5" t="s">
        <v>60</v>
      </c>
    </row>
    <row r="6" spans="1:5" x14ac:dyDescent="0.35">
      <c r="A6" t="s">
        <v>61</v>
      </c>
      <c r="B6">
        <v>0.7</v>
      </c>
      <c r="C6">
        <v>0.53</v>
      </c>
      <c r="D6">
        <v>0.18</v>
      </c>
      <c r="E6" t="s">
        <v>62</v>
      </c>
    </row>
    <row r="7" spans="1:5" x14ac:dyDescent="0.35">
      <c r="A7" t="s">
        <v>29</v>
      </c>
      <c r="B7">
        <v>0.7</v>
      </c>
      <c r="C7">
        <v>0.53</v>
      </c>
      <c r="D7">
        <v>0.17</v>
      </c>
      <c r="E7" t="s">
        <v>30</v>
      </c>
    </row>
    <row r="8" spans="1:5" x14ac:dyDescent="0.35">
      <c r="A8" t="s">
        <v>49</v>
      </c>
      <c r="B8">
        <v>0.85</v>
      </c>
      <c r="C8">
        <v>0.71</v>
      </c>
      <c r="D8">
        <v>0.14000000000000001</v>
      </c>
      <c r="E8" t="s">
        <v>50</v>
      </c>
    </row>
    <row r="9" spans="1:5" x14ac:dyDescent="0.35">
      <c r="A9" t="s">
        <v>25</v>
      </c>
      <c r="B9">
        <v>0.56000000000000005</v>
      </c>
      <c r="C9">
        <v>0.41</v>
      </c>
      <c r="D9">
        <v>0.14000000000000001</v>
      </c>
      <c r="E9" t="s">
        <v>26</v>
      </c>
    </row>
    <row r="10" spans="1:5" x14ac:dyDescent="0.35">
      <c r="A10" t="s">
        <v>27</v>
      </c>
      <c r="B10">
        <v>0.67</v>
      </c>
      <c r="C10">
        <v>0.54</v>
      </c>
      <c r="D10">
        <v>0.13</v>
      </c>
      <c r="E10" t="s">
        <v>28</v>
      </c>
    </row>
    <row r="11" spans="1:5" x14ac:dyDescent="0.35">
      <c r="A11" t="s">
        <v>13</v>
      </c>
      <c r="B11">
        <v>0.63</v>
      </c>
      <c r="C11">
        <v>0.5</v>
      </c>
      <c r="D11">
        <v>0.13</v>
      </c>
      <c r="E11" t="s">
        <v>14</v>
      </c>
    </row>
    <row r="12" spans="1:5" x14ac:dyDescent="0.35">
      <c r="A12" t="s">
        <v>31</v>
      </c>
      <c r="B12">
        <v>0.67</v>
      </c>
      <c r="C12">
        <v>0.53</v>
      </c>
      <c r="D12">
        <v>0.13</v>
      </c>
      <c r="E12" t="s">
        <v>32</v>
      </c>
    </row>
    <row r="13" spans="1:5" x14ac:dyDescent="0.35">
      <c r="A13" t="s">
        <v>89</v>
      </c>
      <c r="B13">
        <v>0.7</v>
      </c>
      <c r="C13">
        <v>0.59</v>
      </c>
      <c r="D13">
        <v>0.12</v>
      </c>
      <c r="E13" t="s">
        <v>90</v>
      </c>
    </row>
    <row r="14" spans="1:5" x14ac:dyDescent="0.35">
      <c r="A14" t="s">
        <v>55</v>
      </c>
      <c r="B14">
        <v>0.7</v>
      </c>
      <c r="C14">
        <v>0.57999999999999996</v>
      </c>
      <c r="D14">
        <v>0.12</v>
      </c>
      <c r="E14" t="s">
        <v>56</v>
      </c>
    </row>
    <row r="15" spans="1:5" x14ac:dyDescent="0.35">
      <c r="A15" t="s">
        <v>9</v>
      </c>
      <c r="B15">
        <v>0.63</v>
      </c>
      <c r="C15">
        <v>0.52</v>
      </c>
      <c r="D15">
        <v>0.11</v>
      </c>
      <c r="E15" t="s">
        <v>10</v>
      </c>
    </row>
    <row r="16" spans="1:5" x14ac:dyDescent="0.35">
      <c r="A16" t="s">
        <v>35</v>
      </c>
      <c r="B16">
        <v>0.59</v>
      </c>
      <c r="C16">
        <v>0.48</v>
      </c>
      <c r="D16">
        <v>0.11</v>
      </c>
      <c r="E16" t="s">
        <v>36</v>
      </c>
    </row>
    <row r="17" spans="1:5" x14ac:dyDescent="0.35">
      <c r="A17" t="s">
        <v>63</v>
      </c>
      <c r="B17">
        <v>0.56000000000000005</v>
      </c>
      <c r="C17">
        <v>0.45</v>
      </c>
      <c r="D17">
        <v>0.1</v>
      </c>
      <c r="E17" t="s">
        <v>64</v>
      </c>
    </row>
    <row r="18" spans="1:5" x14ac:dyDescent="0.35">
      <c r="A18" t="s">
        <v>39</v>
      </c>
      <c r="B18">
        <v>0.67</v>
      </c>
      <c r="C18">
        <v>0.56999999999999995</v>
      </c>
      <c r="D18">
        <v>0.1</v>
      </c>
      <c r="E18" t="s">
        <v>40</v>
      </c>
    </row>
    <row r="19" spans="1:5" x14ac:dyDescent="0.35">
      <c r="A19" t="s">
        <v>33</v>
      </c>
      <c r="B19">
        <v>0.52</v>
      </c>
      <c r="C19">
        <v>0.43</v>
      </c>
      <c r="D19">
        <v>0.09</v>
      </c>
      <c r="E19" t="s">
        <v>34</v>
      </c>
    </row>
    <row r="20" spans="1:5" x14ac:dyDescent="0.35">
      <c r="A20" t="s">
        <v>47</v>
      </c>
      <c r="B20">
        <v>0.63</v>
      </c>
      <c r="C20">
        <v>0.56000000000000005</v>
      </c>
      <c r="D20">
        <v>7.0000000000000007E-2</v>
      </c>
      <c r="E20" t="s">
        <v>48</v>
      </c>
    </row>
    <row r="21" spans="1:5" x14ac:dyDescent="0.35">
      <c r="A21" t="s">
        <v>83</v>
      </c>
      <c r="B21">
        <v>0.67</v>
      </c>
      <c r="C21">
        <v>0.6</v>
      </c>
      <c r="D21">
        <v>7.0000000000000007E-2</v>
      </c>
      <c r="E21" t="s">
        <v>84</v>
      </c>
    </row>
    <row r="22" spans="1:5" x14ac:dyDescent="0.35">
      <c r="A22" t="s">
        <v>37</v>
      </c>
      <c r="B22">
        <v>0.63</v>
      </c>
      <c r="C22">
        <v>0.56000000000000005</v>
      </c>
      <c r="D22">
        <v>7.0000000000000007E-2</v>
      </c>
      <c r="E22" t="s">
        <v>38</v>
      </c>
    </row>
    <row r="23" spans="1:5" x14ac:dyDescent="0.35">
      <c r="A23" t="s">
        <v>71</v>
      </c>
      <c r="B23">
        <v>0.7</v>
      </c>
      <c r="C23">
        <v>0.65</v>
      </c>
      <c r="D23">
        <v>0.06</v>
      </c>
      <c r="E23" t="s">
        <v>72</v>
      </c>
    </row>
    <row r="24" spans="1:5" x14ac:dyDescent="0.35">
      <c r="A24" t="s">
        <v>11</v>
      </c>
      <c r="B24">
        <v>0.56000000000000005</v>
      </c>
      <c r="C24">
        <v>0.5</v>
      </c>
      <c r="D24">
        <v>0.06</v>
      </c>
      <c r="E24" t="s">
        <v>12</v>
      </c>
    </row>
    <row r="25" spans="1:5" x14ac:dyDescent="0.35">
      <c r="A25" t="s">
        <v>85</v>
      </c>
      <c r="B25">
        <v>0.59</v>
      </c>
      <c r="C25">
        <v>0.53</v>
      </c>
      <c r="D25">
        <v>0.06</v>
      </c>
      <c r="E25" t="s">
        <v>86</v>
      </c>
    </row>
    <row r="26" spans="1:5" x14ac:dyDescent="0.35">
      <c r="A26" t="s">
        <v>5</v>
      </c>
      <c r="B26">
        <v>0.52</v>
      </c>
      <c r="C26">
        <v>0.47</v>
      </c>
      <c r="D26">
        <v>0.05</v>
      </c>
      <c r="E26" t="s">
        <v>6</v>
      </c>
    </row>
    <row r="27" spans="1:5" x14ac:dyDescent="0.35">
      <c r="A27" t="s">
        <v>23</v>
      </c>
      <c r="B27">
        <v>0.52</v>
      </c>
      <c r="C27">
        <v>0.47</v>
      </c>
      <c r="D27">
        <v>0.04</v>
      </c>
      <c r="E27" t="s">
        <v>24</v>
      </c>
    </row>
    <row r="28" spans="1:5" x14ac:dyDescent="0.35">
      <c r="A28" t="s">
        <v>17</v>
      </c>
      <c r="B28">
        <v>0.59</v>
      </c>
      <c r="C28">
        <v>0.56000000000000005</v>
      </c>
      <c r="D28">
        <v>0.04</v>
      </c>
      <c r="E28" t="s">
        <v>18</v>
      </c>
    </row>
    <row r="29" spans="1:5" x14ac:dyDescent="0.35">
      <c r="A29" t="s">
        <v>117</v>
      </c>
      <c r="B29">
        <v>0.52</v>
      </c>
      <c r="C29">
        <v>0.48</v>
      </c>
      <c r="D29">
        <v>0.04</v>
      </c>
      <c r="E29" t="s">
        <v>118</v>
      </c>
    </row>
    <row r="30" spans="1:5" x14ac:dyDescent="0.35">
      <c r="A30" t="s">
        <v>87</v>
      </c>
      <c r="B30">
        <v>0.63</v>
      </c>
      <c r="C30">
        <v>0.59</v>
      </c>
      <c r="D30">
        <v>0.04</v>
      </c>
      <c r="E30" t="s">
        <v>88</v>
      </c>
    </row>
    <row r="31" spans="1:5" x14ac:dyDescent="0.35">
      <c r="A31" t="s">
        <v>57</v>
      </c>
      <c r="B31">
        <v>0.63</v>
      </c>
      <c r="C31">
        <v>0.59</v>
      </c>
      <c r="D31">
        <v>0.04</v>
      </c>
      <c r="E31" t="s">
        <v>58</v>
      </c>
    </row>
    <row r="32" spans="1:5" x14ac:dyDescent="0.35">
      <c r="A32" t="s">
        <v>15</v>
      </c>
      <c r="B32">
        <v>0.52</v>
      </c>
      <c r="C32">
        <v>0.47</v>
      </c>
      <c r="D32">
        <v>0.04</v>
      </c>
      <c r="E32" t="s">
        <v>16</v>
      </c>
    </row>
    <row r="33" spans="1:5" x14ac:dyDescent="0.35">
      <c r="A33" t="s">
        <v>107</v>
      </c>
      <c r="B33">
        <v>0.67</v>
      </c>
      <c r="C33">
        <v>0.65</v>
      </c>
      <c r="D33">
        <v>0.02</v>
      </c>
      <c r="E33" t="s">
        <v>108</v>
      </c>
    </row>
    <row r="34" spans="1:5" x14ac:dyDescent="0.35">
      <c r="A34" t="s">
        <v>41</v>
      </c>
      <c r="B34">
        <v>0.48</v>
      </c>
      <c r="C34">
        <v>0.46</v>
      </c>
      <c r="D34">
        <v>0.02</v>
      </c>
      <c r="E34" t="s">
        <v>42</v>
      </c>
    </row>
    <row r="35" spans="1:5" x14ac:dyDescent="0.35">
      <c r="A35" t="s">
        <v>123</v>
      </c>
      <c r="B35">
        <v>0.48</v>
      </c>
      <c r="C35">
        <v>0.47</v>
      </c>
      <c r="D35">
        <v>0.01</v>
      </c>
      <c r="E35" t="s">
        <v>124</v>
      </c>
    </row>
    <row r="36" spans="1:5" x14ac:dyDescent="0.35">
      <c r="A36" t="s">
        <v>77</v>
      </c>
      <c r="B36">
        <v>0.59</v>
      </c>
      <c r="C36">
        <v>0.57999999999999996</v>
      </c>
      <c r="D36">
        <v>0.01</v>
      </c>
      <c r="E36" t="s">
        <v>78</v>
      </c>
    </row>
    <row r="37" spans="1:5" x14ac:dyDescent="0.35">
      <c r="A37" t="s">
        <v>51</v>
      </c>
      <c r="B37">
        <v>0.67</v>
      </c>
      <c r="C37">
        <v>0.65</v>
      </c>
      <c r="D37">
        <v>0.01</v>
      </c>
      <c r="E37" t="s">
        <v>52</v>
      </c>
    </row>
    <row r="38" spans="1:5" x14ac:dyDescent="0.35">
      <c r="A38" t="s">
        <v>21</v>
      </c>
      <c r="B38">
        <v>0.52</v>
      </c>
      <c r="C38">
        <v>0.51</v>
      </c>
      <c r="D38">
        <v>0.01</v>
      </c>
      <c r="E38" t="s">
        <v>22</v>
      </c>
    </row>
    <row r="39" spans="1:5" x14ac:dyDescent="0.35">
      <c r="A39" t="s">
        <v>79</v>
      </c>
      <c r="B39">
        <v>0.59</v>
      </c>
      <c r="C39">
        <v>0.59</v>
      </c>
      <c r="D39">
        <v>0.01</v>
      </c>
      <c r="E39" t="s">
        <v>80</v>
      </c>
    </row>
    <row r="40" spans="1:5" x14ac:dyDescent="0.35">
      <c r="A40" t="s">
        <v>113</v>
      </c>
      <c r="B40">
        <v>0.63</v>
      </c>
      <c r="C40">
        <v>0.62</v>
      </c>
      <c r="D40">
        <v>0.01</v>
      </c>
      <c r="E40" t="s">
        <v>114</v>
      </c>
    </row>
    <row r="41" spans="1:5" x14ac:dyDescent="0.35">
      <c r="A41" t="s">
        <v>93</v>
      </c>
      <c r="B41">
        <v>0.52</v>
      </c>
      <c r="C41">
        <v>0.52</v>
      </c>
      <c r="D41">
        <v>0</v>
      </c>
      <c r="E41" t="s">
        <v>94</v>
      </c>
    </row>
    <row r="42" spans="1:5" x14ac:dyDescent="0.35">
      <c r="A42" t="s">
        <v>127</v>
      </c>
      <c r="B42">
        <v>0.41</v>
      </c>
      <c r="C42">
        <v>0.41</v>
      </c>
      <c r="D42">
        <v>0</v>
      </c>
      <c r="E42" t="s">
        <v>128</v>
      </c>
    </row>
    <row r="43" spans="1:5" x14ac:dyDescent="0.35">
      <c r="A43" t="s">
        <v>7</v>
      </c>
      <c r="B43">
        <v>0.48</v>
      </c>
      <c r="C43">
        <v>0.48</v>
      </c>
      <c r="D43">
        <v>0</v>
      </c>
      <c r="E43" t="s">
        <v>8</v>
      </c>
    </row>
    <row r="44" spans="1:5" x14ac:dyDescent="0.35">
      <c r="A44" t="s">
        <v>103</v>
      </c>
      <c r="B44">
        <v>0.63</v>
      </c>
      <c r="C44">
        <v>0.63</v>
      </c>
      <c r="D44">
        <v>0</v>
      </c>
      <c r="E44" t="s">
        <v>104</v>
      </c>
    </row>
    <row r="45" spans="1:5" x14ac:dyDescent="0.35">
      <c r="A45" t="s">
        <v>43</v>
      </c>
      <c r="B45">
        <v>0.63</v>
      </c>
      <c r="C45">
        <v>0.64</v>
      </c>
      <c r="D45">
        <v>-0.01</v>
      </c>
      <c r="E45" t="s">
        <v>44</v>
      </c>
    </row>
    <row r="46" spans="1:5" x14ac:dyDescent="0.35">
      <c r="A46" t="s">
        <v>67</v>
      </c>
      <c r="B46">
        <v>0.59</v>
      </c>
      <c r="C46">
        <v>0.6</v>
      </c>
      <c r="D46">
        <v>-0.01</v>
      </c>
      <c r="E46" t="s">
        <v>68</v>
      </c>
    </row>
    <row r="47" spans="1:5" x14ac:dyDescent="0.35">
      <c r="A47" t="s">
        <v>73</v>
      </c>
      <c r="B47">
        <v>0.59</v>
      </c>
      <c r="C47">
        <v>0.61</v>
      </c>
      <c r="D47">
        <v>-0.02</v>
      </c>
      <c r="E47" t="s">
        <v>74</v>
      </c>
    </row>
    <row r="48" spans="1:5" x14ac:dyDescent="0.35">
      <c r="A48" t="s">
        <v>91</v>
      </c>
      <c r="B48">
        <v>0.56000000000000005</v>
      </c>
      <c r="C48">
        <v>0.57999999999999996</v>
      </c>
      <c r="D48">
        <v>-0.02</v>
      </c>
      <c r="E48" t="s">
        <v>92</v>
      </c>
    </row>
    <row r="49" spans="1:5" x14ac:dyDescent="0.35">
      <c r="A49" t="s">
        <v>75</v>
      </c>
      <c r="B49">
        <v>0.56000000000000005</v>
      </c>
      <c r="C49">
        <v>0.57999999999999996</v>
      </c>
      <c r="D49">
        <v>-0.02</v>
      </c>
      <c r="E49" t="s">
        <v>76</v>
      </c>
    </row>
    <row r="50" spans="1:5" x14ac:dyDescent="0.35">
      <c r="A50" t="s">
        <v>109</v>
      </c>
      <c r="B50">
        <v>0.63</v>
      </c>
      <c r="C50">
        <v>0.65</v>
      </c>
      <c r="D50">
        <v>-0.02</v>
      </c>
      <c r="E50" t="s">
        <v>110</v>
      </c>
    </row>
    <row r="51" spans="1:5" x14ac:dyDescent="0.35">
      <c r="A51" t="s">
        <v>121</v>
      </c>
      <c r="B51">
        <v>0.59</v>
      </c>
      <c r="C51">
        <v>0.62</v>
      </c>
      <c r="D51">
        <v>-0.02</v>
      </c>
      <c r="E51" t="s">
        <v>122</v>
      </c>
    </row>
    <row r="52" spans="1:5" x14ac:dyDescent="0.35">
      <c r="A52" t="s">
        <v>115</v>
      </c>
      <c r="B52">
        <v>0.48</v>
      </c>
      <c r="C52">
        <v>0.51</v>
      </c>
      <c r="D52">
        <v>-0.03</v>
      </c>
      <c r="E52" t="s">
        <v>116</v>
      </c>
    </row>
    <row r="53" spans="1:5" x14ac:dyDescent="0.35">
      <c r="A53">
        <v>6040</v>
      </c>
      <c r="B53">
        <v>0.63</v>
      </c>
      <c r="C53">
        <v>0.67</v>
      </c>
      <c r="D53">
        <v>-0.04</v>
      </c>
    </row>
    <row r="54" spans="1:5" x14ac:dyDescent="0.35">
      <c r="A54" t="s">
        <v>97</v>
      </c>
      <c r="B54">
        <v>0.63</v>
      </c>
      <c r="C54">
        <v>0.67</v>
      </c>
      <c r="D54">
        <v>-0.04</v>
      </c>
      <c r="E54" t="s">
        <v>98</v>
      </c>
    </row>
    <row r="55" spans="1:5" x14ac:dyDescent="0.35">
      <c r="A55" t="s">
        <v>65</v>
      </c>
      <c r="B55">
        <v>0.52</v>
      </c>
      <c r="C55">
        <v>0.56000000000000005</v>
      </c>
      <c r="D55">
        <v>-0.04</v>
      </c>
      <c r="E55" t="s">
        <v>66</v>
      </c>
    </row>
    <row r="56" spans="1:5" x14ac:dyDescent="0.35">
      <c r="A56" t="s">
        <v>95</v>
      </c>
      <c r="B56">
        <v>0.56000000000000005</v>
      </c>
      <c r="C56">
        <v>0.59</v>
      </c>
      <c r="D56">
        <v>-0.04</v>
      </c>
      <c r="E56" t="s">
        <v>96</v>
      </c>
    </row>
    <row r="57" spans="1:5" x14ac:dyDescent="0.35">
      <c r="A57" t="s">
        <v>99</v>
      </c>
      <c r="B57">
        <v>0.56000000000000005</v>
      </c>
      <c r="C57">
        <v>0.6</v>
      </c>
      <c r="D57">
        <v>-0.05</v>
      </c>
      <c r="E57" t="s">
        <v>100</v>
      </c>
    </row>
    <row r="58" spans="1:5" x14ac:dyDescent="0.35">
      <c r="A58" t="s">
        <v>119</v>
      </c>
      <c r="B58">
        <v>0.59</v>
      </c>
      <c r="C58">
        <v>0.64</v>
      </c>
      <c r="D58">
        <v>-0.05</v>
      </c>
      <c r="E58" t="s">
        <v>120</v>
      </c>
    </row>
    <row r="59" spans="1:5" x14ac:dyDescent="0.35">
      <c r="A59" t="s">
        <v>69</v>
      </c>
      <c r="B59">
        <v>0.52</v>
      </c>
      <c r="C59">
        <v>0.56999999999999995</v>
      </c>
      <c r="D59">
        <v>-0.05</v>
      </c>
      <c r="E59" t="s">
        <v>70</v>
      </c>
    </row>
    <row r="60" spans="1:5" x14ac:dyDescent="0.35">
      <c r="A60" t="s">
        <v>53</v>
      </c>
      <c r="B60">
        <v>0.52</v>
      </c>
      <c r="C60">
        <v>0.57999999999999996</v>
      </c>
      <c r="D60">
        <v>-0.06</v>
      </c>
      <c r="E60" t="s">
        <v>54</v>
      </c>
    </row>
    <row r="61" spans="1:5" x14ac:dyDescent="0.35">
      <c r="A61" t="s">
        <v>105</v>
      </c>
      <c r="B61">
        <v>0.52</v>
      </c>
      <c r="C61">
        <v>0.61</v>
      </c>
      <c r="D61">
        <v>-0.09</v>
      </c>
      <c r="E61" t="s">
        <v>106</v>
      </c>
    </row>
    <row r="62" spans="1:5" x14ac:dyDescent="0.35">
      <c r="A62" t="s">
        <v>101</v>
      </c>
      <c r="B62">
        <v>0.37</v>
      </c>
      <c r="C62">
        <v>0.47</v>
      </c>
      <c r="D62">
        <v>-0.1</v>
      </c>
      <c r="E62" t="s">
        <v>102</v>
      </c>
    </row>
    <row r="63" spans="1:5" x14ac:dyDescent="0.35">
      <c r="A63" t="s">
        <v>81</v>
      </c>
      <c r="B63">
        <v>0.41</v>
      </c>
      <c r="C63">
        <v>0.52</v>
      </c>
      <c r="D63">
        <v>-0.11</v>
      </c>
      <c r="E63" t="s">
        <v>82</v>
      </c>
    </row>
    <row r="64" spans="1:5" x14ac:dyDescent="0.35">
      <c r="A64" t="s">
        <v>129</v>
      </c>
      <c r="B64">
        <v>0.48</v>
      </c>
      <c r="C64">
        <v>0.6</v>
      </c>
      <c r="D64">
        <v>-0.12</v>
      </c>
      <c r="E64" t="s">
        <v>130</v>
      </c>
    </row>
    <row r="65" spans="1:5" x14ac:dyDescent="0.35">
      <c r="A65" t="s">
        <v>45</v>
      </c>
      <c r="B65">
        <v>0.37</v>
      </c>
      <c r="C65">
        <v>0.5</v>
      </c>
      <c r="D65">
        <v>-0.13</v>
      </c>
      <c r="E65" t="s">
        <v>46</v>
      </c>
    </row>
    <row r="66" spans="1:5" x14ac:dyDescent="0.35">
      <c r="A66" t="s">
        <v>111</v>
      </c>
      <c r="B66">
        <v>0.48</v>
      </c>
      <c r="C66">
        <v>0.62</v>
      </c>
      <c r="D66">
        <v>-0.14000000000000001</v>
      </c>
      <c r="E66" t="s">
        <v>112</v>
      </c>
    </row>
    <row r="67" spans="1:5" x14ac:dyDescent="0.35">
      <c r="A67" t="s">
        <v>131</v>
      </c>
      <c r="B67">
        <v>0.41</v>
      </c>
      <c r="C67">
        <v>0.55000000000000004</v>
      </c>
      <c r="D67">
        <v>-0.14000000000000001</v>
      </c>
    </row>
    <row r="68" spans="1:5" x14ac:dyDescent="0.35">
      <c r="A68" t="s">
        <v>132</v>
      </c>
      <c r="B68">
        <v>0.44</v>
      </c>
      <c r="C68">
        <v>0.61</v>
      </c>
      <c r="D68">
        <v>-0.16</v>
      </c>
      <c r="E68" t="s">
        <v>133</v>
      </c>
    </row>
    <row r="69" spans="1:5" x14ac:dyDescent="0.35">
      <c r="A69" t="s">
        <v>125</v>
      </c>
      <c r="B69">
        <v>0.59</v>
      </c>
      <c r="C69">
        <v>0.78</v>
      </c>
      <c r="D69">
        <v>-0.19</v>
      </c>
      <c r="E69" t="s">
        <v>126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B3F9A-7EDE-43CA-A59E-1CA342640790}">
  <sheetPr codeName="Sheet12"/>
  <dimension ref="A2:AL68"/>
  <sheetViews>
    <sheetView workbookViewId="0">
      <selection activeCell="A3" sqref="A3"/>
    </sheetView>
  </sheetViews>
  <sheetFormatPr defaultRowHeight="14.5" x14ac:dyDescent="0.35"/>
  <cols>
    <col min="5" max="5" width="48.36328125" bestFit="1" customWidth="1"/>
  </cols>
  <sheetData>
    <row r="2" spans="1:3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1</v>
      </c>
      <c r="F2" s="1" t="s">
        <v>136</v>
      </c>
      <c r="G2" s="1" t="s">
        <v>137</v>
      </c>
      <c r="H2" s="1" t="s">
        <v>138</v>
      </c>
      <c r="I2" s="1" t="s">
        <v>139</v>
      </c>
      <c r="J2" s="1" t="s">
        <v>140</v>
      </c>
      <c r="K2" s="1" t="s">
        <v>141</v>
      </c>
      <c r="L2" s="1" t="s">
        <v>142</v>
      </c>
      <c r="M2" s="1" t="s">
        <v>143</v>
      </c>
      <c r="N2" s="1" t="s">
        <v>144</v>
      </c>
      <c r="O2" s="1" t="s">
        <v>145</v>
      </c>
      <c r="P2" s="1" t="s">
        <v>146</v>
      </c>
      <c r="Q2" s="1" t="s">
        <v>147</v>
      </c>
      <c r="R2" s="1" t="s">
        <v>148</v>
      </c>
      <c r="S2" s="1" t="s">
        <v>149</v>
      </c>
      <c r="T2" s="1" t="s">
        <v>150</v>
      </c>
      <c r="U2" s="1" t="s">
        <v>151</v>
      </c>
      <c r="V2" s="1" t="s">
        <v>152</v>
      </c>
      <c r="W2" s="1" t="s">
        <v>153</v>
      </c>
      <c r="X2" s="1" t="s">
        <v>154</v>
      </c>
      <c r="Y2" s="1" t="s">
        <v>155</v>
      </c>
      <c r="Z2" s="1" t="s">
        <v>156</v>
      </c>
      <c r="AA2" s="1" t="s">
        <v>157</v>
      </c>
      <c r="AB2" s="1" t="s">
        <v>158</v>
      </c>
      <c r="AC2" s="1" t="s">
        <v>159</v>
      </c>
      <c r="AD2" s="1" t="s">
        <v>160</v>
      </c>
      <c r="AE2" s="1" t="s">
        <v>161</v>
      </c>
      <c r="AF2" s="1" t="s">
        <v>162</v>
      </c>
      <c r="AG2" s="1" t="s">
        <v>163</v>
      </c>
      <c r="AH2" s="1" t="s">
        <v>164</v>
      </c>
      <c r="AI2" s="1" t="s">
        <v>165</v>
      </c>
      <c r="AJ2" s="1" t="s">
        <v>166</v>
      </c>
      <c r="AK2" s="1" t="s">
        <v>167</v>
      </c>
      <c r="AL2" s="1" t="s">
        <v>168</v>
      </c>
    </row>
    <row r="3" spans="1:38" x14ac:dyDescent="0.35">
      <c r="A3" s="1" t="s">
        <v>19</v>
      </c>
      <c r="B3">
        <v>0.89</v>
      </c>
      <c r="C3">
        <v>0.69</v>
      </c>
      <c r="D3">
        <v>0.2</v>
      </c>
      <c r="E3" t="s">
        <v>20</v>
      </c>
      <c r="F3" s="2">
        <v>6.4075808448710997E-3</v>
      </c>
      <c r="G3" s="2">
        <v>1.02735499371929E-2</v>
      </c>
      <c r="H3" s="2">
        <v>8.2307694396390498E-3</v>
      </c>
      <c r="I3" s="2">
        <v>5.4063307394621703E-3</v>
      </c>
      <c r="J3" s="2">
        <v>4.6408211878802797E-3</v>
      </c>
      <c r="K3" s="2">
        <v>7.7000157541066401E-3</v>
      </c>
      <c r="L3" s="2">
        <v>1.0647266646584099E-2</v>
      </c>
      <c r="M3" s="2">
        <v>5.0230571667461803E-3</v>
      </c>
      <c r="N3" s="2">
        <v>1.77510163166563E-2</v>
      </c>
      <c r="O3" s="2">
        <v>1.36379268754965E-2</v>
      </c>
      <c r="P3" s="2">
        <v>1.4670907237590999E-2</v>
      </c>
      <c r="Q3" s="2">
        <v>1.4915370485485401E-2</v>
      </c>
      <c r="R3" s="2">
        <v>7.7325644914632199E-3</v>
      </c>
      <c r="S3" s="2">
        <v>2.1368525974907099E-2</v>
      </c>
      <c r="T3" s="2">
        <v>7.3179950012610398E-3</v>
      </c>
      <c r="U3" s="2">
        <v>6.4648476151220203E-3</v>
      </c>
      <c r="V3" s="2">
        <v>3.7469180452770201E-3</v>
      </c>
      <c r="W3" s="2">
        <v>9.4681351594118803E-3</v>
      </c>
      <c r="X3" s="2">
        <v>3.7348982334204202E-2</v>
      </c>
      <c r="Y3" s="2">
        <v>5.9587643735718399E-2</v>
      </c>
      <c r="Z3" s="2">
        <v>5.7171478328828303E-2</v>
      </c>
      <c r="AA3" s="2">
        <v>7.4223327372167303E-2</v>
      </c>
      <c r="AB3" s="2">
        <v>0.112387777303179</v>
      </c>
      <c r="AC3" s="2">
        <v>4.8081556640441399E-2</v>
      </c>
      <c r="AD3" s="2">
        <v>4.5374016243827302E-2</v>
      </c>
      <c r="AE3" s="2">
        <v>6.0500001963802598E-2</v>
      </c>
      <c r="AF3" s="2">
        <v>4.1722120154862798E-2</v>
      </c>
      <c r="AG3" s="2">
        <v>4.4979538586169397E-2</v>
      </c>
      <c r="AH3" s="2">
        <v>6.0700597712895099E-2</v>
      </c>
      <c r="AI3" s="2">
        <v>3.7488190897674703E-2</v>
      </c>
      <c r="AJ3" s="2">
        <v>4.9149375974579503E-2</v>
      </c>
      <c r="AK3" s="2">
        <v>4.5975801533384798E-2</v>
      </c>
      <c r="AL3" s="2">
        <v>4.99059922991099E-2</v>
      </c>
    </row>
    <row r="4" spans="1:38" x14ac:dyDescent="0.35">
      <c r="A4" s="1" t="s">
        <v>59</v>
      </c>
      <c r="B4">
        <v>0.78</v>
      </c>
      <c r="C4">
        <v>0.59</v>
      </c>
      <c r="D4">
        <v>0.18</v>
      </c>
      <c r="E4" t="s">
        <v>60</v>
      </c>
      <c r="F4" s="2">
        <v>1.05521266824204E-2</v>
      </c>
      <c r="G4" s="2">
        <v>6.9519504607027998E-3</v>
      </c>
      <c r="H4" s="2">
        <v>4.2972971886308803E-3</v>
      </c>
      <c r="I4" s="2">
        <v>5.3170213647170603E-3</v>
      </c>
      <c r="J4" s="2">
        <v>4.0736050572323396E-3</v>
      </c>
      <c r="K4" s="2">
        <v>5.6501790500570297E-3</v>
      </c>
      <c r="L4" s="2">
        <v>3.5913210416352501E-3</v>
      </c>
      <c r="M4" s="2">
        <v>8.0546533962035892E-3</v>
      </c>
      <c r="N4" s="2">
        <v>2.4519714938199401E-3</v>
      </c>
      <c r="O4" s="2">
        <v>6.0370048169302096E-3</v>
      </c>
      <c r="P4" s="2">
        <v>1.54255547717743E-2</v>
      </c>
      <c r="Q4" s="2">
        <v>4.74479546437664E-3</v>
      </c>
      <c r="R4" s="2">
        <v>4.3954094661002004E-3</v>
      </c>
      <c r="S4" s="2">
        <v>7.3092697131891902E-3</v>
      </c>
      <c r="T4" s="2">
        <v>7.67608997707996E-3</v>
      </c>
      <c r="U4" s="2">
        <v>7.0328047022582699E-3</v>
      </c>
      <c r="V4" s="2">
        <v>7.9190983886584902E-3</v>
      </c>
      <c r="W4" s="2">
        <v>5.8756881389777698E-3</v>
      </c>
      <c r="X4" s="2">
        <v>6.2772086083292503E-2</v>
      </c>
      <c r="Y4" s="2">
        <v>6.5609725470736305E-2</v>
      </c>
      <c r="Z4" s="2">
        <v>5.9974337968196997E-2</v>
      </c>
      <c r="AA4" s="2">
        <v>5.9547348423662598E-2</v>
      </c>
      <c r="AB4" s="2">
        <v>6.0673279469712502E-2</v>
      </c>
      <c r="AC4" s="2">
        <v>5.6271497708842301E-2</v>
      </c>
      <c r="AD4" s="2">
        <v>4.96496839840357E-2</v>
      </c>
      <c r="AE4" s="2">
        <v>6.10794682633653E-2</v>
      </c>
      <c r="AF4" s="2">
        <v>8.3833923449362094E-2</v>
      </c>
      <c r="AG4" s="2">
        <v>6.1502106318879202E-2</v>
      </c>
      <c r="AH4" s="2">
        <v>5.61448495432645E-2</v>
      </c>
      <c r="AI4" s="2">
        <v>5.7654079031077998E-2</v>
      </c>
      <c r="AJ4" s="2">
        <v>5.3107542288094299E-2</v>
      </c>
      <c r="AK4" s="2">
        <v>4.3019172348302603E-2</v>
      </c>
      <c r="AL4" s="2">
        <v>5.1805058474409797E-2</v>
      </c>
    </row>
    <row r="5" spans="1:38" x14ac:dyDescent="0.35">
      <c r="A5" s="1" t="s">
        <v>61</v>
      </c>
      <c r="B5">
        <v>0.7</v>
      </c>
      <c r="C5">
        <v>0.53</v>
      </c>
      <c r="D5">
        <v>0.18</v>
      </c>
      <c r="E5" t="s">
        <v>62</v>
      </c>
      <c r="F5" s="2">
        <v>5.3291679668659398E-3</v>
      </c>
      <c r="G5" s="2">
        <v>7.5062777743021497E-3</v>
      </c>
      <c r="H5" s="2">
        <v>4.0528938990944396E-3</v>
      </c>
      <c r="I5" s="2">
        <v>3.3856685399877898E-3</v>
      </c>
      <c r="J5" s="2">
        <v>6.6500895965880902E-3</v>
      </c>
      <c r="K5" s="2">
        <v>4.8625613758758804E-3</v>
      </c>
      <c r="L5" s="2">
        <v>6.8560129088814899E-3</v>
      </c>
      <c r="M5" s="2">
        <v>8.3080353504609208E-3</v>
      </c>
      <c r="N5" s="2">
        <v>6.2763733150449398E-3</v>
      </c>
      <c r="O5" s="2">
        <v>4.7179992219570296E-3</v>
      </c>
      <c r="P5" s="2">
        <v>8.7983784941022096E-3</v>
      </c>
      <c r="Q5" s="2">
        <v>7.0943123986935098E-3</v>
      </c>
      <c r="R5" s="2">
        <v>4.9599635378735404E-3</v>
      </c>
      <c r="S5" s="2">
        <v>7.0173588572970203E-3</v>
      </c>
      <c r="T5" s="2">
        <v>7.5882507441217698E-3</v>
      </c>
      <c r="U5" s="2">
        <v>4.7476799474579397E-3</v>
      </c>
      <c r="V5" s="2">
        <v>8.2637404064698598E-3</v>
      </c>
      <c r="W5" s="2">
        <v>6.9625826270753501E-3</v>
      </c>
      <c r="X5" s="2">
        <v>6.3609646142645596E-2</v>
      </c>
      <c r="Y5" s="2">
        <v>6.2968133744748606E-2</v>
      </c>
      <c r="Z5" s="2">
        <v>6.5323027778120907E-2</v>
      </c>
      <c r="AA5" s="2">
        <v>6.14218650712283E-2</v>
      </c>
      <c r="AB5" s="2">
        <v>5.7961203478489799E-2</v>
      </c>
      <c r="AC5" s="2">
        <v>7.9125416069395105E-2</v>
      </c>
      <c r="AD5" s="2">
        <v>5.5870756555937401E-2</v>
      </c>
      <c r="AE5" s="2">
        <v>5.4203332575640202E-2</v>
      </c>
      <c r="AF5" s="2">
        <v>6.0273828991797597E-2</v>
      </c>
      <c r="AG5" s="2">
        <v>5.1029212761433997E-2</v>
      </c>
      <c r="AH5" s="2">
        <v>5.2564953786789298E-2</v>
      </c>
      <c r="AI5" s="2">
        <v>4.6474972079496003E-2</v>
      </c>
      <c r="AJ5" s="2">
        <v>5.5103691093670103E-2</v>
      </c>
      <c r="AK5" s="2">
        <v>5.0439936248426201E-2</v>
      </c>
      <c r="AL5" s="2">
        <v>7.0252676660030197E-2</v>
      </c>
    </row>
    <row r="6" spans="1:38" x14ac:dyDescent="0.35">
      <c r="A6" s="1" t="s">
        <v>29</v>
      </c>
      <c r="B6">
        <v>0.7</v>
      </c>
      <c r="C6">
        <v>0.53</v>
      </c>
      <c r="D6">
        <v>0.17</v>
      </c>
      <c r="E6" t="s">
        <v>30</v>
      </c>
      <c r="F6" s="2">
        <v>1.22647574696638E-2</v>
      </c>
      <c r="G6" s="2">
        <v>8.8448127884816104E-3</v>
      </c>
      <c r="H6" s="2">
        <v>6.7630818543030101E-3</v>
      </c>
      <c r="I6" s="2">
        <v>1.2632508574056201E-2</v>
      </c>
      <c r="J6" s="2">
        <v>7.2832128048087204E-3</v>
      </c>
      <c r="K6" s="2">
        <v>4.93049890289389E-3</v>
      </c>
      <c r="L6" s="2">
        <v>7.3466526403588696E-3</v>
      </c>
      <c r="M6" s="2">
        <v>5.0794068755436799E-3</v>
      </c>
      <c r="N6" s="2">
        <v>9.2607113628146304E-3</v>
      </c>
      <c r="O6" s="2">
        <v>1.5475975919968901E-2</v>
      </c>
      <c r="P6" s="2">
        <v>1.04186480705143E-2</v>
      </c>
      <c r="Q6" s="2">
        <v>6.1621212230687601E-3</v>
      </c>
      <c r="R6" s="2">
        <v>7.3578713934004001E-3</v>
      </c>
      <c r="S6" s="2">
        <v>8.3681248868757892E-3</v>
      </c>
      <c r="T6" s="2">
        <v>5.4723407570971801E-3</v>
      </c>
      <c r="U6" s="2">
        <v>8.4267557556520403E-3</v>
      </c>
      <c r="V6" s="2">
        <v>1.20252994048915E-2</v>
      </c>
      <c r="W6" s="2">
        <v>8.6131621421860101E-3</v>
      </c>
      <c r="X6" s="2">
        <v>9.02914054750346E-2</v>
      </c>
      <c r="Y6" s="2">
        <v>6.5036879423961996E-2</v>
      </c>
      <c r="Z6" s="2">
        <v>6.1833245514596603E-2</v>
      </c>
      <c r="AA6" s="2">
        <v>6.9521074243673098E-2</v>
      </c>
      <c r="AB6" s="2">
        <v>7.4890905097939206E-2</v>
      </c>
      <c r="AC6" s="2">
        <v>5.1215070490919799E-2</v>
      </c>
      <c r="AD6" s="2">
        <v>5.3879767357641398E-2</v>
      </c>
      <c r="AE6" s="2">
        <v>4.91235850905812E-2</v>
      </c>
      <c r="AF6" s="2">
        <v>4.8566063800143201E-2</v>
      </c>
      <c r="AG6" s="2">
        <v>4.4184671816959897E-2</v>
      </c>
      <c r="AH6" s="2">
        <v>5.6991462663895598E-2</v>
      </c>
      <c r="AI6" s="2">
        <v>4.8162139385504003E-2</v>
      </c>
      <c r="AJ6" s="2">
        <v>3.8186452534392297E-2</v>
      </c>
      <c r="AK6" s="2">
        <v>4.0178753437920399E-2</v>
      </c>
      <c r="AL6" s="2">
        <v>5.1212580840256199E-2</v>
      </c>
    </row>
    <row r="7" spans="1:38" x14ac:dyDescent="0.35">
      <c r="A7" s="1" t="s">
        <v>49</v>
      </c>
      <c r="B7">
        <v>0.85</v>
      </c>
      <c r="C7">
        <v>0.71</v>
      </c>
      <c r="D7">
        <v>0.14000000000000001</v>
      </c>
      <c r="E7" t="s">
        <v>50</v>
      </c>
      <c r="F7" s="2">
        <v>1.7254134405658701E-3</v>
      </c>
      <c r="G7" s="2">
        <v>6.08137601422704E-3</v>
      </c>
      <c r="H7" s="2">
        <v>7.6941527253271101E-3</v>
      </c>
      <c r="I7" s="2">
        <v>1.63150003448129E-2</v>
      </c>
      <c r="J7" s="2">
        <v>2.4911832474334102E-2</v>
      </c>
      <c r="K7" s="2">
        <v>1.09128381185479E-2</v>
      </c>
      <c r="L7" s="2">
        <v>2.2593450690731799E-2</v>
      </c>
      <c r="M7" s="2">
        <v>1.1958645499327999E-2</v>
      </c>
      <c r="N7" s="2">
        <v>1.00739809074022E-2</v>
      </c>
      <c r="O7" s="2">
        <v>6.9333394717731199E-3</v>
      </c>
      <c r="P7" s="2">
        <v>1.5301532635285499E-2</v>
      </c>
      <c r="Q7" s="2">
        <v>3.1980260032163799E-3</v>
      </c>
      <c r="R7" s="2">
        <v>7.0091405965120798E-3</v>
      </c>
      <c r="S7" s="2">
        <v>7.2016387234937499E-3</v>
      </c>
      <c r="T7" s="2">
        <v>4.52205137948906E-3</v>
      </c>
      <c r="U7" s="2">
        <v>1.2968415207444401E-2</v>
      </c>
      <c r="V7" s="2">
        <v>4.36306236988922E-3</v>
      </c>
      <c r="W7" s="2">
        <v>6.9410095286561802E-3</v>
      </c>
      <c r="X7" s="2">
        <v>6.5749425410421003E-2</v>
      </c>
      <c r="Y7" s="2">
        <v>5.85542941324202E-2</v>
      </c>
      <c r="Z7" s="2">
        <v>6.7195968657819904E-2</v>
      </c>
      <c r="AA7" s="2">
        <v>5.8840868399989199E-2</v>
      </c>
      <c r="AB7" s="2">
        <v>7.7813630064956202E-2</v>
      </c>
      <c r="AC7" s="2">
        <v>4.5071557337716499E-2</v>
      </c>
      <c r="AD7" s="2">
        <v>6.3345398190524899E-2</v>
      </c>
      <c r="AE7" s="2">
        <v>4.4005817287364302E-2</v>
      </c>
      <c r="AF7" s="2">
        <v>5.1814278645134701E-2</v>
      </c>
      <c r="AG7" s="2">
        <v>4.7247976476450501E-2</v>
      </c>
      <c r="AH7" s="2">
        <v>5.3429598594283999E-2</v>
      </c>
      <c r="AI7" s="2">
        <v>5.4649981312334298E-2</v>
      </c>
      <c r="AJ7" s="2">
        <v>4.0376916535173599E-2</v>
      </c>
      <c r="AK7" s="2">
        <v>4.0858818075875297E-2</v>
      </c>
      <c r="AL7" s="2">
        <v>5.0340564748497602E-2</v>
      </c>
    </row>
    <row r="8" spans="1:38" x14ac:dyDescent="0.35">
      <c r="A8" s="1" t="s">
        <v>25</v>
      </c>
      <c r="B8">
        <v>0.56000000000000005</v>
      </c>
      <c r="C8">
        <v>0.41</v>
      </c>
      <c r="D8">
        <v>0.14000000000000001</v>
      </c>
      <c r="E8" t="s">
        <v>26</v>
      </c>
      <c r="F8" s="2">
        <v>9.6614418048338296E-3</v>
      </c>
      <c r="G8" s="2">
        <v>7.8536205108094993E-3</v>
      </c>
      <c r="H8" s="2">
        <v>5.4631616788813403E-3</v>
      </c>
      <c r="I8" s="2">
        <v>3.25842436109861E-3</v>
      </c>
      <c r="J8" s="2">
        <v>4.23727019771011E-3</v>
      </c>
      <c r="K8" s="2">
        <v>7.5779791517496201E-3</v>
      </c>
      <c r="L8" s="2">
        <v>5.9949098105112498E-3</v>
      </c>
      <c r="M8" s="2">
        <v>4.9098033309401996E-3</v>
      </c>
      <c r="N8" s="2">
        <v>6.1398041561338199E-3</v>
      </c>
      <c r="O8" s="2">
        <v>4.2689944308287198E-3</v>
      </c>
      <c r="P8" s="2">
        <v>5.8031127931746796E-3</v>
      </c>
      <c r="Q8" s="2">
        <v>6.7662971202652102E-3</v>
      </c>
      <c r="R8" s="2">
        <v>7.2227091833496704E-3</v>
      </c>
      <c r="S8" s="2">
        <v>5.56529671243647E-3</v>
      </c>
      <c r="T8" s="2">
        <v>6.9200149444505104E-3</v>
      </c>
      <c r="U8" s="2">
        <v>5.2561305740718598E-3</v>
      </c>
      <c r="V8" s="2">
        <v>9.0493092239269501E-3</v>
      </c>
      <c r="W8" s="2">
        <v>7.8697158486623793E-3</v>
      </c>
      <c r="X8" s="2">
        <v>6.7833193676003406E-2</v>
      </c>
      <c r="Y8" s="2">
        <v>5.9503366865906203E-2</v>
      </c>
      <c r="Z8" s="2">
        <v>5.2963149376425302E-2</v>
      </c>
      <c r="AA8" s="2">
        <v>4.95070734133327E-2</v>
      </c>
      <c r="AB8" s="2">
        <v>5.7780565448956003E-2</v>
      </c>
      <c r="AC8" s="2">
        <v>6.11520592596798E-2</v>
      </c>
      <c r="AD8" s="2">
        <v>5.5688384928691499E-2</v>
      </c>
      <c r="AE8" s="2">
        <v>5.2472890207425599E-2</v>
      </c>
      <c r="AF8" s="2">
        <v>5.9579866670237201E-2</v>
      </c>
      <c r="AG8" s="2">
        <v>5.5567737351118002E-2</v>
      </c>
      <c r="AH8" s="2">
        <v>7.6506478415898194E-2</v>
      </c>
      <c r="AI8" s="2">
        <v>5.3605963778622499E-2</v>
      </c>
      <c r="AJ8" s="2">
        <v>7.1944181359154494E-2</v>
      </c>
      <c r="AK8" s="2">
        <v>4.7480761577263102E-2</v>
      </c>
      <c r="AL8" s="2">
        <v>6.4596331837450602E-2</v>
      </c>
    </row>
    <row r="9" spans="1:38" x14ac:dyDescent="0.35">
      <c r="A9" s="1" t="s">
        <v>27</v>
      </c>
      <c r="B9">
        <v>0.67</v>
      </c>
      <c r="C9">
        <v>0.54</v>
      </c>
      <c r="D9">
        <v>0.13</v>
      </c>
      <c r="E9" t="s">
        <v>28</v>
      </c>
      <c r="F9" s="2">
        <v>8.0795839957956399E-3</v>
      </c>
      <c r="G9" s="2">
        <v>1.24851323503766E-2</v>
      </c>
      <c r="H9" s="2">
        <v>4.3115237333496799E-3</v>
      </c>
      <c r="I9" s="2">
        <v>1.1376755477482599E-2</v>
      </c>
      <c r="J9" s="2">
        <v>8.56366110381831E-3</v>
      </c>
      <c r="K9" s="2">
        <v>7.3936202936645901E-3</v>
      </c>
      <c r="L9" s="2">
        <v>9.7222278364804994E-3</v>
      </c>
      <c r="M9" s="2">
        <v>7.9762126262272401E-3</v>
      </c>
      <c r="N9" s="2">
        <v>8.6685927476061204E-3</v>
      </c>
      <c r="O9" s="2">
        <v>1.13590234038258E-2</v>
      </c>
      <c r="P9" s="2">
        <v>7.6029446480826999E-3</v>
      </c>
      <c r="Q9" s="2">
        <v>3.4382226810479701E-3</v>
      </c>
      <c r="R9" s="2">
        <v>1.6303474666906299E-2</v>
      </c>
      <c r="S9" s="2">
        <v>7.8665084855821504E-3</v>
      </c>
      <c r="T9" s="2">
        <v>4.8721732850140996E-3</v>
      </c>
      <c r="U9" s="2">
        <v>1.16269795760921E-2</v>
      </c>
      <c r="V9" s="2">
        <v>1.02009060761494E-2</v>
      </c>
      <c r="W9" s="2">
        <v>7.7559929516926099E-3</v>
      </c>
      <c r="X9" s="2">
        <v>0.100957989772174</v>
      </c>
      <c r="Y9" s="2">
        <v>6.1811687113711898E-2</v>
      </c>
      <c r="Z9" s="2">
        <v>6.1965053649846703E-2</v>
      </c>
      <c r="AA9" s="2">
        <v>6.4357468959803099E-2</v>
      </c>
      <c r="AB9" s="2">
        <v>6.6414779571800794E-2</v>
      </c>
      <c r="AC9" s="2">
        <v>5.3426314290841798E-2</v>
      </c>
      <c r="AD9" s="2">
        <v>4.9522318454625597E-2</v>
      </c>
      <c r="AE9" s="2">
        <v>3.9217287159905197E-2</v>
      </c>
      <c r="AF9" s="2">
        <v>4.7210984070561297E-2</v>
      </c>
      <c r="AG9" s="2">
        <v>3.8748195838510802E-2</v>
      </c>
      <c r="AH9" s="2">
        <v>5.6426896015572603E-2</v>
      </c>
      <c r="AI9" s="2">
        <v>5.6871209899818698E-2</v>
      </c>
      <c r="AJ9" s="2">
        <v>4.5735923608989898E-2</v>
      </c>
      <c r="AK9" s="2">
        <v>4.4537763043300198E-2</v>
      </c>
      <c r="AL9" s="2">
        <v>5.3192592611342099E-2</v>
      </c>
    </row>
    <row r="10" spans="1:38" x14ac:dyDescent="0.35">
      <c r="A10" s="1" t="s">
        <v>13</v>
      </c>
      <c r="B10">
        <v>0.63</v>
      </c>
      <c r="C10">
        <v>0.5</v>
      </c>
      <c r="D10">
        <v>0.13</v>
      </c>
      <c r="E10" t="s">
        <v>14</v>
      </c>
      <c r="F10" s="2">
        <v>1.88672862691294E-3</v>
      </c>
      <c r="G10" s="2">
        <v>3.7714311273456002E-3</v>
      </c>
      <c r="H10" s="2">
        <v>5.6893617543672097E-3</v>
      </c>
      <c r="I10" s="2">
        <v>9.3959771818247894E-3</v>
      </c>
      <c r="J10" s="2">
        <v>5.8022409850046102E-3</v>
      </c>
      <c r="K10" s="2">
        <v>9.4107072768404802E-3</v>
      </c>
      <c r="L10" s="2">
        <v>9.5157019893095992E-3</v>
      </c>
      <c r="M10" s="2">
        <v>3.6880141464936101E-3</v>
      </c>
      <c r="N10" s="2">
        <v>1.26691013831933E-2</v>
      </c>
      <c r="O10" s="2">
        <v>4.50249370844618E-3</v>
      </c>
      <c r="P10" s="2">
        <v>1.08984899584553E-2</v>
      </c>
      <c r="Q10" s="2">
        <v>7.32451654573253E-3</v>
      </c>
      <c r="R10" s="2">
        <v>3.4606878661548302E-3</v>
      </c>
      <c r="S10" s="2">
        <v>4.0774279389381302E-3</v>
      </c>
      <c r="T10" s="2">
        <v>9.1405355967492594E-3</v>
      </c>
      <c r="U10" s="2">
        <v>5.51978946297145E-3</v>
      </c>
      <c r="V10" s="2">
        <v>8.5467596262173498E-3</v>
      </c>
      <c r="W10" s="2">
        <v>8.6211008356112603E-3</v>
      </c>
      <c r="X10" s="2">
        <v>6.9696339504786001E-2</v>
      </c>
      <c r="Y10" s="2">
        <v>7.2652350685402198E-2</v>
      </c>
      <c r="Z10" s="2">
        <v>5.57984216032439E-2</v>
      </c>
      <c r="AA10" s="2">
        <v>5.9556222045131203E-2</v>
      </c>
      <c r="AB10" s="2">
        <v>5.4390866813343701E-2</v>
      </c>
      <c r="AC10" s="2">
        <v>6.3779632712486906E-2</v>
      </c>
      <c r="AD10" s="2">
        <v>4.7962305961744098E-2</v>
      </c>
      <c r="AE10" s="2">
        <v>5.3322468233148602E-2</v>
      </c>
      <c r="AF10" s="2">
        <v>5.2515247676030399E-2</v>
      </c>
      <c r="AG10" s="2">
        <v>6.8262246923001896E-2</v>
      </c>
      <c r="AH10" s="2">
        <v>5.2317761251708103E-2</v>
      </c>
      <c r="AI10" s="2">
        <v>5.4442810615340197E-2</v>
      </c>
      <c r="AJ10" s="2">
        <v>5.0874189579435902E-2</v>
      </c>
      <c r="AK10" s="2">
        <v>5.68413291415042E-2</v>
      </c>
      <c r="AL10" s="2">
        <v>6.3666741243123298E-2</v>
      </c>
    </row>
    <row r="11" spans="1:38" x14ac:dyDescent="0.35">
      <c r="A11" s="1" t="s">
        <v>31</v>
      </c>
      <c r="B11">
        <v>0.67</v>
      </c>
      <c r="C11">
        <v>0.53</v>
      </c>
      <c r="D11">
        <v>0.13</v>
      </c>
      <c r="E11" t="s">
        <v>32</v>
      </c>
      <c r="F11" s="2">
        <v>4.0429427092434798E-3</v>
      </c>
      <c r="G11" s="2">
        <v>4.8942835587243603E-3</v>
      </c>
      <c r="H11" s="2">
        <v>7.1360687733805703E-3</v>
      </c>
      <c r="I11" s="2">
        <v>3.4456271770432001E-3</v>
      </c>
      <c r="J11" s="2">
        <v>4.8621519205134999E-3</v>
      </c>
      <c r="K11" s="2">
        <v>4.53420956972851E-3</v>
      </c>
      <c r="L11" s="2">
        <v>8.01643826010957E-3</v>
      </c>
      <c r="M11" s="2">
        <v>9.1920128538109207E-3</v>
      </c>
      <c r="N11" s="2">
        <v>6.6699476491232602E-3</v>
      </c>
      <c r="O11" s="2">
        <v>7.1382259574362004E-3</v>
      </c>
      <c r="P11" s="2">
        <v>1.24775524197246E-2</v>
      </c>
      <c r="Q11" s="2">
        <v>6.3372443065558099E-3</v>
      </c>
      <c r="R11" s="2">
        <v>5.0812360168363798E-3</v>
      </c>
      <c r="S11" s="2">
        <v>6.0769757337722297E-3</v>
      </c>
      <c r="T11" s="2">
        <v>7.8431037081251893E-3</v>
      </c>
      <c r="U11" s="2">
        <v>3.60646945058022E-3</v>
      </c>
      <c r="V11" s="2">
        <v>4.1456073778895E-3</v>
      </c>
      <c r="W11" s="2">
        <v>6.7313301091373699E-3</v>
      </c>
      <c r="X11" s="2">
        <v>6.6037941774197195E-2</v>
      </c>
      <c r="Y11" s="2">
        <v>5.56763973839405E-2</v>
      </c>
      <c r="Z11" s="2">
        <v>5.2760608427025499E-2</v>
      </c>
      <c r="AA11" s="2">
        <v>5.5816115638192602E-2</v>
      </c>
      <c r="AB11" s="2">
        <v>6.3464234384595794E-2</v>
      </c>
      <c r="AC11" s="2">
        <v>7.8110891807946198E-2</v>
      </c>
      <c r="AD11" s="2">
        <v>5.2838044972516901E-2</v>
      </c>
      <c r="AE11" s="2">
        <v>5.0303567630103699E-2</v>
      </c>
      <c r="AF11" s="2">
        <v>6.0203299154606899E-2</v>
      </c>
      <c r="AG11" s="2">
        <v>5.82698972489889E-2</v>
      </c>
      <c r="AH11" s="2">
        <v>5.0317993304274798E-2</v>
      </c>
      <c r="AI11" s="2">
        <v>4.2978454688031499E-2</v>
      </c>
      <c r="AJ11" s="2">
        <v>6.0704237152492901E-2</v>
      </c>
      <c r="AK11" s="2">
        <v>7.1039480613340394E-2</v>
      </c>
      <c r="AL11" s="2">
        <v>6.9247408268010596E-2</v>
      </c>
    </row>
    <row r="12" spans="1:38" x14ac:dyDescent="0.35">
      <c r="A12" s="1" t="s">
        <v>89</v>
      </c>
      <c r="B12">
        <v>0.7</v>
      </c>
      <c r="C12">
        <v>0.59</v>
      </c>
      <c r="D12">
        <v>0.12</v>
      </c>
      <c r="E12" t="s">
        <v>90</v>
      </c>
      <c r="F12" s="2">
        <v>6.30870565756134E-3</v>
      </c>
      <c r="G12" s="2">
        <v>7.4774707297110398E-3</v>
      </c>
      <c r="H12" s="2">
        <v>9.48912618923318E-3</v>
      </c>
      <c r="I12" s="2">
        <v>5.4464480446908903E-3</v>
      </c>
      <c r="J12" s="2">
        <v>5.5226941973539698E-3</v>
      </c>
      <c r="K12" s="2">
        <v>8.0405850567257693E-3</v>
      </c>
      <c r="L12" s="2">
        <v>5.72383757113476E-3</v>
      </c>
      <c r="M12" s="2">
        <v>6.5526133497337902E-3</v>
      </c>
      <c r="N12" s="2">
        <v>3.7470175475344501E-3</v>
      </c>
      <c r="O12" s="2">
        <v>5.8173361740317996E-3</v>
      </c>
      <c r="P12" s="2">
        <v>1.51700089806372E-2</v>
      </c>
      <c r="Q12" s="2">
        <v>4.4127902563649802E-3</v>
      </c>
      <c r="R12" s="2">
        <v>2.0742604820044499E-3</v>
      </c>
      <c r="S12" s="2">
        <v>1.01821187793918E-2</v>
      </c>
      <c r="T12" s="2">
        <v>9.0517833704772208E-3</v>
      </c>
      <c r="U12" s="2">
        <v>9.1622512719552705E-3</v>
      </c>
      <c r="V12" s="2">
        <v>7.2190865182542897E-3</v>
      </c>
      <c r="W12" s="2">
        <v>6.7779564248400398E-3</v>
      </c>
      <c r="X12" s="2">
        <v>5.5108496698161598E-2</v>
      </c>
      <c r="Y12" s="2">
        <v>5.4006374818762699E-2</v>
      </c>
      <c r="Z12" s="2">
        <v>5.6166918151613301E-2</v>
      </c>
      <c r="AA12" s="2">
        <v>6.4087674350689905E-2</v>
      </c>
      <c r="AB12" s="2">
        <v>5.6394071278353497E-2</v>
      </c>
      <c r="AC12" s="2">
        <v>6.4476037395988298E-2</v>
      </c>
      <c r="AD12" s="2">
        <v>4.7839453132951397E-2</v>
      </c>
      <c r="AE12" s="2">
        <v>6.7181896724429799E-2</v>
      </c>
      <c r="AF12" s="2">
        <v>9.9281533780022399E-2</v>
      </c>
      <c r="AG12" s="2">
        <v>5.4765359000627803E-2</v>
      </c>
      <c r="AH12" s="2">
        <v>4.7032400935915E-2</v>
      </c>
      <c r="AI12" s="2">
        <v>4.29033055997671E-2</v>
      </c>
      <c r="AJ12" s="2">
        <v>5.1482309247067003E-2</v>
      </c>
      <c r="AK12" s="2">
        <v>5.5222177574483E-2</v>
      </c>
      <c r="AL12" s="2">
        <v>5.5875900709529899E-2</v>
      </c>
    </row>
    <row r="13" spans="1:38" x14ac:dyDescent="0.35">
      <c r="A13" s="1" t="s">
        <v>55</v>
      </c>
      <c r="B13">
        <v>0.7</v>
      </c>
      <c r="C13">
        <v>0.57999999999999996</v>
      </c>
      <c r="D13">
        <v>0.12</v>
      </c>
      <c r="E13" t="s">
        <v>56</v>
      </c>
      <c r="F13" s="2">
        <v>3.2252539068456398E-3</v>
      </c>
      <c r="G13" s="2">
        <v>7.0517948562589501E-3</v>
      </c>
      <c r="H13" s="2">
        <v>8.1845107711888999E-3</v>
      </c>
      <c r="I13" s="2">
        <v>1.05024045063005E-2</v>
      </c>
      <c r="J13" s="2">
        <v>6.6524445243978103E-3</v>
      </c>
      <c r="K13" s="2">
        <v>4.8363250782911303E-3</v>
      </c>
      <c r="L13" s="2">
        <v>9.9245620845464597E-3</v>
      </c>
      <c r="M13" s="2">
        <v>6.2855802781395104E-3</v>
      </c>
      <c r="N13" s="2">
        <v>8.2609313450641899E-3</v>
      </c>
      <c r="O13" s="2">
        <v>7.7633669993885804E-3</v>
      </c>
      <c r="P13" s="2">
        <v>1.2584156762241699E-2</v>
      </c>
      <c r="Q13" s="2">
        <v>6.6926208558356296E-3</v>
      </c>
      <c r="R13" s="2">
        <v>2.6196075180047302E-3</v>
      </c>
      <c r="S13" s="2">
        <v>6.6297655074526E-3</v>
      </c>
      <c r="T13" s="2">
        <v>4.71991652113103E-3</v>
      </c>
      <c r="U13" s="2">
        <v>6.5498773263762498E-3</v>
      </c>
      <c r="V13" s="2">
        <v>8.9240967624460103E-3</v>
      </c>
      <c r="W13" s="2">
        <v>8.1721601127608401E-3</v>
      </c>
      <c r="X13" s="2">
        <v>6.5390832088704096E-2</v>
      </c>
      <c r="Y13" s="2">
        <v>7.1341103632411404E-2</v>
      </c>
      <c r="Z13" s="2">
        <v>4.0452205119439102E-2</v>
      </c>
      <c r="AA13" s="2">
        <v>5.5697142614695799E-2</v>
      </c>
      <c r="AB13" s="2">
        <v>6.8565018650837806E-2</v>
      </c>
      <c r="AC13" s="2">
        <v>5.5916697545920699E-2</v>
      </c>
      <c r="AD13" s="2">
        <v>4.9015590748173098E-2</v>
      </c>
      <c r="AE13" s="2">
        <v>5.2327129229725503E-2</v>
      </c>
      <c r="AF13" s="2">
        <v>6.3235554786282996E-2</v>
      </c>
      <c r="AG13" s="2">
        <v>5.7476341741545998E-2</v>
      </c>
      <c r="AH13" s="2">
        <v>5.4867031654907E-2</v>
      </c>
      <c r="AI13" s="2">
        <v>4.9910556099554103E-2</v>
      </c>
      <c r="AJ13" s="2">
        <v>6.6577200007927495E-2</v>
      </c>
      <c r="AK13" s="2">
        <v>4.8581587009436697E-2</v>
      </c>
      <c r="AL13" s="2">
        <v>7.1066633353766895E-2</v>
      </c>
    </row>
    <row r="14" spans="1:38" x14ac:dyDescent="0.35">
      <c r="A14" s="1" t="s">
        <v>9</v>
      </c>
      <c r="B14">
        <v>0.63</v>
      </c>
      <c r="C14">
        <v>0.52</v>
      </c>
      <c r="D14">
        <v>0.11</v>
      </c>
      <c r="E14" t="s">
        <v>10</v>
      </c>
      <c r="F14" s="2">
        <v>5.0630591548296803E-3</v>
      </c>
      <c r="G14" s="2">
        <v>5.5072467874715302E-3</v>
      </c>
      <c r="H14" s="2">
        <v>9.2437325636156708E-3</v>
      </c>
      <c r="I14" s="2">
        <v>5.2206454909961E-3</v>
      </c>
      <c r="J14" s="2">
        <v>4.93735221198764E-3</v>
      </c>
      <c r="K14" s="2">
        <v>8.9990609713235907E-3</v>
      </c>
      <c r="L14" s="2">
        <v>9.6724173105778508E-3</v>
      </c>
      <c r="M14" s="2">
        <v>1.12125666378124E-2</v>
      </c>
      <c r="N14" s="2">
        <v>4.2514003450650302E-3</v>
      </c>
      <c r="O14" s="2">
        <v>5.7268974271378103E-3</v>
      </c>
      <c r="P14" s="2">
        <v>1.2706157169728701E-2</v>
      </c>
      <c r="Q14" s="2">
        <v>4.2324588027722598E-3</v>
      </c>
      <c r="R14" s="2">
        <v>6.6749108618087199E-3</v>
      </c>
      <c r="S14" s="2">
        <v>1.09392235200786E-2</v>
      </c>
      <c r="T14" s="2">
        <v>8.4699361853868699E-3</v>
      </c>
      <c r="U14" s="2">
        <v>4.1626469442546301E-3</v>
      </c>
      <c r="V14" s="2">
        <v>7.39705795240182E-3</v>
      </c>
      <c r="W14" s="2">
        <v>5.6676276224561298E-3</v>
      </c>
      <c r="X14" s="2">
        <v>5.6412197774507698E-2</v>
      </c>
      <c r="Y14" s="2">
        <v>5.6544727030133399E-2</v>
      </c>
      <c r="Z14" s="2">
        <v>4.2971830464959199E-2</v>
      </c>
      <c r="AA14" s="2">
        <v>5.7681862017146798E-2</v>
      </c>
      <c r="AB14" s="2">
        <v>6.6695935362881806E-2</v>
      </c>
      <c r="AC14" s="2">
        <v>7.6932872495881793E-2</v>
      </c>
      <c r="AD14" s="2">
        <v>5.2914944491387297E-2</v>
      </c>
      <c r="AE14" s="2">
        <v>5.0347925179563997E-2</v>
      </c>
      <c r="AF14" s="2">
        <v>6.37585030372982E-2</v>
      </c>
      <c r="AG14" s="2">
        <v>5.8040009573995299E-2</v>
      </c>
      <c r="AH14" s="2">
        <v>5.8329641906479303E-2</v>
      </c>
      <c r="AI14" s="2">
        <v>3.4994264255706703E-2</v>
      </c>
      <c r="AJ14" s="2">
        <v>6.0686984971872499E-2</v>
      </c>
      <c r="AK14" s="2">
        <v>6.4041013145062206E-2</v>
      </c>
      <c r="AL14" s="2">
        <v>6.9562890333417601E-2</v>
      </c>
    </row>
    <row r="15" spans="1:38" x14ac:dyDescent="0.35">
      <c r="A15" s="1" t="s">
        <v>35</v>
      </c>
      <c r="B15">
        <v>0.59</v>
      </c>
      <c r="C15">
        <v>0.48</v>
      </c>
      <c r="D15">
        <v>0.11</v>
      </c>
      <c r="E15" t="s">
        <v>36</v>
      </c>
      <c r="F15" s="2">
        <v>5.2099489813748701E-3</v>
      </c>
      <c r="G15" s="2">
        <v>5.3112885060449299E-3</v>
      </c>
      <c r="H15" s="2">
        <v>6.5179056528667598E-3</v>
      </c>
      <c r="I15" s="2">
        <v>7.59673126872616E-3</v>
      </c>
      <c r="J15" s="2">
        <v>6.3051574040888601E-3</v>
      </c>
      <c r="K15" s="2">
        <v>8.8860094598409399E-3</v>
      </c>
      <c r="L15" s="2">
        <v>1.4727354106170499E-2</v>
      </c>
      <c r="M15" s="2">
        <v>5.4732001606748199E-3</v>
      </c>
      <c r="N15" s="2">
        <v>1.01054927440236E-2</v>
      </c>
      <c r="O15" s="2">
        <v>6.6962433430204204E-3</v>
      </c>
      <c r="P15" s="2">
        <v>7.1957153147439099E-3</v>
      </c>
      <c r="Q15" s="2">
        <v>7.7441226927509703E-3</v>
      </c>
      <c r="R15" s="2">
        <v>2.4547137800600902E-3</v>
      </c>
      <c r="S15" s="2">
        <v>6.3523163526805499E-3</v>
      </c>
      <c r="T15" s="2">
        <v>8.7580142229860894E-3</v>
      </c>
      <c r="U15" s="2">
        <v>6.5135747715057797E-3</v>
      </c>
      <c r="V15" s="2">
        <v>9.7683448989721502E-3</v>
      </c>
      <c r="W15" s="2">
        <v>7.4543593854286203E-3</v>
      </c>
      <c r="X15" s="2">
        <v>6.04843001076346E-2</v>
      </c>
      <c r="Y15" s="2">
        <v>6.6759629806433393E-2</v>
      </c>
      <c r="Z15" s="2">
        <v>5.4867088079242898E-2</v>
      </c>
      <c r="AA15" s="2">
        <v>6.1340258215486297E-2</v>
      </c>
      <c r="AB15" s="2">
        <v>5.7655538662488702E-2</v>
      </c>
      <c r="AC15" s="2">
        <v>5.7612229645492202E-2</v>
      </c>
      <c r="AD15" s="2">
        <v>5.0582633227085901E-2</v>
      </c>
      <c r="AE15" s="2">
        <v>4.7491596587314201E-2</v>
      </c>
      <c r="AF15" s="2">
        <v>6.3906270423752007E-2</v>
      </c>
      <c r="AG15" s="2">
        <v>5.5365550851637503E-2</v>
      </c>
      <c r="AH15" s="2">
        <v>6.6664590809413393E-2</v>
      </c>
      <c r="AI15" s="2">
        <v>4.9582673010528398E-2</v>
      </c>
      <c r="AJ15" s="2">
        <v>5.0394536777744997E-2</v>
      </c>
      <c r="AK15" s="2">
        <v>6.4321121204848702E-2</v>
      </c>
      <c r="AL15" s="2">
        <v>5.9901489544936001E-2</v>
      </c>
    </row>
    <row r="16" spans="1:38" x14ac:dyDescent="0.35">
      <c r="A16" s="1" t="s">
        <v>63</v>
      </c>
      <c r="B16">
        <v>0.56000000000000005</v>
      </c>
      <c r="C16">
        <v>0.45</v>
      </c>
      <c r="D16">
        <v>0.1</v>
      </c>
      <c r="E16" t="s">
        <v>64</v>
      </c>
      <c r="F16" s="2">
        <v>1.5757292550474599E-2</v>
      </c>
      <c r="G16" s="2">
        <v>5.5024071710939896E-3</v>
      </c>
      <c r="H16" s="2">
        <v>4.6171898848172497E-3</v>
      </c>
      <c r="I16" s="2">
        <v>7.8750973593076506E-3</v>
      </c>
      <c r="J16" s="2">
        <v>5.4445204258907996E-3</v>
      </c>
      <c r="K16" s="2">
        <v>4.0652603272891301E-3</v>
      </c>
      <c r="L16" s="2">
        <v>5.50129380951353E-3</v>
      </c>
      <c r="M16" s="2">
        <v>8.54786824794713E-3</v>
      </c>
      <c r="N16" s="2">
        <v>4.1260734004001601E-3</v>
      </c>
      <c r="O16" s="2">
        <v>8.8673432758825093E-3</v>
      </c>
      <c r="P16" s="2">
        <v>9.9794659361383594E-3</v>
      </c>
      <c r="Q16" s="2">
        <v>4.67436719207159E-3</v>
      </c>
      <c r="R16" s="2">
        <v>1.2067476184869801E-2</v>
      </c>
      <c r="S16" s="2">
        <v>3.6002969586505498E-3</v>
      </c>
      <c r="T16" s="2">
        <v>8.6497186726825302E-3</v>
      </c>
      <c r="U16" s="2">
        <v>5.4662728521671202E-3</v>
      </c>
      <c r="V16" s="2">
        <v>5.5717827937469596E-3</v>
      </c>
      <c r="W16" s="2">
        <v>7.8604005333283399E-3</v>
      </c>
      <c r="X16" s="2">
        <v>5.0050785808569399E-2</v>
      </c>
      <c r="Y16" s="2">
        <v>6.6753761515274193E-2</v>
      </c>
      <c r="Z16" s="2">
        <v>5.7398585029634901E-2</v>
      </c>
      <c r="AA16" s="2">
        <v>5.15274118145276E-2</v>
      </c>
      <c r="AB16" s="2">
        <v>5.58314125052949E-2</v>
      </c>
      <c r="AC16" s="2">
        <v>5.2062620231435597E-2</v>
      </c>
      <c r="AD16" s="2">
        <v>5.7453646612742798E-2</v>
      </c>
      <c r="AE16" s="2">
        <v>5.75092256596135E-2</v>
      </c>
      <c r="AF16" s="2">
        <v>7.4930730223805503E-2</v>
      </c>
      <c r="AG16" s="2">
        <v>5.5254687012772197E-2</v>
      </c>
      <c r="AH16" s="2">
        <v>7.5813643634232403E-2</v>
      </c>
      <c r="AI16" s="2">
        <v>4.4863195642186902E-2</v>
      </c>
      <c r="AJ16" s="2">
        <v>7.1515763098249405E-2</v>
      </c>
      <c r="AK16" s="2">
        <v>4.1939455705634801E-2</v>
      </c>
      <c r="AL16" s="2">
        <v>5.8920947929753102E-2</v>
      </c>
    </row>
    <row r="17" spans="1:38" x14ac:dyDescent="0.35">
      <c r="A17" s="1" t="s">
        <v>39</v>
      </c>
      <c r="B17">
        <v>0.67</v>
      </c>
      <c r="C17">
        <v>0.56999999999999995</v>
      </c>
      <c r="D17">
        <v>0.1</v>
      </c>
      <c r="E17" t="s">
        <v>40</v>
      </c>
      <c r="F17" s="2">
        <v>4.1388700816842004E-3</v>
      </c>
      <c r="G17" s="2">
        <v>9.4522882379444902E-3</v>
      </c>
      <c r="H17" s="2">
        <v>6.2780594249752398E-3</v>
      </c>
      <c r="I17" s="2">
        <v>5.2295872764584698E-3</v>
      </c>
      <c r="J17" s="2">
        <v>4.3068496672334696E-3</v>
      </c>
      <c r="K17" s="2">
        <v>6.1327886948097099E-3</v>
      </c>
      <c r="L17" s="2">
        <v>3.1479318957334302E-3</v>
      </c>
      <c r="M17" s="2">
        <v>4.78398919131538E-3</v>
      </c>
      <c r="N17" s="2">
        <v>3.0093471655293202E-3</v>
      </c>
      <c r="O17" s="2">
        <v>8.0215880487377305E-3</v>
      </c>
      <c r="P17" s="2">
        <v>2.0453894527498202E-2</v>
      </c>
      <c r="Q17" s="2">
        <v>3.9531632446430896E-3</v>
      </c>
      <c r="R17" s="2">
        <v>3.0370657125594999E-3</v>
      </c>
      <c r="S17" s="2">
        <v>3.64326992966144E-3</v>
      </c>
      <c r="T17" s="2">
        <v>1.0365391812312E-2</v>
      </c>
      <c r="U17" s="2">
        <v>1.4324987429579999E-2</v>
      </c>
      <c r="V17" s="2">
        <v>6.6239485219527997E-3</v>
      </c>
      <c r="W17" s="2">
        <v>3.0086018605978899E-3</v>
      </c>
      <c r="X17" s="2">
        <v>5.7717058884160302E-2</v>
      </c>
      <c r="Y17" s="2">
        <v>5.6895356949607602E-2</v>
      </c>
      <c r="Z17" s="2">
        <v>6.3549260215754702E-2</v>
      </c>
      <c r="AA17" s="2">
        <v>6.2401010269389899E-2</v>
      </c>
      <c r="AB17" s="2">
        <v>6.3537177472228604E-2</v>
      </c>
      <c r="AC17" s="2">
        <v>6.7702249050946503E-2</v>
      </c>
      <c r="AD17" s="2">
        <v>4.3870773789884701E-2</v>
      </c>
      <c r="AE17" s="2">
        <v>6.8836951785570796E-2</v>
      </c>
      <c r="AF17" s="2">
        <v>6.9902417628097693E-2</v>
      </c>
      <c r="AG17" s="2">
        <v>5.3752366935963497E-2</v>
      </c>
      <c r="AH17" s="2">
        <v>6.2127493874535901E-2</v>
      </c>
      <c r="AI17" s="2">
        <v>4.29435890478796E-2</v>
      </c>
      <c r="AJ17" s="2">
        <v>5.5035772249669303E-2</v>
      </c>
      <c r="AK17" s="2">
        <v>5.1963494691363799E-2</v>
      </c>
      <c r="AL17" s="2">
        <v>5.9853404431719798E-2</v>
      </c>
    </row>
    <row r="18" spans="1:38" x14ac:dyDescent="0.35">
      <c r="A18" s="1" t="s">
        <v>33</v>
      </c>
      <c r="B18">
        <v>0.52</v>
      </c>
      <c r="C18">
        <v>0.43</v>
      </c>
      <c r="D18">
        <v>0.09</v>
      </c>
      <c r="E18" t="s">
        <v>34</v>
      </c>
      <c r="F18" s="2">
        <v>8.1392254373060195E-3</v>
      </c>
      <c r="G18" s="2">
        <v>4.9982746432764898E-3</v>
      </c>
      <c r="H18" s="2">
        <v>6.2926832444348399E-3</v>
      </c>
      <c r="I18" s="2">
        <v>4.1221600007877498E-3</v>
      </c>
      <c r="J18" s="2">
        <v>4.5410809648530901E-3</v>
      </c>
      <c r="K18" s="2">
        <v>9.0747611280910401E-3</v>
      </c>
      <c r="L18" s="2">
        <v>4.3877769065083999E-3</v>
      </c>
      <c r="M18" s="2">
        <v>5.0090564681057404E-3</v>
      </c>
      <c r="N18" s="2">
        <v>5.5502472538114904E-3</v>
      </c>
      <c r="O18" s="2">
        <v>5.4027445830615601E-3</v>
      </c>
      <c r="P18" s="2">
        <v>7.2322068222258704E-3</v>
      </c>
      <c r="Q18" s="2">
        <v>6.1582403917022502E-3</v>
      </c>
      <c r="R18" s="2">
        <v>5.6351110283853097E-3</v>
      </c>
      <c r="S18" s="2">
        <v>2.9829536205500501E-3</v>
      </c>
      <c r="T18" s="2">
        <v>5.0981235875118599E-3</v>
      </c>
      <c r="U18" s="2">
        <v>4.4916458540276202E-3</v>
      </c>
      <c r="V18" s="2">
        <v>9.1422576333045694E-3</v>
      </c>
      <c r="W18" s="2">
        <v>8.5494780460040297E-3</v>
      </c>
      <c r="X18" s="2">
        <v>6.69886836686681E-2</v>
      </c>
      <c r="Y18" s="2">
        <v>5.7902040817808399E-2</v>
      </c>
      <c r="Z18" s="2">
        <v>5.80861182870352E-2</v>
      </c>
      <c r="AA18" s="2">
        <v>5.8108468702847603E-2</v>
      </c>
      <c r="AB18" s="2">
        <v>5.82923173527371E-2</v>
      </c>
      <c r="AC18" s="2">
        <v>6.8449301502888193E-2</v>
      </c>
      <c r="AD18" s="2">
        <v>6.4448646280220803E-2</v>
      </c>
      <c r="AE18" s="2">
        <v>5.1455397944185001E-2</v>
      </c>
      <c r="AF18" s="2">
        <v>5.83050822366959E-2</v>
      </c>
      <c r="AG18" s="2">
        <v>5.4139289407134E-2</v>
      </c>
      <c r="AH18" s="2">
        <v>7.3983191258312306E-2</v>
      </c>
      <c r="AI18" s="2">
        <v>5.1343203434569197E-2</v>
      </c>
      <c r="AJ18" s="2">
        <v>7.3158765794575795E-2</v>
      </c>
      <c r="AK18" s="2">
        <v>4.0731452133335302E-2</v>
      </c>
      <c r="AL18" s="2">
        <v>5.7800013565038499E-2</v>
      </c>
    </row>
    <row r="19" spans="1:38" x14ac:dyDescent="0.35">
      <c r="A19" s="1" t="s">
        <v>47</v>
      </c>
      <c r="B19">
        <v>0.63</v>
      </c>
      <c r="C19">
        <v>0.56000000000000005</v>
      </c>
      <c r="D19">
        <v>7.0000000000000007E-2</v>
      </c>
      <c r="E19" t="s">
        <v>48</v>
      </c>
      <c r="F19" s="2">
        <v>5.0203663103577899E-3</v>
      </c>
      <c r="G19" s="2">
        <v>8.1398009844817001E-3</v>
      </c>
      <c r="H19" s="2">
        <v>5.0837195326210302E-3</v>
      </c>
      <c r="I19" s="2">
        <v>3.9347419742428299E-3</v>
      </c>
      <c r="J19" s="2">
        <v>5.6664308147353999E-3</v>
      </c>
      <c r="K19" s="2">
        <v>3.7811812678566E-3</v>
      </c>
      <c r="L19" s="2">
        <v>5.5220585639616498E-3</v>
      </c>
      <c r="M19" s="2">
        <v>6.0072516821889702E-3</v>
      </c>
      <c r="N19" s="2">
        <v>3.53529186851066E-3</v>
      </c>
      <c r="O19" s="2">
        <v>4.5836170335156398E-3</v>
      </c>
      <c r="P19" s="2">
        <v>1.6344353492593399E-2</v>
      </c>
      <c r="Q19" s="2">
        <v>4.7214280994911997E-3</v>
      </c>
      <c r="R19" s="2">
        <v>3.04314734789041E-3</v>
      </c>
      <c r="S19" s="2">
        <v>8.7644581304365705E-3</v>
      </c>
      <c r="T19" s="2">
        <v>6.2322628895864597E-3</v>
      </c>
      <c r="U19" s="2">
        <v>9.8577134481472994E-3</v>
      </c>
      <c r="V19" s="2">
        <v>6.9964758304442197E-3</v>
      </c>
      <c r="W19" s="2">
        <v>5.8010466396758798E-3</v>
      </c>
      <c r="X19" s="2">
        <v>6.2149868391979897E-2</v>
      </c>
      <c r="Y19" s="2">
        <v>7.1276000704791495E-2</v>
      </c>
      <c r="Z19" s="2">
        <v>6.5846895252734294E-2</v>
      </c>
      <c r="AA19" s="2">
        <v>6.0276514602794901E-2</v>
      </c>
      <c r="AB19" s="2">
        <v>6.0374052116379098E-2</v>
      </c>
      <c r="AC19" s="2">
        <v>7.0624618895791996E-2</v>
      </c>
      <c r="AD19" s="2">
        <v>4.8795269861400002E-2</v>
      </c>
      <c r="AE19" s="2">
        <v>5.42823373089521E-2</v>
      </c>
      <c r="AF19" s="2">
        <v>6.0689530611952897E-2</v>
      </c>
      <c r="AG19" s="2">
        <v>4.5785805211080097E-2</v>
      </c>
      <c r="AH19" s="2">
        <v>7.13561356387198E-2</v>
      </c>
      <c r="AI19" s="2">
        <v>5.0169420120496799E-2</v>
      </c>
      <c r="AJ19" s="2">
        <v>5.7735932208947703E-2</v>
      </c>
      <c r="AK19" s="2">
        <v>4.5374469504790203E-2</v>
      </c>
      <c r="AL19" s="2">
        <v>6.22278036584498E-2</v>
      </c>
    </row>
    <row r="20" spans="1:38" x14ac:dyDescent="0.35">
      <c r="A20" s="1" t="s">
        <v>83</v>
      </c>
      <c r="B20">
        <v>0.67</v>
      </c>
      <c r="C20">
        <v>0.6</v>
      </c>
      <c r="D20">
        <v>7.0000000000000007E-2</v>
      </c>
      <c r="E20" t="s">
        <v>84</v>
      </c>
      <c r="F20" s="2">
        <v>4.8337347463162303E-3</v>
      </c>
      <c r="G20" s="2">
        <v>8.5019649060497707E-3</v>
      </c>
      <c r="H20" s="2">
        <v>3.2750035938307002E-3</v>
      </c>
      <c r="I20" s="2">
        <v>1.23300508178981E-2</v>
      </c>
      <c r="J20" s="2">
        <v>4.4363138826392203E-3</v>
      </c>
      <c r="K20" s="2">
        <v>9.3806008460096298E-3</v>
      </c>
      <c r="L20" s="2">
        <v>8.0692740832540907E-3</v>
      </c>
      <c r="M20" s="2">
        <v>4.6359263299874899E-3</v>
      </c>
      <c r="N20" s="2">
        <v>7.7171885811020101E-3</v>
      </c>
      <c r="O20" s="2">
        <v>6.1437915905421603E-3</v>
      </c>
      <c r="P20" s="2">
        <v>9.0698971376484399E-3</v>
      </c>
      <c r="Q20" s="2">
        <v>6.47349121452271E-3</v>
      </c>
      <c r="R20" s="2">
        <v>4.6764381674942899E-3</v>
      </c>
      <c r="S20" s="2">
        <v>7.4179168040844597E-3</v>
      </c>
      <c r="T20" s="2">
        <v>8.1719417449541004E-3</v>
      </c>
      <c r="U20" s="2">
        <v>7.7771812697914697E-3</v>
      </c>
      <c r="V20" s="2">
        <v>8.7408304161391802E-3</v>
      </c>
      <c r="W20" s="2">
        <v>1.2138258927118801E-2</v>
      </c>
      <c r="X20" s="2">
        <v>4.5676897291674297E-2</v>
      </c>
      <c r="Y20" s="2">
        <v>7.3467981582598998E-2</v>
      </c>
      <c r="Z20" s="2">
        <v>4.9494750122581699E-2</v>
      </c>
      <c r="AA20" s="2">
        <v>5.6370702308856102E-2</v>
      </c>
      <c r="AB20" s="2">
        <v>5.3207500448384001E-2</v>
      </c>
      <c r="AC20" s="2">
        <v>6.7539037857043904E-2</v>
      </c>
      <c r="AD20" s="2">
        <v>4.6925024475251799E-2</v>
      </c>
      <c r="AE20" s="2">
        <v>5.5733317553474798E-2</v>
      </c>
      <c r="AF20" s="2">
        <v>6.0248922832268501E-2</v>
      </c>
      <c r="AG20" s="2">
        <v>5.4957702422125602E-2</v>
      </c>
      <c r="AH20" s="2">
        <v>6.0242046445705598E-2</v>
      </c>
      <c r="AI20" s="2">
        <v>5.9505845962730501E-2</v>
      </c>
      <c r="AJ20" s="2">
        <v>6.7772532801648397E-2</v>
      </c>
      <c r="AK20" s="2">
        <v>5.5148673081019603E-2</v>
      </c>
      <c r="AL20" s="2">
        <v>5.9919259755252398E-2</v>
      </c>
    </row>
    <row r="21" spans="1:38" x14ac:dyDescent="0.35">
      <c r="A21" s="1" t="s">
        <v>37</v>
      </c>
      <c r="B21">
        <v>0.63</v>
      </c>
      <c r="C21">
        <v>0.56000000000000005</v>
      </c>
      <c r="D21">
        <v>7.0000000000000007E-2</v>
      </c>
      <c r="E21" t="s">
        <v>38</v>
      </c>
      <c r="F21" s="2">
        <v>5.25435631154868E-3</v>
      </c>
      <c r="G21" s="2">
        <v>6.3280960480908499E-3</v>
      </c>
      <c r="H21" s="2">
        <v>4.6960036663648104E-3</v>
      </c>
      <c r="I21" s="2">
        <v>3.6775907301031599E-3</v>
      </c>
      <c r="J21" s="2">
        <v>3.6631787993758398E-3</v>
      </c>
      <c r="K21" s="2">
        <v>4.7136004631263802E-3</v>
      </c>
      <c r="L21" s="2">
        <v>3.35344853978377E-3</v>
      </c>
      <c r="M21" s="2">
        <v>1.07643881318442E-2</v>
      </c>
      <c r="N21" s="2">
        <v>6.1196416510290799E-3</v>
      </c>
      <c r="O21" s="2">
        <v>5.8522368326971198E-3</v>
      </c>
      <c r="P21" s="2">
        <v>1.40595091286865E-2</v>
      </c>
      <c r="Q21" s="2">
        <v>9.5370514396855705E-3</v>
      </c>
      <c r="R21" s="2">
        <v>6.0498780446773398E-3</v>
      </c>
      <c r="S21" s="2">
        <v>9.8898125085300596E-3</v>
      </c>
      <c r="T21" s="2">
        <v>8.7571964767880206E-3</v>
      </c>
      <c r="U21" s="2">
        <v>2.8973728783568899E-3</v>
      </c>
      <c r="V21" s="2">
        <v>3.5927722276661101E-3</v>
      </c>
      <c r="W21" s="2">
        <v>6.8346509521761602E-3</v>
      </c>
      <c r="X21" s="2">
        <v>6.3459717470862501E-2</v>
      </c>
      <c r="Y21" s="2">
        <v>5.36878669841006E-2</v>
      </c>
      <c r="Z21" s="2">
        <v>4.9369995571879398E-2</v>
      </c>
      <c r="AA21" s="2">
        <v>6.4887593606563196E-2</v>
      </c>
      <c r="AB21" s="2">
        <v>4.8789762776650203E-2</v>
      </c>
      <c r="AC21" s="2">
        <v>7.1396884410791006E-2</v>
      </c>
      <c r="AD21" s="2">
        <v>5.5829100531710397E-2</v>
      </c>
      <c r="AE21" s="2">
        <v>5.8450981445137301E-2</v>
      </c>
      <c r="AF21" s="2">
        <v>6.9726044562349501E-2</v>
      </c>
      <c r="AG21" s="2">
        <v>5.6633692667176799E-2</v>
      </c>
      <c r="AH21" s="2">
        <v>4.6638889690610398E-2</v>
      </c>
      <c r="AI21" s="2">
        <v>5.41654100386917E-2</v>
      </c>
      <c r="AJ21" s="2">
        <v>6.3263118003708096E-2</v>
      </c>
      <c r="AK21" s="2">
        <v>6.2517648427576705E-2</v>
      </c>
      <c r="AL21" s="2">
        <v>6.5142508981661004E-2</v>
      </c>
    </row>
    <row r="22" spans="1:38" x14ac:dyDescent="0.35">
      <c r="A22" s="1" t="s">
        <v>71</v>
      </c>
      <c r="B22">
        <v>0.7</v>
      </c>
      <c r="C22">
        <v>0.65</v>
      </c>
      <c r="D22">
        <v>0.06</v>
      </c>
      <c r="E22" t="s">
        <v>72</v>
      </c>
      <c r="F22" s="2">
        <v>3.2949742660705601E-3</v>
      </c>
      <c r="G22" s="2">
        <v>7.54458988792211E-3</v>
      </c>
      <c r="H22" s="2">
        <v>7.9350742495642897E-3</v>
      </c>
      <c r="I22" s="2">
        <v>4.33755295521847E-3</v>
      </c>
      <c r="J22" s="2">
        <v>5.3667672716804903E-3</v>
      </c>
      <c r="K22" s="2">
        <v>5.5182593278391501E-3</v>
      </c>
      <c r="L22" s="2">
        <v>3.20540563559483E-3</v>
      </c>
      <c r="M22" s="2">
        <v>8.6524345555219206E-3</v>
      </c>
      <c r="N22" s="2">
        <v>2.79841230467353E-3</v>
      </c>
      <c r="O22" s="2">
        <v>4.9564453456147298E-3</v>
      </c>
      <c r="P22" s="2">
        <v>1.38556395535507E-2</v>
      </c>
      <c r="Q22" s="2">
        <v>4.5942295467353402E-3</v>
      </c>
      <c r="R22" s="2">
        <v>9.04157340662534E-3</v>
      </c>
      <c r="S22" s="2">
        <v>8.0697299846370692E-3</v>
      </c>
      <c r="T22" s="2">
        <v>7.6411076047826097E-3</v>
      </c>
      <c r="U22" s="2">
        <v>9.6037429714423399E-3</v>
      </c>
      <c r="V22" s="2">
        <v>4.0693158415779198E-3</v>
      </c>
      <c r="W22" s="2">
        <v>4.4044491002276703E-3</v>
      </c>
      <c r="X22" s="2">
        <v>6.4300070037107304E-2</v>
      </c>
      <c r="Y22" s="2">
        <v>8.3735134401855094E-2</v>
      </c>
      <c r="Z22" s="2">
        <v>6.1758280008395602E-2</v>
      </c>
      <c r="AA22" s="2">
        <v>5.8321811275747697E-2</v>
      </c>
      <c r="AB22" s="2">
        <v>4.8474328630872199E-2</v>
      </c>
      <c r="AC22" s="2">
        <v>6.4481724304905993E-2</v>
      </c>
      <c r="AD22" s="2">
        <v>6.0493069003515698E-2</v>
      </c>
      <c r="AE22" s="2">
        <v>5.73515681884013E-2</v>
      </c>
      <c r="AF22" s="2">
        <v>5.9457988619880803E-2</v>
      </c>
      <c r="AG22" s="2">
        <v>5.5845480488207401E-2</v>
      </c>
      <c r="AH22" s="2">
        <v>5.6544121024384102E-2</v>
      </c>
      <c r="AI22" s="2">
        <v>6.7003288025122704E-2</v>
      </c>
      <c r="AJ22" s="2">
        <v>5.6978659247557899E-2</v>
      </c>
      <c r="AK22" s="2">
        <v>4.6183348334162301E-2</v>
      </c>
      <c r="AL22" s="2">
        <v>4.4181424600603897E-2</v>
      </c>
    </row>
    <row r="23" spans="1:38" x14ac:dyDescent="0.35">
      <c r="A23" s="1" t="s">
        <v>11</v>
      </c>
      <c r="B23">
        <v>0.56000000000000005</v>
      </c>
      <c r="C23">
        <v>0.5</v>
      </c>
      <c r="D23">
        <v>0.06</v>
      </c>
      <c r="E23" t="s">
        <v>12</v>
      </c>
      <c r="F23" s="2">
        <v>3.1835582482238499E-3</v>
      </c>
      <c r="G23" s="2">
        <v>7.3617222016837203E-3</v>
      </c>
      <c r="H23" s="2">
        <v>5.1234439627129398E-3</v>
      </c>
      <c r="I23" s="2">
        <v>1.2648416723505701E-2</v>
      </c>
      <c r="J23" s="2">
        <v>3.8829772355382002E-3</v>
      </c>
      <c r="K23" s="2">
        <v>9.3437164170201599E-3</v>
      </c>
      <c r="L23" s="2">
        <v>5.6360754813522202E-3</v>
      </c>
      <c r="M23" s="2">
        <v>3.3183726618789102E-3</v>
      </c>
      <c r="N23" s="2">
        <v>1.23787863748185E-2</v>
      </c>
      <c r="O23" s="2">
        <v>5.6071726642282996E-3</v>
      </c>
      <c r="P23" s="2">
        <v>1.02376167238056E-2</v>
      </c>
      <c r="Q23" s="2">
        <v>4.8293273368458902E-3</v>
      </c>
      <c r="R23" s="2">
        <v>6.6653861097270102E-3</v>
      </c>
      <c r="S23" s="2">
        <v>5.2787058384290899E-3</v>
      </c>
      <c r="T23" s="2">
        <v>9.5858202522209994E-3</v>
      </c>
      <c r="U23" s="2">
        <v>9.1971109473137601E-3</v>
      </c>
      <c r="V23" s="2">
        <v>9.8567240061877108E-3</v>
      </c>
      <c r="W23" s="2">
        <v>6.7528662083312799E-3</v>
      </c>
      <c r="X23" s="2">
        <v>6.0713222932496501E-2</v>
      </c>
      <c r="Y23" s="2">
        <v>6.3351311258929704E-2</v>
      </c>
      <c r="Z23" s="2">
        <v>5.2484332642552201E-2</v>
      </c>
      <c r="AA23" s="2">
        <v>6.6712337796411197E-2</v>
      </c>
      <c r="AB23" s="2">
        <v>5.8497035413918E-2</v>
      </c>
      <c r="AC23" s="2">
        <v>5.5428154410950399E-2</v>
      </c>
      <c r="AD23" s="2">
        <v>4.1192456880357997E-2</v>
      </c>
      <c r="AE23" s="2">
        <v>5.7525774849959702E-2</v>
      </c>
      <c r="AF23" s="2">
        <v>5.2253730830621098E-2</v>
      </c>
      <c r="AG23" s="2">
        <v>6.9609770335489707E-2</v>
      </c>
      <c r="AH23" s="2">
        <v>5.7719196175988703E-2</v>
      </c>
      <c r="AI23" s="2">
        <v>5.0986005488477398E-2</v>
      </c>
      <c r="AJ23" s="2">
        <v>5.0256571542396301E-2</v>
      </c>
      <c r="AK23" s="2">
        <v>6.1573152860734198E-2</v>
      </c>
      <c r="AL23" s="2">
        <v>7.0809147186892199E-2</v>
      </c>
    </row>
    <row r="24" spans="1:38" x14ac:dyDescent="0.35">
      <c r="A24" s="1" t="s">
        <v>85</v>
      </c>
      <c r="B24">
        <v>0.59</v>
      </c>
      <c r="C24">
        <v>0.53</v>
      </c>
      <c r="D24">
        <v>0.06</v>
      </c>
      <c r="E24" t="s">
        <v>86</v>
      </c>
      <c r="F24" s="2">
        <v>1.16577283846683E-2</v>
      </c>
      <c r="G24" s="2">
        <v>7.3285188906792899E-3</v>
      </c>
      <c r="H24" s="2">
        <v>7.9331124970125205E-3</v>
      </c>
      <c r="I24" s="2">
        <v>3.6545594716368901E-3</v>
      </c>
      <c r="J24" s="2">
        <v>6.3291492716926797E-3</v>
      </c>
      <c r="K24" s="2">
        <v>7.7558858180953698E-3</v>
      </c>
      <c r="L24" s="2">
        <v>5.2025951484832196E-3</v>
      </c>
      <c r="M24" s="2">
        <v>7.7664437133574101E-3</v>
      </c>
      <c r="N24" s="2">
        <v>3.7032843195990801E-3</v>
      </c>
      <c r="O24" s="2">
        <v>4.6882669324718297E-3</v>
      </c>
      <c r="P24" s="2">
        <v>1.18109281475471E-2</v>
      </c>
      <c r="Q24" s="2">
        <v>3.5607616742126501E-3</v>
      </c>
      <c r="R24" s="2">
        <v>4.6868029834155299E-3</v>
      </c>
      <c r="S24" s="2">
        <v>4.6765406227874803E-3</v>
      </c>
      <c r="T24" s="2">
        <v>9.6440963106302902E-3</v>
      </c>
      <c r="U24" s="2">
        <v>7.31309312178712E-3</v>
      </c>
      <c r="V24" s="2">
        <v>6.8437191488349598E-3</v>
      </c>
      <c r="W24" s="2">
        <v>5.8658375524045098E-3</v>
      </c>
      <c r="X24" s="2">
        <v>6.14760610796906E-2</v>
      </c>
      <c r="Y24" s="2">
        <v>5.5667169584038903E-2</v>
      </c>
      <c r="Z24" s="2">
        <v>6.6291065422205905E-2</v>
      </c>
      <c r="AA24" s="2">
        <v>7.6003723786110505E-2</v>
      </c>
      <c r="AB24" s="2">
        <v>5.6908239256046302E-2</v>
      </c>
      <c r="AC24" s="2">
        <v>8.1621930186180303E-2</v>
      </c>
      <c r="AD24" s="2">
        <v>4.4855720385354902E-2</v>
      </c>
      <c r="AE24" s="2">
        <v>5.9338852322495701E-2</v>
      </c>
      <c r="AF24" s="2">
        <v>5.5753507381465298E-2</v>
      </c>
      <c r="AG24" s="2">
        <v>5.8678591124068202E-2</v>
      </c>
      <c r="AH24" s="2">
        <v>5.6344606756087497E-2</v>
      </c>
      <c r="AI24" s="2">
        <v>3.6263356492218797E-2</v>
      </c>
      <c r="AJ24" s="2">
        <v>4.6211215822638499E-2</v>
      </c>
      <c r="AK24" s="2">
        <v>6.3594609966244706E-2</v>
      </c>
      <c r="AL24" s="2">
        <v>6.05700264258364E-2</v>
      </c>
    </row>
    <row r="25" spans="1:38" x14ac:dyDescent="0.35">
      <c r="A25" s="1" t="s">
        <v>5</v>
      </c>
      <c r="B25">
        <v>0.52</v>
      </c>
      <c r="C25">
        <v>0.47</v>
      </c>
      <c r="D25">
        <v>0.05</v>
      </c>
      <c r="E25" t="s">
        <v>6</v>
      </c>
      <c r="F25" s="2">
        <v>5.4250492896382799E-3</v>
      </c>
      <c r="G25" s="2">
        <v>2.9764906627152399E-3</v>
      </c>
      <c r="H25" s="2">
        <v>6.7313914078079703E-3</v>
      </c>
      <c r="I25" s="2">
        <v>8.1003676065944403E-3</v>
      </c>
      <c r="J25" s="2">
        <v>4.7169097107451702E-3</v>
      </c>
      <c r="K25" s="2">
        <v>7.56818860023422E-3</v>
      </c>
      <c r="L25" s="2">
        <v>5.8849148350855699E-3</v>
      </c>
      <c r="M25" s="2">
        <v>3.7180244493048801E-3</v>
      </c>
      <c r="N25" s="2">
        <v>1.14705120420414E-2</v>
      </c>
      <c r="O25" s="2">
        <v>5.3110635041697402E-3</v>
      </c>
      <c r="P25" s="2">
        <v>6.7349914665030403E-3</v>
      </c>
      <c r="Q25" s="2">
        <v>1.27192547511914E-2</v>
      </c>
      <c r="R25" s="2">
        <v>7.61249607659011E-3</v>
      </c>
      <c r="S25" s="2">
        <v>7.2630866874909602E-3</v>
      </c>
      <c r="T25" s="2">
        <v>6.9980029634033802E-3</v>
      </c>
      <c r="U25" s="2">
        <v>6.2719152965459504E-3</v>
      </c>
      <c r="V25" s="2">
        <v>7.3434519165845097E-3</v>
      </c>
      <c r="W25" s="2">
        <v>1.1216067400385599E-2</v>
      </c>
      <c r="X25" s="2">
        <v>6.9898304980281295E-2</v>
      </c>
      <c r="Y25" s="2">
        <v>6.70364229045666E-2</v>
      </c>
      <c r="Z25" s="2">
        <v>5.1608093495660298E-2</v>
      </c>
      <c r="AA25" s="2">
        <v>6.4739209408006704E-2</v>
      </c>
      <c r="AB25" s="2">
        <v>5.1752749315974497E-2</v>
      </c>
      <c r="AC25" s="2">
        <v>8.0228247798729904E-2</v>
      </c>
      <c r="AD25" s="2">
        <v>4.25481575142568E-2</v>
      </c>
      <c r="AE25" s="2">
        <v>4.9840551440668401E-2</v>
      </c>
      <c r="AF25" s="2">
        <v>6.2333627525280703E-2</v>
      </c>
      <c r="AG25" s="2">
        <v>6.5217799092708001E-2</v>
      </c>
      <c r="AH25" s="2">
        <v>4.3260184708877901E-2</v>
      </c>
      <c r="AI25" s="2">
        <v>5.5119042329696798E-2</v>
      </c>
      <c r="AJ25" s="2">
        <v>4.8624756913966498E-2</v>
      </c>
      <c r="AK25" s="2">
        <v>6.1631966975620199E-2</v>
      </c>
      <c r="AL25" s="2">
        <v>5.8098706928672597E-2</v>
      </c>
    </row>
    <row r="26" spans="1:38" x14ac:dyDescent="0.35">
      <c r="A26" s="1" t="s">
        <v>23</v>
      </c>
      <c r="B26">
        <v>0.52</v>
      </c>
      <c r="C26">
        <v>0.47</v>
      </c>
      <c r="D26">
        <v>0.04</v>
      </c>
      <c r="E26" t="s">
        <v>24</v>
      </c>
      <c r="F26" s="2">
        <v>2.79118568648951E-3</v>
      </c>
      <c r="G26" s="2">
        <v>4.3905992416175699E-3</v>
      </c>
      <c r="H26" s="2">
        <v>7.5279330703507596E-3</v>
      </c>
      <c r="I26" s="2">
        <v>1.1882613271115E-2</v>
      </c>
      <c r="J26" s="2">
        <v>4.7796021994305901E-3</v>
      </c>
      <c r="K26" s="2">
        <v>6.7733559405600803E-3</v>
      </c>
      <c r="L26" s="2">
        <v>1.23638163438098E-2</v>
      </c>
      <c r="M26" s="2">
        <v>6.6068687750632099E-3</v>
      </c>
      <c r="N26" s="2">
        <v>9.4800249172737293E-3</v>
      </c>
      <c r="O26" s="2">
        <v>6.4344338957575799E-3</v>
      </c>
      <c r="P26" s="2">
        <v>9.3041704604554503E-3</v>
      </c>
      <c r="Q26" s="2">
        <v>6.4987786432353801E-3</v>
      </c>
      <c r="R26" s="2">
        <v>3.5655853868088601E-3</v>
      </c>
      <c r="S26" s="2">
        <v>5.9143471968389804E-3</v>
      </c>
      <c r="T26" s="2">
        <v>9.0070422248726897E-3</v>
      </c>
      <c r="U26" s="2">
        <v>4.7135117464752801E-3</v>
      </c>
      <c r="V26" s="2">
        <v>9.69518828665571E-3</v>
      </c>
      <c r="W26" s="2">
        <v>7.5326841629508199E-3</v>
      </c>
      <c r="X26" s="2">
        <v>6.0613383702527598E-2</v>
      </c>
      <c r="Y26" s="2">
        <v>7.1536142972467603E-2</v>
      </c>
      <c r="Z26" s="2">
        <v>5.1727218300946898E-2</v>
      </c>
      <c r="AA26" s="2">
        <v>5.98607144935243E-2</v>
      </c>
      <c r="AB26" s="2">
        <v>6.0360717527431301E-2</v>
      </c>
      <c r="AC26" s="2">
        <v>5.5403798598491198E-2</v>
      </c>
      <c r="AD26" s="2">
        <v>4.9064416661319901E-2</v>
      </c>
      <c r="AE26" s="2">
        <v>4.9177202492713401E-2</v>
      </c>
      <c r="AF26" s="2">
        <v>5.84310736062005E-2</v>
      </c>
      <c r="AG26" s="2">
        <v>6.8151026755084096E-2</v>
      </c>
      <c r="AH26" s="2">
        <v>6.1219506994209E-2</v>
      </c>
      <c r="AI26" s="2">
        <v>5.1242587286414398E-2</v>
      </c>
      <c r="AJ26" s="2">
        <v>5.6081220035409801E-2</v>
      </c>
      <c r="AK26" s="2">
        <v>5.8975682788767497E-2</v>
      </c>
      <c r="AL26" s="2">
        <v>5.8893566334730703E-2</v>
      </c>
    </row>
    <row r="27" spans="1:38" x14ac:dyDescent="0.35">
      <c r="A27" s="1" t="s">
        <v>17</v>
      </c>
      <c r="B27">
        <v>0.59</v>
      </c>
      <c r="C27">
        <v>0.56000000000000005</v>
      </c>
      <c r="D27">
        <v>0.04</v>
      </c>
      <c r="E27" t="s">
        <v>18</v>
      </c>
      <c r="F27" s="2">
        <v>8.9805982153851605E-3</v>
      </c>
      <c r="G27" s="2">
        <v>1.0953220281119299E-2</v>
      </c>
      <c r="H27" s="2">
        <v>5.3952815071414998E-3</v>
      </c>
      <c r="I27" s="2">
        <v>8.3560427052260799E-3</v>
      </c>
      <c r="J27" s="2">
        <v>1.38353479205856E-2</v>
      </c>
      <c r="K27" s="2">
        <v>5.9489677852305103E-3</v>
      </c>
      <c r="L27" s="2">
        <v>6.7102546550889897E-3</v>
      </c>
      <c r="M27" s="2">
        <v>7.3165351385952098E-3</v>
      </c>
      <c r="N27" s="2">
        <v>5.7207793108971002E-3</v>
      </c>
      <c r="O27" s="2">
        <v>7.3478635773589398E-3</v>
      </c>
      <c r="P27" s="2">
        <v>4.8518951061781203E-3</v>
      </c>
      <c r="Q27" s="2">
        <v>2.59898467492821E-3</v>
      </c>
      <c r="R27" s="2">
        <v>1.14327031700741E-2</v>
      </c>
      <c r="S27" s="2">
        <v>6.22352995637287E-3</v>
      </c>
      <c r="T27" s="2">
        <v>5.0302504952042396E-3</v>
      </c>
      <c r="U27" s="2">
        <v>7.9848026817919502E-3</v>
      </c>
      <c r="V27" s="2">
        <v>1.31949512126053E-2</v>
      </c>
      <c r="W27" s="2">
        <v>6.6442318970421303E-3</v>
      </c>
      <c r="X27" s="2">
        <v>0.117257160474974</v>
      </c>
      <c r="Y27" s="2">
        <v>6.7896689580695793E-2</v>
      </c>
      <c r="Z27" s="2">
        <v>6.5119295165071103E-2</v>
      </c>
      <c r="AA27" s="2">
        <v>5.5336172371446703E-2</v>
      </c>
      <c r="AB27" s="2">
        <v>6.0891177372114198E-2</v>
      </c>
      <c r="AC27" s="2">
        <v>5.39620648042064E-2</v>
      </c>
      <c r="AD27" s="2">
        <v>5.4099867768237699E-2</v>
      </c>
      <c r="AE27" s="2">
        <v>3.86656858957415E-2</v>
      </c>
      <c r="AF27" s="2">
        <v>4.6592008475154302E-2</v>
      </c>
      <c r="AG27" s="2">
        <v>4.7690325696357901E-2</v>
      </c>
      <c r="AH27" s="2">
        <v>5.8598941208731402E-2</v>
      </c>
      <c r="AI27" s="2">
        <v>5.4515280610582702E-2</v>
      </c>
      <c r="AJ27" s="2">
        <v>5.0537338527962598E-2</v>
      </c>
      <c r="AK27" s="2">
        <v>4.6834078874117301E-2</v>
      </c>
      <c r="AL27" s="2">
        <v>4.3477672883779697E-2</v>
      </c>
    </row>
    <row r="28" spans="1:38" x14ac:dyDescent="0.35">
      <c r="A28" s="1" t="s">
        <v>117</v>
      </c>
      <c r="B28">
        <v>0.52</v>
      </c>
      <c r="C28">
        <v>0.48</v>
      </c>
      <c r="D28">
        <v>0.04</v>
      </c>
      <c r="E28" t="s">
        <v>118</v>
      </c>
      <c r="F28" s="2">
        <v>3.09543699449118E-3</v>
      </c>
      <c r="G28" s="2">
        <v>7.6569102832179598E-3</v>
      </c>
      <c r="H28" s="2">
        <v>8.7946219888526394E-3</v>
      </c>
      <c r="I28" s="2">
        <v>5.8872896011557601E-3</v>
      </c>
      <c r="J28" s="2">
        <v>6.2809874299078298E-3</v>
      </c>
      <c r="K28" s="2">
        <v>6.1085322308332803E-3</v>
      </c>
      <c r="L28" s="2">
        <v>7.3613291545654696E-3</v>
      </c>
      <c r="M28" s="2">
        <v>6.4619722504909898E-3</v>
      </c>
      <c r="N28" s="2">
        <v>7.0842380382167697E-3</v>
      </c>
      <c r="O28" s="2">
        <v>1.09779032099748E-2</v>
      </c>
      <c r="P28" s="2">
        <v>9.9985201179097795E-3</v>
      </c>
      <c r="Q28" s="2">
        <v>6.7443703093733702E-3</v>
      </c>
      <c r="R28" s="2">
        <v>1.16816195380566E-2</v>
      </c>
      <c r="S28" s="2">
        <v>7.8854096605018801E-3</v>
      </c>
      <c r="T28" s="2">
        <v>6.2638565375116801E-3</v>
      </c>
      <c r="U28" s="2">
        <v>1.7852313437060899E-2</v>
      </c>
      <c r="V28" s="2">
        <v>1.01619309945403E-2</v>
      </c>
      <c r="W28" s="2">
        <v>9.6336444318079108E-3</v>
      </c>
      <c r="X28" s="2">
        <v>8.7471989093036301E-2</v>
      </c>
      <c r="Y28" s="2">
        <v>5.4769250616617297E-2</v>
      </c>
      <c r="Z28" s="2">
        <v>4.9625040127769901E-2</v>
      </c>
      <c r="AA28" s="2">
        <v>5.4946603052294603E-2</v>
      </c>
      <c r="AB28" s="2">
        <v>5.7378366440584597E-2</v>
      </c>
      <c r="AC28" s="2">
        <v>4.5372251228425697E-2</v>
      </c>
      <c r="AD28" s="2">
        <v>4.9043053953703397E-2</v>
      </c>
      <c r="AE28" s="2">
        <v>5.3289105882265202E-2</v>
      </c>
      <c r="AF28" s="2">
        <v>5.5910583374465202E-2</v>
      </c>
      <c r="AG28" s="2">
        <v>5.0266595453116097E-2</v>
      </c>
      <c r="AH28" s="2">
        <v>5.8742062683279202E-2</v>
      </c>
      <c r="AI28" s="2">
        <v>6.9911731747406197E-2</v>
      </c>
      <c r="AJ28" s="2">
        <v>6.2134304772090899E-2</v>
      </c>
      <c r="AK28" s="2">
        <v>5.4320267959726297E-2</v>
      </c>
      <c r="AL28" s="2">
        <v>4.6887907406748898E-2</v>
      </c>
    </row>
    <row r="29" spans="1:38" x14ac:dyDescent="0.35">
      <c r="A29" s="1" t="s">
        <v>87</v>
      </c>
      <c r="B29">
        <v>0.63</v>
      </c>
      <c r="C29">
        <v>0.59</v>
      </c>
      <c r="D29">
        <v>0.04</v>
      </c>
      <c r="E29" t="s">
        <v>88</v>
      </c>
      <c r="F29" s="2">
        <v>3.7966371803711098E-3</v>
      </c>
      <c r="G29" s="2">
        <v>9.8773361157297301E-3</v>
      </c>
      <c r="H29" s="2">
        <v>6.09149695998703E-3</v>
      </c>
      <c r="I29" s="2">
        <v>4.3619169484399901E-3</v>
      </c>
      <c r="J29" s="2">
        <v>6.8548442296079096E-3</v>
      </c>
      <c r="K29" s="2">
        <v>2.2853452403590502E-3</v>
      </c>
      <c r="L29" s="2">
        <v>2.8565658704178898E-3</v>
      </c>
      <c r="M29" s="2">
        <v>8.2931295142040107E-3</v>
      </c>
      <c r="N29" s="2">
        <v>7.9691227713076206E-3</v>
      </c>
      <c r="O29" s="2">
        <v>8.8707402463100299E-3</v>
      </c>
      <c r="P29" s="2">
        <v>2.77576467711006E-2</v>
      </c>
      <c r="Q29" s="2">
        <v>3.9245170452785697E-3</v>
      </c>
      <c r="R29" s="2">
        <v>8.4087343816960092E-3</v>
      </c>
      <c r="S29" s="2">
        <v>1.0208640206715899E-2</v>
      </c>
      <c r="T29" s="2">
        <v>5.3255737526738704E-3</v>
      </c>
      <c r="U29" s="2">
        <v>7.4518895980619903E-3</v>
      </c>
      <c r="V29" s="2">
        <v>6.8273627018872402E-3</v>
      </c>
      <c r="W29" s="2">
        <v>7.4890114000495701E-3</v>
      </c>
      <c r="X29" s="2">
        <v>7.8266154702336305E-2</v>
      </c>
      <c r="Y29" s="2">
        <v>5.7640806932300899E-2</v>
      </c>
      <c r="Z29" s="2">
        <v>5.0785395736437498E-2</v>
      </c>
      <c r="AA29" s="2">
        <v>7.2540398557427194E-2</v>
      </c>
      <c r="AB29" s="2">
        <v>7.2168385163927207E-2</v>
      </c>
      <c r="AC29" s="2">
        <v>3.5982889485390301E-2</v>
      </c>
      <c r="AD29" s="2">
        <v>5.9122103710382297E-2</v>
      </c>
      <c r="AE29" s="2">
        <v>5.7073499268565503E-2</v>
      </c>
      <c r="AF29" s="2">
        <v>6.1613551471609698E-2</v>
      </c>
      <c r="AG29" s="2">
        <v>5.5159871178525603E-2</v>
      </c>
      <c r="AH29" s="2">
        <v>4.5890162640156398E-2</v>
      </c>
      <c r="AI29" s="2">
        <v>5.2011504102128098E-2</v>
      </c>
      <c r="AJ29" s="2">
        <v>5.8684535015006603E-2</v>
      </c>
      <c r="AK29" s="2">
        <v>4.490370143242E-2</v>
      </c>
      <c r="AL29" s="2">
        <v>5.9506529669187201E-2</v>
      </c>
    </row>
    <row r="30" spans="1:38" x14ac:dyDescent="0.35">
      <c r="A30" s="1" t="s">
        <v>57</v>
      </c>
      <c r="B30">
        <v>0.63</v>
      </c>
      <c r="C30">
        <v>0.59</v>
      </c>
      <c r="D30">
        <v>0.04</v>
      </c>
      <c r="E30" t="s">
        <v>58</v>
      </c>
      <c r="F30" s="2">
        <v>5.2524722992195296E-3</v>
      </c>
      <c r="G30" s="2">
        <v>6.31610262674336E-3</v>
      </c>
      <c r="H30" s="2">
        <v>1.01946154677906E-2</v>
      </c>
      <c r="I30" s="2">
        <v>7.36379832249785E-3</v>
      </c>
      <c r="J30" s="2">
        <v>5.0693570631345202E-3</v>
      </c>
      <c r="K30" s="2">
        <v>7.7197443763432003E-3</v>
      </c>
      <c r="L30" s="2">
        <v>4.0445694725101703E-3</v>
      </c>
      <c r="M30" s="2">
        <v>5.7443635719293604E-3</v>
      </c>
      <c r="N30" s="2">
        <v>3.5026009406247901E-3</v>
      </c>
      <c r="O30" s="2">
        <v>2.6099494477326399E-3</v>
      </c>
      <c r="P30" s="2">
        <v>1.5836762891683599E-2</v>
      </c>
      <c r="Q30" s="2">
        <v>3.7401947180320098E-3</v>
      </c>
      <c r="R30" s="2">
        <v>2.5125131626081601E-3</v>
      </c>
      <c r="S30" s="2">
        <v>3.9651832323520002E-3</v>
      </c>
      <c r="T30" s="2">
        <v>8.1297735404984792E-3</v>
      </c>
      <c r="U30" s="2">
        <v>4.69756892201842E-3</v>
      </c>
      <c r="V30" s="2">
        <v>6.9584003005128498E-3</v>
      </c>
      <c r="W30" s="2">
        <v>5.2027874838251704E-3</v>
      </c>
      <c r="X30" s="2">
        <v>9.2340637829780303E-2</v>
      </c>
      <c r="Y30" s="2">
        <v>6.1526239025582803E-2</v>
      </c>
      <c r="Z30" s="2">
        <v>5.9243415626783397E-2</v>
      </c>
      <c r="AA30" s="2">
        <v>5.5355496493772201E-2</v>
      </c>
      <c r="AB30" s="2">
        <v>5.6230610626168999E-2</v>
      </c>
      <c r="AC30" s="2">
        <v>6.9053820450186501E-2</v>
      </c>
      <c r="AD30" s="2">
        <v>5.0774252540267802E-2</v>
      </c>
      <c r="AE30" s="2">
        <v>4.7269246592717397E-2</v>
      </c>
      <c r="AF30" s="2">
        <v>6.0633922070347103E-2</v>
      </c>
      <c r="AG30" s="2">
        <v>5.8115709442234903E-2</v>
      </c>
      <c r="AH30" s="2">
        <v>6.1636576526306802E-2</v>
      </c>
      <c r="AI30" s="2">
        <v>5.1025308279708102E-2</v>
      </c>
      <c r="AJ30" s="2">
        <v>6.2147958822107899E-2</v>
      </c>
      <c r="AK30" s="2">
        <v>4.6743073450721401E-2</v>
      </c>
      <c r="AL30" s="2">
        <v>5.9042974383256598E-2</v>
      </c>
    </row>
    <row r="31" spans="1:38" x14ac:dyDescent="0.35">
      <c r="A31" s="1" t="s">
        <v>15</v>
      </c>
      <c r="B31">
        <v>0.52</v>
      </c>
      <c r="C31">
        <v>0.47</v>
      </c>
      <c r="D31">
        <v>0.04</v>
      </c>
      <c r="E31" t="s">
        <v>16</v>
      </c>
      <c r="F31" s="2">
        <v>3.7924203878480799E-3</v>
      </c>
      <c r="G31" s="2">
        <v>5.85000236044132E-3</v>
      </c>
      <c r="H31" s="2">
        <v>4.7711203987897003E-3</v>
      </c>
      <c r="I31" s="2">
        <v>4.11824022296268E-3</v>
      </c>
      <c r="J31" s="2">
        <v>5.1499981781131798E-3</v>
      </c>
      <c r="K31" s="2">
        <v>4.15390171803249E-3</v>
      </c>
      <c r="L31" s="2">
        <v>6.66609675386609E-3</v>
      </c>
      <c r="M31" s="2">
        <v>4.5689752559987997E-3</v>
      </c>
      <c r="N31" s="2">
        <v>7.1754987311917397E-3</v>
      </c>
      <c r="O31" s="2">
        <v>7.6036513876094501E-3</v>
      </c>
      <c r="P31" s="2">
        <v>4.8641761088787198E-3</v>
      </c>
      <c r="Q31" s="2">
        <v>1.00750471205858E-2</v>
      </c>
      <c r="R31" s="2">
        <v>9.4596224590214398E-3</v>
      </c>
      <c r="S31" s="2">
        <v>8.5997951539041606E-3</v>
      </c>
      <c r="T31" s="2">
        <v>9.8023418326372101E-3</v>
      </c>
      <c r="U31" s="2">
        <v>6.0277796428183598E-3</v>
      </c>
      <c r="V31" s="2">
        <v>1.03404608996721E-2</v>
      </c>
      <c r="W31" s="2">
        <v>7.6796696016932196E-3</v>
      </c>
      <c r="X31" s="2">
        <v>5.5538430778917403E-2</v>
      </c>
      <c r="Y31" s="2">
        <v>6.9562484722182696E-2</v>
      </c>
      <c r="Z31" s="2">
        <v>4.9837303374449499E-2</v>
      </c>
      <c r="AA31" s="2">
        <v>6.1477978027055999E-2</v>
      </c>
      <c r="AB31" s="2">
        <v>5.7817462796958298E-2</v>
      </c>
      <c r="AC31" s="2">
        <v>5.3161552562533201E-2</v>
      </c>
      <c r="AD31" s="2">
        <v>5.6649802756393801E-2</v>
      </c>
      <c r="AE31" s="2">
        <v>5.7688257457949602E-2</v>
      </c>
      <c r="AF31" s="2">
        <v>6.24668009440126E-2</v>
      </c>
      <c r="AG31" s="2">
        <v>6.84113425269227E-2</v>
      </c>
      <c r="AH31" s="2">
        <v>4.9767563951565397E-2</v>
      </c>
      <c r="AI31" s="2">
        <v>5.4823740961343001E-2</v>
      </c>
      <c r="AJ31" s="2">
        <v>5.0532067579387899E-2</v>
      </c>
      <c r="AK31" s="2">
        <v>6.6738134791068396E-2</v>
      </c>
      <c r="AL31" s="2">
        <v>6.4828278555194296E-2</v>
      </c>
    </row>
    <row r="32" spans="1:38" x14ac:dyDescent="0.35">
      <c r="A32" s="1" t="s">
        <v>107</v>
      </c>
      <c r="B32">
        <v>0.67</v>
      </c>
      <c r="C32">
        <v>0.65</v>
      </c>
      <c r="D32">
        <v>0.02</v>
      </c>
      <c r="E32" t="s">
        <v>108</v>
      </c>
      <c r="F32" s="2">
        <v>9.8716797254193196E-3</v>
      </c>
      <c r="G32" s="2">
        <v>4.1346329143514297E-3</v>
      </c>
      <c r="H32" s="2">
        <v>7.20797980092898E-3</v>
      </c>
      <c r="I32" s="2">
        <v>6.9632669591921503E-3</v>
      </c>
      <c r="J32" s="2">
        <v>5.1300079253285696E-3</v>
      </c>
      <c r="K32" s="2">
        <v>4.1544978999480901E-3</v>
      </c>
      <c r="L32" s="2">
        <v>4.2294756072337398E-3</v>
      </c>
      <c r="M32" s="2">
        <v>8.0716921617742104E-3</v>
      </c>
      <c r="N32" s="2">
        <v>5.73200103536656E-3</v>
      </c>
      <c r="O32" s="2">
        <v>3.8327778040088199E-3</v>
      </c>
      <c r="P32" s="2">
        <v>3.91577931274975E-3</v>
      </c>
      <c r="Q32" s="2">
        <v>1.0667295968709E-2</v>
      </c>
      <c r="R32" s="2">
        <v>3.0815352997637501E-3</v>
      </c>
      <c r="S32" s="2">
        <v>7.9731690737896103E-3</v>
      </c>
      <c r="T32" s="2">
        <v>4.6065760899040298E-3</v>
      </c>
      <c r="U32" s="2">
        <v>8.50271485044507E-3</v>
      </c>
      <c r="V32" s="2">
        <v>9.8833800107490898E-3</v>
      </c>
      <c r="W32" s="2">
        <v>5.12922085603266E-3</v>
      </c>
      <c r="X32" s="2">
        <v>8.6326974705355594E-2</v>
      </c>
      <c r="Y32" s="2">
        <v>7.5148944348333094E-2</v>
      </c>
      <c r="Z32" s="2">
        <v>5.8589499113243397E-2</v>
      </c>
      <c r="AA32" s="2">
        <v>5.5819167911935301E-2</v>
      </c>
      <c r="AB32" s="2">
        <v>5.9075271395301603E-2</v>
      </c>
      <c r="AC32" s="2">
        <v>4.5411823721504298E-2</v>
      </c>
      <c r="AD32" s="2">
        <v>6.0936696092680299E-2</v>
      </c>
      <c r="AE32" s="2">
        <v>5.4944757526171298E-2</v>
      </c>
      <c r="AF32" s="2">
        <v>6.7133472657464804E-2</v>
      </c>
      <c r="AG32" s="2">
        <v>5.2325199129626701E-2</v>
      </c>
      <c r="AH32" s="2">
        <v>5.0972387489826299E-2</v>
      </c>
      <c r="AI32" s="2">
        <v>6.6313072599347295E-2</v>
      </c>
      <c r="AJ32" s="2">
        <v>4.50460423796743E-2</v>
      </c>
      <c r="AK32" s="2">
        <v>5.6387877850284998E-2</v>
      </c>
      <c r="AL32" s="2">
        <v>5.2481129783554903E-2</v>
      </c>
    </row>
    <row r="33" spans="1:38" x14ac:dyDescent="0.35">
      <c r="A33" s="1" t="s">
        <v>41</v>
      </c>
      <c r="B33">
        <v>0.48</v>
      </c>
      <c r="C33">
        <v>0.46</v>
      </c>
      <c r="D33">
        <v>0.02</v>
      </c>
      <c r="E33" t="s">
        <v>42</v>
      </c>
      <c r="F33" s="2">
        <v>1.4218478619806201E-2</v>
      </c>
      <c r="G33" s="2">
        <v>8.3513759543545202E-3</v>
      </c>
      <c r="H33" s="2">
        <v>4.4793763421635798E-3</v>
      </c>
      <c r="I33" s="2">
        <v>5.1472491260799698E-3</v>
      </c>
      <c r="J33" s="2">
        <v>5.3254141830803804E-3</v>
      </c>
      <c r="K33" s="2">
        <v>5.5226187003407801E-3</v>
      </c>
      <c r="L33" s="2">
        <v>4.8817863403153696E-3</v>
      </c>
      <c r="M33" s="2">
        <v>7.1208458249637698E-3</v>
      </c>
      <c r="N33" s="2">
        <v>4.1875000626059198E-3</v>
      </c>
      <c r="O33" s="2">
        <v>5.31074398151502E-3</v>
      </c>
      <c r="P33" s="2">
        <v>7.5285423467315801E-3</v>
      </c>
      <c r="Q33" s="2">
        <v>4.02900416665679E-3</v>
      </c>
      <c r="R33" s="2">
        <v>1.15029901765854E-2</v>
      </c>
      <c r="S33" s="2">
        <v>4.7134958053550403E-3</v>
      </c>
      <c r="T33" s="2">
        <v>9.0153635319008205E-3</v>
      </c>
      <c r="U33" s="2">
        <v>4.1128913670127904E-3</v>
      </c>
      <c r="V33" s="2">
        <v>7.0945781191288698E-3</v>
      </c>
      <c r="W33" s="2">
        <v>8.4579998046984892E-3</v>
      </c>
      <c r="X33" s="2">
        <v>5.0058696767327597E-2</v>
      </c>
      <c r="Y33" s="2">
        <v>5.7196510743556299E-2</v>
      </c>
      <c r="Z33" s="2">
        <v>5.7147165548869401E-2</v>
      </c>
      <c r="AA33" s="2">
        <v>5.1512182865982303E-2</v>
      </c>
      <c r="AB33" s="2">
        <v>7.1542731375550103E-2</v>
      </c>
      <c r="AC33" s="2">
        <v>5.9088440777196397E-2</v>
      </c>
      <c r="AD33" s="2">
        <v>6.7264304819090695E-2</v>
      </c>
      <c r="AE33" s="2">
        <v>4.56107013263174E-2</v>
      </c>
      <c r="AF33" s="2">
        <v>6.8301335343653402E-2</v>
      </c>
      <c r="AG33" s="2">
        <v>5.3910309265024402E-2</v>
      </c>
      <c r="AH33" s="2">
        <v>8.4185706557305798E-2</v>
      </c>
      <c r="AI33" s="2">
        <v>4.4774943696773699E-2</v>
      </c>
      <c r="AJ33" s="2">
        <v>6.6542893506762305E-2</v>
      </c>
      <c r="AK33" s="2">
        <v>4.5594167820082701E-2</v>
      </c>
      <c r="AL33" s="2">
        <v>5.6269655133211402E-2</v>
      </c>
    </row>
    <row r="34" spans="1:38" x14ac:dyDescent="0.35">
      <c r="A34" s="1" t="s">
        <v>123</v>
      </c>
      <c r="B34">
        <v>0.48</v>
      </c>
      <c r="C34">
        <v>0.47</v>
      </c>
      <c r="D34">
        <v>0.01</v>
      </c>
      <c r="E34" t="s">
        <v>124</v>
      </c>
      <c r="F34" s="2">
        <v>7.3750199069155097E-3</v>
      </c>
      <c r="G34" s="2">
        <v>9.2925337350843393E-3</v>
      </c>
      <c r="H34" s="2">
        <v>8.2109204679468098E-3</v>
      </c>
      <c r="I34" s="2">
        <v>5.3445197982207497E-3</v>
      </c>
      <c r="J34" s="2">
        <v>6.6905420423348299E-3</v>
      </c>
      <c r="K34" s="2">
        <v>3.3513545087534499E-3</v>
      </c>
      <c r="L34" s="2">
        <v>4.6357360503799698E-3</v>
      </c>
      <c r="M34" s="2">
        <v>5.33061883427665E-3</v>
      </c>
      <c r="N34" s="2">
        <v>3.7084340968343999E-3</v>
      </c>
      <c r="O34" s="2">
        <v>5.73903143475983E-3</v>
      </c>
      <c r="P34" s="2">
        <v>1.6055028971815901E-2</v>
      </c>
      <c r="Q34" s="2">
        <v>8.7745517634920892E-3</v>
      </c>
      <c r="R34" s="2">
        <v>9.8677493858020798E-3</v>
      </c>
      <c r="S34" s="2">
        <v>7.9230869583426095E-3</v>
      </c>
      <c r="T34" s="2">
        <v>7.0525588201976802E-3</v>
      </c>
      <c r="U34" s="2">
        <v>9.5237584710278298E-3</v>
      </c>
      <c r="V34" s="2">
        <v>8.1024800896137804E-3</v>
      </c>
      <c r="W34" s="2">
        <v>6.0166479035459099E-3</v>
      </c>
      <c r="X34" s="2">
        <v>8.7118481173849002E-2</v>
      </c>
      <c r="Y34" s="2">
        <v>5.0452547299102903E-2</v>
      </c>
      <c r="Z34" s="2">
        <v>4.5315297200320501E-2</v>
      </c>
      <c r="AA34" s="2">
        <v>7.4878587382117404E-2</v>
      </c>
      <c r="AB34" s="2">
        <v>5.3054149833871002E-2</v>
      </c>
      <c r="AC34" s="2">
        <v>5.8869365132470403E-2</v>
      </c>
      <c r="AD34" s="2">
        <v>5.64164317257555E-2</v>
      </c>
      <c r="AE34" s="2">
        <v>5.35300580216823E-2</v>
      </c>
      <c r="AF34" s="2">
        <v>5.6566977994811599E-2</v>
      </c>
      <c r="AG34" s="2">
        <v>5.8305529858571799E-2</v>
      </c>
      <c r="AH34" s="2">
        <v>6.1386286836322398E-2</v>
      </c>
      <c r="AI34" s="2">
        <v>5.8367504357135197E-2</v>
      </c>
      <c r="AJ34" s="2">
        <v>5.5362558786836602E-2</v>
      </c>
      <c r="AK34" s="2">
        <v>4.3384164144674602E-2</v>
      </c>
      <c r="AL34" s="2">
        <v>5.3997487013133803E-2</v>
      </c>
    </row>
    <row r="35" spans="1:38" x14ac:dyDescent="0.35">
      <c r="A35" s="1" t="s">
        <v>77</v>
      </c>
      <c r="B35">
        <v>0.59</v>
      </c>
      <c r="C35">
        <v>0.57999999999999996</v>
      </c>
      <c r="D35">
        <v>0.01</v>
      </c>
      <c r="E35" t="s">
        <v>78</v>
      </c>
      <c r="F35" s="2">
        <v>3.41809887193805E-3</v>
      </c>
      <c r="G35" s="2">
        <v>6.5329186750131499E-3</v>
      </c>
      <c r="H35" s="2">
        <v>8.6327063507027294E-3</v>
      </c>
      <c r="I35" s="2">
        <v>6.3486455477238498E-3</v>
      </c>
      <c r="J35" s="2">
        <v>7.2047665133958896E-3</v>
      </c>
      <c r="K35" s="2">
        <v>6.8272058401011096E-3</v>
      </c>
      <c r="L35" s="2">
        <v>5.2025887741050797E-3</v>
      </c>
      <c r="M35" s="2">
        <v>6.3606417340629096E-3</v>
      </c>
      <c r="N35" s="2">
        <v>5.7329690819309604E-3</v>
      </c>
      <c r="O35" s="2">
        <v>5.7028138121990304E-3</v>
      </c>
      <c r="P35" s="2">
        <v>1.20878970779406E-2</v>
      </c>
      <c r="Q35" s="2">
        <v>5.3382870468591899E-3</v>
      </c>
      <c r="R35" s="2">
        <v>7.2902851430562002E-3</v>
      </c>
      <c r="S35" s="2">
        <v>5.6217333680214903E-3</v>
      </c>
      <c r="T35" s="2">
        <v>8.9572015480163299E-3</v>
      </c>
      <c r="U35" s="2">
        <v>9.1049132124794499E-3</v>
      </c>
      <c r="V35" s="2">
        <v>8.8186701809291196E-3</v>
      </c>
      <c r="W35" s="2">
        <v>6.3233403927799798E-3</v>
      </c>
      <c r="X35" s="2">
        <v>8.2097694734447002E-2</v>
      </c>
      <c r="Y35" s="2">
        <v>7.4306047131267497E-2</v>
      </c>
      <c r="Z35" s="2">
        <v>5.6780107773780897E-2</v>
      </c>
      <c r="AA35" s="2">
        <v>4.6230230673625902E-2</v>
      </c>
      <c r="AB35" s="2">
        <v>6.6319174150109406E-2</v>
      </c>
      <c r="AC35" s="2">
        <v>6.2215114086255498E-2</v>
      </c>
      <c r="AD35" s="2">
        <v>5.3960070789868003E-2</v>
      </c>
      <c r="AE35" s="2">
        <v>5.1363036950779602E-2</v>
      </c>
      <c r="AF35" s="2">
        <v>5.5825054465106397E-2</v>
      </c>
      <c r="AG35" s="2">
        <v>5.4113090217172199E-2</v>
      </c>
      <c r="AH35" s="2">
        <v>6.3174549529593199E-2</v>
      </c>
      <c r="AI35" s="2">
        <v>5.0616632816812501E-2</v>
      </c>
      <c r="AJ35" s="2">
        <v>4.6029108936432597E-2</v>
      </c>
      <c r="AK35" s="2">
        <v>5.1743629084399903E-2</v>
      </c>
      <c r="AL35" s="2">
        <v>5.9720775489093499E-2</v>
      </c>
    </row>
    <row r="36" spans="1:38" x14ac:dyDescent="0.35">
      <c r="A36" s="1" t="s">
        <v>51</v>
      </c>
      <c r="B36">
        <v>0.67</v>
      </c>
      <c r="C36">
        <v>0.65</v>
      </c>
      <c r="D36">
        <v>0.01</v>
      </c>
      <c r="E36" t="s">
        <v>52</v>
      </c>
      <c r="F36" s="2">
        <v>9.6087050188608907E-3</v>
      </c>
      <c r="G36" s="2">
        <v>9.8918344208686095E-3</v>
      </c>
      <c r="H36" s="2">
        <v>5.8202725196303297E-3</v>
      </c>
      <c r="I36" s="2">
        <v>6.2373938852057003E-3</v>
      </c>
      <c r="J36" s="2">
        <v>3.9803862733266901E-3</v>
      </c>
      <c r="K36" s="2">
        <v>5.3509308958211797E-3</v>
      </c>
      <c r="L36" s="2">
        <v>3.7313493814019501E-3</v>
      </c>
      <c r="M36" s="2">
        <v>4.8617385641437603E-3</v>
      </c>
      <c r="N36" s="2">
        <v>1.39154436252004E-3</v>
      </c>
      <c r="O36" s="2">
        <v>8.6809619528717807E-3</v>
      </c>
      <c r="P36" s="2">
        <v>6.1077830270682698E-3</v>
      </c>
      <c r="Q36" s="2">
        <v>6.9717177325870402E-3</v>
      </c>
      <c r="R36" s="2">
        <v>8.1374597263153998E-3</v>
      </c>
      <c r="S36" s="2">
        <v>5.4358109521687199E-3</v>
      </c>
      <c r="T36" s="2">
        <v>5.73538903280624E-3</v>
      </c>
      <c r="U36" s="2">
        <v>1.3207815884066601E-2</v>
      </c>
      <c r="V36" s="2">
        <v>9.5424012049232197E-3</v>
      </c>
      <c r="W36" s="2">
        <v>6.7827773973409399E-3</v>
      </c>
      <c r="X36" s="2">
        <v>5.3293011368356603E-2</v>
      </c>
      <c r="Y36" s="2">
        <v>5.7362033132236798E-2</v>
      </c>
      <c r="Z36" s="2">
        <v>7.0898348336217998E-2</v>
      </c>
      <c r="AA36" s="2">
        <v>6.0706294837027198E-2</v>
      </c>
      <c r="AB36" s="2">
        <v>6.7108243992636998E-2</v>
      </c>
      <c r="AC36" s="2">
        <v>6.7371636943984403E-2</v>
      </c>
      <c r="AD36" s="2">
        <v>5.95966683555577E-2</v>
      </c>
      <c r="AE36" s="2">
        <v>4.6643458306650599E-2</v>
      </c>
      <c r="AF36" s="2">
        <v>5.9072977034352797E-2</v>
      </c>
      <c r="AG36" s="2">
        <v>5.3041230477921197E-2</v>
      </c>
      <c r="AH36" s="2">
        <v>6.8631097291612597E-2</v>
      </c>
      <c r="AI36" s="2">
        <v>6.85041870543594E-2</v>
      </c>
      <c r="AJ36" s="2">
        <v>5.4322739996143003E-2</v>
      </c>
      <c r="AK36" s="2">
        <v>4.6398436127102399E-2</v>
      </c>
      <c r="AL36" s="2">
        <v>4.5573364513912203E-2</v>
      </c>
    </row>
    <row r="37" spans="1:38" x14ac:dyDescent="0.35">
      <c r="A37" s="1" t="s">
        <v>21</v>
      </c>
      <c r="B37">
        <v>0.52</v>
      </c>
      <c r="C37">
        <v>0.51</v>
      </c>
      <c r="D37">
        <v>0.01</v>
      </c>
      <c r="E37" t="s">
        <v>22</v>
      </c>
      <c r="F37" s="2">
        <v>5.5219165741756497E-3</v>
      </c>
      <c r="G37" s="2">
        <v>1.24228739549109E-2</v>
      </c>
      <c r="H37" s="2">
        <v>6.0226081800768697E-3</v>
      </c>
      <c r="I37" s="2">
        <v>1.0830653584424201E-2</v>
      </c>
      <c r="J37" s="2">
        <v>3.85313421138245E-3</v>
      </c>
      <c r="K37" s="2">
        <v>3.8965429853573198E-3</v>
      </c>
      <c r="L37" s="2">
        <v>6.9901194965008E-3</v>
      </c>
      <c r="M37" s="2">
        <v>5.55373390303022E-3</v>
      </c>
      <c r="N37" s="2">
        <v>8.3392140118948403E-3</v>
      </c>
      <c r="O37" s="2">
        <v>1.29520712862455E-2</v>
      </c>
      <c r="P37" s="2">
        <v>5.9216565610403903E-3</v>
      </c>
      <c r="Q37" s="2">
        <v>4.1611936804034E-3</v>
      </c>
      <c r="R37" s="2">
        <v>8.7508861038490295E-3</v>
      </c>
      <c r="S37" s="2">
        <v>4.4826189344082303E-3</v>
      </c>
      <c r="T37" s="2">
        <v>5.9262581458926497E-3</v>
      </c>
      <c r="U37" s="2">
        <v>1.8353272795602699E-2</v>
      </c>
      <c r="V37" s="2">
        <v>2.2059292721786899E-2</v>
      </c>
      <c r="W37" s="2">
        <v>4.6582956246568902E-3</v>
      </c>
      <c r="X37" s="2">
        <v>9.3090103015270001E-2</v>
      </c>
      <c r="Y37" s="2">
        <v>6.9399781698096297E-2</v>
      </c>
      <c r="Z37" s="2">
        <v>5.9725175205257698E-2</v>
      </c>
      <c r="AA37" s="2">
        <v>6.7455506985098404E-2</v>
      </c>
      <c r="AB37" s="2">
        <v>6.3777965649102403E-2</v>
      </c>
      <c r="AC37" s="2">
        <v>5.1735572700222297E-2</v>
      </c>
      <c r="AD37" s="2">
        <v>4.50264960990494E-2</v>
      </c>
      <c r="AE37" s="2">
        <v>5.2509324135357298E-2</v>
      </c>
      <c r="AF37" s="2">
        <v>4.0512348174701597E-2</v>
      </c>
      <c r="AG37" s="2">
        <v>4.46539230025573E-2</v>
      </c>
      <c r="AH37" s="2">
        <v>6.1698236610351301E-2</v>
      </c>
      <c r="AI37" s="2">
        <v>5.2113598790611199E-2</v>
      </c>
      <c r="AJ37" s="2">
        <v>4.69329695590028E-2</v>
      </c>
      <c r="AK37" s="2">
        <v>4.12486746340247E-2</v>
      </c>
      <c r="AL37" s="2">
        <v>5.94239809856573E-2</v>
      </c>
    </row>
    <row r="38" spans="1:38" x14ac:dyDescent="0.35">
      <c r="A38" s="1" t="s">
        <v>79</v>
      </c>
      <c r="B38">
        <v>0.59</v>
      </c>
      <c r="C38">
        <v>0.59</v>
      </c>
      <c r="D38">
        <v>0.01</v>
      </c>
      <c r="E38" t="s">
        <v>80</v>
      </c>
      <c r="F38" s="2">
        <v>4.28768199851282E-3</v>
      </c>
      <c r="G38" s="2">
        <v>2.34761888900463E-3</v>
      </c>
      <c r="H38" s="2">
        <v>8.4005898993823602E-3</v>
      </c>
      <c r="I38" s="2">
        <v>6.4850541249194104E-3</v>
      </c>
      <c r="J38" s="2">
        <v>5.7137612132973697E-3</v>
      </c>
      <c r="K38" s="2">
        <v>2.76380252573239E-3</v>
      </c>
      <c r="L38" s="2">
        <v>7.8627908736623297E-3</v>
      </c>
      <c r="M38" s="2">
        <v>7.8855455390086093E-3</v>
      </c>
      <c r="N38" s="2">
        <v>3.60794544049066E-3</v>
      </c>
      <c r="O38" s="2">
        <v>5.5780956130219404E-3</v>
      </c>
      <c r="P38" s="2">
        <v>1.24925524825047E-2</v>
      </c>
      <c r="Q38" s="2">
        <v>8.4324429386529592E-3</v>
      </c>
      <c r="R38" s="2">
        <v>4.1349141379580599E-3</v>
      </c>
      <c r="S38" s="2">
        <v>8.0275896302220099E-3</v>
      </c>
      <c r="T38" s="2">
        <v>1.6988772593661099E-2</v>
      </c>
      <c r="U38" s="2">
        <v>4.8251173679296402E-3</v>
      </c>
      <c r="V38" s="2">
        <v>8.8302369757172205E-3</v>
      </c>
      <c r="W38" s="2">
        <v>6.6811265941423602E-3</v>
      </c>
      <c r="X38" s="2">
        <v>7.4035611062207601E-2</v>
      </c>
      <c r="Y38" s="2">
        <v>7.6327486768011904E-2</v>
      </c>
      <c r="Z38" s="2">
        <v>5.3719488451663702E-2</v>
      </c>
      <c r="AA38" s="2">
        <v>4.8527922084316499E-2</v>
      </c>
      <c r="AB38" s="2">
        <v>5.7189726733618003E-2</v>
      </c>
      <c r="AC38" s="2">
        <v>6.4262183783537999E-2</v>
      </c>
      <c r="AD38" s="2">
        <v>4.1997569022186501E-2</v>
      </c>
      <c r="AE38" s="2">
        <v>5.10782443659809E-2</v>
      </c>
      <c r="AF38" s="2">
        <v>5.6171719027374702E-2</v>
      </c>
      <c r="AG38" s="2">
        <v>6.3858200095911796E-2</v>
      </c>
      <c r="AH38" s="2">
        <v>5.6348574818647502E-2</v>
      </c>
      <c r="AI38" s="2">
        <v>5.24535026927943E-2</v>
      </c>
      <c r="AJ38" s="2">
        <v>5.9664387315224797E-2</v>
      </c>
      <c r="AK38" s="2">
        <v>5.42576182437811E-2</v>
      </c>
      <c r="AL38" s="2">
        <v>6.4762126696921302E-2</v>
      </c>
    </row>
    <row r="39" spans="1:38" x14ac:dyDescent="0.35">
      <c r="A39" s="1" t="s">
        <v>113</v>
      </c>
      <c r="B39">
        <v>0.63</v>
      </c>
      <c r="C39">
        <v>0.62</v>
      </c>
      <c r="D39">
        <v>0.01</v>
      </c>
      <c r="E39" t="s">
        <v>114</v>
      </c>
      <c r="F39" s="2">
        <v>6.4579525745120598E-3</v>
      </c>
      <c r="G39" s="2">
        <v>6.2710689920959196E-3</v>
      </c>
      <c r="H39" s="2">
        <v>1.4974704264813401E-2</v>
      </c>
      <c r="I39" s="2">
        <v>6.9226422824029098E-3</v>
      </c>
      <c r="J39" s="2">
        <v>5.8172225168022602E-3</v>
      </c>
      <c r="K39" s="2">
        <v>7.1043513314414403E-3</v>
      </c>
      <c r="L39" s="2">
        <v>1.1543216874222601E-2</v>
      </c>
      <c r="M39" s="2">
        <v>6.1682512178857602E-3</v>
      </c>
      <c r="N39" s="2">
        <v>4.6292716547423202E-3</v>
      </c>
      <c r="O39" s="2">
        <v>4.2080913394719E-3</v>
      </c>
      <c r="P39" s="2">
        <v>6.9430402261653904E-3</v>
      </c>
      <c r="Q39" s="2">
        <v>4.5235329741053201E-3</v>
      </c>
      <c r="R39" s="2">
        <v>3.7576216816405401E-3</v>
      </c>
      <c r="S39" s="2">
        <v>5.9502104892992297E-3</v>
      </c>
      <c r="T39" s="2">
        <v>1.7349909102544601E-2</v>
      </c>
      <c r="U39" s="2">
        <v>1.6899991081335101E-2</v>
      </c>
      <c r="V39" s="2">
        <v>1.1431752308835299E-2</v>
      </c>
      <c r="W39" s="2">
        <v>1.33726419901639E-2</v>
      </c>
      <c r="X39" s="2">
        <v>4.9072876465136903E-2</v>
      </c>
      <c r="Y39" s="2">
        <v>5.5359574060813703E-2</v>
      </c>
      <c r="Z39" s="2">
        <v>5.1268079388737099E-2</v>
      </c>
      <c r="AA39" s="2">
        <v>5.0687867135768401E-2</v>
      </c>
      <c r="AB39" s="2">
        <v>4.8525577231346997E-2</v>
      </c>
      <c r="AC39" s="2">
        <v>6.6537428555461395E-2</v>
      </c>
      <c r="AD39" s="2">
        <v>4.3601233165256797E-2</v>
      </c>
      <c r="AE39" s="2">
        <v>5.4463617248463797E-2</v>
      </c>
      <c r="AF39" s="2">
        <v>7.0415974369477399E-2</v>
      </c>
      <c r="AG39" s="2">
        <v>7.6672217822267505E-2</v>
      </c>
      <c r="AH39" s="2">
        <v>6.4917183730413705E-2</v>
      </c>
      <c r="AI39" s="2">
        <v>5.88644250846692E-2</v>
      </c>
      <c r="AJ39" s="2">
        <v>4.5551418308278802E-2</v>
      </c>
      <c r="AK39" s="2">
        <v>4.9420861948670999E-2</v>
      </c>
      <c r="AL39" s="2">
        <v>6.0316192582756403E-2</v>
      </c>
    </row>
    <row r="40" spans="1:38" x14ac:dyDescent="0.35">
      <c r="A40" s="1" t="s">
        <v>93</v>
      </c>
      <c r="B40">
        <v>0.52</v>
      </c>
      <c r="C40">
        <v>0.52</v>
      </c>
      <c r="D40">
        <v>0</v>
      </c>
      <c r="E40" t="s">
        <v>94</v>
      </c>
      <c r="F40" s="2">
        <v>3.7577588775894802E-3</v>
      </c>
      <c r="G40" s="2">
        <v>5.4082026170582899E-3</v>
      </c>
      <c r="H40" s="2">
        <v>9.1722416506850903E-3</v>
      </c>
      <c r="I40" s="2">
        <v>5.4157003444480498E-3</v>
      </c>
      <c r="J40" s="2">
        <v>4.8014991543930798E-3</v>
      </c>
      <c r="K40" s="2">
        <v>5.5873875008567398E-3</v>
      </c>
      <c r="L40" s="2">
        <v>1.19217379335772E-2</v>
      </c>
      <c r="M40" s="2">
        <v>7.9908278559588201E-3</v>
      </c>
      <c r="N40" s="2">
        <v>7.0548849571730196E-3</v>
      </c>
      <c r="O40" s="2">
        <v>7.0576089321573599E-3</v>
      </c>
      <c r="P40" s="2">
        <v>7.6675448453252396E-3</v>
      </c>
      <c r="Q40" s="2">
        <v>7.5305222807219799E-3</v>
      </c>
      <c r="R40" s="2">
        <v>4.7394349208828897E-3</v>
      </c>
      <c r="S40" s="2">
        <v>1.55039694307903E-2</v>
      </c>
      <c r="T40" s="2">
        <v>1.16758060387085E-2</v>
      </c>
      <c r="U40" s="2">
        <v>5.7506656357737898E-3</v>
      </c>
      <c r="V40" s="2">
        <v>7.1425860987879798E-3</v>
      </c>
      <c r="W40" s="2">
        <v>4.3616197969978104E-3</v>
      </c>
      <c r="X40" s="2">
        <v>5.2193328064080897E-2</v>
      </c>
      <c r="Y40" s="2">
        <v>6.3571363728587904E-2</v>
      </c>
      <c r="Z40" s="2">
        <v>3.81400799150724E-2</v>
      </c>
      <c r="AA40" s="2">
        <v>7.0370210499021493E-2</v>
      </c>
      <c r="AB40" s="2">
        <v>6.7621063904966097E-2</v>
      </c>
      <c r="AC40" s="2">
        <v>5.8126534414421102E-2</v>
      </c>
      <c r="AD40" s="2">
        <v>5.0831373322981897E-2</v>
      </c>
      <c r="AE40" s="2">
        <v>5.93388495041592E-2</v>
      </c>
      <c r="AF40" s="2">
        <v>6.1998514493637497E-2</v>
      </c>
      <c r="AG40" s="2">
        <v>5.9649678669117898E-2</v>
      </c>
      <c r="AH40" s="2">
        <v>6.3353029751533896E-2</v>
      </c>
      <c r="AI40" s="2">
        <v>4.5168840717096703E-2</v>
      </c>
      <c r="AJ40" s="2">
        <v>4.9474832737734398E-2</v>
      </c>
      <c r="AK40" s="2">
        <v>5.8158401872568301E-2</v>
      </c>
      <c r="AL40" s="2">
        <v>6.9463899533133894E-2</v>
      </c>
    </row>
    <row r="41" spans="1:38" x14ac:dyDescent="0.35">
      <c r="A41" s="1" t="s">
        <v>127</v>
      </c>
      <c r="B41">
        <v>0.41</v>
      </c>
      <c r="C41">
        <v>0.41</v>
      </c>
      <c r="D41">
        <v>0</v>
      </c>
      <c r="E41" t="s">
        <v>128</v>
      </c>
      <c r="F41" s="2">
        <v>3.6497900495430298E-3</v>
      </c>
      <c r="G41" s="2">
        <v>5.7017561744932901E-3</v>
      </c>
      <c r="H41" s="2">
        <v>4.5119345456294396E-3</v>
      </c>
      <c r="I41" s="2">
        <v>5.5757339955396701E-3</v>
      </c>
      <c r="J41" s="2">
        <v>6.1876047201748097E-3</v>
      </c>
      <c r="K41" s="2">
        <v>9.0563305453284001E-3</v>
      </c>
      <c r="L41" s="2">
        <v>5.45974044781388E-3</v>
      </c>
      <c r="M41" s="2">
        <v>3.2322482188821698E-3</v>
      </c>
      <c r="N41" s="2">
        <v>7.3574288588414598E-3</v>
      </c>
      <c r="O41" s="2">
        <v>8.5398364404226292E-3</v>
      </c>
      <c r="P41" s="2">
        <v>1.4658575973168299E-2</v>
      </c>
      <c r="Q41" s="2">
        <v>7.0373395821107599E-3</v>
      </c>
      <c r="R41" s="2">
        <v>1.4159922538042199E-2</v>
      </c>
      <c r="S41" s="2">
        <v>5.50987315181997E-3</v>
      </c>
      <c r="T41" s="2">
        <v>7.9816806974989003E-3</v>
      </c>
      <c r="U41" s="2">
        <v>7.42415980475523E-3</v>
      </c>
      <c r="V41" s="2">
        <v>6.3307664795705897E-3</v>
      </c>
      <c r="W41" s="2">
        <v>5.2658952357738202E-3</v>
      </c>
      <c r="X41" s="2">
        <v>6.9753423231398104E-2</v>
      </c>
      <c r="Y41" s="2">
        <v>5.57048499149745E-2</v>
      </c>
      <c r="Z41" s="2">
        <v>4.7675396570092198E-2</v>
      </c>
      <c r="AA41" s="2">
        <v>8.8326326350755199E-2</v>
      </c>
      <c r="AB41" s="2">
        <v>4.5113201728751398E-2</v>
      </c>
      <c r="AC41" s="2">
        <v>4.2391219798602199E-2</v>
      </c>
      <c r="AD41" s="2">
        <v>6.0386511629967901E-2</v>
      </c>
      <c r="AE41" s="2">
        <v>7.7746299364595595E-2</v>
      </c>
      <c r="AF41" s="2">
        <v>6.8642976235112299E-2</v>
      </c>
      <c r="AG41" s="2">
        <v>6.2256498085162197E-2</v>
      </c>
      <c r="AH41" s="2">
        <v>5.01652510097551E-2</v>
      </c>
      <c r="AI41" s="2">
        <v>5.2875996210145298E-2</v>
      </c>
      <c r="AJ41" s="2">
        <v>4.7171622544467398E-2</v>
      </c>
      <c r="AK41" s="2">
        <v>5.3616753321324602E-2</v>
      </c>
      <c r="AL41" s="2">
        <v>5.05330565454866E-2</v>
      </c>
    </row>
    <row r="42" spans="1:38" x14ac:dyDescent="0.35">
      <c r="A42" s="1" t="s">
        <v>7</v>
      </c>
      <c r="B42">
        <v>0.48</v>
      </c>
      <c r="C42">
        <v>0.48</v>
      </c>
      <c r="D42">
        <v>0</v>
      </c>
      <c r="E42" t="s">
        <v>8</v>
      </c>
      <c r="F42" s="2">
        <v>1.0265435722409001E-2</v>
      </c>
      <c r="G42" s="2">
        <v>7.9052457166913104E-3</v>
      </c>
      <c r="H42" s="2">
        <v>5.2605480982342197E-3</v>
      </c>
      <c r="I42" s="2">
        <v>7.5626761534129802E-3</v>
      </c>
      <c r="J42" s="2">
        <v>3.5899071133530199E-3</v>
      </c>
      <c r="K42" s="2">
        <v>5.2212933214449402E-3</v>
      </c>
      <c r="L42" s="2">
        <v>5.4522820701993499E-3</v>
      </c>
      <c r="M42" s="2">
        <v>2.0986537373059401E-3</v>
      </c>
      <c r="N42" s="2">
        <v>1.59181572500296E-2</v>
      </c>
      <c r="O42" s="2">
        <v>5.4119408771814998E-3</v>
      </c>
      <c r="P42" s="2">
        <v>7.2478910315237803E-3</v>
      </c>
      <c r="Q42" s="2">
        <v>8.1488794997868399E-3</v>
      </c>
      <c r="R42" s="2">
        <v>5.6919317250138102E-3</v>
      </c>
      <c r="S42" s="2">
        <v>5.8968667410749902E-3</v>
      </c>
      <c r="T42" s="2">
        <v>6.8485805559620697E-3</v>
      </c>
      <c r="U42" s="2">
        <v>5.8123120285427099E-3</v>
      </c>
      <c r="V42" s="2">
        <v>1.3284037200945601E-2</v>
      </c>
      <c r="W42" s="2">
        <v>1.03077305620371E-2</v>
      </c>
      <c r="X42" s="2">
        <v>7.0410130966676407E-2</v>
      </c>
      <c r="Y42" s="2">
        <v>6.2282282459660901E-2</v>
      </c>
      <c r="Z42" s="2">
        <v>4.6698871910532298E-2</v>
      </c>
      <c r="AA42" s="2">
        <v>6.8280973706904793E-2</v>
      </c>
      <c r="AB42" s="2">
        <v>5.6290979342585402E-2</v>
      </c>
      <c r="AC42" s="2">
        <v>6.2682008220588697E-2</v>
      </c>
      <c r="AD42" s="2">
        <v>4.5049018031308501E-2</v>
      </c>
      <c r="AE42" s="2">
        <v>5.73968127028259E-2</v>
      </c>
      <c r="AF42" s="2">
        <v>5.9956226796454598E-2</v>
      </c>
      <c r="AG42" s="2">
        <v>6.2907752047972207E-2</v>
      </c>
      <c r="AH42" s="2">
        <v>5.3725937883303598E-2</v>
      </c>
      <c r="AI42" s="2">
        <v>5.0428994596602598E-2</v>
      </c>
      <c r="AJ42" s="2">
        <v>4.78263288582714E-2</v>
      </c>
      <c r="AK42" s="2">
        <v>6.59794720980625E-2</v>
      </c>
      <c r="AL42" s="2">
        <v>5.81598409731005E-2</v>
      </c>
    </row>
    <row r="43" spans="1:38" x14ac:dyDescent="0.35">
      <c r="A43" s="1" t="s">
        <v>103</v>
      </c>
      <c r="B43">
        <v>0.63</v>
      </c>
      <c r="C43">
        <v>0.63</v>
      </c>
      <c r="D43">
        <v>0</v>
      </c>
      <c r="E43" t="s">
        <v>104</v>
      </c>
      <c r="F43" s="2">
        <v>5.1852576418133104E-3</v>
      </c>
      <c r="G43" s="2">
        <v>5.32835261378056E-3</v>
      </c>
      <c r="H43" s="2">
        <v>7.7682901845894199E-3</v>
      </c>
      <c r="I43" s="2">
        <v>5.19675667439028E-3</v>
      </c>
      <c r="J43" s="2">
        <v>7.12910498551848E-3</v>
      </c>
      <c r="K43" s="2">
        <v>8.7009289297616602E-3</v>
      </c>
      <c r="L43" s="2">
        <v>4.3870254423775904E-3</v>
      </c>
      <c r="M43" s="2">
        <v>2.4725290400032301E-3</v>
      </c>
      <c r="N43" s="2">
        <v>3.4266855569550598E-3</v>
      </c>
      <c r="O43" s="2">
        <v>4.33609301827535E-3</v>
      </c>
      <c r="P43" s="2">
        <v>9.6240962306651297E-3</v>
      </c>
      <c r="Q43" s="2">
        <v>6.6733911563727202E-3</v>
      </c>
      <c r="R43" s="2">
        <v>2.1966341523805498E-3</v>
      </c>
      <c r="S43" s="2">
        <v>5.6920907976241303E-3</v>
      </c>
      <c r="T43" s="2">
        <v>4.2874047358990698E-3</v>
      </c>
      <c r="U43" s="2">
        <v>3.9043660351769801E-3</v>
      </c>
      <c r="V43" s="2">
        <v>5.5517216929953104E-3</v>
      </c>
      <c r="W43" s="2">
        <v>7.8704444686884204E-3</v>
      </c>
      <c r="X43" s="2">
        <v>6.7907504380009698E-2</v>
      </c>
      <c r="Y43" s="2">
        <v>7.3166343643253196E-2</v>
      </c>
      <c r="Z43" s="2">
        <v>4.9942199423385701E-2</v>
      </c>
      <c r="AA43" s="2">
        <v>8.1999542416168594E-2</v>
      </c>
      <c r="AB43" s="2">
        <v>6.41899670530761E-2</v>
      </c>
      <c r="AC43" s="2">
        <v>4.1738322706236099E-2</v>
      </c>
      <c r="AD43" s="2">
        <v>6.3619115972612994E-2</v>
      </c>
      <c r="AE43" s="2">
        <v>5.72721502718921E-2</v>
      </c>
      <c r="AF43" s="2">
        <v>5.5683773259623301E-2</v>
      </c>
      <c r="AG43" s="2">
        <v>6.0006114133301897E-2</v>
      </c>
      <c r="AH43" s="2">
        <v>5.7530485516097102E-2</v>
      </c>
      <c r="AI43" s="2">
        <v>5.5837402578022097E-2</v>
      </c>
      <c r="AJ43" s="2">
        <v>6.6341151690321606E-2</v>
      </c>
      <c r="AK43" s="2">
        <v>4.2174829940107399E-2</v>
      </c>
      <c r="AL43" s="2">
        <v>6.2859923658624403E-2</v>
      </c>
    </row>
    <row r="44" spans="1:38" x14ac:dyDescent="0.35">
      <c r="A44" s="1" t="s">
        <v>43</v>
      </c>
      <c r="B44">
        <v>0.63</v>
      </c>
      <c r="C44">
        <v>0.64</v>
      </c>
      <c r="D44">
        <v>-0.01</v>
      </c>
      <c r="E44" t="s">
        <v>44</v>
      </c>
      <c r="F44" s="2">
        <v>5.0440347966488903E-3</v>
      </c>
      <c r="G44" s="2">
        <v>5.0486756384817404E-3</v>
      </c>
      <c r="H44" s="2">
        <v>9.5024625407797297E-3</v>
      </c>
      <c r="I44" s="2">
        <v>1.5936461134718201E-2</v>
      </c>
      <c r="J44" s="2">
        <v>1.0152991325495599E-2</v>
      </c>
      <c r="K44" s="2">
        <v>4.5281312300533196E-3</v>
      </c>
      <c r="L44" s="2">
        <v>6.0039397871194701E-3</v>
      </c>
      <c r="M44" s="2">
        <v>8.8394953309932408E-3</v>
      </c>
      <c r="N44" s="2">
        <v>4.9806460907933798E-3</v>
      </c>
      <c r="O44" s="2">
        <v>6.4438990952706901E-3</v>
      </c>
      <c r="P44" s="2">
        <v>2.9428099349829802E-3</v>
      </c>
      <c r="Q44" s="2">
        <v>9.3628542484195908E-3</v>
      </c>
      <c r="R44" s="2">
        <v>4.87455435841195E-3</v>
      </c>
      <c r="S44" s="2">
        <v>6.7500170084196804E-3</v>
      </c>
      <c r="T44" s="2">
        <v>6.8814990571732498E-3</v>
      </c>
      <c r="U44" s="2">
        <v>4.7073933198027197E-3</v>
      </c>
      <c r="V44" s="2">
        <v>6.4864399233881698E-3</v>
      </c>
      <c r="W44" s="2">
        <v>7.2989781746067703E-3</v>
      </c>
      <c r="X44" s="2">
        <v>7.1836199302230896E-2</v>
      </c>
      <c r="Y44" s="2">
        <v>7.4606497770720898E-2</v>
      </c>
      <c r="Z44" s="2">
        <v>5.5431448463828498E-2</v>
      </c>
      <c r="AA44" s="2">
        <v>6.5681266502744307E-2</v>
      </c>
      <c r="AB44" s="2">
        <v>7.3862211585807705E-2</v>
      </c>
      <c r="AC44" s="2">
        <v>4.6543307489431703E-2</v>
      </c>
      <c r="AD44" s="2">
        <v>5.0254533378784702E-2</v>
      </c>
      <c r="AE44" s="2">
        <v>5.2562732825482503E-2</v>
      </c>
      <c r="AF44" s="2">
        <v>5.1790985083552898E-2</v>
      </c>
      <c r="AG44" s="2">
        <v>4.8354431767432503E-2</v>
      </c>
      <c r="AH44" s="2">
        <v>6.6570103237007294E-2</v>
      </c>
      <c r="AI44" s="2">
        <v>6.0495780998172002E-2</v>
      </c>
      <c r="AJ44" s="2">
        <v>5.4047615274882298E-2</v>
      </c>
      <c r="AK44" s="2">
        <v>4.9438022324198402E-2</v>
      </c>
      <c r="AL44" s="2">
        <v>5.2739581000163203E-2</v>
      </c>
    </row>
    <row r="45" spans="1:38" x14ac:dyDescent="0.35">
      <c r="A45" s="1" t="s">
        <v>67</v>
      </c>
      <c r="B45">
        <v>0.59</v>
      </c>
      <c r="C45">
        <v>0.6</v>
      </c>
      <c r="D45">
        <v>-0.01</v>
      </c>
      <c r="E45" t="s">
        <v>68</v>
      </c>
      <c r="F45" s="2">
        <v>4.6908927145876697E-3</v>
      </c>
      <c r="G45" s="2">
        <v>3.5806956006159802E-3</v>
      </c>
      <c r="H45" s="2">
        <v>1.05990131221312E-2</v>
      </c>
      <c r="I45" s="2">
        <v>5.34971180091591E-3</v>
      </c>
      <c r="J45" s="2">
        <v>6.8023962494588698E-3</v>
      </c>
      <c r="K45" s="2">
        <v>5.82786801629878E-3</v>
      </c>
      <c r="L45" s="2">
        <v>6.5419953700108901E-3</v>
      </c>
      <c r="M45" s="2">
        <v>4.7520754322872899E-3</v>
      </c>
      <c r="N45" s="2">
        <v>7.5898835136586299E-3</v>
      </c>
      <c r="O45" s="2">
        <v>4.7513292335843102E-3</v>
      </c>
      <c r="P45" s="2">
        <v>7.0615098403914601E-3</v>
      </c>
      <c r="Q45" s="2">
        <v>5.3307465335315799E-3</v>
      </c>
      <c r="R45" s="2">
        <v>3.53569879006304E-3</v>
      </c>
      <c r="S45" s="2">
        <v>6.3153944449385697E-3</v>
      </c>
      <c r="T45" s="2">
        <v>9.0310310272966408E-3</v>
      </c>
      <c r="U45" s="2">
        <v>3.3448087146192001E-3</v>
      </c>
      <c r="V45" s="2">
        <v>7.1254698451000097E-3</v>
      </c>
      <c r="W45" s="2">
        <v>6.5099730305902704E-3</v>
      </c>
      <c r="X45" s="2">
        <v>6.6123476968511397E-2</v>
      </c>
      <c r="Y45" s="2">
        <v>7.5739394623785802E-2</v>
      </c>
      <c r="Z45" s="2">
        <v>6.0823503230296103E-2</v>
      </c>
      <c r="AA45" s="2">
        <v>5.7681811512212001E-2</v>
      </c>
      <c r="AB45" s="2">
        <v>6.0870044099921701E-2</v>
      </c>
      <c r="AC45" s="2">
        <v>7.1987653794387305E-2</v>
      </c>
      <c r="AD45" s="2">
        <v>4.8668889528145097E-2</v>
      </c>
      <c r="AE45" s="2">
        <v>4.7162575218974101E-2</v>
      </c>
      <c r="AF45" s="2">
        <v>5.3861783716628801E-2</v>
      </c>
      <c r="AG45" s="2">
        <v>5.9433416042042199E-2</v>
      </c>
      <c r="AH45" s="2">
        <v>7.3442724721070093E-2</v>
      </c>
      <c r="AI45" s="2">
        <v>5.1110683415306397E-2</v>
      </c>
      <c r="AJ45" s="2">
        <v>5.7866929513713902E-2</v>
      </c>
      <c r="AK45" s="2">
        <v>4.7540135838901001E-2</v>
      </c>
      <c r="AL45" s="2">
        <v>5.89464844960228E-2</v>
      </c>
    </row>
    <row r="46" spans="1:38" x14ac:dyDescent="0.35">
      <c r="A46" s="1" t="s">
        <v>73</v>
      </c>
      <c r="B46">
        <v>0.59</v>
      </c>
      <c r="C46">
        <v>0.61</v>
      </c>
      <c r="D46">
        <v>-0.02</v>
      </c>
      <c r="E46" t="s">
        <v>74</v>
      </c>
      <c r="F46" s="2">
        <v>5.8634079531620104E-3</v>
      </c>
      <c r="G46" s="2">
        <v>7.0328118422138498E-3</v>
      </c>
      <c r="H46" s="2">
        <v>7.6564441436408797E-3</v>
      </c>
      <c r="I46" s="2">
        <v>6.2395534928944901E-3</v>
      </c>
      <c r="J46" s="2">
        <v>4.1405292465269703E-3</v>
      </c>
      <c r="K46" s="2">
        <v>1.06611015170614E-2</v>
      </c>
      <c r="L46" s="2">
        <v>2.8997336091594701E-3</v>
      </c>
      <c r="M46" s="2">
        <v>4.8436393412154598E-3</v>
      </c>
      <c r="N46" s="2">
        <v>5.1914619829017197E-3</v>
      </c>
      <c r="O46" s="2">
        <v>7.1616636487761001E-3</v>
      </c>
      <c r="P46" s="2">
        <v>6.7772926342869197E-3</v>
      </c>
      <c r="Q46" s="2">
        <v>4.2183399325528299E-3</v>
      </c>
      <c r="R46" s="2">
        <v>3.91337493524627E-3</v>
      </c>
      <c r="S46" s="2">
        <v>6.7352810229588198E-3</v>
      </c>
      <c r="T46" s="2">
        <v>1.51267579091385E-2</v>
      </c>
      <c r="U46" s="2">
        <v>9.0970177989655905E-3</v>
      </c>
      <c r="V46" s="2">
        <v>5.4929529788033896E-3</v>
      </c>
      <c r="W46" s="2">
        <v>7.3716382774703304E-3</v>
      </c>
      <c r="X46" s="2">
        <v>5.47009142168879E-2</v>
      </c>
      <c r="Y46" s="2">
        <v>8.2421023405624697E-2</v>
      </c>
      <c r="Z46" s="2">
        <v>6.0400474701002398E-2</v>
      </c>
      <c r="AA46" s="2">
        <v>6.2196207931612298E-2</v>
      </c>
      <c r="AB46" s="2">
        <v>4.0647478051087003E-2</v>
      </c>
      <c r="AC46" s="2">
        <v>6.4654927137971802E-2</v>
      </c>
      <c r="AD46" s="2">
        <v>5.3843933296462698E-2</v>
      </c>
      <c r="AE46" s="2">
        <v>6.2706982579484094E-2</v>
      </c>
      <c r="AF46" s="2">
        <v>5.9693828392941801E-2</v>
      </c>
      <c r="AG46" s="2">
        <v>5.4691011889537497E-2</v>
      </c>
      <c r="AH46" s="2">
        <v>6.3739051679959302E-2</v>
      </c>
      <c r="AI46" s="2">
        <v>5.2466612812240299E-2</v>
      </c>
      <c r="AJ46" s="2">
        <v>6.0744900119915603E-2</v>
      </c>
      <c r="AK46" s="2">
        <v>5.0322299059661499E-2</v>
      </c>
      <c r="AL46" s="2">
        <v>5.6347352458635203E-2</v>
      </c>
    </row>
    <row r="47" spans="1:38" x14ac:dyDescent="0.35">
      <c r="A47" s="1" t="s">
        <v>91</v>
      </c>
      <c r="B47">
        <v>0.56000000000000005</v>
      </c>
      <c r="C47">
        <v>0.57999999999999996</v>
      </c>
      <c r="D47">
        <v>-0.02</v>
      </c>
      <c r="E47" t="s">
        <v>92</v>
      </c>
      <c r="F47" s="2">
        <v>5.4634539579159203E-3</v>
      </c>
      <c r="G47" s="2">
        <v>7.2027891558380302E-3</v>
      </c>
      <c r="H47" s="2">
        <v>9.0534666203383896E-3</v>
      </c>
      <c r="I47" s="2">
        <v>7.1416435269370899E-3</v>
      </c>
      <c r="J47" s="2">
        <v>4.5227491059798997E-3</v>
      </c>
      <c r="K47" s="2">
        <v>4.3296846574925997E-3</v>
      </c>
      <c r="L47" s="2">
        <v>1.31764591634559E-2</v>
      </c>
      <c r="M47" s="2">
        <v>1.01631651811376E-2</v>
      </c>
      <c r="N47" s="2">
        <v>4.31648801195694E-3</v>
      </c>
      <c r="O47" s="2">
        <v>6.4207599246774603E-3</v>
      </c>
      <c r="P47" s="2">
        <v>1.14692181384585E-2</v>
      </c>
      <c r="Q47" s="2">
        <v>6.4946117680138096E-3</v>
      </c>
      <c r="R47" s="2">
        <v>4.66534782610987E-3</v>
      </c>
      <c r="S47" s="2">
        <v>1.35279779597729E-2</v>
      </c>
      <c r="T47" s="2">
        <v>4.55724236294481E-3</v>
      </c>
      <c r="U47" s="2">
        <v>8.0697134392139006E-3</v>
      </c>
      <c r="V47" s="2">
        <v>6.9002624663264097E-3</v>
      </c>
      <c r="W47" s="2">
        <v>6.6646598715378296E-3</v>
      </c>
      <c r="X47" s="2">
        <v>4.9722253175640399E-2</v>
      </c>
      <c r="Y47" s="2">
        <v>7.7858899264326098E-2</v>
      </c>
      <c r="Z47" s="2">
        <v>4.2181178364366398E-2</v>
      </c>
      <c r="AA47" s="2">
        <v>4.5860932693083598E-2</v>
      </c>
      <c r="AB47" s="2">
        <v>5.3202365206404298E-2</v>
      </c>
      <c r="AC47" s="2">
        <v>5.5528819377453902E-2</v>
      </c>
      <c r="AD47" s="2">
        <v>4.8817524535702303E-2</v>
      </c>
      <c r="AE47" s="2">
        <v>4.5389736727857399E-2</v>
      </c>
      <c r="AF47" s="2">
        <v>5.8528279207513502E-2</v>
      </c>
      <c r="AG47" s="2">
        <v>5.7771205866857203E-2</v>
      </c>
      <c r="AH47" s="2">
        <v>6.3719425792315806E-2</v>
      </c>
      <c r="AI47" s="2">
        <v>7.1427695459787097E-2</v>
      </c>
      <c r="AJ47" s="2">
        <v>8.0434341398469403E-2</v>
      </c>
      <c r="AK47" s="2">
        <v>5.2995132547739597E-2</v>
      </c>
      <c r="AL47" s="2">
        <v>6.2422517244374302E-2</v>
      </c>
    </row>
    <row r="48" spans="1:38" x14ac:dyDescent="0.35">
      <c r="A48" s="1" t="s">
        <v>75</v>
      </c>
      <c r="B48">
        <v>0.56000000000000005</v>
      </c>
      <c r="C48">
        <v>0.57999999999999996</v>
      </c>
      <c r="D48">
        <v>-0.02</v>
      </c>
      <c r="E48" t="s">
        <v>76</v>
      </c>
      <c r="F48" s="2">
        <v>4.7397417224278099E-3</v>
      </c>
      <c r="G48" s="2">
        <v>7.9929334452972199E-3</v>
      </c>
      <c r="H48" s="2">
        <v>5.8691331983780496E-3</v>
      </c>
      <c r="I48" s="2">
        <v>5.4468790741804898E-3</v>
      </c>
      <c r="J48" s="2">
        <v>3.4480857612203398E-3</v>
      </c>
      <c r="K48" s="2">
        <v>7.9157428157911602E-3</v>
      </c>
      <c r="L48" s="2">
        <v>6.3250273702211597E-3</v>
      </c>
      <c r="M48" s="2">
        <v>4.2627811892479803E-3</v>
      </c>
      <c r="N48" s="2">
        <v>3.2568287257606601E-3</v>
      </c>
      <c r="O48" s="2">
        <v>6.4063543755899502E-3</v>
      </c>
      <c r="P48" s="2">
        <v>8.5150728963594904E-3</v>
      </c>
      <c r="Q48" s="2">
        <v>9.2191645385188304E-3</v>
      </c>
      <c r="R48" s="2">
        <v>6.7452048607706504E-3</v>
      </c>
      <c r="S48" s="2">
        <v>6.5929618175314796E-3</v>
      </c>
      <c r="T48" s="2">
        <v>1.38813173331769E-2</v>
      </c>
      <c r="U48" s="2">
        <v>1.35005890559717E-2</v>
      </c>
      <c r="V48" s="2">
        <v>1.4805290116529901E-2</v>
      </c>
      <c r="W48" s="2">
        <v>1.19567329197662E-2</v>
      </c>
      <c r="X48" s="2">
        <v>5.0015765707630597E-2</v>
      </c>
      <c r="Y48" s="2">
        <v>7.3147828835801093E-2</v>
      </c>
      <c r="Z48" s="2">
        <v>4.5986558943393298E-2</v>
      </c>
      <c r="AA48" s="2">
        <v>6.04373424093895E-2</v>
      </c>
      <c r="AB48" s="2">
        <v>6.2774692454877198E-2</v>
      </c>
      <c r="AC48" s="2">
        <v>5.07859318127096E-2</v>
      </c>
      <c r="AD48" s="2">
        <v>4.8613082499106598E-2</v>
      </c>
      <c r="AE48" s="2">
        <v>5.7138988556496399E-2</v>
      </c>
      <c r="AF48" s="2">
        <v>5.0225836508892001E-2</v>
      </c>
      <c r="AG48" s="2">
        <v>6.1937181550778098E-2</v>
      </c>
      <c r="AH48" s="2">
        <v>6.1488044680309502E-2</v>
      </c>
      <c r="AI48" s="2">
        <v>6.3051072152400495E-2</v>
      </c>
      <c r="AJ48" s="2">
        <v>5.3597518871423402E-2</v>
      </c>
      <c r="AK48" s="2">
        <v>4.7003885478947002E-2</v>
      </c>
      <c r="AL48" s="2">
        <v>7.2916428321104398E-2</v>
      </c>
    </row>
    <row r="49" spans="1:38" x14ac:dyDescent="0.35">
      <c r="A49" s="1" t="s">
        <v>109</v>
      </c>
      <c r="B49">
        <v>0.63</v>
      </c>
      <c r="C49">
        <v>0.65</v>
      </c>
      <c r="D49">
        <v>-0.02</v>
      </c>
      <c r="E49" t="s">
        <v>110</v>
      </c>
      <c r="F49" s="2">
        <v>8.3602647723909698E-3</v>
      </c>
      <c r="G49" s="2">
        <v>6.7924079885246201E-3</v>
      </c>
      <c r="H49" s="2">
        <v>3.7892908473959098E-3</v>
      </c>
      <c r="I49" s="2">
        <v>1.30410156573768E-2</v>
      </c>
      <c r="J49" s="2">
        <v>1.0567282349816401E-2</v>
      </c>
      <c r="K49" s="2">
        <v>8.6512780318615794E-3</v>
      </c>
      <c r="L49" s="2">
        <v>3.9999819582523599E-3</v>
      </c>
      <c r="M49" s="2">
        <v>6.2736855472984099E-3</v>
      </c>
      <c r="N49" s="2">
        <v>6.8470331301372098E-3</v>
      </c>
      <c r="O49" s="2">
        <v>4.9636114959377498E-3</v>
      </c>
      <c r="P49" s="2">
        <v>7.1322537559750099E-3</v>
      </c>
      <c r="Q49" s="2">
        <v>1.05939953195068E-2</v>
      </c>
      <c r="R49" s="2">
        <v>2.1481637597258602E-3</v>
      </c>
      <c r="S49" s="2">
        <v>6.7499394128455103E-3</v>
      </c>
      <c r="T49" s="2">
        <v>6.0097791254351499E-3</v>
      </c>
      <c r="U49" s="2">
        <v>1.32550930597981E-2</v>
      </c>
      <c r="V49" s="2">
        <v>7.2024084920672997E-3</v>
      </c>
      <c r="W49" s="2">
        <v>5.01032389674449E-3</v>
      </c>
      <c r="X49" s="2">
        <v>5.35153455310593E-2</v>
      </c>
      <c r="Y49" s="2">
        <v>7.9667750114137695E-2</v>
      </c>
      <c r="Z49" s="2">
        <v>4.6578936864941203E-2</v>
      </c>
      <c r="AA49" s="2">
        <v>6.3897529545198103E-2</v>
      </c>
      <c r="AB49" s="2">
        <v>6.4926791865300301E-2</v>
      </c>
      <c r="AC49" s="2">
        <v>5.2545110713783101E-2</v>
      </c>
      <c r="AD49" s="2">
        <v>4.98679689828289E-2</v>
      </c>
      <c r="AE49" s="2">
        <v>5.8580113843188397E-2</v>
      </c>
      <c r="AF49" s="2">
        <v>5.1086754082774098E-2</v>
      </c>
      <c r="AG49" s="2">
        <v>5.2816918264151497E-2</v>
      </c>
      <c r="AH49" s="2">
        <v>5.28637140094598E-2</v>
      </c>
      <c r="AI49" s="2">
        <v>6.7525643700555096E-2</v>
      </c>
      <c r="AJ49" s="2">
        <v>5.4704090952483402E-2</v>
      </c>
      <c r="AK49" s="2">
        <v>5.9626054764710099E-2</v>
      </c>
      <c r="AL49" s="2">
        <v>6.0409468164337697E-2</v>
      </c>
    </row>
    <row r="50" spans="1:38" x14ac:dyDescent="0.35">
      <c r="A50" s="1" t="s">
        <v>121</v>
      </c>
      <c r="B50">
        <v>0.59</v>
      </c>
      <c r="C50">
        <v>0.62</v>
      </c>
      <c r="D50">
        <v>-0.02</v>
      </c>
      <c r="E50" t="s">
        <v>122</v>
      </c>
      <c r="F50" s="2">
        <v>4.0279841666729299E-3</v>
      </c>
      <c r="G50" s="2">
        <v>1.14051429368113E-2</v>
      </c>
      <c r="H50" s="2">
        <v>8.6237879236506897E-3</v>
      </c>
      <c r="I50" s="2">
        <v>9.2735147627692992E-3</v>
      </c>
      <c r="J50" s="2">
        <v>4.0694876524158098E-3</v>
      </c>
      <c r="K50" s="2">
        <v>5.0328036840965396E-3</v>
      </c>
      <c r="L50" s="2">
        <v>8.3070825805876894E-3</v>
      </c>
      <c r="M50" s="2">
        <v>4.2159842148745E-3</v>
      </c>
      <c r="N50" s="2">
        <v>2.9593172194488499E-2</v>
      </c>
      <c r="O50" s="2">
        <v>1.05726723175511E-2</v>
      </c>
      <c r="P50" s="2">
        <v>7.8324393637910997E-3</v>
      </c>
      <c r="Q50" s="2">
        <v>7.5910647877631098E-3</v>
      </c>
      <c r="R50" s="2">
        <v>4.7334968711817199E-3</v>
      </c>
      <c r="S50" s="2">
        <v>5.9052021264053298E-3</v>
      </c>
      <c r="T50" s="2">
        <v>7.1894651207482698E-3</v>
      </c>
      <c r="U50" s="2">
        <v>6.2918984976793602E-3</v>
      </c>
      <c r="V50" s="2">
        <v>9.5376981647556196E-3</v>
      </c>
      <c r="W50" s="2">
        <v>6.6622183822362202E-3</v>
      </c>
      <c r="X50" s="2">
        <v>4.4486747012528902E-2</v>
      </c>
      <c r="Y50" s="2">
        <v>6.4779737504559301E-2</v>
      </c>
      <c r="Z50" s="2">
        <v>5.8706146382680298E-2</v>
      </c>
      <c r="AA50" s="2">
        <v>6.0327843867743501E-2</v>
      </c>
      <c r="AB50" s="2">
        <v>5.6984697508894601E-2</v>
      </c>
      <c r="AC50" s="2">
        <v>5.3833536137941097E-2</v>
      </c>
      <c r="AD50" s="2">
        <v>4.4221805059628201E-2</v>
      </c>
      <c r="AE50" s="2">
        <v>5.6006416692506202E-2</v>
      </c>
      <c r="AF50" s="2">
        <v>5.0839001377111899E-2</v>
      </c>
      <c r="AG50" s="2">
        <v>5.9012832462367298E-2</v>
      </c>
      <c r="AH50" s="2">
        <v>5.8038309110355298E-2</v>
      </c>
      <c r="AI50" s="2">
        <v>7.3172513519693297E-2</v>
      </c>
      <c r="AJ50" s="2">
        <v>5.9889879712653901E-2</v>
      </c>
      <c r="AK50" s="2">
        <v>4.9253366973850403E-2</v>
      </c>
      <c r="AL50" s="2">
        <v>5.9582050929005897E-2</v>
      </c>
    </row>
    <row r="51" spans="1:38" x14ac:dyDescent="0.35">
      <c r="A51" s="1" t="s">
        <v>115</v>
      </c>
      <c r="B51">
        <v>0.48</v>
      </c>
      <c r="C51">
        <v>0.51</v>
      </c>
      <c r="D51">
        <v>-0.03</v>
      </c>
      <c r="E51" t="s">
        <v>116</v>
      </c>
      <c r="F51" s="2">
        <v>7.8138562821283199E-3</v>
      </c>
      <c r="G51" s="2">
        <v>1.1317760368336699E-2</v>
      </c>
      <c r="H51" s="2">
        <v>5.5150389811070202E-3</v>
      </c>
      <c r="I51" s="2">
        <v>6.8987164162050496E-3</v>
      </c>
      <c r="J51" s="2">
        <v>5.3611345627546598E-3</v>
      </c>
      <c r="K51" s="2">
        <v>1.0793707260991299E-2</v>
      </c>
      <c r="L51" s="2">
        <v>7.9926731585106409E-3</v>
      </c>
      <c r="M51" s="2">
        <v>7.7044317386115698E-3</v>
      </c>
      <c r="N51" s="2">
        <v>3.1746901471105598E-3</v>
      </c>
      <c r="O51" s="2">
        <v>6.8290055187839897E-3</v>
      </c>
      <c r="P51" s="2">
        <v>5.3534180161987502E-3</v>
      </c>
      <c r="Q51" s="2">
        <v>1.45686666291016E-2</v>
      </c>
      <c r="R51" s="2">
        <v>5.9899134977736603E-3</v>
      </c>
      <c r="S51" s="2">
        <v>8.5047226108167992E-3</v>
      </c>
      <c r="T51" s="2">
        <v>4.3439219762013799E-3</v>
      </c>
      <c r="U51" s="2">
        <v>1.16955327176025E-2</v>
      </c>
      <c r="V51" s="2">
        <v>9.6704483229919404E-3</v>
      </c>
      <c r="W51" s="2">
        <v>9.5738644944586108E-3</v>
      </c>
      <c r="X51" s="2">
        <v>6.5706278952507705E-2</v>
      </c>
      <c r="Y51" s="2">
        <v>8.0157363078234595E-2</v>
      </c>
      <c r="Z51" s="2">
        <v>5.5395534011744699E-2</v>
      </c>
      <c r="AA51" s="2">
        <v>6.3372547663826995E-2</v>
      </c>
      <c r="AB51" s="2">
        <v>6.2472715148658098E-2</v>
      </c>
      <c r="AC51" s="2">
        <v>4.2463502140146797E-2</v>
      </c>
      <c r="AD51" s="2">
        <v>6.0122830496365999E-2</v>
      </c>
      <c r="AE51" s="2">
        <v>4.9089748905204497E-2</v>
      </c>
      <c r="AF51" s="2">
        <v>5.9976197301983801E-2</v>
      </c>
      <c r="AG51" s="2">
        <v>4.7616656414527302E-2</v>
      </c>
      <c r="AH51" s="2">
        <v>5.9150666788434697E-2</v>
      </c>
      <c r="AI51" s="2">
        <v>5.2510719116632597E-2</v>
      </c>
      <c r="AJ51" s="2">
        <v>4.4217747596645603E-2</v>
      </c>
      <c r="AK51" s="2">
        <v>5.9719420409711003E-2</v>
      </c>
      <c r="AL51" s="2">
        <v>5.49265692756895E-2</v>
      </c>
    </row>
    <row r="52" spans="1:38" x14ac:dyDescent="0.35">
      <c r="A52" s="1">
        <v>6040</v>
      </c>
      <c r="B52">
        <v>0.63</v>
      </c>
      <c r="C52">
        <v>0.67</v>
      </c>
      <c r="D52">
        <v>-0.04</v>
      </c>
      <c r="F52" s="2">
        <v>6.5030090777495001E-3</v>
      </c>
      <c r="G52" s="2">
        <v>4.6539552578326497E-3</v>
      </c>
      <c r="H52" s="2">
        <v>5.9855542857985703E-3</v>
      </c>
      <c r="I52" s="2">
        <v>4.9427125472292404E-3</v>
      </c>
      <c r="J52" s="2">
        <v>2.04560094978882E-2</v>
      </c>
      <c r="K52" s="2">
        <v>7.3400732288592596E-3</v>
      </c>
      <c r="L52" s="2">
        <v>3.1885673397549301E-3</v>
      </c>
      <c r="M52" s="2">
        <v>3.8765497935099999E-3</v>
      </c>
      <c r="N52" s="2">
        <v>3.7978966155641199E-3</v>
      </c>
      <c r="O52" s="2">
        <v>1.4492801254304001E-3</v>
      </c>
      <c r="P52" s="2">
        <v>3.8052615966036002E-3</v>
      </c>
      <c r="Q52" s="2">
        <v>8.0623987828291298E-3</v>
      </c>
      <c r="R52" s="2">
        <v>4.0904743916639497E-3</v>
      </c>
      <c r="S52" s="2">
        <v>4.4885889059173298E-3</v>
      </c>
      <c r="T52" s="2">
        <v>4.42739545227954E-3</v>
      </c>
      <c r="U52" s="2">
        <v>9.1930107920208393E-3</v>
      </c>
      <c r="V52" s="2">
        <v>6.0915198904494998E-3</v>
      </c>
      <c r="W52" s="2">
        <v>9.1152790957512095E-3</v>
      </c>
      <c r="X52" s="2">
        <v>8.1586265212065606E-2</v>
      </c>
      <c r="Y52" s="2">
        <v>8.3255318556582095E-2</v>
      </c>
      <c r="Z52" s="2">
        <v>4.1681361112832799E-2</v>
      </c>
      <c r="AA52" s="2">
        <v>5.4028289751275597E-2</v>
      </c>
      <c r="AB52" s="2">
        <v>6.5817593898065102E-2</v>
      </c>
      <c r="AC52" s="2">
        <v>5.7704736956039303E-2</v>
      </c>
      <c r="AD52" s="2">
        <v>4.0521241076207498E-2</v>
      </c>
      <c r="AE52" s="2">
        <v>5.4798350378460897E-2</v>
      </c>
      <c r="AF52" s="2">
        <v>6.7613547731623799E-2</v>
      </c>
      <c r="AG52" s="2">
        <v>5.9372937870850302E-2</v>
      </c>
      <c r="AH52" s="2">
        <v>4.5254422426313098E-2</v>
      </c>
      <c r="AI52" s="2">
        <v>6.6779823991976697E-2</v>
      </c>
      <c r="AJ52" s="2">
        <v>5.4078800482258597E-2</v>
      </c>
      <c r="AK52" s="2">
        <v>6.1119414481795302E-2</v>
      </c>
      <c r="AL52" s="2">
        <v>5.4920359396520603E-2</v>
      </c>
    </row>
    <row r="53" spans="1:38" x14ac:dyDescent="0.35">
      <c r="A53" s="1" t="s">
        <v>97</v>
      </c>
      <c r="B53">
        <v>0.63</v>
      </c>
      <c r="C53">
        <v>0.67</v>
      </c>
      <c r="D53">
        <v>-0.04</v>
      </c>
      <c r="E53" t="s">
        <v>98</v>
      </c>
      <c r="F53" s="2">
        <v>8.9039245985637096E-3</v>
      </c>
      <c r="G53" s="2">
        <v>4.7890405986550696E-3</v>
      </c>
      <c r="H53" s="2">
        <v>6.1085086132780502E-3</v>
      </c>
      <c r="I53" s="2">
        <v>4.2477200235655904E-3</v>
      </c>
      <c r="J53" s="2">
        <v>1.67085305390909E-2</v>
      </c>
      <c r="K53" s="2">
        <v>7.7671929899685898E-3</v>
      </c>
      <c r="L53" s="2">
        <v>5.3153006690574798E-3</v>
      </c>
      <c r="M53" s="2">
        <v>6.7001446020702304E-3</v>
      </c>
      <c r="N53" s="2">
        <v>5.4995963149358697E-3</v>
      </c>
      <c r="O53" s="2">
        <v>4.0125789909309399E-3</v>
      </c>
      <c r="P53" s="2">
        <v>3.4859609441877E-3</v>
      </c>
      <c r="Q53" s="2">
        <v>5.64264218099534E-3</v>
      </c>
      <c r="R53" s="2">
        <v>5.3792931962965904E-3</v>
      </c>
      <c r="S53" s="2">
        <v>5.6478287437730802E-3</v>
      </c>
      <c r="T53" s="2">
        <v>5.3433899296149896E-3</v>
      </c>
      <c r="U53" s="2">
        <v>8.62650980251683E-3</v>
      </c>
      <c r="V53" s="2">
        <v>3.7059026483022999E-3</v>
      </c>
      <c r="W53" s="2">
        <v>6.8830271372327598E-3</v>
      </c>
      <c r="X53" s="2">
        <v>8.4793336540948103E-2</v>
      </c>
      <c r="Y53" s="2">
        <v>7.2265216123291301E-2</v>
      </c>
      <c r="Z53" s="2">
        <v>4.3499740108915302E-2</v>
      </c>
      <c r="AA53" s="2">
        <v>4.8802836420750402E-2</v>
      </c>
      <c r="AB53" s="2">
        <v>5.8525120640767002E-2</v>
      </c>
      <c r="AC53" s="2">
        <v>4.8617001022106698E-2</v>
      </c>
      <c r="AD53" s="2">
        <v>5.2183556121901703E-2</v>
      </c>
      <c r="AE53" s="2">
        <v>5.9273104953646898E-2</v>
      </c>
      <c r="AF53" s="2">
        <v>7.0529603804084198E-2</v>
      </c>
      <c r="AG53" s="2">
        <v>6.0832314942177897E-2</v>
      </c>
      <c r="AH53" s="2">
        <v>4.2021609303343997E-2</v>
      </c>
      <c r="AI53" s="2">
        <v>6.1308084343497597E-2</v>
      </c>
      <c r="AJ53" s="2">
        <v>5.4605756652657197E-2</v>
      </c>
      <c r="AK53" s="2">
        <v>6.6363738878904205E-2</v>
      </c>
      <c r="AL53" s="2">
        <v>6.1611887619971002E-2</v>
      </c>
    </row>
    <row r="54" spans="1:38" x14ac:dyDescent="0.35">
      <c r="A54" s="1" t="s">
        <v>65</v>
      </c>
      <c r="B54">
        <v>0.52</v>
      </c>
      <c r="C54">
        <v>0.56000000000000005</v>
      </c>
      <c r="D54">
        <v>-0.04</v>
      </c>
      <c r="E54" t="s">
        <v>66</v>
      </c>
      <c r="F54" s="2">
        <v>6.2010133631446602E-3</v>
      </c>
      <c r="G54" s="2">
        <v>5.7392052704623E-3</v>
      </c>
      <c r="H54" s="2">
        <v>6.7211532306172403E-3</v>
      </c>
      <c r="I54" s="2">
        <v>3.2630024373081299E-3</v>
      </c>
      <c r="J54" s="2">
        <v>3.8738433554701499E-3</v>
      </c>
      <c r="K54" s="2">
        <v>7.4042043961486904E-3</v>
      </c>
      <c r="L54" s="2">
        <v>6.2779887718704304E-3</v>
      </c>
      <c r="M54" s="2">
        <v>4.1117609180453497E-3</v>
      </c>
      <c r="N54" s="2">
        <v>6.7317171184343204E-3</v>
      </c>
      <c r="O54" s="2">
        <v>1.87056268245394E-3</v>
      </c>
      <c r="P54" s="2">
        <v>1.1703132024031501E-2</v>
      </c>
      <c r="Q54" s="2">
        <v>5.8073661189587001E-3</v>
      </c>
      <c r="R54" s="2">
        <v>3.684670321641E-3</v>
      </c>
      <c r="S54" s="2">
        <v>1.2399883982314701E-2</v>
      </c>
      <c r="T54" s="2">
        <v>1.2253177617541199E-2</v>
      </c>
      <c r="U54" s="2">
        <v>4.8997230233255003E-3</v>
      </c>
      <c r="V54" s="2">
        <v>8.8035353565513608E-3</v>
      </c>
      <c r="W54" s="2">
        <v>5.1770278942016804E-3</v>
      </c>
      <c r="X54" s="2">
        <v>6.35299139909557E-2</v>
      </c>
      <c r="Y54" s="2">
        <v>6.4903036993460395E-2</v>
      </c>
      <c r="Z54" s="2">
        <v>5.4279334459784397E-2</v>
      </c>
      <c r="AA54" s="2">
        <v>6.6142357688037903E-2</v>
      </c>
      <c r="AB54" s="2">
        <v>5.4588778563169897E-2</v>
      </c>
      <c r="AC54" s="2">
        <v>5.6717908022728997E-2</v>
      </c>
      <c r="AD54" s="2">
        <v>5.0608572425922399E-2</v>
      </c>
      <c r="AE54" s="2">
        <v>4.7425480887834597E-2</v>
      </c>
      <c r="AF54" s="2">
        <v>6.1151847678827698E-2</v>
      </c>
      <c r="AG54" s="2">
        <v>5.2395930503848401E-2</v>
      </c>
      <c r="AH54" s="2">
        <v>6.1140833932896599E-2</v>
      </c>
      <c r="AI54" s="2">
        <v>4.9490549401310702E-2</v>
      </c>
      <c r="AJ54" s="2">
        <v>6.4690275696102403E-2</v>
      </c>
      <c r="AK54" s="2">
        <v>5.5502505727558299E-2</v>
      </c>
      <c r="AL54" s="2">
        <v>8.05097061450398E-2</v>
      </c>
    </row>
    <row r="55" spans="1:38" x14ac:dyDescent="0.35">
      <c r="A55" s="1" t="s">
        <v>95</v>
      </c>
      <c r="B55">
        <v>0.56000000000000005</v>
      </c>
      <c r="C55">
        <v>0.59</v>
      </c>
      <c r="D55">
        <v>-0.04</v>
      </c>
      <c r="E55" t="s">
        <v>96</v>
      </c>
      <c r="F55" s="2">
        <v>5.0106322317850496E-3</v>
      </c>
      <c r="G55" s="2">
        <v>7.10034862500321E-3</v>
      </c>
      <c r="H55" s="2">
        <v>1.10411468095271E-2</v>
      </c>
      <c r="I55" s="2">
        <v>4.4297685872116896E-3</v>
      </c>
      <c r="J55" s="2">
        <v>4.9590304555349402E-3</v>
      </c>
      <c r="K55" s="2">
        <v>2.5373068655055002E-3</v>
      </c>
      <c r="L55" s="2">
        <v>1.79763530137968E-3</v>
      </c>
      <c r="M55" s="2">
        <v>7.8586964520662699E-3</v>
      </c>
      <c r="N55" s="2">
        <v>7.1120498756298304E-3</v>
      </c>
      <c r="O55" s="2">
        <v>8.8885409322428804E-3</v>
      </c>
      <c r="P55" s="2">
        <v>2.7561917737715401E-2</v>
      </c>
      <c r="Q55" s="2">
        <v>5.3400743755953797E-3</v>
      </c>
      <c r="R55" s="2">
        <v>6.9822242098582102E-3</v>
      </c>
      <c r="S55" s="2">
        <v>5.3235563980924896E-3</v>
      </c>
      <c r="T55" s="2">
        <v>5.2688661609173902E-3</v>
      </c>
      <c r="U55" s="2">
        <v>8.4517103320968599E-3</v>
      </c>
      <c r="V55" s="2">
        <v>6.7287352670675803E-3</v>
      </c>
      <c r="W55" s="2">
        <v>6.8892846620686498E-3</v>
      </c>
      <c r="X55" s="2">
        <v>6.6750540892100599E-2</v>
      </c>
      <c r="Y55" s="2">
        <v>5.9026339447430902E-2</v>
      </c>
      <c r="Z55" s="2">
        <v>5.1142370504469299E-2</v>
      </c>
      <c r="AA55" s="2">
        <v>8.3619966282584807E-2</v>
      </c>
      <c r="AB55" s="2">
        <v>6.9363966874811805E-2</v>
      </c>
      <c r="AC55" s="2">
        <v>3.40748423140666E-2</v>
      </c>
      <c r="AD55" s="2">
        <v>5.4752619993525299E-2</v>
      </c>
      <c r="AE55" s="2">
        <v>5.45785449244282E-2</v>
      </c>
      <c r="AF55" s="2">
        <v>5.90910173209293E-2</v>
      </c>
      <c r="AG55" s="2">
        <v>5.2685700932610997E-2</v>
      </c>
      <c r="AH55" s="2">
        <v>5.3957501190311598E-2</v>
      </c>
      <c r="AI55" s="2">
        <v>6.9647214254265399E-2</v>
      </c>
      <c r="AJ55" s="2">
        <v>5.6316580358315001E-2</v>
      </c>
      <c r="AK55" s="2">
        <v>4.4960451734700403E-2</v>
      </c>
      <c r="AL55" s="2">
        <v>5.6750817696150799E-2</v>
      </c>
    </row>
    <row r="56" spans="1:38" x14ac:dyDescent="0.35">
      <c r="A56" s="1" t="s">
        <v>99</v>
      </c>
      <c r="B56">
        <v>0.56000000000000005</v>
      </c>
      <c r="C56">
        <v>0.6</v>
      </c>
      <c r="D56">
        <v>-0.05</v>
      </c>
      <c r="E56" t="s">
        <v>100</v>
      </c>
      <c r="F56" s="2">
        <v>6.3157626481868002E-3</v>
      </c>
      <c r="G56" s="2">
        <v>6.4592378577897104E-3</v>
      </c>
      <c r="H56" s="2">
        <v>1.0074858175557099E-2</v>
      </c>
      <c r="I56" s="2">
        <v>4.9920065998102798E-3</v>
      </c>
      <c r="J56" s="2">
        <v>5.1175383620389401E-3</v>
      </c>
      <c r="K56" s="2">
        <v>5.8087021879801E-3</v>
      </c>
      <c r="L56" s="2">
        <v>7.3400329443656896E-3</v>
      </c>
      <c r="M56" s="2">
        <v>6.9632841629073397E-3</v>
      </c>
      <c r="N56" s="2">
        <v>5.1058062525439797E-3</v>
      </c>
      <c r="O56" s="2">
        <v>5.3755506332900998E-3</v>
      </c>
      <c r="P56" s="2">
        <v>1.01686999378369E-2</v>
      </c>
      <c r="Q56" s="2">
        <v>5.8989992503719396E-3</v>
      </c>
      <c r="R56" s="2">
        <v>6.9137692409973004E-3</v>
      </c>
      <c r="S56" s="2">
        <v>1.0459343862769199E-2</v>
      </c>
      <c r="T56" s="2">
        <v>4.7375727320581804E-3</v>
      </c>
      <c r="U56" s="2">
        <v>9.3568652005356495E-3</v>
      </c>
      <c r="V56" s="2">
        <v>8.2774142234274799E-3</v>
      </c>
      <c r="W56" s="2">
        <v>9.2577235267700397E-3</v>
      </c>
      <c r="X56" s="2">
        <v>5.7177258134316303E-2</v>
      </c>
      <c r="Y56" s="2">
        <v>7.3220988044490204E-2</v>
      </c>
      <c r="Z56" s="2">
        <v>4.8107707240460998E-2</v>
      </c>
      <c r="AA56" s="2">
        <v>4.8344544253016E-2</v>
      </c>
      <c r="AB56" s="2">
        <v>4.7952495271201601E-2</v>
      </c>
      <c r="AC56" s="2">
        <v>5.2251090613468401E-2</v>
      </c>
      <c r="AD56" s="2">
        <v>6.1125537369360099E-2</v>
      </c>
      <c r="AE56" s="2">
        <v>5.2231594646206997E-2</v>
      </c>
      <c r="AF56" s="2">
        <v>5.3547197342267601E-2</v>
      </c>
      <c r="AG56" s="2">
        <v>5.8593098211180999E-2</v>
      </c>
      <c r="AH56" s="2">
        <v>6.2131951545647601E-2</v>
      </c>
      <c r="AI56" s="2">
        <v>6.88685020316612E-2</v>
      </c>
      <c r="AJ56" s="2">
        <v>6.4586904876661397E-2</v>
      </c>
      <c r="AK56" s="2">
        <v>5.0663999634336203E-2</v>
      </c>
      <c r="AL56" s="2">
        <v>7.2573962986486801E-2</v>
      </c>
    </row>
    <row r="57" spans="1:38" x14ac:dyDescent="0.35">
      <c r="A57" s="1" t="s">
        <v>119</v>
      </c>
      <c r="B57">
        <v>0.59</v>
      </c>
      <c r="C57">
        <v>0.64</v>
      </c>
      <c r="D57">
        <v>-0.05</v>
      </c>
      <c r="E57" t="s">
        <v>120</v>
      </c>
      <c r="F57" s="2">
        <v>6.2495749002238199E-3</v>
      </c>
      <c r="G57" s="2">
        <v>5.8263014684668199E-3</v>
      </c>
      <c r="H57" s="2">
        <v>4.97646206132766E-3</v>
      </c>
      <c r="I57" s="2">
        <v>7.8081124771820004E-3</v>
      </c>
      <c r="J57" s="2">
        <v>5.9712894873185599E-3</v>
      </c>
      <c r="K57" s="2">
        <v>7.5479967565263003E-3</v>
      </c>
      <c r="L57" s="2">
        <v>4.7282887047328699E-3</v>
      </c>
      <c r="M57" s="2">
        <v>4.2670022603979703E-3</v>
      </c>
      <c r="N57" s="2">
        <v>3.1605859643122499E-3</v>
      </c>
      <c r="O57" s="2">
        <v>3.5700846567889299E-3</v>
      </c>
      <c r="P57" s="2">
        <v>5.5934653085018696E-3</v>
      </c>
      <c r="Q57" s="2">
        <v>7.6450818650739098E-3</v>
      </c>
      <c r="R57" s="2">
        <v>5.5450541758758701E-3</v>
      </c>
      <c r="S57" s="2">
        <v>5.4797915424777801E-3</v>
      </c>
      <c r="T57" s="2">
        <v>3.7363309851238002E-3</v>
      </c>
      <c r="U57" s="2">
        <v>5.1303842437260203E-3</v>
      </c>
      <c r="V57" s="2">
        <v>1.2103945109815301E-2</v>
      </c>
      <c r="W57" s="2">
        <v>7.3621481409026201E-3</v>
      </c>
      <c r="X57" s="2">
        <v>7.3004498721520303E-2</v>
      </c>
      <c r="Y57" s="2">
        <v>6.7420068384146201E-2</v>
      </c>
      <c r="Z57" s="2">
        <v>5.1113986078307E-2</v>
      </c>
      <c r="AA57" s="2">
        <v>6.3832860888775794E-2</v>
      </c>
      <c r="AB57" s="2">
        <v>6.1120354769452503E-2</v>
      </c>
      <c r="AC57" s="2">
        <v>5.5711399387419702E-2</v>
      </c>
      <c r="AD57" s="2">
        <v>6.0744856319814897E-2</v>
      </c>
      <c r="AE57" s="2">
        <v>6.0905581734816E-2</v>
      </c>
      <c r="AF57" s="2">
        <v>5.3493067007555101E-2</v>
      </c>
      <c r="AG57" s="2">
        <v>5.0773729623111601E-2</v>
      </c>
      <c r="AH57" s="2">
        <v>5.8698170457025203E-2</v>
      </c>
      <c r="AI57" s="2">
        <v>5.8321290332596899E-2</v>
      </c>
      <c r="AJ57" s="2">
        <v>6.8440655263643305E-2</v>
      </c>
      <c r="AK57" s="2">
        <v>5.4935395855147298E-2</v>
      </c>
      <c r="AL57" s="2">
        <v>5.4782185067893098E-2</v>
      </c>
    </row>
    <row r="58" spans="1:38" x14ac:dyDescent="0.35">
      <c r="A58" s="1" t="s">
        <v>69</v>
      </c>
      <c r="B58">
        <v>0.52</v>
      </c>
      <c r="C58">
        <v>0.56999999999999995</v>
      </c>
      <c r="D58">
        <v>-0.05</v>
      </c>
      <c r="E58" t="s">
        <v>70</v>
      </c>
      <c r="F58" s="2">
        <v>4.9428107219797804E-3</v>
      </c>
      <c r="G58" s="2">
        <v>4.6754850513850803E-3</v>
      </c>
      <c r="H58" s="2">
        <v>1.2339152280032401E-2</v>
      </c>
      <c r="I58" s="2">
        <v>6.1113973117303899E-3</v>
      </c>
      <c r="J58" s="2">
        <v>3.7260850942058802E-3</v>
      </c>
      <c r="K58" s="2">
        <v>7.4004020655089198E-3</v>
      </c>
      <c r="L58" s="2">
        <v>6.2898814769575097E-3</v>
      </c>
      <c r="M58" s="2">
        <v>2.8420193953898301E-3</v>
      </c>
      <c r="N58" s="2">
        <v>6.5457234032786802E-3</v>
      </c>
      <c r="O58" s="2">
        <v>4.2625535991730997E-3</v>
      </c>
      <c r="P58" s="2">
        <v>1.4446268951444701E-2</v>
      </c>
      <c r="Q58" s="2">
        <v>6.0979034296439697E-3</v>
      </c>
      <c r="R58" s="2">
        <v>5.4213056090146403E-3</v>
      </c>
      <c r="S58" s="2">
        <v>1.0309136670265799E-2</v>
      </c>
      <c r="T58" s="2">
        <v>1.5771695646201699E-2</v>
      </c>
      <c r="U58" s="2">
        <v>8.1233430017671696E-3</v>
      </c>
      <c r="V58" s="2">
        <v>6.3723167436227097E-3</v>
      </c>
      <c r="W58" s="2">
        <v>4.39796538428239E-3</v>
      </c>
      <c r="X58" s="2">
        <v>6.88346492400881E-2</v>
      </c>
      <c r="Y58" s="2">
        <v>6.1306022435069003E-2</v>
      </c>
      <c r="Z58" s="2">
        <v>5.36948942869762E-2</v>
      </c>
      <c r="AA58" s="2">
        <v>5.7885052966786303E-2</v>
      </c>
      <c r="AB58" s="2">
        <v>5.7431969114943998E-2</v>
      </c>
      <c r="AC58" s="2">
        <v>6.12560361893369E-2</v>
      </c>
      <c r="AD58" s="2">
        <v>4.8544026081852099E-2</v>
      </c>
      <c r="AE58" s="2">
        <v>4.8568934665244402E-2</v>
      </c>
      <c r="AF58" s="2">
        <v>6.9480752358606596E-2</v>
      </c>
      <c r="AG58" s="2">
        <v>5.4235518916419097E-2</v>
      </c>
      <c r="AH58" s="2">
        <v>5.3769062004003401E-2</v>
      </c>
      <c r="AI58" s="2">
        <v>4.7929719187188899E-2</v>
      </c>
      <c r="AJ58" s="2">
        <v>5.1922806243999899E-2</v>
      </c>
      <c r="AK58" s="2">
        <v>4.9415409005480297E-2</v>
      </c>
      <c r="AL58" s="2">
        <v>8.5649701468119094E-2</v>
      </c>
    </row>
    <row r="59" spans="1:38" x14ac:dyDescent="0.35">
      <c r="A59" s="1" t="s">
        <v>53</v>
      </c>
      <c r="B59">
        <v>0.52</v>
      </c>
      <c r="C59">
        <v>0.57999999999999996</v>
      </c>
      <c r="D59">
        <v>-0.06</v>
      </c>
      <c r="E59" t="s">
        <v>54</v>
      </c>
      <c r="F59" s="2">
        <v>4.2456740118757396E-3</v>
      </c>
      <c r="G59" s="2">
        <v>4.9922952751482201E-3</v>
      </c>
      <c r="H59" s="2">
        <v>5.7015230590865299E-3</v>
      </c>
      <c r="I59" s="2">
        <v>5.1900255199390996E-3</v>
      </c>
      <c r="J59" s="2">
        <v>5.1910049096157698E-3</v>
      </c>
      <c r="K59" s="2">
        <v>5.2880364891154498E-3</v>
      </c>
      <c r="L59" s="2">
        <v>6.0703005507773298E-3</v>
      </c>
      <c r="M59" s="2">
        <v>4.4435601078232504E-3</v>
      </c>
      <c r="N59" s="2">
        <v>4.6535712311667598E-3</v>
      </c>
      <c r="O59" s="2">
        <v>6.1297871230106601E-3</v>
      </c>
      <c r="P59" s="2">
        <v>1.07017484169072E-2</v>
      </c>
      <c r="Q59" s="2">
        <v>6.44598498570512E-3</v>
      </c>
      <c r="R59" s="2">
        <v>5.7852756265233899E-3</v>
      </c>
      <c r="S59" s="2">
        <v>5.1361696602537799E-3</v>
      </c>
      <c r="T59" s="2">
        <v>8.9656094146104894E-3</v>
      </c>
      <c r="U59" s="2">
        <v>1.35287157780322E-2</v>
      </c>
      <c r="V59" s="2">
        <v>8.9633257112554307E-3</v>
      </c>
      <c r="W59" s="2">
        <v>6.8848977969824003E-3</v>
      </c>
      <c r="X59" s="2">
        <v>7.0697796847354305E-2</v>
      </c>
      <c r="Y59" s="2">
        <v>8.2823708629105805E-2</v>
      </c>
      <c r="Z59" s="2">
        <v>4.6540426107301101E-2</v>
      </c>
      <c r="AA59" s="2">
        <v>6.2333448177591698E-2</v>
      </c>
      <c r="AB59" s="2">
        <v>6.0963369282310602E-2</v>
      </c>
      <c r="AC59" s="2">
        <v>5.2318529719414003E-2</v>
      </c>
      <c r="AD59" s="2">
        <v>3.8066292789948303E-2</v>
      </c>
      <c r="AE59" s="2">
        <v>5.8798571053473102E-2</v>
      </c>
      <c r="AF59" s="2">
        <v>5.6604619034808297E-2</v>
      </c>
      <c r="AG59" s="2">
        <v>6.0916823268450902E-2</v>
      </c>
      <c r="AH59" s="2">
        <v>6.1306364890786003E-2</v>
      </c>
      <c r="AI59" s="2">
        <v>5.2302214632739E-2</v>
      </c>
      <c r="AJ59" s="2">
        <v>5.6320680749172E-2</v>
      </c>
      <c r="AK59" s="2">
        <v>5.3812015076171102E-2</v>
      </c>
      <c r="AL59" s="2">
        <v>6.7877634073544094E-2</v>
      </c>
    </row>
    <row r="60" spans="1:38" x14ac:dyDescent="0.35">
      <c r="A60" s="1" t="s">
        <v>105</v>
      </c>
      <c r="B60">
        <v>0.52</v>
      </c>
      <c r="C60">
        <v>0.61</v>
      </c>
      <c r="D60">
        <v>-0.09</v>
      </c>
      <c r="E60" t="s">
        <v>106</v>
      </c>
      <c r="F60" s="2">
        <v>4.9886049273149703E-3</v>
      </c>
      <c r="G60" s="2">
        <v>6.8568061808388604E-3</v>
      </c>
      <c r="H60" s="2">
        <v>7.24768795169815E-3</v>
      </c>
      <c r="I60" s="2">
        <v>9.5225644286402594E-3</v>
      </c>
      <c r="J60" s="2">
        <v>6.5774244885302303E-3</v>
      </c>
      <c r="K60" s="2">
        <v>8.2367933539961302E-3</v>
      </c>
      <c r="L60" s="2">
        <v>9.4184364488192791E-3</v>
      </c>
      <c r="M60" s="2">
        <v>4.4014690086861897E-3</v>
      </c>
      <c r="N60" s="2">
        <v>8.4846116340409703E-3</v>
      </c>
      <c r="O60" s="2">
        <v>5.6700049112033404E-3</v>
      </c>
      <c r="P60" s="2">
        <v>5.02737079233973E-3</v>
      </c>
      <c r="Q60" s="2">
        <v>7.3333054576452698E-3</v>
      </c>
      <c r="R60" s="2">
        <v>4.09485174911281E-3</v>
      </c>
      <c r="S60" s="2">
        <v>2.4219098552721598E-3</v>
      </c>
      <c r="T60" s="2">
        <v>2.33026726155562E-2</v>
      </c>
      <c r="U60" s="2">
        <v>1.32331684617708E-2</v>
      </c>
      <c r="V60" s="2">
        <v>7.8703328451933396E-3</v>
      </c>
      <c r="W60" s="2">
        <v>1.12287949602128E-2</v>
      </c>
      <c r="X60" s="2">
        <v>3.8706265293004E-2</v>
      </c>
      <c r="Y60" s="2">
        <v>5.5405753928688503E-2</v>
      </c>
      <c r="Z60" s="2">
        <v>5.02333942407822E-2</v>
      </c>
      <c r="AA60" s="2">
        <v>4.8159336973753603E-2</v>
      </c>
      <c r="AB60" s="2">
        <v>5.012176213432E-2</v>
      </c>
      <c r="AC60" s="2">
        <v>6.8630959971981001E-2</v>
      </c>
      <c r="AD60" s="2">
        <v>4.0697577374036099E-2</v>
      </c>
      <c r="AE60" s="2">
        <v>4.6542362002776699E-2</v>
      </c>
      <c r="AF60" s="2">
        <v>7.8987780454917597E-2</v>
      </c>
      <c r="AG60" s="2">
        <v>7.4249522020506803E-2</v>
      </c>
      <c r="AH60" s="2">
        <v>6.8474400446139103E-2</v>
      </c>
      <c r="AI60" s="2">
        <v>6.0622499029046498E-2</v>
      </c>
      <c r="AJ60" s="2">
        <v>5.5639799887191498E-2</v>
      </c>
      <c r="AK60" s="2">
        <v>6.0438578216857601E-2</v>
      </c>
      <c r="AL60" s="2">
        <v>5.7173197955126397E-2</v>
      </c>
    </row>
    <row r="61" spans="1:38" x14ac:dyDescent="0.35">
      <c r="A61" s="1" t="s">
        <v>101</v>
      </c>
      <c r="B61">
        <v>0.37</v>
      </c>
      <c r="C61">
        <v>0.47</v>
      </c>
      <c r="D61">
        <v>-0.1</v>
      </c>
      <c r="E61" t="s">
        <v>102</v>
      </c>
      <c r="F61" s="2">
        <v>9.6343941342007799E-3</v>
      </c>
      <c r="G61" s="2">
        <v>5.0549895062829897E-3</v>
      </c>
      <c r="H61" s="2">
        <v>5.2176757066188101E-3</v>
      </c>
      <c r="I61" s="2">
        <v>4.0896671519321803E-3</v>
      </c>
      <c r="J61" s="2">
        <v>6.4843930940722298E-3</v>
      </c>
      <c r="K61" s="2">
        <v>3.4366071867112701E-3</v>
      </c>
      <c r="L61" s="2">
        <v>6.1542693282773597E-3</v>
      </c>
      <c r="M61" s="2">
        <v>7.3889736000099402E-3</v>
      </c>
      <c r="N61" s="2">
        <v>2.6285982637699501E-3</v>
      </c>
      <c r="O61" s="2">
        <v>7.7328114091401801E-3</v>
      </c>
      <c r="P61" s="2">
        <v>8.3383201007061602E-3</v>
      </c>
      <c r="Q61" s="2">
        <v>4.8718111613499197E-3</v>
      </c>
      <c r="R61" s="2">
        <v>1.02547917247004E-2</v>
      </c>
      <c r="S61" s="2">
        <v>3.5268163925308302E-3</v>
      </c>
      <c r="T61" s="2">
        <v>1.04185044429371E-2</v>
      </c>
      <c r="U61" s="2">
        <v>5.8457284408923501E-3</v>
      </c>
      <c r="V61" s="2">
        <v>7.1203334873136299E-3</v>
      </c>
      <c r="W61" s="2">
        <v>1.0807376140733601E-2</v>
      </c>
      <c r="X61" s="2">
        <v>5.1882332917360802E-2</v>
      </c>
      <c r="Y61" s="2">
        <v>6.4052819057578994E-2</v>
      </c>
      <c r="Z61" s="2">
        <v>6.2863582400963999E-2</v>
      </c>
      <c r="AA61" s="2">
        <v>5.8029810507110702E-2</v>
      </c>
      <c r="AB61" s="2">
        <v>6.2359713450628303E-2</v>
      </c>
      <c r="AC61" s="2">
        <v>5.5763551952872498E-2</v>
      </c>
      <c r="AD61" s="2">
        <v>6.5439295773873099E-2</v>
      </c>
      <c r="AE61" s="2">
        <v>4.86116239701214E-2</v>
      </c>
      <c r="AF61" s="2">
        <v>6.0360087984491301E-2</v>
      </c>
      <c r="AG61" s="2">
        <v>5.9441659677185503E-2</v>
      </c>
      <c r="AH61" s="2">
        <v>7.1536436839975404E-2</v>
      </c>
      <c r="AI61" s="2">
        <v>4.7087945287750302E-2</v>
      </c>
      <c r="AJ61" s="2">
        <v>6.4182802070685302E-2</v>
      </c>
      <c r="AK61" s="2">
        <v>5.1233514592156998E-2</v>
      </c>
      <c r="AL61" s="2">
        <v>5.8148762245064697E-2</v>
      </c>
    </row>
    <row r="62" spans="1:38" x14ac:dyDescent="0.35">
      <c r="A62" s="1" t="s">
        <v>81</v>
      </c>
      <c r="B62">
        <v>0.41</v>
      </c>
      <c r="C62">
        <v>0.52</v>
      </c>
      <c r="D62">
        <v>-0.11</v>
      </c>
      <c r="E62" t="s">
        <v>82</v>
      </c>
      <c r="F62" s="2">
        <v>8.79161756835708E-3</v>
      </c>
      <c r="G62" s="2">
        <v>6.4452175956532598E-3</v>
      </c>
      <c r="H62" s="2">
        <v>4.7253556912935204E-3</v>
      </c>
      <c r="I62" s="2">
        <v>6.0232946218244203E-3</v>
      </c>
      <c r="J62" s="2">
        <v>9.9504428661204396E-3</v>
      </c>
      <c r="K62" s="2">
        <v>5.0366917710529596E-3</v>
      </c>
      <c r="L62" s="2">
        <v>5.4537626297525002E-3</v>
      </c>
      <c r="M62" s="2">
        <v>7.3209816389706896E-3</v>
      </c>
      <c r="N62" s="2">
        <v>5.9016386797027497E-3</v>
      </c>
      <c r="O62" s="2">
        <v>8.5688417117665804E-3</v>
      </c>
      <c r="P62" s="2">
        <v>6.1893186894105001E-3</v>
      </c>
      <c r="Q62" s="2">
        <v>5.6909508090517997E-3</v>
      </c>
      <c r="R62" s="2">
        <v>6.0065130618540703E-3</v>
      </c>
      <c r="S62" s="2">
        <v>7.5296547710067196E-3</v>
      </c>
      <c r="T62" s="2">
        <v>5.9419061426564503E-3</v>
      </c>
      <c r="U62" s="2">
        <v>8.01672258942435E-3</v>
      </c>
      <c r="V62" s="2">
        <v>7.8182335291385203E-3</v>
      </c>
      <c r="W62" s="2">
        <v>9.8624728431627902E-3</v>
      </c>
      <c r="X62" s="2">
        <v>6.9126106155720901E-2</v>
      </c>
      <c r="Y62" s="2">
        <v>6.0720371264714898E-2</v>
      </c>
      <c r="Z62" s="2">
        <v>4.6261325802135503E-2</v>
      </c>
      <c r="AA62" s="2">
        <v>6.7964646961966593E-2</v>
      </c>
      <c r="AB62" s="2">
        <v>5.0239022073208503E-2</v>
      </c>
      <c r="AC62" s="2">
        <v>4.1076453529438901E-2</v>
      </c>
      <c r="AD62" s="2">
        <v>6.5427376759193107E-2</v>
      </c>
      <c r="AE62" s="2">
        <v>5.8502607142862803E-2</v>
      </c>
      <c r="AF62" s="2">
        <v>5.1168489317600499E-2</v>
      </c>
      <c r="AG62" s="2">
        <v>5.2496975687532803E-2</v>
      </c>
      <c r="AH62" s="2">
        <v>5.81944398609609E-2</v>
      </c>
      <c r="AI62" s="2">
        <v>6.7005536194609194E-2</v>
      </c>
      <c r="AJ62" s="2">
        <v>6.9872789258032406E-2</v>
      </c>
      <c r="AK62" s="2">
        <v>5.58864567965206E-2</v>
      </c>
      <c r="AL62" s="2">
        <v>6.0783785985302298E-2</v>
      </c>
    </row>
    <row r="63" spans="1:38" x14ac:dyDescent="0.35">
      <c r="A63" s="1" t="s">
        <v>129</v>
      </c>
      <c r="B63">
        <v>0.48</v>
      </c>
      <c r="C63">
        <v>0.6</v>
      </c>
      <c r="D63">
        <v>-0.12</v>
      </c>
      <c r="E63" t="s">
        <v>130</v>
      </c>
      <c r="F63" s="2">
        <v>7.3328645393596599E-3</v>
      </c>
      <c r="G63" s="2">
        <v>6.5623494885197501E-3</v>
      </c>
      <c r="H63" s="2">
        <v>1.46910007248273E-2</v>
      </c>
      <c r="I63" s="2">
        <v>7.1399795631678798E-3</v>
      </c>
      <c r="J63" s="2">
        <v>7.8317101709930708E-3</v>
      </c>
      <c r="K63" s="2">
        <v>5.9082951280589498E-3</v>
      </c>
      <c r="L63" s="2">
        <v>6.1696282912103899E-3</v>
      </c>
      <c r="M63" s="2">
        <v>5.1330744043289701E-3</v>
      </c>
      <c r="N63" s="2">
        <v>8.0863209480672993E-3</v>
      </c>
      <c r="O63" s="2">
        <v>8.4573934747593799E-3</v>
      </c>
      <c r="P63" s="2">
        <v>4.7539880628380696E-3</v>
      </c>
      <c r="Q63" s="2">
        <v>1.80371817694557E-2</v>
      </c>
      <c r="R63" s="2">
        <v>7.3549594982116502E-3</v>
      </c>
      <c r="S63" s="2">
        <v>1.5700020281888001E-2</v>
      </c>
      <c r="T63" s="2">
        <v>1.7512912981552199E-2</v>
      </c>
      <c r="U63" s="2">
        <v>5.73163896277098E-3</v>
      </c>
      <c r="V63" s="2">
        <v>6.2201701415066403E-3</v>
      </c>
      <c r="W63" s="2">
        <v>1.21133082652349E-2</v>
      </c>
      <c r="X63" s="2">
        <v>4.65116695918706E-2</v>
      </c>
      <c r="Y63" s="2">
        <v>6.2810948543850095E-2</v>
      </c>
      <c r="Z63" s="2">
        <v>4.1421371670697101E-2</v>
      </c>
      <c r="AA63" s="2">
        <v>5.64353434747253E-2</v>
      </c>
      <c r="AB63" s="2">
        <v>3.8700398696947198E-2</v>
      </c>
      <c r="AC63" s="2">
        <v>4.3800200120714901E-2</v>
      </c>
      <c r="AD63" s="2">
        <v>5.5266627125258101E-2</v>
      </c>
      <c r="AE63" s="2">
        <v>4.5448903635929398E-2</v>
      </c>
      <c r="AF63" s="2">
        <v>9.1658999908835803E-2</v>
      </c>
      <c r="AG63" s="2">
        <v>6.5588732863205795E-2</v>
      </c>
      <c r="AH63" s="2">
        <v>5.7874095941163897E-2</v>
      </c>
      <c r="AI63" s="2">
        <v>4.6794395088205203E-2</v>
      </c>
      <c r="AJ63" s="2">
        <v>6.5106162036533299E-2</v>
      </c>
      <c r="AK63" s="2">
        <v>5.4469214953765603E-2</v>
      </c>
      <c r="AL63" s="2">
        <v>6.3376139651546107E-2</v>
      </c>
    </row>
    <row r="64" spans="1:38" x14ac:dyDescent="0.35">
      <c r="A64" s="1" t="s">
        <v>45</v>
      </c>
      <c r="B64">
        <v>0.37</v>
      </c>
      <c r="C64">
        <v>0.5</v>
      </c>
      <c r="D64">
        <v>-0.13</v>
      </c>
      <c r="E64" t="s">
        <v>46</v>
      </c>
      <c r="F64" s="2">
        <v>4.9616779309940703E-3</v>
      </c>
      <c r="G64" s="2">
        <v>2.8046806403662101E-3</v>
      </c>
      <c r="H64" s="2">
        <v>5.0810034555481397E-3</v>
      </c>
      <c r="I64" s="2">
        <v>4.4023217916653598E-3</v>
      </c>
      <c r="J64" s="2">
        <v>1.10289930278564E-2</v>
      </c>
      <c r="K64" s="2">
        <v>8.3380004946116693E-3</v>
      </c>
      <c r="L64" s="2">
        <v>5.0385619335751699E-3</v>
      </c>
      <c r="M64" s="2">
        <v>6.4343899165155002E-3</v>
      </c>
      <c r="N64" s="2">
        <v>8.4863631500932107E-3</v>
      </c>
      <c r="O64" s="2">
        <v>8.0516719703614802E-3</v>
      </c>
      <c r="P64" s="2">
        <v>6.0386732213452299E-3</v>
      </c>
      <c r="Q64" s="2">
        <v>6.0373821119281404E-3</v>
      </c>
      <c r="R64" s="2">
        <v>1.2193122925860601E-2</v>
      </c>
      <c r="S64" s="2">
        <v>8.9896718100582196E-3</v>
      </c>
      <c r="T64" s="2">
        <v>6.0982118007412199E-3</v>
      </c>
      <c r="U64" s="2">
        <v>9.5303088188323695E-3</v>
      </c>
      <c r="V64" s="2">
        <v>8.0374139866473803E-3</v>
      </c>
      <c r="W64" s="2">
        <v>5.4011499652486701E-3</v>
      </c>
      <c r="X64" s="2">
        <v>5.7601916671031601E-2</v>
      </c>
      <c r="Y64" s="2">
        <v>4.9798055792756299E-2</v>
      </c>
      <c r="Z64" s="2">
        <v>4.5055291430041701E-2</v>
      </c>
      <c r="AA64" s="2">
        <v>4.8718513185368503E-2</v>
      </c>
      <c r="AB64" s="2">
        <v>6.0827244934090897E-2</v>
      </c>
      <c r="AC64" s="2">
        <v>4.66214178142694E-2</v>
      </c>
      <c r="AD64" s="2">
        <v>5.8660121068080801E-2</v>
      </c>
      <c r="AE64" s="2">
        <v>5.3294100001304003E-2</v>
      </c>
      <c r="AF64" s="2">
        <v>5.57491163656747E-2</v>
      </c>
      <c r="AG64" s="2">
        <v>4.5000332196027198E-2</v>
      </c>
      <c r="AH64" s="2">
        <v>7.1563423950582003E-2</v>
      </c>
      <c r="AI64" s="2">
        <v>7.1306690315610002E-2</v>
      </c>
      <c r="AJ64" s="2">
        <v>6.8877348463678295E-2</v>
      </c>
      <c r="AK64" s="2">
        <v>7.2198910445405801E-2</v>
      </c>
      <c r="AL64" s="2">
        <v>6.7773918413828904E-2</v>
      </c>
    </row>
    <row r="65" spans="1:38" x14ac:dyDescent="0.35">
      <c r="A65" s="1" t="s">
        <v>111</v>
      </c>
      <c r="B65">
        <v>0.48</v>
      </c>
      <c r="C65">
        <v>0.62</v>
      </c>
      <c r="D65">
        <v>-0.14000000000000001</v>
      </c>
      <c r="E65" t="s">
        <v>112</v>
      </c>
      <c r="F65" s="2">
        <v>5.5834463711618198E-3</v>
      </c>
      <c r="G65" s="2">
        <v>8.0416511274567504E-3</v>
      </c>
      <c r="H65" s="2">
        <v>6.3039675920978601E-3</v>
      </c>
      <c r="I65" s="2">
        <v>6.6044661122240302E-3</v>
      </c>
      <c r="J65" s="2">
        <v>3.79581774949205E-3</v>
      </c>
      <c r="K65" s="2">
        <v>1.1651850716439699E-2</v>
      </c>
      <c r="L65" s="2">
        <v>9.3474927148510505E-3</v>
      </c>
      <c r="M65" s="2">
        <v>4.2452148991318599E-3</v>
      </c>
      <c r="N65" s="2">
        <v>7.7534944533266502E-3</v>
      </c>
      <c r="O65" s="2">
        <v>7.3971704943969303E-3</v>
      </c>
      <c r="P65" s="2">
        <v>5.5943065395558898E-3</v>
      </c>
      <c r="Q65" s="2">
        <v>6.5107411367025698E-3</v>
      </c>
      <c r="R65" s="2">
        <v>3.2642146860914199E-3</v>
      </c>
      <c r="S65" s="2">
        <v>3.7812546400925501E-3</v>
      </c>
      <c r="T65" s="2">
        <v>2.47089028624729E-2</v>
      </c>
      <c r="U65" s="2">
        <v>1.30626488928582E-2</v>
      </c>
      <c r="V65" s="2">
        <v>8.8740141015655402E-3</v>
      </c>
      <c r="W65" s="2">
        <v>1.36226843560518E-2</v>
      </c>
      <c r="X65" s="2">
        <v>4.0395678623170797E-2</v>
      </c>
      <c r="Y65" s="2">
        <v>5.7962825116809703E-2</v>
      </c>
      <c r="Z65" s="2">
        <v>4.2576019030946703E-2</v>
      </c>
      <c r="AA65" s="2">
        <v>4.9335101205361297E-2</v>
      </c>
      <c r="AB65" s="2">
        <v>5.3387253429940398E-2</v>
      </c>
      <c r="AC65" s="2">
        <v>6.7162900718445995E-2</v>
      </c>
      <c r="AD65" s="2">
        <v>4.4464308921943398E-2</v>
      </c>
      <c r="AE65" s="2">
        <v>4.6048885676653398E-2</v>
      </c>
      <c r="AF65" s="2">
        <v>6.7925433053873496E-2</v>
      </c>
      <c r="AG65" s="2">
        <v>7.2018666280647903E-2</v>
      </c>
      <c r="AH65" s="2">
        <v>7.0047802690865094E-2</v>
      </c>
      <c r="AI65" s="2">
        <v>6.2374224373274001E-2</v>
      </c>
      <c r="AJ65" s="2">
        <v>5.5506062508728103E-2</v>
      </c>
      <c r="AK65" s="2">
        <v>6.5248459744586706E-2</v>
      </c>
      <c r="AL65" s="2">
        <v>5.5403039178782802E-2</v>
      </c>
    </row>
    <row r="66" spans="1:38" x14ac:dyDescent="0.35">
      <c r="A66" s="1" t="s">
        <v>131</v>
      </c>
      <c r="B66">
        <v>0.41</v>
      </c>
      <c r="C66">
        <v>0.55000000000000004</v>
      </c>
      <c r="D66">
        <v>-0.14000000000000001</v>
      </c>
      <c r="F66" s="2">
        <v>3.9570204313168697E-3</v>
      </c>
      <c r="G66" s="2">
        <v>3.5821423519773301E-3</v>
      </c>
      <c r="H66" s="2">
        <v>6.5427975303711397E-3</v>
      </c>
      <c r="I66" s="2">
        <v>4.56042460452908E-3</v>
      </c>
      <c r="J66" s="2">
        <v>8.3451091334637E-3</v>
      </c>
      <c r="K66" s="2">
        <v>3.77035763804752E-3</v>
      </c>
      <c r="L66" s="2">
        <v>4.74895401143304E-3</v>
      </c>
      <c r="M66" s="2">
        <v>7.31663368615803E-3</v>
      </c>
      <c r="N66" s="2">
        <v>5.8647766368089202E-3</v>
      </c>
      <c r="O66" s="2">
        <v>6.5582102021105298E-3</v>
      </c>
      <c r="P66" s="2">
        <v>1.01311688943802E-2</v>
      </c>
      <c r="Q66" s="2">
        <v>5.0459760525562898E-3</v>
      </c>
      <c r="R66" s="2">
        <v>8.0961824263009394E-3</v>
      </c>
      <c r="S66" s="2">
        <v>5.7903884853914697E-3</v>
      </c>
      <c r="T66" s="2">
        <v>8.8081726488470399E-3</v>
      </c>
      <c r="U66" s="2">
        <v>6.4248613420949501E-3</v>
      </c>
      <c r="V66" s="2">
        <v>1.21446585108709E-2</v>
      </c>
      <c r="W66" s="2">
        <v>9.5713607376826E-3</v>
      </c>
      <c r="X66" s="2">
        <v>6.2057691810278898E-2</v>
      </c>
      <c r="Y66" s="2">
        <v>7.6803264441301894E-2</v>
      </c>
      <c r="Z66" s="2">
        <v>5.2268829322618997E-2</v>
      </c>
      <c r="AA66" s="2">
        <v>5.7072255565225098E-2</v>
      </c>
      <c r="AB66" s="2">
        <v>6.0108880291249799E-2</v>
      </c>
      <c r="AC66" s="2">
        <v>4.59552964206313E-2</v>
      </c>
      <c r="AD66" s="2">
        <v>4.6013531087602803E-2</v>
      </c>
      <c r="AE66" s="2">
        <v>6.2562817701727502E-2</v>
      </c>
      <c r="AF66" s="2">
        <v>6.7135495069499895E-2</v>
      </c>
      <c r="AG66" s="2">
        <v>6.7188713630679603E-2</v>
      </c>
      <c r="AH66" s="2">
        <v>5.20649857486895E-2</v>
      </c>
      <c r="AI66" s="2">
        <v>6.1308617151844602E-2</v>
      </c>
      <c r="AJ66" s="2">
        <v>5.7977891833414702E-2</v>
      </c>
      <c r="AK66" s="2">
        <v>4.9153835517583198E-2</v>
      </c>
      <c r="AL66" s="2">
        <v>6.1068699083310897E-2</v>
      </c>
    </row>
    <row r="67" spans="1:38" x14ac:dyDescent="0.35">
      <c r="A67" s="1" t="s">
        <v>132</v>
      </c>
      <c r="B67">
        <v>0.44</v>
      </c>
      <c r="C67">
        <v>0.61</v>
      </c>
      <c r="D67">
        <v>-0.16</v>
      </c>
      <c r="E67" t="s">
        <v>133</v>
      </c>
      <c r="F67" s="2">
        <v>6.1824921222585101E-3</v>
      </c>
      <c r="G67" s="2">
        <v>5.3590394888450403E-3</v>
      </c>
      <c r="H67" s="2">
        <v>1.32747281939207E-2</v>
      </c>
      <c r="I67" s="2">
        <v>1.0881241853495101E-2</v>
      </c>
      <c r="J67" s="2">
        <v>5.1477333842812004E-3</v>
      </c>
      <c r="K67" s="2">
        <v>3.0663382931845201E-3</v>
      </c>
      <c r="L67" s="2">
        <v>6.63998414340359E-3</v>
      </c>
      <c r="M67" s="2">
        <v>5.45617428828136E-3</v>
      </c>
      <c r="N67" s="2">
        <v>1.0306861824513401E-2</v>
      </c>
      <c r="O67" s="2">
        <v>1.2538296684221E-2</v>
      </c>
      <c r="P67" s="2">
        <v>4.2649141490093698E-3</v>
      </c>
      <c r="Q67" s="2">
        <v>1.68135667004298E-2</v>
      </c>
      <c r="R67" s="2">
        <v>5.0599967567790697E-3</v>
      </c>
      <c r="S67" s="2">
        <v>9.4973314404869901E-3</v>
      </c>
      <c r="T67" s="2">
        <v>1.2530642417949199E-2</v>
      </c>
      <c r="U67" s="2">
        <v>8.4842412507828702E-3</v>
      </c>
      <c r="V67" s="2">
        <v>1.1712519524033E-2</v>
      </c>
      <c r="W67" s="2">
        <v>1.08678796361998E-2</v>
      </c>
      <c r="X67" s="2">
        <v>6.7795802112028306E-2</v>
      </c>
      <c r="Y67" s="2">
        <v>8.0043163415259105E-2</v>
      </c>
      <c r="Z67" s="2">
        <v>3.9820195504738302E-2</v>
      </c>
      <c r="AA67" s="2">
        <v>5.56200853156247E-2</v>
      </c>
      <c r="AB67" s="2">
        <v>4.5179957960746399E-2</v>
      </c>
      <c r="AC67" s="2">
        <v>4.0592713412286298E-2</v>
      </c>
      <c r="AD67" s="2">
        <v>4.0523181094520397E-2</v>
      </c>
      <c r="AE67" s="2">
        <v>5.3580434388708298E-2</v>
      </c>
      <c r="AF67" s="2">
        <v>6.5457046198973495E-2</v>
      </c>
      <c r="AG67" s="2">
        <v>5.6181459432667197E-2</v>
      </c>
      <c r="AH67" s="2">
        <v>5.5846723169560797E-2</v>
      </c>
      <c r="AI67" s="2">
        <v>6.8069940115196001E-2</v>
      </c>
      <c r="AJ67" s="2">
        <v>6.8082136051415096E-2</v>
      </c>
      <c r="AK67" s="2">
        <v>5.0498883786204797E-2</v>
      </c>
      <c r="AL67" s="2">
        <v>5.4624295889995102E-2</v>
      </c>
    </row>
    <row r="68" spans="1:38" x14ac:dyDescent="0.35">
      <c r="A68" s="1" t="s">
        <v>125</v>
      </c>
      <c r="B68">
        <v>0.59</v>
      </c>
      <c r="C68">
        <v>0.78</v>
      </c>
      <c r="D68">
        <v>-0.19</v>
      </c>
      <c r="E68" t="s">
        <v>126</v>
      </c>
      <c r="F68" s="2">
        <v>5.3458250241340396E-3</v>
      </c>
      <c r="G68" s="2">
        <v>4.6333509067486602E-3</v>
      </c>
      <c r="H68" s="2">
        <v>5.9380833066566196E-3</v>
      </c>
      <c r="I68" s="2">
        <v>6.2930956884682202E-3</v>
      </c>
      <c r="J68" s="2">
        <v>3.7289731548279499E-3</v>
      </c>
      <c r="K68" s="2">
        <v>5.8668741631026601E-3</v>
      </c>
      <c r="L68" s="2">
        <v>6.2877029726210896E-3</v>
      </c>
      <c r="M68" s="2">
        <v>2.5772037260649999E-3</v>
      </c>
      <c r="N68" s="2">
        <v>2.2189421679348399E-3</v>
      </c>
      <c r="O68" s="2">
        <v>3.9398772611752998E-3</v>
      </c>
      <c r="P68" s="2">
        <v>4.8446985613807003E-3</v>
      </c>
      <c r="Q68" s="2">
        <v>6.75989625705782E-3</v>
      </c>
      <c r="R68" s="2">
        <v>2.17938989284111E-3</v>
      </c>
      <c r="S68" s="2">
        <v>4.5030746478655504E-3</v>
      </c>
      <c r="T68" s="2">
        <v>5.9560863311394104E-3</v>
      </c>
      <c r="U68" s="2">
        <v>5.71591484273849E-3</v>
      </c>
      <c r="V68" s="2">
        <v>4.8024787644877004E-3</v>
      </c>
      <c r="W68" s="2">
        <v>5.1749373322641304E-3</v>
      </c>
      <c r="X68" s="2">
        <v>5.7704536842774302E-2</v>
      </c>
      <c r="Y68" s="2">
        <v>3.5444854649736901E-2</v>
      </c>
      <c r="Z68" s="2">
        <v>4.3718836667493502E-2</v>
      </c>
      <c r="AA68" s="2">
        <v>5.6050215883669201E-2</v>
      </c>
      <c r="AB68" s="2">
        <v>7.9414708686049898E-2</v>
      </c>
      <c r="AC68" s="2">
        <v>5.54707563808505E-2</v>
      </c>
      <c r="AD68" s="2">
        <v>6.6954838365897801E-2</v>
      </c>
      <c r="AE68" s="2">
        <v>7.0090277017618399E-2</v>
      </c>
      <c r="AF68" s="2">
        <v>6.1892576477980001E-2</v>
      </c>
      <c r="AG68" s="2">
        <v>6.1189356249074102E-2</v>
      </c>
      <c r="AH68" s="2">
        <v>2.8716961940023E-2</v>
      </c>
      <c r="AI68" s="2">
        <v>4.2412878316107898E-2</v>
      </c>
      <c r="AJ68" s="2">
        <v>6.9734251845110007E-2</v>
      </c>
      <c r="AK68" s="2">
        <v>7.0964179587033493E-2</v>
      </c>
      <c r="AL68" s="2">
        <v>0.11347436608906999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</vt:i4>
      </vt:variant>
    </vt:vector>
  </HeadingPairs>
  <TitlesOfParts>
    <vt:vector size="22" baseType="lpstr">
      <vt:lpstr>LogisticRegression</vt:lpstr>
      <vt:lpstr>LogReg Reduced Model Coefs</vt:lpstr>
      <vt:lpstr>LogReg Full Model Coefs</vt:lpstr>
      <vt:lpstr>LR Lagged Returns</vt:lpstr>
      <vt:lpstr>Sheet3</vt:lpstr>
      <vt:lpstr>ISM_TotRtns</vt:lpstr>
      <vt:lpstr>Pivot All Data Results</vt:lpstr>
      <vt:lpstr>refdata</vt:lpstr>
      <vt:lpstr>LR WalkForwardReturns</vt:lpstr>
      <vt:lpstr>SelectETFs</vt:lpstr>
      <vt:lpstr>ScatterPlots</vt:lpstr>
      <vt:lpstr>EDAPlots</vt:lpstr>
      <vt:lpstr>Paper Plots</vt:lpstr>
      <vt:lpstr>EDAPlots_2019</vt:lpstr>
      <vt:lpstr>PortfolioPlots</vt:lpstr>
      <vt:lpstr>EDA</vt:lpstr>
      <vt:lpstr>StratReturns</vt:lpstr>
      <vt:lpstr>TotalReturns</vt:lpstr>
      <vt:lpstr>LRFull Coef Analysis</vt:lpstr>
      <vt:lpstr>RandomForest</vt:lpstr>
      <vt:lpstr>RF Coefs</vt:lpstr>
      <vt:lpstr>chartToModify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Cota</dc:creator>
  <cp:lastModifiedBy>Luis Cota</cp:lastModifiedBy>
  <dcterms:created xsi:type="dcterms:W3CDTF">2024-01-29T14:57:33Z</dcterms:created>
  <dcterms:modified xsi:type="dcterms:W3CDTF">2024-03-04T13:48:17Z</dcterms:modified>
</cp:coreProperties>
</file>